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750" yWindow="2685" windowWidth="23250" windowHeight="11985" activeTab="1"/>
  </bookViews>
  <sheets>
    <sheet name="Summary" sheetId="24" r:id="rId1"/>
    <sheet name="CRM Total Rates" sheetId="30" r:id="rId2"/>
    <sheet name="COS-2015" sheetId="22" r:id="rId3"/>
    <sheet name="CRM 2015 Rates" sheetId="28" r:id="rId4"/>
    <sheet name="2014 TrueUp" sheetId="25" r:id="rId5"/>
    <sheet name="CRM 2014 Rates" sheetId="29" r:id="rId6"/>
    <sheet name="2014 Update" sheetId="26" r:id="rId7"/>
    <sheet name="COS Yr1-2014Filed" sheetId="17" r:id="rId8"/>
    <sheet name="MACRS Bonus" sheetId="27" r:id="rId9"/>
    <sheet name="2014 COS" sheetId="20" r:id="rId10"/>
    <sheet name="2014 Allocators" sheetId="21" r:id="rId11"/>
    <sheet name="CRM Forecast Summary" sheetId="18" r:id="rId12"/>
    <sheet name="ROR" sheetId="10" r:id="rId13"/>
    <sheet name="4.01 G" sheetId="11" r:id="rId14"/>
    <sheet name="MACRS" sheetId="7" r:id="rId15"/>
  </sheets>
  <externalReferences>
    <externalReference r:id="rId16"/>
    <externalReference r:id="rId17"/>
    <externalReference r:id="rId18"/>
    <externalReference r:id="rId19"/>
  </externalReferences>
  <definedNames>
    <definedName name="____________six6" localSheetId="9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6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localSheetId="5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localSheetId="9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6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5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six6" localSheetId="9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6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5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six6" localSheetId="9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6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5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ex1" localSheetId="9" hidden="1">{#N/A,#N/A,FALSE,"Summ";#N/A,#N/A,FALSE,"General"}</definedName>
    <definedName name="______ex1" localSheetId="4" hidden="1">{#N/A,#N/A,FALSE,"Summ";#N/A,#N/A,FALSE,"General"}</definedName>
    <definedName name="______ex1" localSheetId="6" hidden="1">{#N/A,#N/A,FALSE,"Summ";#N/A,#N/A,FALSE,"General"}</definedName>
    <definedName name="______ex1" localSheetId="7" hidden="1">{#N/A,#N/A,FALSE,"Summ";#N/A,#N/A,FALSE,"General"}</definedName>
    <definedName name="______ex1" localSheetId="2" hidden="1">{#N/A,#N/A,FALSE,"Summ";#N/A,#N/A,FALSE,"General"}</definedName>
    <definedName name="______ex1" localSheetId="5" hidden="1">{#N/A,#N/A,FALSE,"Summ";#N/A,#N/A,FALSE,"General"}</definedName>
    <definedName name="______ex1" localSheetId="3" hidden="1">{#N/A,#N/A,FALSE,"Summ";#N/A,#N/A,FALSE,"General"}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9" hidden="1">{#N/A,#N/A,FALSE,"Summ";#N/A,#N/A,FALSE,"General"}</definedName>
    <definedName name="______new1" localSheetId="4" hidden="1">{#N/A,#N/A,FALSE,"Summ";#N/A,#N/A,FALSE,"General"}</definedName>
    <definedName name="______new1" localSheetId="6" hidden="1">{#N/A,#N/A,FALSE,"Summ";#N/A,#N/A,FALSE,"General"}</definedName>
    <definedName name="______new1" localSheetId="7" hidden="1">{#N/A,#N/A,FALSE,"Summ";#N/A,#N/A,FALSE,"General"}</definedName>
    <definedName name="______new1" localSheetId="2" hidden="1">{#N/A,#N/A,FALSE,"Summ";#N/A,#N/A,FALSE,"General"}</definedName>
    <definedName name="______new1" localSheetId="5" hidden="1">{#N/A,#N/A,FALSE,"Summ";#N/A,#N/A,FALSE,"General"}</definedName>
    <definedName name="______new1" localSheetId="3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9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6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localSheetId="5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9" hidden="1">{#N/A,#N/A,FALSE,"schA"}</definedName>
    <definedName name="______www1" localSheetId="4" hidden="1">{#N/A,#N/A,FALSE,"schA"}</definedName>
    <definedName name="______www1" localSheetId="6" hidden="1">{#N/A,#N/A,FALSE,"schA"}</definedName>
    <definedName name="______www1" localSheetId="7" hidden="1">{#N/A,#N/A,FALSE,"schA"}</definedName>
    <definedName name="______www1" localSheetId="2" hidden="1">{#N/A,#N/A,FALSE,"schA"}</definedName>
    <definedName name="______www1" localSheetId="5" hidden="1">{#N/A,#N/A,FALSE,"schA"}</definedName>
    <definedName name="______www1" localSheetId="3" hidden="1">{#N/A,#N/A,FALSE,"schA"}</definedName>
    <definedName name="______www1" localSheetId="1" hidden="1">{#N/A,#N/A,FALSE,"schA"}</definedName>
    <definedName name="______www1" hidden="1">{#N/A,#N/A,FALSE,"schA"}</definedName>
    <definedName name="_____ex1" localSheetId="9" hidden="1">{#N/A,#N/A,FALSE,"Summ";#N/A,#N/A,FALSE,"General"}</definedName>
    <definedName name="_____ex1" localSheetId="4" hidden="1">{#N/A,#N/A,FALSE,"Summ";#N/A,#N/A,FALSE,"General"}</definedName>
    <definedName name="_____ex1" localSheetId="6" hidden="1">{#N/A,#N/A,FALSE,"Summ";#N/A,#N/A,FALSE,"General"}</definedName>
    <definedName name="_____ex1" localSheetId="7" hidden="1">{#N/A,#N/A,FALSE,"Summ";#N/A,#N/A,FALSE,"General"}</definedName>
    <definedName name="_____ex1" localSheetId="2" hidden="1">{#N/A,#N/A,FALSE,"Summ";#N/A,#N/A,FALSE,"General"}</definedName>
    <definedName name="_____ex1" localSheetId="5" hidden="1">{#N/A,#N/A,FALSE,"Summ";#N/A,#N/A,FALSE,"General"}</definedName>
    <definedName name="_____ex1" localSheetId="3" hidden="1">{#N/A,#N/A,FALSE,"Summ";#N/A,#N/A,FALSE,"General"}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9" hidden="1">{#N/A,#N/A,FALSE,"Summ";#N/A,#N/A,FALSE,"General"}</definedName>
    <definedName name="_____new1" localSheetId="4" hidden="1">{#N/A,#N/A,FALSE,"Summ";#N/A,#N/A,FALSE,"General"}</definedName>
    <definedName name="_____new1" localSheetId="6" hidden="1">{#N/A,#N/A,FALSE,"Summ";#N/A,#N/A,FALSE,"General"}</definedName>
    <definedName name="_____new1" localSheetId="7" hidden="1">{#N/A,#N/A,FALSE,"Summ";#N/A,#N/A,FALSE,"General"}</definedName>
    <definedName name="_____new1" localSheetId="2" hidden="1">{#N/A,#N/A,FALSE,"Summ";#N/A,#N/A,FALSE,"General"}</definedName>
    <definedName name="_____new1" localSheetId="5" hidden="1">{#N/A,#N/A,FALSE,"Summ";#N/A,#N/A,FALSE,"General"}</definedName>
    <definedName name="_____new1" localSheetId="3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9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6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5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9" hidden="1">{#N/A,#N/A,FALSE,"schA"}</definedName>
    <definedName name="_____www1" localSheetId="4" hidden="1">{#N/A,#N/A,FALSE,"schA"}</definedName>
    <definedName name="_____www1" localSheetId="6" hidden="1">{#N/A,#N/A,FALSE,"schA"}</definedName>
    <definedName name="_____www1" localSheetId="7" hidden="1">{#N/A,#N/A,FALSE,"schA"}</definedName>
    <definedName name="_____www1" localSheetId="2" hidden="1">{#N/A,#N/A,FALSE,"schA"}</definedName>
    <definedName name="_____www1" localSheetId="5" hidden="1">{#N/A,#N/A,FALSE,"schA"}</definedName>
    <definedName name="_____www1" localSheetId="3" hidden="1">{#N/A,#N/A,FALSE,"schA"}</definedName>
    <definedName name="_____www1" localSheetId="1" hidden="1">{#N/A,#N/A,FALSE,"schA"}</definedName>
    <definedName name="_____www1" hidden="1">{#N/A,#N/A,FALSE,"schA"}</definedName>
    <definedName name="____ex1" localSheetId="9" hidden="1">{#N/A,#N/A,FALSE,"Summ";#N/A,#N/A,FALSE,"General"}</definedName>
    <definedName name="____ex1" localSheetId="4" hidden="1">{#N/A,#N/A,FALSE,"Summ";#N/A,#N/A,FALSE,"General"}</definedName>
    <definedName name="____ex1" localSheetId="6" hidden="1">{#N/A,#N/A,FALSE,"Summ";#N/A,#N/A,FALSE,"General"}</definedName>
    <definedName name="____ex1" localSheetId="7" hidden="1">{#N/A,#N/A,FALSE,"Summ";#N/A,#N/A,FALSE,"General"}</definedName>
    <definedName name="____ex1" localSheetId="2" hidden="1">{#N/A,#N/A,FALSE,"Summ";#N/A,#N/A,FALSE,"General"}</definedName>
    <definedName name="____ex1" localSheetId="5" hidden="1">{#N/A,#N/A,FALSE,"Summ";#N/A,#N/A,FALSE,"General"}</definedName>
    <definedName name="____ex1" localSheetId="3" hidden="1">{#N/A,#N/A,FALSE,"Summ";#N/A,#N/A,FALSE,"General"}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9" hidden="1">{#N/A,#N/A,FALSE,"Summ";#N/A,#N/A,FALSE,"General"}</definedName>
    <definedName name="____new1" localSheetId="4" hidden="1">{#N/A,#N/A,FALSE,"Summ";#N/A,#N/A,FALSE,"General"}</definedName>
    <definedName name="____new1" localSheetId="6" hidden="1">{#N/A,#N/A,FALSE,"Summ";#N/A,#N/A,FALSE,"General"}</definedName>
    <definedName name="____new1" localSheetId="7" hidden="1">{#N/A,#N/A,FALSE,"Summ";#N/A,#N/A,FALSE,"General"}</definedName>
    <definedName name="____new1" localSheetId="2" hidden="1">{#N/A,#N/A,FALSE,"Summ";#N/A,#N/A,FALSE,"General"}</definedName>
    <definedName name="____new1" localSheetId="5" hidden="1">{#N/A,#N/A,FALSE,"Summ";#N/A,#N/A,FALSE,"General"}</definedName>
    <definedName name="____new1" localSheetId="3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www1" localSheetId="9" hidden="1">{#N/A,#N/A,FALSE,"schA"}</definedName>
    <definedName name="____www1" localSheetId="4" hidden="1">{#N/A,#N/A,FALSE,"schA"}</definedName>
    <definedName name="____www1" localSheetId="6" hidden="1">{#N/A,#N/A,FALSE,"schA"}</definedName>
    <definedName name="____www1" localSheetId="7" hidden="1">{#N/A,#N/A,FALSE,"schA"}</definedName>
    <definedName name="____www1" localSheetId="2" hidden="1">{#N/A,#N/A,FALSE,"schA"}</definedName>
    <definedName name="____www1" localSheetId="5" hidden="1">{#N/A,#N/A,FALSE,"schA"}</definedName>
    <definedName name="____www1" localSheetId="3" hidden="1">{#N/A,#N/A,FALSE,"schA"}</definedName>
    <definedName name="____www1" localSheetId="1" hidden="1">{#N/A,#N/A,FALSE,"schA"}</definedName>
    <definedName name="____www1" hidden="1">{#N/A,#N/A,FALSE,"schA"}</definedName>
    <definedName name="___ex1" localSheetId="9" hidden="1">{#N/A,#N/A,FALSE,"Summ";#N/A,#N/A,FALSE,"General"}</definedName>
    <definedName name="___ex1" localSheetId="4" hidden="1">{#N/A,#N/A,FALSE,"Summ";#N/A,#N/A,FALSE,"General"}</definedName>
    <definedName name="___ex1" localSheetId="6" hidden="1">{#N/A,#N/A,FALSE,"Summ";#N/A,#N/A,FALSE,"General"}</definedName>
    <definedName name="___ex1" localSheetId="7" hidden="1">{#N/A,#N/A,FALSE,"Summ";#N/A,#N/A,FALSE,"General"}</definedName>
    <definedName name="___ex1" localSheetId="2" hidden="1">{#N/A,#N/A,FALSE,"Summ";#N/A,#N/A,FALSE,"General"}</definedName>
    <definedName name="___ex1" localSheetId="5" hidden="1">{#N/A,#N/A,FALSE,"Summ";#N/A,#N/A,FALSE,"General"}</definedName>
    <definedName name="___ex1" localSheetId="3" hidden="1">{#N/A,#N/A,FALSE,"Summ";#N/A,#N/A,FALSE,"General"}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9" hidden="1">{#N/A,#N/A,FALSE,"Summ";#N/A,#N/A,FALSE,"General"}</definedName>
    <definedName name="___new1" localSheetId="4" hidden="1">{#N/A,#N/A,FALSE,"Summ";#N/A,#N/A,FALSE,"General"}</definedName>
    <definedName name="___new1" localSheetId="6" hidden="1">{#N/A,#N/A,FALSE,"Summ";#N/A,#N/A,FALSE,"General"}</definedName>
    <definedName name="___new1" localSheetId="7" hidden="1">{#N/A,#N/A,FALSE,"Summ";#N/A,#N/A,FALSE,"General"}</definedName>
    <definedName name="___new1" localSheetId="2" hidden="1">{#N/A,#N/A,FALSE,"Summ";#N/A,#N/A,FALSE,"General"}</definedName>
    <definedName name="___new1" localSheetId="5" hidden="1">{#N/A,#N/A,FALSE,"Summ";#N/A,#N/A,FALSE,"General"}</definedName>
    <definedName name="___new1" localSheetId="3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9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6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5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9" hidden="1">{#N/A,#N/A,FALSE,"schA"}</definedName>
    <definedName name="___www1" localSheetId="4" hidden="1">{#N/A,#N/A,FALSE,"schA"}</definedName>
    <definedName name="___www1" localSheetId="6" hidden="1">{#N/A,#N/A,FALSE,"schA"}</definedName>
    <definedName name="___www1" localSheetId="7" hidden="1">{#N/A,#N/A,FALSE,"schA"}</definedName>
    <definedName name="___www1" localSheetId="2" hidden="1">{#N/A,#N/A,FALSE,"schA"}</definedName>
    <definedName name="___www1" localSheetId="5" hidden="1">{#N/A,#N/A,FALSE,"schA"}</definedName>
    <definedName name="___www1" localSheetId="3" hidden="1">{#N/A,#N/A,FALSE,"schA"}</definedName>
    <definedName name="___www1" localSheetId="1" hidden="1">{#N/A,#N/A,FALSE,"schA"}</definedName>
    <definedName name="___www1" hidden="1">{#N/A,#N/A,FALSE,"schA"}</definedName>
    <definedName name="__123Graph_D" localSheetId="4" hidden="1">#REF!</definedName>
    <definedName name="__123Graph_D" localSheetId="2" hidden="1">#REF!</definedName>
    <definedName name="__123Graph_D" localSheetId="5" hidden="1">#REF!</definedName>
    <definedName name="__123Graph_D" localSheetId="3" hidden="1">#REF!</definedName>
    <definedName name="__123Graph_D" localSheetId="1" hidden="1">#REF!</definedName>
    <definedName name="__123Graph_D" hidden="1">#REF!</definedName>
    <definedName name="__123Graph_ECURRENT" localSheetId="4" hidden="1">[1]ConsolidatingPL!#REF!</definedName>
    <definedName name="__123Graph_ECURRENT" localSheetId="6" hidden="1">[1]ConsolidatingPL!#REF!</definedName>
    <definedName name="__123Graph_ECURRENT" localSheetId="13" hidden="1">[1]ConsolidatingPL!#REF!</definedName>
    <definedName name="__123Graph_ECURRENT" localSheetId="7" hidden="1">[1]ConsolidatingPL!#REF!</definedName>
    <definedName name="__123Graph_ECURRENT" localSheetId="2" hidden="1">[1]ConsolidatingPL!#REF!</definedName>
    <definedName name="__123Graph_ECURRENT" localSheetId="5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ex1" localSheetId="9" hidden="1">{#N/A,#N/A,FALSE,"Summ";#N/A,#N/A,FALSE,"General"}</definedName>
    <definedName name="__ex1" localSheetId="4" hidden="1">{#N/A,#N/A,FALSE,"Summ";#N/A,#N/A,FALSE,"General"}</definedName>
    <definedName name="__ex1" localSheetId="6" hidden="1">{#N/A,#N/A,FALSE,"Summ";#N/A,#N/A,FALSE,"General"}</definedName>
    <definedName name="__ex1" localSheetId="7" hidden="1">{#N/A,#N/A,FALSE,"Summ";#N/A,#N/A,FALSE,"General"}</definedName>
    <definedName name="__ex1" localSheetId="2" hidden="1">{#N/A,#N/A,FALSE,"Summ";#N/A,#N/A,FALSE,"General"}</definedName>
    <definedName name="__ex1" localSheetId="5" hidden="1">{#N/A,#N/A,FALSE,"Summ";#N/A,#N/A,FALSE,"General"}</definedName>
    <definedName name="__ex1" localSheetId="3" hidden="1">{#N/A,#N/A,FALSE,"Summ";#N/A,#N/A,FALSE,"General"}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9" hidden="1">{#N/A,#N/A,FALSE,"Summ";#N/A,#N/A,FALSE,"General"}</definedName>
    <definedName name="__new1" localSheetId="4" hidden="1">{#N/A,#N/A,FALSE,"Summ";#N/A,#N/A,FALSE,"General"}</definedName>
    <definedName name="__new1" localSheetId="6" hidden="1">{#N/A,#N/A,FALSE,"Summ";#N/A,#N/A,FALSE,"General"}</definedName>
    <definedName name="__new1" localSheetId="7" hidden="1">{#N/A,#N/A,FALSE,"Summ";#N/A,#N/A,FALSE,"General"}</definedName>
    <definedName name="__new1" localSheetId="2" hidden="1">{#N/A,#N/A,FALSE,"Summ";#N/A,#N/A,FALSE,"General"}</definedName>
    <definedName name="__new1" localSheetId="5" hidden="1">{#N/A,#N/A,FALSE,"Summ";#N/A,#N/A,FALSE,"General"}</definedName>
    <definedName name="__new1" localSheetId="3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9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6" hidden="1">{#N/A,#N/A,FALSE,"CRPT";#N/A,#N/A,FALSE,"TREND";#N/A,#N/A,FALSE,"%Curve"}</definedName>
    <definedName name="__six6" localSheetId="7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9" hidden="1">{#N/A,#N/A,FALSE,"schA"}</definedName>
    <definedName name="__www1" localSheetId="4" hidden="1">{#N/A,#N/A,FALSE,"schA"}</definedName>
    <definedName name="__www1" localSheetId="6" hidden="1">{#N/A,#N/A,FALSE,"schA"}</definedName>
    <definedName name="__www1" localSheetId="7" hidden="1">{#N/A,#N/A,FALSE,"schA"}</definedName>
    <definedName name="__www1" localSheetId="2" hidden="1">{#N/A,#N/A,FALSE,"schA"}</definedName>
    <definedName name="__www1" localSheetId="5" hidden="1">{#N/A,#N/A,FALSE,"schA"}</definedName>
    <definedName name="__www1" localSheetId="3" hidden="1">{#N/A,#N/A,FALSE,"schA"}</definedName>
    <definedName name="__www1" localSheetId="1" hidden="1">{#N/A,#N/A,FALSE,"schA"}</definedName>
    <definedName name="__www1" hidden="1">{#N/A,#N/A,FALSE,"schA"}</definedName>
    <definedName name="_ex1" localSheetId="9" hidden="1">{#N/A,#N/A,FALSE,"Summ";#N/A,#N/A,FALSE,"General"}</definedName>
    <definedName name="_ex1" localSheetId="4" hidden="1">{#N/A,#N/A,FALSE,"Summ";#N/A,#N/A,FALSE,"General"}</definedName>
    <definedName name="_ex1" localSheetId="6" hidden="1">{#N/A,#N/A,FALSE,"Summ";#N/A,#N/A,FALSE,"General"}</definedName>
    <definedName name="_ex1" localSheetId="7" hidden="1">{#N/A,#N/A,FALSE,"Summ";#N/A,#N/A,FALSE,"General"}</definedName>
    <definedName name="_ex1" localSheetId="2" hidden="1">{#N/A,#N/A,FALSE,"Summ";#N/A,#N/A,FALSE,"General"}</definedName>
    <definedName name="_ex1" localSheetId="5" hidden="1">{#N/A,#N/A,FALSE,"Summ";#N/A,#N/A,FALSE,"General"}</definedName>
    <definedName name="_ex1" localSheetId="3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2" hidden="1">#REF!</definedName>
    <definedName name="_Fill" localSheetId="5" hidden="1">#REF!</definedName>
    <definedName name="_Fill" localSheetId="3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2" hidden="1">#REF!</definedName>
    <definedName name="_Key1" localSheetId="5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5" hidden="1">#REF!</definedName>
    <definedName name="_Key2" localSheetId="1" hidden="1">#REF!</definedName>
    <definedName name="_Key2" hidden="1">#REF!</definedName>
    <definedName name="_new1" localSheetId="9" hidden="1">{#N/A,#N/A,FALSE,"Summ";#N/A,#N/A,FALSE,"General"}</definedName>
    <definedName name="_new1" localSheetId="4" hidden="1">{#N/A,#N/A,FALSE,"Summ";#N/A,#N/A,FALSE,"General"}</definedName>
    <definedName name="_new1" localSheetId="6" hidden="1">{#N/A,#N/A,FALSE,"Summ";#N/A,#N/A,FALSE,"General"}</definedName>
    <definedName name="_new1" localSheetId="7" hidden="1">{#N/A,#N/A,FALSE,"Summ";#N/A,#N/A,FALSE,"General"}</definedName>
    <definedName name="_new1" localSheetId="2" hidden="1">{#N/A,#N/A,FALSE,"Summ";#N/A,#N/A,FALSE,"General"}</definedName>
    <definedName name="_new1" localSheetId="5" hidden="1">{#N/A,#N/A,FALSE,"Summ";#N/A,#N/A,FALSE,"General"}</definedName>
    <definedName name="_new1" localSheetId="3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9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6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2" hidden="1">#REF!</definedName>
    <definedName name="_Sort" localSheetId="5" hidden="1">#REF!</definedName>
    <definedName name="_Sort" localSheetId="3" hidden="1">#REF!</definedName>
    <definedName name="_Sort" localSheetId="1" hidden="1">#REF!</definedName>
    <definedName name="_Sort" hidden="1">#REF!</definedName>
    <definedName name="_www1" localSheetId="9" hidden="1">{#N/A,#N/A,FALSE,"schA"}</definedName>
    <definedName name="_www1" localSheetId="4" hidden="1">{#N/A,#N/A,FALSE,"schA"}</definedName>
    <definedName name="_www1" localSheetId="6" hidden="1">{#N/A,#N/A,FALSE,"schA"}</definedName>
    <definedName name="_www1" localSheetId="7" hidden="1">{#N/A,#N/A,FALSE,"schA"}</definedName>
    <definedName name="_www1" localSheetId="2" hidden="1">{#N/A,#N/A,FALSE,"schA"}</definedName>
    <definedName name="_www1" localSheetId="5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4" hidden="1">{#N/A,#N/A,FALSE,"Coversheet";#N/A,#N/A,FALSE,"QA"}</definedName>
    <definedName name="a" localSheetId="6" hidden="1">{#N/A,#N/A,FALSE,"Coversheet";#N/A,#N/A,FALSE,"QA"}</definedName>
    <definedName name="a" localSheetId="7" hidden="1">{#N/A,#N/A,FALSE,"Coversheet";#N/A,#N/A,FALSE,"QA"}</definedName>
    <definedName name="a" localSheetId="2" hidden="1">{#N/A,#N/A,FALSE,"Coversheet";#N/A,#N/A,FALSE,"QA"}</definedName>
    <definedName name="a" localSheetId="5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9" hidden="1">{#N/A,#N/A,FALSE,"Coversheet";#N/A,#N/A,FALSE,"QA"}</definedName>
    <definedName name="AAAAAAAAAAAAAA" localSheetId="4" hidden="1">{#N/A,#N/A,FALSE,"Coversheet";#N/A,#N/A,FALSE,"QA"}</definedName>
    <definedName name="AAAAAAAAAAAAAA" localSheetId="6" hidden="1">{#N/A,#N/A,FALSE,"Coversheet";#N/A,#N/A,FALSE,"QA"}</definedName>
    <definedName name="AAAAAAAAAAAAAA" localSheetId="7" hidden="1">{#N/A,#N/A,FALSE,"Coversheet";#N/A,#N/A,FALSE,"QA"}</definedName>
    <definedName name="AAAAAAAAAAAAAA" localSheetId="2" hidden="1">{#N/A,#N/A,FALSE,"Coversheet";#N/A,#N/A,FALSE,"QA"}</definedName>
    <definedName name="AAAAAAAAAAAAAA" localSheetId="5" hidden="1">{#N/A,#N/A,FALSE,"Coversheet";#N/A,#N/A,FALSE,"QA"}</definedName>
    <definedName name="AAAAAAAAAAAAAA" localSheetId="3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4" hidden="1">{#N/A,#N/A,FALSE,"Coversheet";#N/A,#N/A,FALSE,"QA"}</definedName>
    <definedName name="b" localSheetId="6" hidden="1">{#N/A,#N/A,FALSE,"Coversheet";#N/A,#N/A,FALSE,"QA"}</definedName>
    <definedName name="b" localSheetId="13" hidden="1">{#N/A,#N/A,FALSE,"Coversheet";#N/A,#N/A,FALSE,"QA"}</definedName>
    <definedName name="b" localSheetId="7" hidden="1">{#N/A,#N/A,FALSE,"Coversheet";#N/A,#N/A,FALSE,"QA"}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localSheetId="12" hidden="1">{#N/A,#N/A,FALSE,"Coversheet";#N/A,#N/A,FALSE,"QA"}</definedName>
    <definedName name="b" hidden="1">{#N/A,#N/A,FALSE,"Coversheet";#N/A,#N/A,FALSE,"QA"}</definedName>
    <definedName name="BEm" localSheetId="4" hidden="1">#REF!</definedName>
    <definedName name="BEm" localSheetId="2" hidden="1">#REF!</definedName>
    <definedName name="BEm" localSheetId="5" hidden="1">#REF!</definedName>
    <definedName name="BEm" localSheetId="3" hidden="1">#REF!</definedName>
    <definedName name="BEm" localSheetId="1" hidden="1">#REF!</definedName>
    <definedName name="BEm" hidden="1">#REF!</definedName>
    <definedName name="BEx0017DGUEDPCFJUPUZOOLJCS2B" localSheetId="4" hidden="1">#REF!</definedName>
    <definedName name="BEx0017DGUEDPCFJUPUZOOLJCS2B" localSheetId="6" hidden="1">#REF!</definedName>
    <definedName name="BEx0017DGUEDPCFJUPUZOOLJCS2B" localSheetId="13" hidden="1">#REF!</definedName>
    <definedName name="BEx0017DGUEDPCFJUPUZOOLJCS2B" localSheetId="7" hidden="1">#REF!</definedName>
    <definedName name="BEx0017DGUEDPCFJUPUZOOLJCS2B" localSheetId="2" hidden="1">#REF!</definedName>
    <definedName name="BEx0017DGUEDPCFJUPUZOOLJCS2B" localSheetId="5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6" hidden="1">#REF!</definedName>
    <definedName name="BEx001CNWHJ5RULCSFM36ZCGJ1UH" localSheetId="13" hidden="1">#REF!</definedName>
    <definedName name="BEx001CNWHJ5RULCSFM36ZCGJ1UH" localSheetId="7" hidden="1">#REF!</definedName>
    <definedName name="BEx001CNWHJ5RULCSFM36ZCGJ1UH" localSheetId="2" hidden="1">#REF!</definedName>
    <definedName name="BEx001CNWHJ5RULCSFM36ZCGJ1UH" localSheetId="5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6" hidden="1">#REF!</definedName>
    <definedName name="BEx004791UAJIJSN57OT7YBLNP82" localSheetId="13" hidden="1">#REF!</definedName>
    <definedName name="BEx004791UAJIJSN57OT7YBLNP82" localSheetId="7" hidden="1">#REF!</definedName>
    <definedName name="BEx004791UAJIJSN57OT7YBLNP82" localSheetId="2" hidden="1">#REF!</definedName>
    <definedName name="BEx004791UAJIJSN57OT7YBLNP82" localSheetId="5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6" hidden="1">#REF!</definedName>
    <definedName name="BEx008P2NVFDLBHL7IZ5WTMVOQ1F" localSheetId="13" hidden="1">#REF!</definedName>
    <definedName name="BEx008P2NVFDLBHL7IZ5WTMVOQ1F" localSheetId="7" hidden="1">#REF!</definedName>
    <definedName name="BEx008P2NVFDLBHL7IZ5WTMVOQ1F" localSheetId="2" hidden="1">#REF!</definedName>
    <definedName name="BEx008P2NVFDLBHL7IZ5WTMVOQ1F" localSheetId="5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6" hidden="1">#REF!</definedName>
    <definedName name="BEx009G00IN0JUIAQ4WE9NHTMQE2" localSheetId="13" hidden="1">#REF!</definedName>
    <definedName name="BEx009G00IN0JUIAQ4WE9NHTMQE2" localSheetId="7" hidden="1">#REF!</definedName>
    <definedName name="BEx009G00IN0JUIAQ4WE9NHTMQE2" localSheetId="2" hidden="1">#REF!</definedName>
    <definedName name="BEx009G00IN0JUIAQ4WE9NHTMQE2" localSheetId="5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6" hidden="1">#REF!</definedName>
    <definedName name="BEx00DXTY2JDVGWQKV8H7FG4SV30" localSheetId="13" hidden="1">#REF!</definedName>
    <definedName name="BEx00DXTY2JDVGWQKV8H7FG4SV30" localSheetId="7" hidden="1">#REF!</definedName>
    <definedName name="BEx00DXTY2JDVGWQKV8H7FG4SV30" localSheetId="2" hidden="1">#REF!</definedName>
    <definedName name="BEx00DXTY2JDVGWQKV8H7FG4SV30" localSheetId="5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6" hidden="1">#REF!</definedName>
    <definedName name="BEx00GHLTYRH5N2S6P78YW1CD30N" localSheetId="13" hidden="1">#REF!</definedName>
    <definedName name="BEx00GHLTYRH5N2S6P78YW1CD30N" localSheetId="7" hidden="1">#REF!</definedName>
    <definedName name="BEx00GHLTYRH5N2S6P78YW1CD30N" localSheetId="2" hidden="1">#REF!</definedName>
    <definedName name="BEx00GHLTYRH5N2S6P78YW1CD30N" localSheetId="5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6" hidden="1">#REF!</definedName>
    <definedName name="BEx00JC31DY11L45SEU4B10BIN6W" localSheetId="13" hidden="1">#REF!</definedName>
    <definedName name="BEx00JC31DY11L45SEU4B10BIN6W" localSheetId="7" hidden="1">#REF!</definedName>
    <definedName name="BEx00JC31DY11L45SEU4B10BIN6W" localSheetId="2" hidden="1">#REF!</definedName>
    <definedName name="BEx00JC31DY11L45SEU4B10BIN6W" localSheetId="5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6" hidden="1">#REF!</definedName>
    <definedName name="BEx00KZHZBHP3TDV1YMX4B19B95O" localSheetId="13" hidden="1">#REF!</definedName>
    <definedName name="BEx00KZHZBHP3TDV1YMX4B19B95O" localSheetId="7" hidden="1">#REF!</definedName>
    <definedName name="BEx00KZHZBHP3TDV1YMX4B19B95O" localSheetId="2" hidden="1">#REF!</definedName>
    <definedName name="BEx00KZHZBHP3TDV1YMX4B19B95O" localSheetId="5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6" hidden="1">#REF!</definedName>
    <definedName name="BEx00P11V7HA4MS6XYY3P4BPVXML" localSheetId="13" hidden="1">#REF!</definedName>
    <definedName name="BEx00P11V7HA4MS6XYY3P4BPVXML" localSheetId="7" hidden="1">#REF!</definedName>
    <definedName name="BEx00P11V7HA4MS6XYY3P4BPVXML" localSheetId="2" hidden="1">#REF!</definedName>
    <definedName name="BEx00P11V7HA4MS6XYY3P4BPVXML" localSheetId="5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6" hidden="1">#REF!</definedName>
    <definedName name="BEx00PBV7V99V7M3LDYUTF31MUFJ" localSheetId="13" hidden="1">#REF!</definedName>
    <definedName name="BEx00PBV7V99V7M3LDYUTF31MUFJ" localSheetId="7" hidden="1">#REF!</definedName>
    <definedName name="BEx00PBV7V99V7M3LDYUTF31MUFJ" localSheetId="2" hidden="1">#REF!</definedName>
    <definedName name="BEx00PBV7V99V7M3LDYUTF31MUFJ" localSheetId="5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6" hidden="1">#REF!</definedName>
    <definedName name="BEx00SMIQJ55EVB7T24CORX0JWQO" localSheetId="13" hidden="1">#REF!</definedName>
    <definedName name="BEx00SMIQJ55EVB7T24CORX0JWQO" localSheetId="7" hidden="1">#REF!</definedName>
    <definedName name="BEx00SMIQJ55EVB7T24CORX0JWQO" localSheetId="2" hidden="1">#REF!</definedName>
    <definedName name="BEx00SMIQJ55EVB7T24CORX0JWQO" localSheetId="5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6" hidden="1">#REF!</definedName>
    <definedName name="BEx010V7DB7O7Z9NHSX27HZK4H76" localSheetId="13" hidden="1">#REF!</definedName>
    <definedName name="BEx010V7DB7O7Z9NHSX27HZK4H76" localSheetId="7" hidden="1">#REF!</definedName>
    <definedName name="BEx010V7DB7O7Z9NHSX27HZK4H76" localSheetId="2" hidden="1">#REF!</definedName>
    <definedName name="BEx010V7DB7O7Z9NHSX27HZK4H76" localSheetId="5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6" hidden="1">#REF!</definedName>
    <definedName name="BEx012IKS6YVHG9KTG2FAKRSMYLU" localSheetId="13" hidden="1">#REF!</definedName>
    <definedName name="BEx012IKS6YVHG9KTG2FAKRSMYLU" localSheetId="7" hidden="1">#REF!</definedName>
    <definedName name="BEx012IKS6YVHG9KTG2FAKRSMYLU" localSheetId="2" hidden="1">#REF!</definedName>
    <definedName name="BEx012IKS6YVHG9KTG2FAKRSMYLU" localSheetId="5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6" hidden="1">#REF!</definedName>
    <definedName name="BEx01HY6E3GJ66ABU5ABN26V6Q13" localSheetId="13" hidden="1">#REF!</definedName>
    <definedName name="BEx01HY6E3GJ66ABU5ABN26V6Q13" localSheetId="7" hidden="1">#REF!</definedName>
    <definedName name="BEx01HY6E3GJ66ABU5ABN26V6Q13" localSheetId="2" hidden="1">#REF!</definedName>
    <definedName name="BEx01HY6E3GJ66ABU5ABN26V6Q13" localSheetId="5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6" hidden="1">#REF!</definedName>
    <definedName name="BEx01PW5YQKEGAR8JDDI5OARYXDF" localSheetId="13" hidden="1">#REF!</definedName>
    <definedName name="BEx01PW5YQKEGAR8JDDI5OARYXDF" localSheetId="7" hidden="1">#REF!</definedName>
    <definedName name="BEx01PW5YQKEGAR8JDDI5OARYXDF" localSheetId="2" hidden="1">#REF!</definedName>
    <definedName name="BEx01PW5YQKEGAR8JDDI5OARYXDF" localSheetId="5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6" hidden="1">#REF!</definedName>
    <definedName name="BEx01QCB2ERCAYYOFDP3OQRWUU60" localSheetId="13" hidden="1">#REF!</definedName>
    <definedName name="BEx01QCB2ERCAYYOFDP3OQRWUU60" localSheetId="7" hidden="1">#REF!</definedName>
    <definedName name="BEx01QCB2ERCAYYOFDP3OQRWUU60" localSheetId="2" hidden="1">#REF!</definedName>
    <definedName name="BEx01QCB2ERCAYYOFDP3OQRWUU60" localSheetId="5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6" hidden="1">#REF!</definedName>
    <definedName name="BEx01U37NQSMTGJRU8EGTJORBJ6H" localSheetId="13" hidden="1">#REF!</definedName>
    <definedName name="BEx01U37NQSMTGJRU8EGTJORBJ6H" localSheetId="7" hidden="1">#REF!</definedName>
    <definedName name="BEx01U37NQSMTGJRU8EGTJORBJ6H" localSheetId="2" hidden="1">#REF!</definedName>
    <definedName name="BEx01U37NQSMTGJRU8EGTJORBJ6H" localSheetId="5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6" hidden="1">#REF!</definedName>
    <definedName name="BEx01XJ94SHJ1YQ7ORPW0RQGKI2H" localSheetId="13" hidden="1">#REF!</definedName>
    <definedName name="BEx01XJ94SHJ1YQ7ORPW0RQGKI2H" localSheetId="7" hidden="1">#REF!</definedName>
    <definedName name="BEx01XJ94SHJ1YQ7ORPW0RQGKI2H" localSheetId="2" hidden="1">#REF!</definedName>
    <definedName name="BEx01XJ94SHJ1YQ7ORPW0RQGKI2H" localSheetId="5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6" hidden="1">#REF!</definedName>
    <definedName name="BEx028BOZCS2MQO9MODVS6F7NCA3" localSheetId="13" hidden="1">#REF!</definedName>
    <definedName name="BEx028BOZCS2MQO9MODVS6F7NCA3" localSheetId="7" hidden="1">#REF!</definedName>
    <definedName name="BEx028BOZCS2MQO9MODVS6F7NCA3" localSheetId="2" hidden="1">#REF!</definedName>
    <definedName name="BEx028BOZCS2MQO9MODVS6F7NCA3" localSheetId="5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6" hidden="1">#REF!</definedName>
    <definedName name="BEx02DPUYNH76938V8GVORY8LRY1" localSheetId="13" hidden="1">#REF!</definedName>
    <definedName name="BEx02DPUYNH76938V8GVORY8LRY1" localSheetId="7" hidden="1">#REF!</definedName>
    <definedName name="BEx02DPUYNH76938V8GVORY8LRY1" localSheetId="2" hidden="1">#REF!</definedName>
    <definedName name="BEx02DPUYNH76938V8GVORY8LRY1" localSheetId="5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6" hidden="1">#REF!</definedName>
    <definedName name="BEx02PEP6DY4K1JGB0HHS3B6QOGZ" localSheetId="13" hidden="1">#REF!</definedName>
    <definedName name="BEx02PEP6DY4K1JGB0HHS3B6QOGZ" localSheetId="7" hidden="1">#REF!</definedName>
    <definedName name="BEx02PEP6DY4K1JGB0HHS3B6QOGZ" localSheetId="2" hidden="1">#REF!</definedName>
    <definedName name="BEx02PEP6DY4K1JGB0HHS3B6QOGZ" localSheetId="5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6" hidden="1">#REF!</definedName>
    <definedName name="BEx02Q08R9G839Q4RFGG9026C7PX" localSheetId="13" hidden="1">#REF!</definedName>
    <definedName name="BEx02Q08R9G839Q4RFGG9026C7PX" localSheetId="7" hidden="1">#REF!</definedName>
    <definedName name="BEx02Q08R9G839Q4RFGG9026C7PX" localSheetId="2" hidden="1">#REF!</definedName>
    <definedName name="BEx02Q08R9G839Q4RFGG9026C7PX" localSheetId="5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6" hidden="1">#REF!</definedName>
    <definedName name="BEx02SEL3Z1QWGAHXDPUA9WLTTPS" localSheetId="13" hidden="1">#REF!</definedName>
    <definedName name="BEx02SEL3Z1QWGAHXDPUA9WLTTPS" localSheetId="7" hidden="1">#REF!</definedName>
    <definedName name="BEx02SEL3Z1QWGAHXDPUA9WLTTPS" localSheetId="2" hidden="1">#REF!</definedName>
    <definedName name="BEx02SEL3Z1QWGAHXDPUA9WLTTPS" localSheetId="5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6" hidden="1">#REF!</definedName>
    <definedName name="BEx02Y3KJZH5BGDM9QEZ1PVVI114" localSheetId="13" hidden="1">#REF!</definedName>
    <definedName name="BEx02Y3KJZH5BGDM9QEZ1PVVI114" localSheetId="7" hidden="1">#REF!</definedName>
    <definedName name="BEx02Y3KJZH5BGDM9QEZ1PVVI114" localSheetId="2" hidden="1">#REF!</definedName>
    <definedName name="BEx02Y3KJZH5BGDM9QEZ1PVVI114" localSheetId="5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6" hidden="1">#REF!</definedName>
    <definedName name="BEx0313GRLLASDTVPW5DHTXHE74M" localSheetId="13" hidden="1">#REF!</definedName>
    <definedName name="BEx0313GRLLASDTVPW5DHTXHE74M" localSheetId="7" hidden="1">#REF!</definedName>
    <definedName name="BEx0313GRLLASDTVPW5DHTXHE74M" localSheetId="2" hidden="1">#REF!</definedName>
    <definedName name="BEx0313GRLLASDTVPW5DHTXHE74M" localSheetId="5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6" hidden="1">#REF!</definedName>
    <definedName name="BEx1F0SOZ3H5XUHXD7O01TCR8T6J" localSheetId="13" hidden="1">#REF!</definedName>
    <definedName name="BEx1F0SOZ3H5XUHXD7O01TCR8T6J" localSheetId="7" hidden="1">#REF!</definedName>
    <definedName name="BEx1F0SOZ3H5XUHXD7O01TCR8T6J" localSheetId="2" hidden="1">#REF!</definedName>
    <definedName name="BEx1F0SOZ3H5XUHXD7O01TCR8T6J" localSheetId="5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6" hidden="1">#REF!</definedName>
    <definedName name="BEx1F9HL824UCNCVZ2U62J4KZCX8" localSheetId="13" hidden="1">#REF!</definedName>
    <definedName name="BEx1F9HL824UCNCVZ2U62J4KZCX8" localSheetId="7" hidden="1">#REF!</definedName>
    <definedName name="BEx1F9HL824UCNCVZ2U62J4KZCX8" localSheetId="2" hidden="1">#REF!</definedName>
    <definedName name="BEx1F9HL824UCNCVZ2U62J4KZCX8" localSheetId="5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6" hidden="1">#REF!</definedName>
    <definedName name="BEx1FEVSJKTI1Q1Z874QZVFSJSVA" localSheetId="13" hidden="1">#REF!</definedName>
    <definedName name="BEx1FEVSJKTI1Q1Z874QZVFSJSVA" localSheetId="7" hidden="1">#REF!</definedName>
    <definedName name="BEx1FEVSJKTI1Q1Z874QZVFSJSVA" localSheetId="2" hidden="1">#REF!</definedName>
    <definedName name="BEx1FEVSJKTI1Q1Z874QZVFSJSVA" localSheetId="5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6" hidden="1">#REF!</definedName>
    <definedName name="BEx1FGDRUHHLI1GBHELT4PK0LY4V" localSheetId="13" hidden="1">#REF!</definedName>
    <definedName name="BEx1FGDRUHHLI1GBHELT4PK0LY4V" localSheetId="7" hidden="1">#REF!</definedName>
    <definedName name="BEx1FGDRUHHLI1GBHELT4PK0LY4V" localSheetId="2" hidden="1">#REF!</definedName>
    <definedName name="BEx1FGDRUHHLI1GBHELT4PK0LY4V" localSheetId="5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6" hidden="1">#REF!</definedName>
    <definedName name="BEx1FJZ7GKO99IYTP6GGGF7EUL3Z" localSheetId="13" hidden="1">#REF!</definedName>
    <definedName name="BEx1FJZ7GKO99IYTP6GGGF7EUL3Z" localSheetId="7" hidden="1">#REF!</definedName>
    <definedName name="BEx1FJZ7GKO99IYTP6GGGF7EUL3Z" localSheetId="2" hidden="1">#REF!</definedName>
    <definedName name="BEx1FJZ7GKO99IYTP6GGGF7EUL3Z" localSheetId="5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6" hidden="1">#REF!</definedName>
    <definedName name="BEx1FPDH0YKYQXDHUTFIQLIF34J8" localSheetId="13" hidden="1">#REF!</definedName>
    <definedName name="BEx1FPDH0YKYQXDHUTFIQLIF34J8" localSheetId="7" hidden="1">#REF!</definedName>
    <definedName name="BEx1FPDH0YKYQXDHUTFIQLIF34J8" localSheetId="2" hidden="1">#REF!</definedName>
    <definedName name="BEx1FPDH0YKYQXDHUTFIQLIF34J8" localSheetId="5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6" hidden="1">#REF!</definedName>
    <definedName name="BEx1FQ9SZAGL2HEKRB046EOQDWOX" localSheetId="13" hidden="1">#REF!</definedName>
    <definedName name="BEx1FQ9SZAGL2HEKRB046EOQDWOX" localSheetId="7" hidden="1">#REF!</definedName>
    <definedName name="BEx1FQ9SZAGL2HEKRB046EOQDWOX" localSheetId="2" hidden="1">#REF!</definedName>
    <definedName name="BEx1FQ9SZAGL2HEKRB046EOQDWOX" localSheetId="5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6" hidden="1">#REF!</definedName>
    <definedName name="BEx1FZV2CM77TBH1R6YYV9P06KA2" localSheetId="13" hidden="1">#REF!</definedName>
    <definedName name="BEx1FZV2CM77TBH1R6YYV9P06KA2" localSheetId="7" hidden="1">#REF!</definedName>
    <definedName name="BEx1FZV2CM77TBH1R6YYV9P06KA2" localSheetId="2" hidden="1">#REF!</definedName>
    <definedName name="BEx1FZV2CM77TBH1R6YYV9P06KA2" localSheetId="5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6" hidden="1">#REF!</definedName>
    <definedName name="BEx1G59AY8195JTUM6P18VXUFJ3E" localSheetId="13" hidden="1">#REF!</definedName>
    <definedName name="BEx1G59AY8195JTUM6P18VXUFJ3E" localSheetId="7" hidden="1">#REF!</definedName>
    <definedName name="BEx1G59AY8195JTUM6P18VXUFJ3E" localSheetId="2" hidden="1">#REF!</definedName>
    <definedName name="BEx1G59AY8195JTUM6P18VXUFJ3E" localSheetId="5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6" hidden="1">#REF!</definedName>
    <definedName name="BEx1GKUDMCV60BOZT0SENCT0MD8L" localSheetId="13" hidden="1">#REF!</definedName>
    <definedName name="BEx1GKUDMCV60BOZT0SENCT0MD8L" localSheetId="7" hidden="1">#REF!</definedName>
    <definedName name="BEx1GKUDMCV60BOZT0SENCT0MD8L" localSheetId="2" hidden="1">#REF!</definedName>
    <definedName name="BEx1GKUDMCV60BOZT0SENCT0MD8L" localSheetId="5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6" hidden="1">#REF!</definedName>
    <definedName name="BEx1GUVQ5L0JCX3E4SROI4WBYVTO" localSheetId="13" hidden="1">#REF!</definedName>
    <definedName name="BEx1GUVQ5L0JCX3E4SROI4WBYVTO" localSheetId="7" hidden="1">#REF!</definedName>
    <definedName name="BEx1GUVQ5L0JCX3E4SROI4WBYVTO" localSheetId="2" hidden="1">#REF!</definedName>
    <definedName name="BEx1GUVQ5L0JCX3E4SROI4WBYVTO" localSheetId="5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6" hidden="1">#REF!</definedName>
    <definedName name="BEx1GVMRHFXUP6XYYY9NR12PV5TF" localSheetId="13" hidden="1">#REF!</definedName>
    <definedName name="BEx1GVMRHFXUP6XYYY9NR12PV5TF" localSheetId="7" hidden="1">#REF!</definedName>
    <definedName name="BEx1GVMRHFXUP6XYYY9NR12PV5TF" localSheetId="2" hidden="1">#REF!</definedName>
    <definedName name="BEx1GVMRHFXUP6XYYY9NR12PV5TF" localSheetId="5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6" hidden="1">#REF!</definedName>
    <definedName name="BEx1H6KIT7BHUH6MDDWC935V9N47" localSheetId="13" hidden="1">#REF!</definedName>
    <definedName name="BEx1H6KIT7BHUH6MDDWC935V9N47" localSheetId="7" hidden="1">#REF!</definedName>
    <definedName name="BEx1H6KIT7BHUH6MDDWC935V9N47" localSheetId="2" hidden="1">#REF!</definedName>
    <definedName name="BEx1H6KIT7BHUH6MDDWC935V9N47" localSheetId="5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6" hidden="1">#REF!</definedName>
    <definedName name="BEx1HA60AI3STEJQZAQ0RA3Q3AZV" localSheetId="13" hidden="1">#REF!</definedName>
    <definedName name="BEx1HA60AI3STEJQZAQ0RA3Q3AZV" localSheetId="7" hidden="1">#REF!</definedName>
    <definedName name="BEx1HA60AI3STEJQZAQ0RA3Q3AZV" localSheetId="2" hidden="1">#REF!</definedName>
    <definedName name="BEx1HA60AI3STEJQZAQ0RA3Q3AZV" localSheetId="5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6" hidden="1">#REF!</definedName>
    <definedName name="BEx1HB2DBVO5N6V2WX7BEHUFYTFU" localSheetId="13" hidden="1">#REF!</definedName>
    <definedName name="BEx1HB2DBVO5N6V2WX7BEHUFYTFU" localSheetId="7" hidden="1">#REF!</definedName>
    <definedName name="BEx1HB2DBVO5N6V2WX7BEHUFYTFU" localSheetId="2" hidden="1">#REF!</definedName>
    <definedName name="BEx1HB2DBVO5N6V2WX7BEHUFYTFU" localSheetId="5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6" hidden="1">#REF!</definedName>
    <definedName name="BEx1HDGOOJ3SKHYMWUZJ1P0RQZ9N" localSheetId="13" hidden="1">#REF!</definedName>
    <definedName name="BEx1HDGOOJ3SKHYMWUZJ1P0RQZ9N" localSheetId="7" hidden="1">#REF!</definedName>
    <definedName name="BEx1HDGOOJ3SKHYMWUZJ1P0RQZ9N" localSheetId="2" hidden="1">#REF!</definedName>
    <definedName name="BEx1HDGOOJ3SKHYMWUZJ1P0RQZ9N" localSheetId="5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6" hidden="1">#REF!</definedName>
    <definedName name="BEx1HDM5ZXSJG6JQEMSFV52PZ10V" localSheetId="13" hidden="1">#REF!</definedName>
    <definedName name="BEx1HDM5ZXSJG6JQEMSFV52PZ10V" localSheetId="7" hidden="1">#REF!</definedName>
    <definedName name="BEx1HDM5ZXSJG6JQEMSFV52PZ10V" localSheetId="2" hidden="1">#REF!</definedName>
    <definedName name="BEx1HDM5ZXSJG6JQEMSFV52PZ10V" localSheetId="5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6" hidden="1">#REF!</definedName>
    <definedName name="BEx1HETBBZVN5F43LKOFMC4QB0CR" localSheetId="13" hidden="1">#REF!</definedName>
    <definedName name="BEx1HETBBZVN5F43LKOFMC4QB0CR" localSheetId="7" hidden="1">#REF!</definedName>
    <definedName name="BEx1HETBBZVN5F43LKOFMC4QB0CR" localSheetId="2" hidden="1">#REF!</definedName>
    <definedName name="BEx1HETBBZVN5F43LKOFMC4QB0CR" localSheetId="5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6" hidden="1">#REF!</definedName>
    <definedName name="BEx1HGWNWPLNXICOTP90TKQVVE4E" localSheetId="13" hidden="1">#REF!</definedName>
    <definedName name="BEx1HGWNWPLNXICOTP90TKQVVE4E" localSheetId="7" hidden="1">#REF!</definedName>
    <definedName name="BEx1HGWNWPLNXICOTP90TKQVVE4E" localSheetId="2" hidden="1">#REF!</definedName>
    <definedName name="BEx1HGWNWPLNXICOTP90TKQVVE4E" localSheetId="5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6" hidden="1">#REF!</definedName>
    <definedName name="BEx1HIPLJZABY0EMUOTZN0EQMDPU" localSheetId="13" hidden="1">#REF!</definedName>
    <definedName name="BEx1HIPLJZABY0EMUOTZN0EQMDPU" localSheetId="7" hidden="1">#REF!</definedName>
    <definedName name="BEx1HIPLJZABY0EMUOTZN0EQMDPU" localSheetId="2" hidden="1">#REF!</definedName>
    <definedName name="BEx1HIPLJZABY0EMUOTZN0EQMDPU" localSheetId="5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6" hidden="1">#REF!</definedName>
    <definedName name="BEx1HO94JIRX219MPWMB5E5XZ04X" localSheetId="13" hidden="1">#REF!</definedName>
    <definedName name="BEx1HO94JIRX219MPWMB5E5XZ04X" localSheetId="7" hidden="1">#REF!</definedName>
    <definedName name="BEx1HO94JIRX219MPWMB5E5XZ04X" localSheetId="2" hidden="1">#REF!</definedName>
    <definedName name="BEx1HO94JIRX219MPWMB5E5XZ04X" localSheetId="5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6" hidden="1">#REF!</definedName>
    <definedName name="BEx1HQNF6KHM21E3XLW0NMSSEI9S" localSheetId="13" hidden="1">#REF!</definedName>
    <definedName name="BEx1HQNF6KHM21E3XLW0NMSSEI9S" localSheetId="7" hidden="1">#REF!</definedName>
    <definedName name="BEx1HQNF6KHM21E3XLW0NMSSEI9S" localSheetId="2" hidden="1">#REF!</definedName>
    <definedName name="BEx1HQNF6KHM21E3XLW0NMSSEI9S" localSheetId="5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6" hidden="1">#REF!</definedName>
    <definedName name="BEx1HSLNWIW4S97ZBYY7I7M5YVH4" localSheetId="13" hidden="1">#REF!</definedName>
    <definedName name="BEx1HSLNWIW4S97ZBYY7I7M5YVH4" localSheetId="7" hidden="1">#REF!</definedName>
    <definedName name="BEx1HSLNWIW4S97ZBYY7I7M5YVH4" localSheetId="2" hidden="1">#REF!</definedName>
    <definedName name="BEx1HSLNWIW4S97ZBYY7I7M5YVH4" localSheetId="5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6" hidden="1">#REF!</definedName>
    <definedName name="BEx1HZCBBWLB2BTNOXP319ZDEVOJ" localSheetId="13" hidden="1">#REF!</definedName>
    <definedName name="BEx1HZCBBWLB2BTNOXP319ZDEVOJ" localSheetId="7" hidden="1">#REF!</definedName>
    <definedName name="BEx1HZCBBWLB2BTNOXP319ZDEVOJ" localSheetId="2" hidden="1">#REF!</definedName>
    <definedName name="BEx1HZCBBWLB2BTNOXP319ZDEVOJ" localSheetId="5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6" hidden="1">#REF!</definedName>
    <definedName name="BEx1I4QKTILCKZUSOJCVZN7SNHL5" localSheetId="13" hidden="1">#REF!</definedName>
    <definedName name="BEx1I4QKTILCKZUSOJCVZN7SNHL5" localSheetId="7" hidden="1">#REF!</definedName>
    <definedName name="BEx1I4QKTILCKZUSOJCVZN7SNHL5" localSheetId="2" hidden="1">#REF!</definedName>
    <definedName name="BEx1I4QKTILCKZUSOJCVZN7SNHL5" localSheetId="5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6" hidden="1">#REF!</definedName>
    <definedName name="BEx1IE0ZP7RIFM9FI24S9I6AAJ14" localSheetId="13" hidden="1">#REF!</definedName>
    <definedName name="BEx1IE0ZP7RIFM9FI24S9I6AAJ14" localSheetId="7" hidden="1">#REF!</definedName>
    <definedName name="BEx1IE0ZP7RIFM9FI24S9I6AAJ14" localSheetId="2" hidden="1">#REF!</definedName>
    <definedName name="BEx1IE0ZP7RIFM9FI24S9I6AAJ14" localSheetId="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6" hidden="1">#REF!</definedName>
    <definedName name="BEx1IGQ5B697MNDOE06MVSR0H58E" localSheetId="13" hidden="1">#REF!</definedName>
    <definedName name="BEx1IGQ5B697MNDOE06MVSR0H58E" localSheetId="7" hidden="1">#REF!</definedName>
    <definedName name="BEx1IGQ5B697MNDOE06MVSR0H58E" localSheetId="2" hidden="1">#REF!</definedName>
    <definedName name="BEx1IGQ5B697MNDOE06MVSR0H58E" localSheetId="5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6" hidden="1">#REF!</definedName>
    <definedName name="BEx1IKRPW8MLB9Y485M1TL2IT9SH" localSheetId="13" hidden="1">#REF!</definedName>
    <definedName name="BEx1IKRPW8MLB9Y485M1TL2IT9SH" localSheetId="7" hidden="1">#REF!</definedName>
    <definedName name="BEx1IKRPW8MLB9Y485M1TL2IT9SH" localSheetId="2" hidden="1">#REF!</definedName>
    <definedName name="BEx1IKRPW8MLB9Y485M1TL2IT9SH" localSheetId="5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6" hidden="1">#REF!</definedName>
    <definedName name="BEx1IPKCFCT3TL9MSO1LSYJ2VJ2X" localSheetId="13" hidden="1">#REF!</definedName>
    <definedName name="BEx1IPKCFCT3TL9MSO1LSYJ2VJ2X" localSheetId="7" hidden="1">#REF!</definedName>
    <definedName name="BEx1IPKCFCT3TL9MSO1LSYJ2VJ2X" localSheetId="2" hidden="1">#REF!</definedName>
    <definedName name="BEx1IPKCFCT3TL9MSO1LSYJ2VJ2X" localSheetId="5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6" hidden="1">#REF!</definedName>
    <definedName name="BEx1IW5PQTTMD62XZ287XF2O3FBQ" localSheetId="13" hidden="1">#REF!</definedName>
    <definedName name="BEx1IW5PQTTMD62XZ287XF2O3FBQ" localSheetId="7" hidden="1">#REF!</definedName>
    <definedName name="BEx1IW5PQTTMD62XZ287XF2O3FBQ" localSheetId="2" hidden="1">#REF!</definedName>
    <definedName name="BEx1IW5PQTTMD62XZ287XF2O3FBQ" localSheetId="5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6" hidden="1">#REF!</definedName>
    <definedName name="BEx1J0CSSHDJGBJUHVOEMCF2P4DL" localSheetId="13" hidden="1">#REF!</definedName>
    <definedName name="BEx1J0CSSHDJGBJUHVOEMCF2P4DL" localSheetId="7" hidden="1">#REF!</definedName>
    <definedName name="BEx1J0CSSHDJGBJUHVOEMCF2P4DL" localSheetId="2" hidden="1">#REF!</definedName>
    <definedName name="BEx1J0CSSHDJGBJUHVOEMCF2P4DL" localSheetId="5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6" hidden="1">#REF!</definedName>
    <definedName name="BEx1J0NL6D3ILC18B48AL0VNEN9A" localSheetId="13" hidden="1">#REF!</definedName>
    <definedName name="BEx1J0NL6D3ILC18B48AL0VNEN9A" localSheetId="7" hidden="1">#REF!</definedName>
    <definedName name="BEx1J0NL6D3ILC18B48AL0VNEN9A" localSheetId="2" hidden="1">#REF!</definedName>
    <definedName name="BEx1J0NL6D3ILC18B48AL0VNEN9A" localSheetId="5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6" hidden="1">#REF!</definedName>
    <definedName name="BEx1J7E8VCGLPYU82QXVUG5N3ZAI" localSheetId="13" hidden="1">#REF!</definedName>
    <definedName name="BEx1J7E8VCGLPYU82QXVUG5N3ZAI" localSheetId="7" hidden="1">#REF!</definedName>
    <definedName name="BEx1J7E8VCGLPYU82QXVUG5N3ZAI" localSheetId="2" hidden="1">#REF!</definedName>
    <definedName name="BEx1J7E8VCGLPYU82QXVUG5N3ZAI" localSheetId="5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6" hidden="1">#REF!</definedName>
    <definedName name="BEx1JGE2YQWH8S25USOY08XVGO0D" localSheetId="13" hidden="1">#REF!</definedName>
    <definedName name="BEx1JGE2YQWH8S25USOY08XVGO0D" localSheetId="7" hidden="1">#REF!</definedName>
    <definedName name="BEx1JGE2YQWH8S25USOY08XVGO0D" localSheetId="2" hidden="1">#REF!</definedName>
    <definedName name="BEx1JGE2YQWH8S25USOY08XVGO0D" localSheetId="5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6" hidden="1">#REF!</definedName>
    <definedName name="BEx1JJJC9T1W7HY4V7HP1S1W4JO1" localSheetId="13" hidden="1">#REF!</definedName>
    <definedName name="BEx1JJJC9T1W7HY4V7HP1S1W4JO1" localSheetId="7" hidden="1">#REF!</definedName>
    <definedName name="BEx1JJJC9T1W7HY4V7HP1S1W4JO1" localSheetId="2" hidden="1">#REF!</definedName>
    <definedName name="BEx1JJJC9T1W7HY4V7HP1S1W4JO1" localSheetId="5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6" hidden="1">#REF!</definedName>
    <definedName name="BEx1JKKZSJ7DI4PTFVI9VVFMB1X2" localSheetId="13" hidden="1">#REF!</definedName>
    <definedName name="BEx1JKKZSJ7DI4PTFVI9VVFMB1X2" localSheetId="7" hidden="1">#REF!</definedName>
    <definedName name="BEx1JKKZSJ7DI4PTFVI9VVFMB1X2" localSheetId="2" hidden="1">#REF!</definedName>
    <definedName name="BEx1JKKZSJ7DI4PTFVI9VVFMB1X2" localSheetId="5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6" hidden="1">#REF!</definedName>
    <definedName name="BEx1JUBQFRVMASSFK4B3V0AD7YP9" localSheetId="13" hidden="1">#REF!</definedName>
    <definedName name="BEx1JUBQFRVMASSFK4B3V0AD7YP9" localSheetId="7" hidden="1">#REF!</definedName>
    <definedName name="BEx1JUBQFRVMASSFK4B3V0AD7YP9" localSheetId="2" hidden="1">#REF!</definedName>
    <definedName name="BEx1JUBQFRVMASSFK4B3V0AD7YP9" localSheetId="5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6" hidden="1">#REF!</definedName>
    <definedName name="BEx1JVTOATZGRJFXGXPJJLC4DOBE" localSheetId="13" hidden="1">#REF!</definedName>
    <definedName name="BEx1JVTOATZGRJFXGXPJJLC4DOBE" localSheetId="7" hidden="1">#REF!</definedName>
    <definedName name="BEx1JVTOATZGRJFXGXPJJLC4DOBE" localSheetId="2" hidden="1">#REF!</definedName>
    <definedName name="BEx1JVTOATZGRJFXGXPJJLC4DOBE" localSheetId="5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6" hidden="1">#REF!</definedName>
    <definedName name="BEx1JXBM5W4YRWNQ0P95QQS6JWD6" localSheetId="13" hidden="1">#REF!</definedName>
    <definedName name="BEx1JXBM5W4YRWNQ0P95QQS6JWD6" localSheetId="7" hidden="1">#REF!</definedName>
    <definedName name="BEx1JXBM5W4YRWNQ0P95QQS6JWD6" localSheetId="2" hidden="1">#REF!</definedName>
    <definedName name="BEx1JXBM5W4YRWNQ0P95QQS6JWD6" localSheetId="5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6" hidden="1">#REF!</definedName>
    <definedName name="BEx1KGY9QEHZ9QSARMQUTQKRK4UX" localSheetId="13" hidden="1">#REF!</definedName>
    <definedName name="BEx1KGY9QEHZ9QSARMQUTQKRK4UX" localSheetId="7" hidden="1">#REF!</definedName>
    <definedName name="BEx1KGY9QEHZ9QSARMQUTQKRK4UX" localSheetId="2" hidden="1">#REF!</definedName>
    <definedName name="BEx1KGY9QEHZ9QSARMQUTQKRK4UX" localSheetId="5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6" hidden="1">#REF!</definedName>
    <definedName name="BEx1KIWH5MOLR00SBECT39NS3AJ1" localSheetId="13" hidden="1">#REF!</definedName>
    <definedName name="BEx1KIWH5MOLR00SBECT39NS3AJ1" localSheetId="7" hidden="1">#REF!</definedName>
    <definedName name="BEx1KIWH5MOLR00SBECT39NS3AJ1" localSheetId="2" hidden="1">#REF!</definedName>
    <definedName name="BEx1KIWH5MOLR00SBECT39NS3AJ1" localSheetId="5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6" hidden="1">#REF!</definedName>
    <definedName name="BEx1KKP1ELIF2UII2FWVGL7M1X7J" localSheetId="13" hidden="1">#REF!</definedName>
    <definedName name="BEx1KKP1ELIF2UII2FWVGL7M1X7J" localSheetId="7" hidden="1">#REF!</definedName>
    <definedName name="BEx1KKP1ELIF2UII2FWVGL7M1X7J" localSheetId="2" hidden="1">#REF!</definedName>
    <definedName name="BEx1KKP1ELIF2UII2FWVGL7M1X7J" localSheetId="5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6" hidden="1">#REF!</definedName>
    <definedName name="BEx1KQJKIAPZKE9YDYH5HKXX52FM" localSheetId="13" hidden="1">#REF!</definedName>
    <definedName name="BEx1KQJKIAPZKE9YDYH5HKXX52FM" localSheetId="7" hidden="1">#REF!</definedName>
    <definedName name="BEx1KQJKIAPZKE9YDYH5HKXX52FM" localSheetId="2" hidden="1">#REF!</definedName>
    <definedName name="BEx1KQJKIAPZKE9YDYH5HKXX52FM" localSheetId="5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6" hidden="1">#REF!</definedName>
    <definedName name="BEx1KUVWMB0QCWA3RBE4CADFVRIS" localSheetId="13" hidden="1">#REF!</definedName>
    <definedName name="BEx1KUVWMB0QCWA3RBE4CADFVRIS" localSheetId="7" hidden="1">#REF!</definedName>
    <definedName name="BEx1KUVWMB0QCWA3RBE4CADFVRIS" localSheetId="2" hidden="1">#REF!</definedName>
    <definedName name="BEx1KUVWMB0QCWA3RBE4CADFVRIS" localSheetId="5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6" hidden="1">#REF!</definedName>
    <definedName name="BEx1L0AAH7PV8PPQQDBP5AI4TLYP" localSheetId="13" hidden="1">#REF!</definedName>
    <definedName name="BEx1L0AAH7PV8PPQQDBP5AI4TLYP" localSheetId="7" hidden="1">#REF!</definedName>
    <definedName name="BEx1L0AAH7PV8PPQQDBP5AI4TLYP" localSheetId="2" hidden="1">#REF!</definedName>
    <definedName name="BEx1L0AAH7PV8PPQQDBP5AI4TLYP" localSheetId="5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6" hidden="1">#REF!</definedName>
    <definedName name="BEx1L2OG1SDFK2TPXELJ77YP4NI2" localSheetId="13" hidden="1">#REF!</definedName>
    <definedName name="BEx1L2OG1SDFK2TPXELJ77YP4NI2" localSheetId="7" hidden="1">#REF!</definedName>
    <definedName name="BEx1L2OG1SDFK2TPXELJ77YP4NI2" localSheetId="2" hidden="1">#REF!</definedName>
    <definedName name="BEx1L2OG1SDFK2TPXELJ77YP4NI2" localSheetId="5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6" hidden="1">#REF!</definedName>
    <definedName name="BEx1L6Q60MWRDJB4L20LK0XPA0Z2" localSheetId="13" hidden="1">#REF!</definedName>
    <definedName name="BEx1L6Q60MWRDJB4L20LK0XPA0Z2" localSheetId="7" hidden="1">#REF!</definedName>
    <definedName name="BEx1L6Q60MWRDJB4L20LK0XPA0Z2" localSheetId="2" hidden="1">#REF!</definedName>
    <definedName name="BEx1L6Q60MWRDJB4L20LK0XPA0Z2" localSheetId="5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6" hidden="1">#REF!</definedName>
    <definedName name="BEx1L7BSEFOLQDNZWMLUNBRO08T4" localSheetId="13" hidden="1">#REF!</definedName>
    <definedName name="BEx1L7BSEFOLQDNZWMLUNBRO08T4" localSheetId="7" hidden="1">#REF!</definedName>
    <definedName name="BEx1L7BSEFOLQDNZWMLUNBRO08T4" localSheetId="2" hidden="1">#REF!</definedName>
    <definedName name="BEx1L7BSEFOLQDNZWMLUNBRO08T4" localSheetId="5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6" hidden="1">#REF!</definedName>
    <definedName name="BEx1LD63FP2Z4BR9TKSHOZW9KKZ5" localSheetId="13" hidden="1">#REF!</definedName>
    <definedName name="BEx1LD63FP2Z4BR9TKSHOZW9KKZ5" localSheetId="7" hidden="1">#REF!</definedName>
    <definedName name="BEx1LD63FP2Z4BR9TKSHOZW9KKZ5" localSheetId="2" hidden="1">#REF!</definedName>
    <definedName name="BEx1LD63FP2Z4BR9TKSHOZW9KKZ5" localSheetId="5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6" hidden="1">#REF!</definedName>
    <definedName name="BEx1LDMB9RW982DUILM2WPT5VWQ3" localSheetId="13" hidden="1">#REF!</definedName>
    <definedName name="BEx1LDMB9RW982DUILM2WPT5VWQ3" localSheetId="7" hidden="1">#REF!</definedName>
    <definedName name="BEx1LDMB9RW982DUILM2WPT5VWQ3" localSheetId="2" hidden="1">#REF!</definedName>
    <definedName name="BEx1LDMB9RW982DUILM2WPT5VWQ3" localSheetId="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6" hidden="1">#REF!</definedName>
    <definedName name="BEx1LFF2UQ13XL4X1I2WBD73NZ21" localSheetId="13" hidden="1">#REF!</definedName>
    <definedName name="BEx1LFF2UQ13XL4X1I2WBD73NZ21" localSheetId="7" hidden="1">#REF!</definedName>
    <definedName name="BEx1LFF2UQ13XL4X1I2WBD73NZ21" localSheetId="2" hidden="1">#REF!</definedName>
    <definedName name="BEx1LFF2UQ13XL4X1I2WBD73NZ21" localSheetId="5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6" hidden="1">#REF!</definedName>
    <definedName name="BEx1LKTB33LO23ACTADIVRY7ZNFC" localSheetId="13" hidden="1">#REF!</definedName>
    <definedName name="BEx1LKTB33LO23ACTADIVRY7ZNFC" localSheetId="7" hidden="1">#REF!</definedName>
    <definedName name="BEx1LKTB33LO23ACTADIVRY7ZNFC" localSheetId="2" hidden="1">#REF!</definedName>
    <definedName name="BEx1LKTB33LO23ACTADIVRY7ZNFC" localSheetId="5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6" hidden="1">#REF!</definedName>
    <definedName name="BEx1LQNKVZAXGSEPDAM8AWU2FHHJ" localSheetId="13" hidden="1">#REF!</definedName>
    <definedName name="BEx1LQNKVZAXGSEPDAM8AWU2FHHJ" localSheetId="7" hidden="1">#REF!</definedName>
    <definedName name="BEx1LQNKVZAXGSEPDAM8AWU2FHHJ" localSheetId="2" hidden="1">#REF!</definedName>
    <definedName name="BEx1LQNKVZAXGSEPDAM8AWU2FHHJ" localSheetId="5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6" hidden="1">#REF!</definedName>
    <definedName name="BEx1LRPGDQCOEMW8YT80J1XCDCIV" localSheetId="13" hidden="1">#REF!</definedName>
    <definedName name="BEx1LRPGDQCOEMW8YT80J1XCDCIV" localSheetId="7" hidden="1">#REF!</definedName>
    <definedName name="BEx1LRPGDQCOEMW8YT80J1XCDCIV" localSheetId="2" hidden="1">#REF!</definedName>
    <definedName name="BEx1LRPGDQCOEMW8YT80J1XCDCIV" localSheetId="5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6" hidden="1">#REF!</definedName>
    <definedName name="BEx1LRUSJW4JG54X07QWD9R27WV9" localSheetId="13" hidden="1">#REF!</definedName>
    <definedName name="BEx1LRUSJW4JG54X07QWD9R27WV9" localSheetId="7" hidden="1">#REF!</definedName>
    <definedName name="BEx1LRUSJW4JG54X07QWD9R27WV9" localSheetId="2" hidden="1">#REF!</definedName>
    <definedName name="BEx1LRUSJW4JG54X07QWD9R27WV9" localSheetId="5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6" hidden="1">#REF!</definedName>
    <definedName name="BEx1M1WBK5T0LP1AK2JYV6W87ID6" localSheetId="13" hidden="1">#REF!</definedName>
    <definedName name="BEx1M1WBK5T0LP1AK2JYV6W87ID6" localSheetId="7" hidden="1">#REF!</definedName>
    <definedName name="BEx1M1WBK5T0LP1AK2JYV6W87ID6" localSheetId="2" hidden="1">#REF!</definedName>
    <definedName name="BEx1M1WBK5T0LP1AK2JYV6W87ID6" localSheetId="5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6" hidden="1">#REF!</definedName>
    <definedName name="BEx1M51HHDYGIT8PON7U8ICL2S95" localSheetId="13" hidden="1">#REF!</definedName>
    <definedName name="BEx1M51HHDYGIT8PON7U8ICL2S95" localSheetId="7" hidden="1">#REF!</definedName>
    <definedName name="BEx1M51HHDYGIT8PON7U8ICL2S95" localSheetId="2" hidden="1">#REF!</definedName>
    <definedName name="BEx1M51HHDYGIT8PON7U8ICL2S95" localSheetId="5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6" hidden="1">#REF!</definedName>
    <definedName name="BEx1MP4FWKV0QYXE13PX9JSNA270" localSheetId="13" hidden="1">#REF!</definedName>
    <definedName name="BEx1MP4FWKV0QYXE13PX9JSNA270" localSheetId="7" hidden="1">#REF!</definedName>
    <definedName name="BEx1MP4FWKV0QYXE13PX9JSNA270" localSheetId="2" hidden="1">#REF!</definedName>
    <definedName name="BEx1MP4FWKV0QYXE13PX9JSNA270" localSheetId="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6" hidden="1">#REF!</definedName>
    <definedName name="BEx1MSV791FSS4CZQKG04NHT3F79" localSheetId="13" hidden="1">#REF!</definedName>
    <definedName name="BEx1MSV791FSS4CZQKG04NHT3F79" localSheetId="7" hidden="1">#REF!</definedName>
    <definedName name="BEx1MSV791FSS4CZQKG04NHT3F79" localSheetId="2" hidden="1">#REF!</definedName>
    <definedName name="BEx1MSV791FSS4CZQKG04NHT3F79" localSheetId="5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6" hidden="1">#REF!</definedName>
    <definedName name="BEx1MTRKKVCHOZ0YGID6HZ49LJTO" localSheetId="13" hidden="1">#REF!</definedName>
    <definedName name="BEx1MTRKKVCHOZ0YGID6HZ49LJTO" localSheetId="7" hidden="1">#REF!</definedName>
    <definedName name="BEx1MTRKKVCHOZ0YGID6HZ49LJTO" localSheetId="2" hidden="1">#REF!</definedName>
    <definedName name="BEx1MTRKKVCHOZ0YGID6HZ49LJTO" localSheetId="5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6" hidden="1">#REF!</definedName>
    <definedName name="BEx1N3CUJ3UX61X38ZAJVPEN4KMC" localSheetId="13" hidden="1">#REF!</definedName>
    <definedName name="BEx1N3CUJ3UX61X38ZAJVPEN4KMC" localSheetId="7" hidden="1">#REF!</definedName>
    <definedName name="BEx1N3CUJ3UX61X38ZAJVPEN4KMC" localSheetId="2" hidden="1">#REF!</definedName>
    <definedName name="BEx1N3CUJ3UX61X38ZAJVPEN4KMC" localSheetId="5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6" hidden="1">#REF!</definedName>
    <definedName name="BEx1N5R5IJ3CG6CL344F5KWPINEO" localSheetId="13" hidden="1">#REF!</definedName>
    <definedName name="BEx1N5R5IJ3CG6CL344F5KWPINEO" localSheetId="7" hidden="1">#REF!</definedName>
    <definedName name="BEx1N5R5IJ3CG6CL344F5KWPINEO" localSheetId="2" hidden="1">#REF!</definedName>
    <definedName name="BEx1N5R5IJ3CG6CL344F5KWPINEO" localSheetId="5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6" hidden="1">#REF!</definedName>
    <definedName name="BEx1NFCFVPBS7XURQ8Y0BZEGPBVP" localSheetId="13" hidden="1">#REF!</definedName>
    <definedName name="BEx1NFCFVPBS7XURQ8Y0BZEGPBVP" localSheetId="7" hidden="1">#REF!</definedName>
    <definedName name="BEx1NFCFVPBS7XURQ8Y0BZEGPBVP" localSheetId="2" hidden="1">#REF!</definedName>
    <definedName name="BEx1NFCFVPBS7XURQ8Y0BZEGPBVP" localSheetId="5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6" hidden="1">#REF!</definedName>
    <definedName name="BEx1NM34KQTO1LDNSAFD1L82UZFG" localSheetId="13" hidden="1">#REF!</definedName>
    <definedName name="BEx1NM34KQTO1LDNSAFD1L82UZFG" localSheetId="7" hidden="1">#REF!</definedName>
    <definedName name="BEx1NM34KQTO1LDNSAFD1L82UZFG" localSheetId="2" hidden="1">#REF!</definedName>
    <definedName name="BEx1NM34KQTO1LDNSAFD1L82UZFG" localSheetId="5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6" hidden="1">#REF!</definedName>
    <definedName name="BEx1NO6TXZVOGCUWCCRTXRXWW0XL" localSheetId="13" hidden="1">#REF!</definedName>
    <definedName name="BEx1NO6TXZVOGCUWCCRTXRXWW0XL" localSheetId="7" hidden="1">#REF!</definedName>
    <definedName name="BEx1NO6TXZVOGCUWCCRTXRXWW0XL" localSheetId="2" hidden="1">#REF!</definedName>
    <definedName name="BEx1NO6TXZVOGCUWCCRTXRXWW0XL" localSheetId="5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6" hidden="1">#REF!</definedName>
    <definedName name="BEx1NS8EU5P9FQV3S0WRTXI5L361" localSheetId="13" hidden="1">#REF!</definedName>
    <definedName name="BEx1NS8EU5P9FQV3S0WRTXI5L361" localSheetId="7" hidden="1">#REF!</definedName>
    <definedName name="BEx1NS8EU5P9FQV3S0WRTXI5L361" localSheetId="2" hidden="1">#REF!</definedName>
    <definedName name="BEx1NS8EU5P9FQV3S0WRTXI5L361" localSheetId="5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6" hidden="1">#REF!</definedName>
    <definedName name="BEx1NUBX5VUYZFKQH69FN6BTLWCR" localSheetId="13" hidden="1">#REF!</definedName>
    <definedName name="BEx1NUBX5VUYZFKQH69FN6BTLWCR" localSheetId="7" hidden="1">#REF!</definedName>
    <definedName name="BEx1NUBX5VUYZFKQH69FN6BTLWCR" localSheetId="2" hidden="1">#REF!</definedName>
    <definedName name="BEx1NUBX5VUYZFKQH69FN6BTLWCR" localSheetId="5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6" hidden="1">#REF!</definedName>
    <definedName name="BEx1NZ4K1L8UON80Y2A4RASKWGNP" localSheetId="13" hidden="1">#REF!</definedName>
    <definedName name="BEx1NZ4K1L8UON80Y2A4RASKWGNP" localSheetId="7" hidden="1">#REF!</definedName>
    <definedName name="BEx1NZ4K1L8UON80Y2A4RASKWGNP" localSheetId="2" hidden="1">#REF!</definedName>
    <definedName name="BEx1NZ4K1L8UON80Y2A4RASKWGNP" localSheetId="5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6" hidden="1">#REF!</definedName>
    <definedName name="BEx1O24FB2CPATAGE3T7L1NBQQO1" localSheetId="13" hidden="1">#REF!</definedName>
    <definedName name="BEx1O24FB2CPATAGE3T7L1NBQQO1" localSheetId="7" hidden="1">#REF!</definedName>
    <definedName name="BEx1O24FB2CPATAGE3T7L1NBQQO1" localSheetId="2" hidden="1">#REF!</definedName>
    <definedName name="BEx1O24FB2CPATAGE3T7L1NBQQO1" localSheetId="5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6" hidden="1">#REF!</definedName>
    <definedName name="BEx1OLAZ915OGYWP0QP1QQWDLCRX" localSheetId="13" hidden="1">#REF!</definedName>
    <definedName name="BEx1OLAZ915OGYWP0QP1QQWDLCRX" localSheetId="7" hidden="1">#REF!</definedName>
    <definedName name="BEx1OLAZ915OGYWP0QP1QQWDLCRX" localSheetId="2" hidden="1">#REF!</definedName>
    <definedName name="BEx1OLAZ915OGYWP0QP1QQWDLCRX" localSheetId="5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6" hidden="1">#REF!</definedName>
    <definedName name="BEx1OO5ER042IS6IC4TLDI75JNVH" localSheetId="13" hidden="1">#REF!</definedName>
    <definedName name="BEx1OO5ER042IS6IC4TLDI75JNVH" localSheetId="7" hidden="1">#REF!</definedName>
    <definedName name="BEx1OO5ER042IS6IC4TLDI75JNVH" localSheetId="2" hidden="1">#REF!</definedName>
    <definedName name="BEx1OO5ER042IS6IC4TLDI75JNVH" localSheetId="5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6" hidden="1">#REF!</definedName>
    <definedName name="BEx1OTE54CBSUT8FWKRALEDCUWN4" localSheetId="13" hidden="1">#REF!</definedName>
    <definedName name="BEx1OTE54CBSUT8FWKRALEDCUWN4" localSheetId="7" hidden="1">#REF!</definedName>
    <definedName name="BEx1OTE54CBSUT8FWKRALEDCUWN4" localSheetId="2" hidden="1">#REF!</definedName>
    <definedName name="BEx1OTE54CBSUT8FWKRALEDCUWN4" localSheetId="5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6" hidden="1">#REF!</definedName>
    <definedName name="BEx1OVSMPADTX95QUOX34KZQ8EDY" localSheetId="13" hidden="1">#REF!</definedName>
    <definedName name="BEx1OVSMPADTX95QUOX34KZQ8EDY" localSheetId="7" hidden="1">#REF!</definedName>
    <definedName name="BEx1OVSMPADTX95QUOX34KZQ8EDY" localSheetId="2" hidden="1">#REF!</definedName>
    <definedName name="BEx1OVSMPADTX95QUOX34KZQ8EDY" localSheetId="5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6" hidden="1">#REF!</definedName>
    <definedName name="BEx1OWJJ0DP4628GCVVRQ9X0DRHQ" localSheetId="13" hidden="1">#REF!</definedName>
    <definedName name="BEx1OWJJ0DP4628GCVVRQ9X0DRHQ" localSheetId="7" hidden="1">#REF!</definedName>
    <definedName name="BEx1OWJJ0DP4628GCVVRQ9X0DRHQ" localSheetId="2" hidden="1">#REF!</definedName>
    <definedName name="BEx1OWJJ0DP4628GCVVRQ9X0DRHQ" localSheetId="5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6" hidden="1">#REF!</definedName>
    <definedName name="BEx1OX544IO9FQJI7YYQGZCEHB3O" localSheetId="13" hidden="1">#REF!</definedName>
    <definedName name="BEx1OX544IO9FQJI7YYQGZCEHB3O" localSheetId="7" hidden="1">#REF!</definedName>
    <definedName name="BEx1OX544IO9FQJI7YYQGZCEHB3O" localSheetId="2" hidden="1">#REF!</definedName>
    <definedName name="BEx1OX544IO9FQJI7YYQGZCEHB3O" localSheetId="5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6" hidden="1">#REF!</definedName>
    <definedName name="BEx1OY6SVEUT2EQ26P7EKEND342G" localSheetId="13" hidden="1">#REF!</definedName>
    <definedName name="BEx1OY6SVEUT2EQ26P7EKEND342G" localSheetId="7" hidden="1">#REF!</definedName>
    <definedName name="BEx1OY6SVEUT2EQ26P7EKEND342G" localSheetId="2" hidden="1">#REF!</definedName>
    <definedName name="BEx1OY6SVEUT2EQ26P7EKEND342G" localSheetId="5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6" hidden="1">#REF!</definedName>
    <definedName name="BEx1OYN1LPIPI12O9G6F7QAOS9T4" localSheetId="13" hidden="1">#REF!</definedName>
    <definedName name="BEx1OYN1LPIPI12O9G6F7QAOS9T4" localSheetId="7" hidden="1">#REF!</definedName>
    <definedName name="BEx1OYN1LPIPI12O9G6F7QAOS9T4" localSheetId="2" hidden="1">#REF!</definedName>
    <definedName name="BEx1OYN1LPIPI12O9G6F7QAOS9T4" localSheetId="5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6" hidden="1">#REF!</definedName>
    <definedName name="BEx1P1HHKJA799O3YZXQAX6KFH58" localSheetId="13" hidden="1">#REF!</definedName>
    <definedName name="BEx1P1HHKJA799O3YZXQAX6KFH58" localSheetId="7" hidden="1">#REF!</definedName>
    <definedName name="BEx1P1HHKJA799O3YZXQAX6KFH58" localSheetId="2" hidden="1">#REF!</definedName>
    <definedName name="BEx1P1HHKJA799O3YZXQAX6KFH58" localSheetId="5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6" hidden="1">#REF!</definedName>
    <definedName name="BEx1P34W467WGPOXPK292QFJIPHJ" localSheetId="13" hidden="1">#REF!</definedName>
    <definedName name="BEx1P34W467WGPOXPK292QFJIPHJ" localSheetId="7" hidden="1">#REF!</definedName>
    <definedName name="BEx1P34W467WGPOXPK292QFJIPHJ" localSheetId="2" hidden="1">#REF!</definedName>
    <definedName name="BEx1P34W467WGPOXPK292QFJIPHJ" localSheetId="5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6" hidden="1">#REF!</definedName>
    <definedName name="BEx1P76FRYAB1BWA5RJS4KOB3G9I" localSheetId="13" hidden="1">#REF!</definedName>
    <definedName name="BEx1P76FRYAB1BWA5RJS4KOB3G9I" localSheetId="7" hidden="1">#REF!</definedName>
    <definedName name="BEx1P76FRYAB1BWA5RJS4KOB3G9I" localSheetId="2" hidden="1">#REF!</definedName>
    <definedName name="BEx1P76FRYAB1BWA5RJS4KOB3G9I" localSheetId="5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6" hidden="1">#REF!</definedName>
    <definedName name="BEx1P7S1J4TKGVJ43C2Q2R3M9WRB" localSheetId="13" hidden="1">#REF!</definedName>
    <definedName name="BEx1P7S1J4TKGVJ43C2Q2R3M9WRB" localSheetId="7" hidden="1">#REF!</definedName>
    <definedName name="BEx1P7S1J4TKGVJ43C2Q2R3M9WRB" localSheetId="2" hidden="1">#REF!</definedName>
    <definedName name="BEx1P7S1J4TKGVJ43C2Q2R3M9WRB" localSheetId="5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6" hidden="1">#REF!</definedName>
    <definedName name="BEx1P8OF6WY3IH8SO71KQOU83V3Y" localSheetId="13" hidden="1">#REF!</definedName>
    <definedName name="BEx1P8OF6WY3IH8SO71KQOU83V3Y" localSheetId="7" hidden="1">#REF!</definedName>
    <definedName name="BEx1P8OF6WY3IH8SO71KQOU83V3Y" localSheetId="2" hidden="1">#REF!</definedName>
    <definedName name="BEx1P8OF6WY3IH8SO71KQOU83V3Y" localSheetId="5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6" hidden="1">#REF!</definedName>
    <definedName name="BEx1PA11BLPVZM8RC5BL46WX8YB5" localSheetId="13" hidden="1">#REF!</definedName>
    <definedName name="BEx1PA11BLPVZM8RC5BL46WX8YB5" localSheetId="7" hidden="1">#REF!</definedName>
    <definedName name="BEx1PA11BLPVZM8RC5BL46WX8YB5" localSheetId="2" hidden="1">#REF!</definedName>
    <definedName name="BEx1PA11BLPVZM8RC5BL46WX8YB5" localSheetId="5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6" hidden="1">#REF!</definedName>
    <definedName name="BEx1PAMMMZTO2BTR6YLZ9ASMPS4N" localSheetId="13" hidden="1">#REF!</definedName>
    <definedName name="BEx1PAMMMZTO2BTR6YLZ9ASMPS4N" localSheetId="7" hidden="1">#REF!</definedName>
    <definedName name="BEx1PAMMMZTO2BTR6YLZ9ASMPS4N" localSheetId="2" hidden="1">#REF!</definedName>
    <definedName name="BEx1PAMMMZTO2BTR6YLZ9ASMPS4N" localSheetId="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6" hidden="1">#REF!</definedName>
    <definedName name="BEx1PBZ4BEFIPGMQXT9T8S4PZ2IM" localSheetId="13" hidden="1">#REF!</definedName>
    <definedName name="BEx1PBZ4BEFIPGMQXT9T8S4PZ2IM" localSheetId="7" hidden="1">#REF!</definedName>
    <definedName name="BEx1PBZ4BEFIPGMQXT9T8S4PZ2IM" localSheetId="2" hidden="1">#REF!</definedName>
    <definedName name="BEx1PBZ4BEFIPGMQXT9T8S4PZ2IM" localSheetId="5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6" hidden="1">#REF!</definedName>
    <definedName name="BEx1PJMAAUI73DAR3XUON2UMXTBS" localSheetId="13" hidden="1">#REF!</definedName>
    <definedName name="BEx1PJMAAUI73DAR3XUON2UMXTBS" localSheetId="7" hidden="1">#REF!</definedName>
    <definedName name="BEx1PJMAAUI73DAR3XUON2UMXTBS" localSheetId="2" hidden="1">#REF!</definedName>
    <definedName name="BEx1PJMAAUI73DAR3XUON2UMXTBS" localSheetId="5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6" hidden="1">#REF!</definedName>
    <definedName name="BEx1PLF2CFSXBZPVI6CJ534EIJDN" localSheetId="13" hidden="1">#REF!</definedName>
    <definedName name="BEx1PLF2CFSXBZPVI6CJ534EIJDN" localSheetId="7" hidden="1">#REF!</definedName>
    <definedName name="BEx1PLF2CFSXBZPVI6CJ534EIJDN" localSheetId="2" hidden="1">#REF!</definedName>
    <definedName name="BEx1PLF2CFSXBZPVI6CJ534EIJDN" localSheetId="5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6" hidden="1">#REF!</definedName>
    <definedName name="BEx1PMWZB2DO6EM9BKLUICZJ65HD" localSheetId="13" hidden="1">#REF!</definedName>
    <definedName name="BEx1PMWZB2DO6EM9BKLUICZJ65HD" localSheetId="7" hidden="1">#REF!</definedName>
    <definedName name="BEx1PMWZB2DO6EM9BKLUICZJ65HD" localSheetId="2" hidden="1">#REF!</definedName>
    <definedName name="BEx1PMWZB2DO6EM9BKLUICZJ65HD" localSheetId="5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6" hidden="1">#REF!</definedName>
    <definedName name="BEx1PU3X6U0EVLY9569KVBPAH7XU" localSheetId="13" hidden="1">#REF!</definedName>
    <definedName name="BEx1PU3X6U0EVLY9569KVBPAH7XU" localSheetId="7" hidden="1">#REF!</definedName>
    <definedName name="BEx1PU3X6U0EVLY9569KVBPAH7XU" localSheetId="2" hidden="1">#REF!</definedName>
    <definedName name="BEx1PU3X6U0EVLY9569KVBPAH7XU" localSheetId="5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6" hidden="1">#REF!</definedName>
    <definedName name="BEx1Q9OV5AOW28OUGRFCD3ZFVWC3" localSheetId="13" hidden="1">#REF!</definedName>
    <definedName name="BEx1Q9OV5AOW28OUGRFCD3ZFVWC3" localSheetId="7" hidden="1">#REF!</definedName>
    <definedName name="BEx1Q9OV5AOW28OUGRFCD3ZFVWC3" localSheetId="2" hidden="1">#REF!</definedName>
    <definedName name="BEx1Q9OV5AOW28OUGRFCD3ZFVWC3" localSheetId="5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6" hidden="1">#REF!</definedName>
    <definedName name="BEx1QA54J2A4I7IBQR19BTY28ZMR" localSheetId="13" hidden="1">#REF!</definedName>
    <definedName name="BEx1QA54J2A4I7IBQR19BTY28ZMR" localSheetId="7" hidden="1">#REF!</definedName>
    <definedName name="BEx1QA54J2A4I7IBQR19BTY28ZMR" localSheetId="2" hidden="1">#REF!</definedName>
    <definedName name="BEx1QA54J2A4I7IBQR19BTY28ZMR" localSheetId="5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6" hidden="1">#REF!</definedName>
    <definedName name="BEx1QD50TNYYZ6YO943BWHPB9UD9" localSheetId="13" hidden="1">#REF!</definedName>
    <definedName name="BEx1QD50TNYYZ6YO943BWHPB9UD9" localSheetId="7" hidden="1">#REF!</definedName>
    <definedName name="BEx1QD50TNYYZ6YO943BWHPB9UD9" localSheetId="2" hidden="1">#REF!</definedName>
    <definedName name="BEx1QD50TNYYZ6YO943BWHPB9UD9" localSheetId="5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6" hidden="1">#REF!</definedName>
    <definedName name="BEx1QMQAHG3KQUK59DVM68SWKZIZ" localSheetId="13" hidden="1">#REF!</definedName>
    <definedName name="BEx1QMQAHG3KQUK59DVM68SWKZIZ" localSheetId="7" hidden="1">#REF!</definedName>
    <definedName name="BEx1QMQAHG3KQUK59DVM68SWKZIZ" localSheetId="2" hidden="1">#REF!</definedName>
    <definedName name="BEx1QMQAHG3KQUK59DVM68SWKZIZ" localSheetId="5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6" hidden="1">#REF!</definedName>
    <definedName name="BEx1R9YFKJCMSEST8OVCAO5E47FO" localSheetId="13" hidden="1">#REF!</definedName>
    <definedName name="BEx1R9YFKJCMSEST8OVCAO5E47FO" localSheetId="7" hidden="1">#REF!</definedName>
    <definedName name="BEx1R9YFKJCMSEST8OVCAO5E47FO" localSheetId="2" hidden="1">#REF!</definedName>
    <definedName name="BEx1R9YFKJCMSEST8OVCAO5E47FO" localSheetId="5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6" hidden="1">#REF!</definedName>
    <definedName name="BEx1RBGC06B3T52OIC0EQ1KGVP1I" localSheetId="13" hidden="1">#REF!</definedName>
    <definedName name="BEx1RBGC06B3T52OIC0EQ1KGVP1I" localSheetId="7" hidden="1">#REF!</definedName>
    <definedName name="BEx1RBGC06B3T52OIC0EQ1KGVP1I" localSheetId="2" hidden="1">#REF!</definedName>
    <definedName name="BEx1RBGC06B3T52OIC0EQ1KGVP1I" localSheetId="5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6" hidden="1">#REF!</definedName>
    <definedName name="BEx1RRC7X4NI1CU4EO5XYE2GVARJ" localSheetId="13" hidden="1">#REF!</definedName>
    <definedName name="BEx1RRC7X4NI1CU4EO5XYE2GVARJ" localSheetId="7" hidden="1">#REF!</definedName>
    <definedName name="BEx1RRC7X4NI1CU4EO5XYE2GVARJ" localSheetId="2" hidden="1">#REF!</definedName>
    <definedName name="BEx1RRC7X4NI1CU4EO5XYE2GVARJ" localSheetId="5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6" hidden="1">#REF!</definedName>
    <definedName name="BEx1RZA1NCGT832L7EMR7GMF588W" localSheetId="13" hidden="1">#REF!</definedName>
    <definedName name="BEx1RZA1NCGT832L7EMR7GMF588W" localSheetId="7" hidden="1">#REF!</definedName>
    <definedName name="BEx1RZA1NCGT832L7EMR7GMF588W" localSheetId="2" hidden="1">#REF!</definedName>
    <definedName name="BEx1RZA1NCGT832L7EMR7GMF588W" localSheetId="5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6" hidden="1">#REF!</definedName>
    <definedName name="BEx1S0XGIPUSZQUCSGWSK10GKW7Y" localSheetId="13" hidden="1">#REF!</definedName>
    <definedName name="BEx1S0XGIPUSZQUCSGWSK10GKW7Y" localSheetId="7" hidden="1">#REF!</definedName>
    <definedName name="BEx1S0XGIPUSZQUCSGWSK10GKW7Y" localSheetId="2" hidden="1">#REF!</definedName>
    <definedName name="BEx1S0XGIPUSZQUCSGWSK10GKW7Y" localSheetId="5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6" hidden="1">#REF!</definedName>
    <definedName name="BEx1S5VFNKIXHTTCWSV60UC50EZ8" localSheetId="13" hidden="1">#REF!</definedName>
    <definedName name="BEx1S5VFNKIXHTTCWSV60UC50EZ8" localSheetId="7" hidden="1">#REF!</definedName>
    <definedName name="BEx1S5VFNKIXHTTCWSV60UC50EZ8" localSheetId="2" hidden="1">#REF!</definedName>
    <definedName name="BEx1S5VFNKIXHTTCWSV60UC50EZ8" localSheetId="5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6" hidden="1">#REF!</definedName>
    <definedName name="BEx1SK3U02H0RGKEYXW7ZMCEOF3V" localSheetId="13" hidden="1">#REF!</definedName>
    <definedName name="BEx1SK3U02H0RGKEYXW7ZMCEOF3V" localSheetId="7" hidden="1">#REF!</definedName>
    <definedName name="BEx1SK3U02H0RGKEYXW7ZMCEOF3V" localSheetId="2" hidden="1">#REF!</definedName>
    <definedName name="BEx1SK3U02H0RGKEYXW7ZMCEOF3V" localSheetId="5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6" hidden="1">#REF!</definedName>
    <definedName name="BEx1SSNEZINBJT29QVS62VS1THT4" localSheetId="13" hidden="1">#REF!</definedName>
    <definedName name="BEx1SSNEZINBJT29QVS62VS1THT4" localSheetId="7" hidden="1">#REF!</definedName>
    <definedName name="BEx1SSNEZINBJT29QVS62VS1THT4" localSheetId="2" hidden="1">#REF!</definedName>
    <definedName name="BEx1SSNEZINBJT29QVS62VS1THT4" localSheetId="5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6" hidden="1">#REF!</definedName>
    <definedName name="BEx1SVNCHNANBJIDIQVB8AFK4HAN" localSheetId="13" hidden="1">#REF!</definedName>
    <definedName name="BEx1SVNCHNANBJIDIQVB8AFK4HAN" localSheetId="7" hidden="1">#REF!</definedName>
    <definedName name="BEx1SVNCHNANBJIDIQVB8AFK4HAN" localSheetId="2" hidden="1">#REF!</definedName>
    <definedName name="BEx1SVNCHNANBJIDIQVB8AFK4HAN" localSheetId="5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6" hidden="1">#REF!</definedName>
    <definedName name="BEx1SY74DYVEPAQ9TGGGXKJA025O" localSheetId="13" hidden="1">#REF!</definedName>
    <definedName name="BEx1SY74DYVEPAQ9TGGGXKJA025O" localSheetId="7" hidden="1">#REF!</definedName>
    <definedName name="BEx1SY74DYVEPAQ9TGGGXKJA025O" localSheetId="2" hidden="1">#REF!</definedName>
    <definedName name="BEx1SY74DYVEPAQ9TGGGXKJA025O" localSheetId="5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6" hidden="1">#REF!</definedName>
    <definedName name="BEx1TJ0WLS9O7KNSGIPWTYHDYI1D" localSheetId="13" hidden="1">#REF!</definedName>
    <definedName name="BEx1TJ0WLS9O7KNSGIPWTYHDYI1D" localSheetId="7" hidden="1">#REF!</definedName>
    <definedName name="BEx1TJ0WLS9O7KNSGIPWTYHDYI1D" localSheetId="2" hidden="1">#REF!</definedName>
    <definedName name="BEx1TJ0WLS9O7KNSGIPWTYHDYI1D" localSheetId="5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6" hidden="1">#REF!</definedName>
    <definedName name="BEx1TUPQAYGAI13ZC7FU1FJXFAPM" localSheetId="13" hidden="1">#REF!</definedName>
    <definedName name="BEx1TUPQAYGAI13ZC7FU1FJXFAPM" localSheetId="7" hidden="1">#REF!</definedName>
    <definedName name="BEx1TUPQAYGAI13ZC7FU1FJXFAPM" localSheetId="2" hidden="1">#REF!</definedName>
    <definedName name="BEx1TUPQAYGAI13ZC7FU1FJXFAPM" localSheetId="5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6" hidden="1">#REF!</definedName>
    <definedName name="BEx1TY0F9W7EOF31FZXITWEYBSRT" localSheetId="13" hidden="1">#REF!</definedName>
    <definedName name="BEx1TY0F9W7EOF31FZXITWEYBSRT" localSheetId="7" hidden="1">#REF!</definedName>
    <definedName name="BEx1TY0F9W7EOF31FZXITWEYBSRT" localSheetId="2" hidden="1">#REF!</definedName>
    <definedName name="BEx1TY0F9W7EOF31FZXITWEYBSRT" localSheetId="5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6" hidden="1">#REF!</definedName>
    <definedName name="BEx1U7WFO8OZKB1EBF4H386JW91L" localSheetId="13" hidden="1">#REF!</definedName>
    <definedName name="BEx1U7WFO8OZKB1EBF4H386JW91L" localSheetId="7" hidden="1">#REF!</definedName>
    <definedName name="BEx1U7WFO8OZKB1EBF4H386JW91L" localSheetId="2" hidden="1">#REF!</definedName>
    <definedName name="BEx1U7WFO8OZKB1EBF4H386JW91L" localSheetId="5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6" hidden="1">#REF!</definedName>
    <definedName name="BEx1U87938YR9N6HYI24KVBKLOS3" localSheetId="13" hidden="1">#REF!</definedName>
    <definedName name="BEx1U87938YR9N6HYI24KVBKLOS3" localSheetId="7" hidden="1">#REF!</definedName>
    <definedName name="BEx1U87938YR9N6HYI24KVBKLOS3" localSheetId="2" hidden="1">#REF!</definedName>
    <definedName name="BEx1U87938YR9N6HYI24KVBKLOS3" localSheetId="5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6" hidden="1">#REF!</definedName>
    <definedName name="BEx1U9P6VQWSVRICLZR9DYRMN61U" localSheetId="13" hidden="1">#REF!</definedName>
    <definedName name="BEx1U9P6VQWSVRICLZR9DYRMN61U" localSheetId="7" hidden="1">#REF!</definedName>
    <definedName name="BEx1U9P6VQWSVRICLZR9DYRMN61U" localSheetId="2" hidden="1">#REF!</definedName>
    <definedName name="BEx1U9P6VQWSVRICLZR9DYRMN61U" localSheetId="5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6" hidden="1">#REF!</definedName>
    <definedName name="BEx1UESH4KDWHYESQU2IE55RS3LI" localSheetId="13" hidden="1">#REF!</definedName>
    <definedName name="BEx1UESH4KDWHYESQU2IE55RS3LI" localSheetId="7" hidden="1">#REF!</definedName>
    <definedName name="BEx1UESH4KDWHYESQU2IE55RS3LI" localSheetId="2" hidden="1">#REF!</definedName>
    <definedName name="BEx1UESH4KDWHYESQU2IE55RS3LI" localSheetId="5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6" hidden="1">#REF!</definedName>
    <definedName name="BEx1UI8N9KTCPSOJ7RDW0T8UEBNP" localSheetId="13" hidden="1">#REF!</definedName>
    <definedName name="BEx1UI8N9KTCPSOJ7RDW0T8UEBNP" localSheetId="7" hidden="1">#REF!</definedName>
    <definedName name="BEx1UI8N9KTCPSOJ7RDW0T8UEBNP" localSheetId="2" hidden="1">#REF!</definedName>
    <definedName name="BEx1UI8N9KTCPSOJ7RDW0T8UEBNP" localSheetId="5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6" hidden="1">#REF!</definedName>
    <definedName name="BEx1UML0HHJFHA5TBOYQ24I3RV1W" localSheetId="13" hidden="1">#REF!</definedName>
    <definedName name="BEx1UML0HHJFHA5TBOYQ24I3RV1W" localSheetId="7" hidden="1">#REF!</definedName>
    <definedName name="BEx1UML0HHJFHA5TBOYQ24I3RV1W" localSheetId="2" hidden="1">#REF!</definedName>
    <definedName name="BEx1UML0HHJFHA5TBOYQ24I3RV1W" localSheetId="5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6" hidden="1">#REF!</definedName>
    <definedName name="BEx1UO8ENOJNYCNX5Z95TBIJ3MKP" localSheetId="13" hidden="1">#REF!</definedName>
    <definedName name="BEx1UO8ENOJNYCNX5Z95TBIJ3MKP" localSheetId="7" hidden="1">#REF!</definedName>
    <definedName name="BEx1UO8ENOJNYCNX5Z95TBIJ3MKP" localSheetId="2" hidden="1">#REF!</definedName>
    <definedName name="BEx1UO8ENOJNYCNX5Z95TBIJ3MKP" localSheetId="5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6" hidden="1">#REF!</definedName>
    <definedName name="BEx1UUDIQPZ23XQ79GUL0RAWRSCK" localSheetId="13" hidden="1">#REF!</definedName>
    <definedName name="BEx1UUDIQPZ23XQ79GUL0RAWRSCK" localSheetId="7" hidden="1">#REF!</definedName>
    <definedName name="BEx1UUDIQPZ23XQ79GUL0RAWRSCK" localSheetId="2" hidden="1">#REF!</definedName>
    <definedName name="BEx1UUDIQPZ23XQ79GUL0RAWRSCK" localSheetId="5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6" hidden="1">#REF!</definedName>
    <definedName name="BEx1V67SEV778NVW68J8W5SND1J7" localSheetId="13" hidden="1">#REF!</definedName>
    <definedName name="BEx1V67SEV778NVW68J8W5SND1J7" localSheetId="7" hidden="1">#REF!</definedName>
    <definedName name="BEx1V67SEV778NVW68J8W5SND1J7" localSheetId="2" hidden="1">#REF!</definedName>
    <definedName name="BEx1V67SEV778NVW68J8W5SND1J7" localSheetId="5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6" hidden="1">#REF!</definedName>
    <definedName name="BEx1VIY9SQLRESD11CC4PHYT0XSG" localSheetId="13" hidden="1">#REF!</definedName>
    <definedName name="BEx1VIY9SQLRESD11CC4PHYT0XSG" localSheetId="7" hidden="1">#REF!</definedName>
    <definedName name="BEx1VIY9SQLRESD11CC4PHYT0XSG" localSheetId="2" hidden="1">#REF!</definedName>
    <definedName name="BEx1VIY9SQLRESD11CC4PHYT0XSG" localSheetId="5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6" hidden="1">#REF!</definedName>
    <definedName name="BEx1W3170EJU6QEJR4F8E2ULUU2U" localSheetId="13" hidden="1">#REF!</definedName>
    <definedName name="BEx1W3170EJU6QEJR4F8E2ULUU2U" localSheetId="7" hidden="1">#REF!</definedName>
    <definedName name="BEx1W3170EJU6QEJR4F8E2ULUU2U" localSheetId="2" hidden="1">#REF!</definedName>
    <definedName name="BEx1W3170EJU6QEJR4F8E2ULUU2U" localSheetId="5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6" hidden="1">#REF!</definedName>
    <definedName name="BEx1WC67EH10SC38QWX3WEA5KH3A" localSheetId="13" hidden="1">#REF!</definedName>
    <definedName name="BEx1WC67EH10SC38QWX3WEA5KH3A" localSheetId="7" hidden="1">#REF!</definedName>
    <definedName name="BEx1WC67EH10SC38QWX3WEA5KH3A" localSheetId="2" hidden="1">#REF!</definedName>
    <definedName name="BEx1WC67EH10SC38QWX3WEA5KH3A" localSheetId="5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6" hidden="1">#REF!</definedName>
    <definedName name="BEx1WDTMC6W73PJPTY0JYLKOA883" localSheetId="13" hidden="1">#REF!</definedName>
    <definedName name="BEx1WDTMC6W73PJPTY0JYLKOA883" localSheetId="7" hidden="1">#REF!</definedName>
    <definedName name="BEx1WDTMC6W73PJPTY0JYLKOA883" localSheetId="2" hidden="1">#REF!</definedName>
    <definedName name="BEx1WDTMC6W73PJPTY0JYLKOA883" localSheetId="5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6" hidden="1">#REF!</definedName>
    <definedName name="BEx1WGYTKZZIPM1577W5FEYKFH3V" localSheetId="13" hidden="1">#REF!</definedName>
    <definedName name="BEx1WGYTKZZIPM1577W5FEYKFH3V" localSheetId="7" hidden="1">#REF!</definedName>
    <definedName name="BEx1WGYTKZZIPM1577W5FEYKFH3V" localSheetId="2" hidden="1">#REF!</definedName>
    <definedName name="BEx1WGYTKZZIPM1577W5FEYKFH3V" localSheetId="5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6" hidden="1">#REF!</definedName>
    <definedName name="BEx1WHPURIV3D3PTJJ359H1OP7ZV" localSheetId="13" hidden="1">#REF!</definedName>
    <definedName name="BEx1WHPURIV3D3PTJJ359H1OP7ZV" localSheetId="7" hidden="1">#REF!</definedName>
    <definedName name="BEx1WHPURIV3D3PTJJ359H1OP7ZV" localSheetId="2" hidden="1">#REF!</definedName>
    <definedName name="BEx1WHPURIV3D3PTJJ359H1OP7ZV" localSheetId="5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6" hidden="1">#REF!</definedName>
    <definedName name="BEx1WLBBR45RLDQX9FCLJWUUQX5R" localSheetId="13" hidden="1">#REF!</definedName>
    <definedName name="BEx1WLBBR45RLDQX9FCLJWUUQX5R" localSheetId="7" hidden="1">#REF!</definedName>
    <definedName name="BEx1WLBBR45RLDQX9FCLJWUUQX5R" localSheetId="2" hidden="1">#REF!</definedName>
    <definedName name="BEx1WLBBR45RLDQX9FCLJWUUQX5R" localSheetId="5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6" hidden="1">#REF!</definedName>
    <definedName name="BEx1WLWY2CR1WRD694JJSWSDFAIR" localSheetId="13" hidden="1">#REF!</definedName>
    <definedName name="BEx1WLWY2CR1WRD694JJSWSDFAIR" localSheetId="7" hidden="1">#REF!</definedName>
    <definedName name="BEx1WLWY2CR1WRD694JJSWSDFAIR" localSheetId="2" hidden="1">#REF!</definedName>
    <definedName name="BEx1WLWY2CR1WRD694JJSWSDFAIR" localSheetId="5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6" hidden="1">#REF!</definedName>
    <definedName name="BEx1WMD1LWPWRIK6GGAJRJAHJM8I" localSheetId="13" hidden="1">#REF!</definedName>
    <definedName name="BEx1WMD1LWPWRIK6GGAJRJAHJM8I" localSheetId="7" hidden="1">#REF!</definedName>
    <definedName name="BEx1WMD1LWPWRIK6GGAJRJAHJM8I" localSheetId="2" hidden="1">#REF!</definedName>
    <definedName name="BEx1WMD1LWPWRIK6GGAJRJAHJM8I" localSheetId="5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6" hidden="1">#REF!</definedName>
    <definedName name="BEx1WR0D41MR174LBF3P9E3K0J51" localSheetId="13" hidden="1">#REF!</definedName>
    <definedName name="BEx1WR0D41MR174LBF3P9E3K0J51" localSheetId="7" hidden="1">#REF!</definedName>
    <definedName name="BEx1WR0D41MR174LBF3P9E3K0J51" localSheetId="2" hidden="1">#REF!</definedName>
    <definedName name="BEx1WR0D41MR174LBF3P9E3K0J51" localSheetId="5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6" hidden="1">#REF!</definedName>
    <definedName name="BEx1WT3VU2F7OSUQZHBIV4KTTFJ4" localSheetId="13" hidden="1">#REF!</definedName>
    <definedName name="BEx1WT3VU2F7OSUQZHBIV4KTTFJ4" localSheetId="7" hidden="1">#REF!</definedName>
    <definedName name="BEx1WT3VU2F7OSUQZHBIV4KTTFJ4" localSheetId="2" hidden="1">#REF!</definedName>
    <definedName name="BEx1WT3VU2F7OSUQZHBIV4KTTFJ4" localSheetId="5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6" hidden="1">#REF!</definedName>
    <definedName name="BEx1WUB1FAS5PHU33TJ60SUHR618" localSheetId="13" hidden="1">#REF!</definedName>
    <definedName name="BEx1WUB1FAS5PHU33TJ60SUHR618" localSheetId="7" hidden="1">#REF!</definedName>
    <definedName name="BEx1WUB1FAS5PHU33TJ60SUHR618" localSheetId="2" hidden="1">#REF!</definedName>
    <definedName name="BEx1WUB1FAS5PHU33TJ60SUHR618" localSheetId="5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6" hidden="1">#REF!</definedName>
    <definedName name="BEx1WX04G0INSPPG9NTNR3DYR6PZ" localSheetId="13" hidden="1">#REF!</definedName>
    <definedName name="BEx1WX04G0INSPPG9NTNR3DYR6PZ" localSheetId="7" hidden="1">#REF!</definedName>
    <definedName name="BEx1WX04G0INSPPG9NTNR3DYR6PZ" localSheetId="2" hidden="1">#REF!</definedName>
    <definedName name="BEx1WX04G0INSPPG9NTNR3DYR6PZ" localSheetId="5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6" hidden="1">#REF!</definedName>
    <definedName name="BEx1X3LHU9DPG01VWX2IF65TRATF" localSheetId="13" hidden="1">#REF!</definedName>
    <definedName name="BEx1X3LHU9DPG01VWX2IF65TRATF" localSheetId="7" hidden="1">#REF!</definedName>
    <definedName name="BEx1X3LHU9DPG01VWX2IF65TRATF" localSheetId="2" hidden="1">#REF!</definedName>
    <definedName name="BEx1X3LHU9DPG01VWX2IF65TRATF" localSheetId="5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6" hidden="1">#REF!</definedName>
    <definedName name="BEx1XFL3ISYW3FU1DQ3US0DYA8NQ" localSheetId="13" hidden="1">#REF!</definedName>
    <definedName name="BEx1XFL3ISYW3FU1DQ3US0DYA8NQ" localSheetId="7" hidden="1">#REF!</definedName>
    <definedName name="BEx1XFL3ISYW3FU1DQ3US0DYA8NQ" localSheetId="2" hidden="1">#REF!</definedName>
    <definedName name="BEx1XFL3ISYW3FU1DQ3US0DYA8NQ" localSheetId="5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6" hidden="1">#REF!</definedName>
    <definedName name="BEx1XK8AAMO0AH0Z1OUKW30CA7EQ" localSheetId="13" hidden="1">#REF!</definedName>
    <definedName name="BEx1XK8AAMO0AH0Z1OUKW30CA7EQ" localSheetId="7" hidden="1">#REF!</definedName>
    <definedName name="BEx1XK8AAMO0AH0Z1OUKW30CA7EQ" localSheetId="2" hidden="1">#REF!</definedName>
    <definedName name="BEx1XK8AAMO0AH0Z1OUKW30CA7EQ" localSheetId="5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6" hidden="1">#REF!</definedName>
    <definedName name="BEx1XL4MZ7C80495GHQRWOBS16PQ" localSheetId="13" hidden="1">#REF!</definedName>
    <definedName name="BEx1XL4MZ7C80495GHQRWOBS16PQ" localSheetId="7" hidden="1">#REF!</definedName>
    <definedName name="BEx1XL4MZ7C80495GHQRWOBS16PQ" localSheetId="2" hidden="1">#REF!</definedName>
    <definedName name="BEx1XL4MZ7C80495GHQRWOBS16PQ" localSheetId="5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6" hidden="1">#REF!</definedName>
    <definedName name="BEx1Y2IGS2K95E1M51PEF9KJZ0KB" localSheetId="13" hidden="1">#REF!</definedName>
    <definedName name="BEx1Y2IGS2K95E1M51PEF9KJZ0KB" localSheetId="7" hidden="1">#REF!</definedName>
    <definedName name="BEx1Y2IGS2K95E1M51PEF9KJZ0KB" localSheetId="2" hidden="1">#REF!</definedName>
    <definedName name="BEx1Y2IGS2K95E1M51PEF9KJZ0KB" localSheetId="5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6" hidden="1">#REF!</definedName>
    <definedName name="BEx1Y3PKK83X2FN9SAALFHOWKMRQ" localSheetId="13" hidden="1">#REF!</definedName>
    <definedName name="BEx1Y3PKK83X2FN9SAALFHOWKMRQ" localSheetId="7" hidden="1">#REF!</definedName>
    <definedName name="BEx1Y3PKK83X2FN9SAALFHOWKMRQ" localSheetId="2" hidden="1">#REF!</definedName>
    <definedName name="BEx1Y3PKK83X2FN9SAALFHOWKMRQ" localSheetId="5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6" hidden="1">#REF!</definedName>
    <definedName name="BEx1YL3DJ7Y4AZ01ERCOGW0FJ26T" localSheetId="13" hidden="1">#REF!</definedName>
    <definedName name="BEx1YL3DJ7Y4AZ01ERCOGW0FJ26T" localSheetId="7" hidden="1">#REF!</definedName>
    <definedName name="BEx1YL3DJ7Y4AZ01ERCOGW0FJ26T" localSheetId="2" hidden="1">#REF!</definedName>
    <definedName name="BEx1YL3DJ7Y4AZ01ERCOGW0FJ26T" localSheetId="5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6" hidden="1">#REF!</definedName>
    <definedName name="BEx1Z2RYHSVD1H37817SN93VMURZ" localSheetId="13" hidden="1">#REF!</definedName>
    <definedName name="BEx1Z2RYHSVD1H37817SN93VMURZ" localSheetId="7" hidden="1">#REF!</definedName>
    <definedName name="BEx1Z2RYHSVD1H37817SN93VMURZ" localSheetId="2" hidden="1">#REF!</definedName>
    <definedName name="BEx1Z2RYHSVD1H37817SN93VMURZ" localSheetId="5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6" hidden="1">#REF!</definedName>
    <definedName name="BEx3AMAKWI6458B67VKZO56MCNJW" localSheetId="13" hidden="1">#REF!</definedName>
    <definedName name="BEx3AMAKWI6458B67VKZO56MCNJW" localSheetId="7" hidden="1">#REF!</definedName>
    <definedName name="BEx3AMAKWI6458B67VKZO56MCNJW" localSheetId="2" hidden="1">#REF!</definedName>
    <definedName name="BEx3AMAKWI6458B67VKZO56MCNJW" localSheetId="5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6" hidden="1">#REF!</definedName>
    <definedName name="BEx3AOOVM42G82TNF53W0EKXLUSI" localSheetId="13" hidden="1">#REF!</definedName>
    <definedName name="BEx3AOOVM42G82TNF53W0EKXLUSI" localSheetId="7" hidden="1">#REF!</definedName>
    <definedName name="BEx3AOOVM42G82TNF53W0EKXLUSI" localSheetId="2" hidden="1">#REF!</definedName>
    <definedName name="BEx3AOOVM42G82TNF53W0EKXLUSI" localSheetId="5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6" hidden="1">#REF!</definedName>
    <definedName name="BEx3AZH9W4SUFCAHNDOQ728R9V4L" localSheetId="13" hidden="1">#REF!</definedName>
    <definedName name="BEx3AZH9W4SUFCAHNDOQ728R9V4L" localSheetId="7" hidden="1">#REF!</definedName>
    <definedName name="BEx3AZH9W4SUFCAHNDOQ728R9V4L" localSheetId="2" hidden="1">#REF!</definedName>
    <definedName name="BEx3AZH9W4SUFCAHNDOQ728R9V4L" localSheetId="5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6" hidden="1">#REF!</definedName>
    <definedName name="BEx3BNR9ES4KY7Q1DK83KC5NDGL8" localSheetId="13" hidden="1">#REF!</definedName>
    <definedName name="BEx3BNR9ES4KY7Q1DK83KC5NDGL8" localSheetId="7" hidden="1">#REF!</definedName>
    <definedName name="BEx3BNR9ES4KY7Q1DK83KC5NDGL8" localSheetId="2" hidden="1">#REF!</definedName>
    <definedName name="BEx3BNR9ES4KY7Q1DK83KC5NDGL8" localSheetId="5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6" hidden="1">#REF!</definedName>
    <definedName name="BEx3BQR5VZXNQ4H949ORM8ESU3B3" localSheetId="13" hidden="1">#REF!</definedName>
    <definedName name="BEx3BQR5VZXNQ4H949ORM8ESU3B3" localSheetId="7" hidden="1">#REF!</definedName>
    <definedName name="BEx3BQR5VZXNQ4H949ORM8ESU3B3" localSheetId="2" hidden="1">#REF!</definedName>
    <definedName name="BEx3BQR5VZXNQ4H949ORM8ESU3B3" localSheetId="5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6" hidden="1">#REF!</definedName>
    <definedName name="BEx3BTLL3ASJN134DLEQTQM70VZM" localSheetId="13" hidden="1">#REF!</definedName>
    <definedName name="BEx3BTLL3ASJN134DLEQTQM70VZM" localSheetId="7" hidden="1">#REF!</definedName>
    <definedName name="BEx3BTLL3ASJN134DLEQTQM70VZM" localSheetId="2" hidden="1">#REF!</definedName>
    <definedName name="BEx3BTLL3ASJN134DLEQTQM70VZM" localSheetId="5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6" hidden="1">#REF!</definedName>
    <definedName name="BEx3BW5CTV0DJU5AQS3ZQFK2VLF3" localSheetId="13" hidden="1">#REF!</definedName>
    <definedName name="BEx3BW5CTV0DJU5AQS3ZQFK2VLF3" localSheetId="7" hidden="1">#REF!</definedName>
    <definedName name="BEx3BW5CTV0DJU5AQS3ZQFK2VLF3" localSheetId="2" hidden="1">#REF!</definedName>
    <definedName name="BEx3BW5CTV0DJU5AQS3ZQFK2VLF3" localSheetId="5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6" hidden="1">#REF!</definedName>
    <definedName name="BEx3BYP0FG369M7G3JEFLMMXAKTS" localSheetId="13" hidden="1">#REF!</definedName>
    <definedName name="BEx3BYP0FG369M7G3JEFLMMXAKTS" localSheetId="7" hidden="1">#REF!</definedName>
    <definedName name="BEx3BYP0FG369M7G3JEFLMMXAKTS" localSheetId="2" hidden="1">#REF!</definedName>
    <definedName name="BEx3BYP0FG369M7G3JEFLMMXAKTS" localSheetId="5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6" hidden="1">#REF!</definedName>
    <definedName name="BEx3C2QR0WUD19QSVO8EMIPNQJKH" localSheetId="13" hidden="1">#REF!</definedName>
    <definedName name="BEx3C2QR0WUD19QSVO8EMIPNQJKH" localSheetId="7" hidden="1">#REF!</definedName>
    <definedName name="BEx3C2QR0WUD19QSVO8EMIPNQJKH" localSheetId="2" hidden="1">#REF!</definedName>
    <definedName name="BEx3C2QR0WUD19QSVO8EMIPNQJKH" localSheetId="5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6" hidden="1">#REF!</definedName>
    <definedName name="BEx3CKFCCPZZ6ROLAT5C1DZNIC1U" localSheetId="13" hidden="1">#REF!</definedName>
    <definedName name="BEx3CKFCCPZZ6ROLAT5C1DZNIC1U" localSheetId="7" hidden="1">#REF!</definedName>
    <definedName name="BEx3CKFCCPZZ6ROLAT5C1DZNIC1U" localSheetId="2" hidden="1">#REF!</definedName>
    <definedName name="BEx3CKFCCPZZ6ROLAT5C1DZNIC1U" localSheetId="5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6" hidden="1">#REF!</definedName>
    <definedName name="BEx3CO0SVO4WLH0DO43DCHYDTH1P" localSheetId="13" hidden="1">#REF!</definedName>
    <definedName name="BEx3CO0SVO4WLH0DO43DCHYDTH1P" localSheetId="7" hidden="1">#REF!</definedName>
    <definedName name="BEx3CO0SVO4WLH0DO43DCHYDTH1P" localSheetId="2" hidden="1">#REF!</definedName>
    <definedName name="BEx3CO0SVO4WLH0DO43DCHYDTH1P" localSheetId="5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6" hidden="1">#REF!</definedName>
    <definedName name="BEx3CPDAEBC12450MVHX6S78ILBS" localSheetId="13" hidden="1">#REF!</definedName>
    <definedName name="BEx3CPDAEBC12450MVHX6S78ILBS" localSheetId="7" hidden="1">#REF!</definedName>
    <definedName name="BEx3CPDAEBC12450MVHX6S78ILBS" localSheetId="2" hidden="1">#REF!</definedName>
    <definedName name="BEx3CPDAEBC12450MVHX6S78ILBS" localSheetId="5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6" hidden="1">#REF!</definedName>
    <definedName name="BEx3CQ9OQ7E1YH93NADGWWEH0HD5" localSheetId="13" hidden="1">#REF!</definedName>
    <definedName name="BEx3CQ9OQ7E1YH93NADGWWEH0HD5" localSheetId="7" hidden="1">#REF!</definedName>
    <definedName name="BEx3CQ9OQ7E1YH93NADGWWEH0HD5" localSheetId="2" hidden="1">#REF!</definedName>
    <definedName name="BEx3CQ9OQ7E1YH93NADGWWEH0HD5" localSheetId="5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6" hidden="1">#REF!</definedName>
    <definedName name="BEx3D9G6QTSPF9UYI4X0XY0VE896" localSheetId="13" hidden="1">#REF!</definedName>
    <definedName name="BEx3D9G6QTSPF9UYI4X0XY0VE896" localSheetId="7" hidden="1">#REF!</definedName>
    <definedName name="BEx3D9G6QTSPF9UYI4X0XY0VE896" localSheetId="2" hidden="1">#REF!</definedName>
    <definedName name="BEx3D9G6QTSPF9UYI4X0XY0VE896" localSheetId="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6" hidden="1">#REF!</definedName>
    <definedName name="BEx3DCQU9PBRXIMLO62KS5RLH447" localSheetId="13" hidden="1">#REF!</definedName>
    <definedName name="BEx3DCQU9PBRXIMLO62KS5RLH447" localSheetId="7" hidden="1">#REF!</definedName>
    <definedName name="BEx3DCQU9PBRXIMLO62KS5RLH447" localSheetId="2" hidden="1">#REF!</definedName>
    <definedName name="BEx3DCQU9PBRXIMLO62KS5RLH447" localSheetId="5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6" hidden="1">#REF!</definedName>
    <definedName name="BEx3DQ8EH7C7L4XQAOL3NRRVRRT3" localSheetId="13" hidden="1">#REF!</definedName>
    <definedName name="BEx3DQ8EH7C7L4XQAOL3NRRVRRT3" localSheetId="7" hidden="1">#REF!</definedName>
    <definedName name="BEx3DQ8EH7C7L4XQAOL3NRRVRRT3" localSheetId="2" hidden="1">#REF!</definedName>
    <definedName name="BEx3DQ8EH7C7L4XQAOL3NRRVRRT3" localSheetId="5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6" hidden="1">#REF!</definedName>
    <definedName name="BEx3EF99FD6QNNCNOKDEE67JHTUJ" localSheetId="13" hidden="1">#REF!</definedName>
    <definedName name="BEx3EF99FD6QNNCNOKDEE67JHTUJ" localSheetId="7" hidden="1">#REF!</definedName>
    <definedName name="BEx3EF99FD6QNNCNOKDEE67JHTUJ" localSheetId="2" hidden="1">#REF!</definedName>
    <definedName name="BEx3EF99FD6QNNCNOKDEE67JHTUJ" localSheetId="5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6" hidden="1">#REF!</definedName>
    <definedName name="BEx3EGLXG4AU8GXIFP26DZ61E6EP" localSheetId="13" hidden="1">#REF!</definedName>
    <definedName name="BEx3EGLXG4AU8GXIFP26DZ61E6EP" localSheetId="7" hidden="1">#REF!</definedName>
    <definedName name="BEx3EGLXG4AU8GXIFP26DZ61E6EP" localSheetId="2" hidden="1">#REF!</definedName>
    <definedName name="BEx3EGLXG4AU8GXIFP26DZ61E6EP" localSheetId="5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6" hidden="1">#REF!</definedName>
    <definedName name="BEx3EHCSERZ2O2OAG8Y95UPG2IY9" localSheetId="13" hidden="1">#REF!</definedName>
    <definedName name="BEx3EHCSERZ2O2OAG8Y95UPG2IY9" localSheetId="7" hidden="1">#REF!</definedName>
    <definedName name="BEx3EHCSERZ2O2OAG8Y95UPG2IY9" localSheetId="2" hidden="1">#REF!</definedName>
    <definedName name="BEx3EHCSERZ2O2OAG8Y95UPG2IY9" localSheetId="5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6" hidden="1">#REF!</definedName>
    <definedName name="BEx3EJR3TCJDYS7ZXNDS5N9KTGIK" localSheetId="13" hidden="1">#REF!</definedName>
    <definedName name="BEx3EJR3TCJDYS7ZXNDS5N9KTGIK" localSheetId="7" hidden="1">#REF!</definedName>
    <definedName name="BEx3EJR3TCJDYS7ZXNDS5N9KTGIK" localSheetId="2" hidden="1">#REF!</definedName>
    <definedName name="BEx3EJR3TCJDYS7ZXNDS5N9KTGIK" localSheetId="5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6" hidden="1">#REF!</definedName>
    <definedName name="BEx3ELJTTBS6P05CNISMGOJOA60V" localSheetId="13" hidden="1">#REF!</definedName>
    <definedName name="BEx3ELJTTBS6P05CNISMGOJOA60V" localSheetId="7" hidden="1">#REF!</definedName>
    <definedName name="BEx3ELJTTBS6P05CNISMGOJOA60V" localSheetId="2" hidden="1">#REF!</definedName>
    <definedName name="BEx3ELJTTBS6P05CNISMGOJOA60V" localSheetId="5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6" hidden="1">#REF!</definedName>
    <definedName name="BEx3EQSLJBDDJRHNX19PBFCKNY2I" localSheetId="13" hidden="1">#REF!</definedName>
    <definedName name="BEx3EQSLJBDDJRHNX19PBFCKNY2I" localSheetId="7" hidden="1">#REF!</definedName>
    <definedName name="BEx3EQSLJBDDJRHNX19PBFCKNY2I" localSheetId="2" hidden="1">#REF!</definedName>
    <definedName name="BEx3EQSLJBDDJRHNX19PBFCKNY2I" localSheetId="5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6" hidden="1">#REF!</definedName>
    <definedName name="BEx3EUUAX947Q5N6MY6W0KSNY78Y" localSheetId="13" hidden="1">#REF!</definedName>
    <definedName name="BEx3EUUAX947Q5N6MY6W0KSNY78Y" localSheetId="7" hidden="1">#REF!</definedName>
    <definedName name="BEx3EUUAX947Q5N6MY6W0KSNY78Y" localSheetId="2" hidden="1">#REF!</definedName>
    <definedName name="BEx3EUUAX947Q5N6MY6W0KSNY78Y" localSheetId="5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6" hidden="1">#REF!</definedName>
    <definedName name="BEx3F3OJYKFH63TY4TBS69H5CI8M" localSheetId="13" hidden="1">#REF!</definedName>
    <definedName name="BEx3F3OJYKFH63TY4TBS69H5CI8M" localSheetId="7" hidden="1">#REF!</definedName>
    <definedName name="BEx3F3OJYKFH63TY4TBS69H5CI8M" localSheetId="2" hidden="1">#REF!</definedName>
    <definedName name="BEx3F3OJYKFH63TY4TBS69H5CI8M" localSheetId="5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6" hidden="1">#REF!</definedName>
    <definedName name="BEx3FHMD1P5XBCH23ZKIFO6ZTCNB" localSheetId="13" hidden="1">#REF!</definedName>
    <definedName name="BEx3FHMD1P5XBCH23ZKIFO6ZTCNB" localSheetId="7" hidden="1">#REF!</definedName>
    <definedName name="BEx3FHMD1P5XBCH23ZKIFO6ZTCNB" localSheetId="2" hidden="1">#REF!</definedName>
    <definedName name="BEx3FHMD1P5XBCH23ZKIFO6ZTCNB" localSheetId="5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6" hidden="1">#REF!</definedName>
    <definedName name="BEx3FI2G3YYIACQHXNXEA15M8ZK5" localSheetId="13" hidden="1">#REF!</definedName>
    <definedName name="BEx3FI2G3YYIACQHXNXEA15M8ZK5" localSheetId="7" hidden="1">#REF!</definedName>
    <definedName name="BEx3FI2G3YYIACQHXNXEA15M8ZK5" localSheetId="2" hidden="1">#REF!</definedName>
    <definedName name="BEx3FI2G3YYIACQHXNXEA15M8ZK5" localSheetId="5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6" hidden="1">#REF!</definedName>
    <definedName name="BEx3FJ9MHSLDK8W91GO85FX1GX57" localSheetId="13" hidden="1">#REF!</definedName>
    <definedName name="BEx3FJ9MHSLDK8W91GO85FX1GX57" localSheetId="7" hidden="1">#REF!</definedName>
    <definedName name="BEx3FJ9MHSLDK8W91GO85FX1GX57" localSheetId="2" hidden="1">#REF!</definedName>
    <definedName name="BEx3FJ9MHSLDK8W91GO85FX1GX57" localSheetId="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6" hidden="1">#REF!</definedName>
    <definedName name="BEx3FR251HFU7A33PU01SJUENL2B" localSheetId="13" hidden="1">#REF!</definedName>
    <definedName name="BEx3FR251HFU7A33PU01SJUENL2B" localSheetId="7" hidden="1">#REF!</definedName>
    <definedName name="BEx3FR251HFU7A33PU01SJUENL2B" localSheetId="2" hidden="1">#REF!</definedName>
    <definedName name="BEx3FR251HFU7A33PU01SJUENL2B" localSheetId="5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6" hidden="1">#REF!</definedName>
    <definedName name="BEx3FX7EJL47JSLSWP3EOC265WAE" localSheetId="13" hidden="1">#REF!</definedName>
    <definedName name="BEx3FX7EJL47JSLSWP3EOC265WAE" localSheetId="7" hidden="1">#REF!</definedName>
    <definedName name="BEx3FX7EJL47JSLSWP3EOC265WAE" localSheetId="2" hidden="1">#REF!</definedName>
    <definedName name="BEx3FX7EJL47JSLSWP3EOC265WAE" localSheetId="5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6" hidden="1">#REF!</definedName>
    <definedName name="BEx3G201R8NLJ6FIHO2QS0SW9QVV" localSheetId="13" hidden="1">#REF!</definedName>
    <definedName name="BEx3G201R8NLJ6FIHO2QS0SW9QVV" localSheetId="7" hidden="1">#REF!</definedName>
    <definedName name="BEx3G201R8NLJ6FIHO2QS0SW9QVV" localSheetId="2" hidden="1">#REF!</definedName>
    <definedName name="BEx3G201R8NLJ6FIHO2QS0SW9QVV" localSheetId="5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6" hidden="1">#REF!</definedName>
    <definedName name="BEx3G2LL2II66XY5YCDPG4JE13A3" localSheetId="13" hidden="1">#REF!</definedName>
    <definedName name="BEx3G2LL2II66XY5YCDPG4JE13A3" localSheetId="7" hidden="1">#REF!</definedName>
    <definedName name="BEx3G2LL2II66XY5YCDPG4JE13A3" localSheetId="2" hidden="1">#REF!</definedName>
    <definedName name="BEx3G2LL2II66XY5YCDPG4JE13A3" localSheetId="5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6" hidden="1">#REF!</definedName>
    <definedName name="BEx3G2WA0DTYY9D8AGHHOBTPE2B2" localSheetId="13" hidden="1">#REF!</definedName>
    <definedName name="BEx3G2WA0DTYY9D8AGHHOBTPE2B2" localSheetId="7" hidden="1">#REF!</definedName>
    <definedName name="BEx3G2WA0DTYY9D8AGHHOBTPE2B2" localSheetId="2" hidden="1">#REF!</definedName>
    <definedName name="BEx3G2WA0DTYY9D8AGHHOBTPE2B2" localSheetId="5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6" hidden="1">#REF!</definedName>
    <definedName name="BEx3GCXR6IAS0B6WJ03GJVH7CO52" localSheetId="13" hidden="1">#REF!</definedName>
    <definedName name="BEx3GCXR6IAS0B6WJ03GJVH7CO52" localSheetId="7" hidden="1">#REF!</definedName>
    <definedName name="BEx3GCXR6IAS0B6WJ03GJVH7CO52" localSheetId="2" hidden="1">#REF!</definedName>
    <definedName name="BEx3GCXR6IAS0B6WJ03GJVH7CO52" localSheetId="5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6" hidden="1">#REF!</definedName>
    <definedName name="BEx3GEVV18SEQDI1JGY7EN6D1GT1" localSheetId="13" hidden="1">#REF!</definedName>
    <definedName name="BEx3GEVV18SEQDI1JGY7EN6D1GT1" localSheetId="7" hidden="1">#REF!</definedName>
    <definedName name="BEx3GEVV18SEQDI1JGY7EN6D1GT1" localSheetId="2" hidden="1">#REF!</definedName>
    <definedName name="BEx3GEVV18SEQDI1JGY7EN6D1GT1" localSheetId="5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6" hidden="1">#REF!</definedName>
    <definedName name="BEx3GKFH64MKQX61S7DYTZ15JCPY" localSheetId="13" hidden="1">#REF!</definedName>
    <definedName name="BEx3GKFH64MKQX61S7DYTZ15JCPY" localSheetId="7" hidden="1">#REF!</definedName>
    <definedName name="BEx3GKFH64MKQX61S7DYTZ15JCPY" localSheetId="2" hidden="1">#REF!</definedName>
    <definedName name="BEx3GKFH64MKQX61S7DYTZ15JCPY" localSheetId="5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6" hidden="1">#REF!</definedName>
    <definedName name="BEx3GMJ1Y6UU02DLRL0QXCEKDA6C" localSheetId="13" hidden="1">#REF!</definedName>
    <definedName name="BEx3GMJ1Y6UU02DLRL0QXCEKDA6C" localSheetId="7" hidden="1">#REF!</definedName>
    <definedName name="BEx3GMJ1Y6UU02DLRL0QXCEKDA6C" localSheetId="2" hidden="1">#REF!</definedName>
    <definedName name="BEx3GMJ1Y6UU02DLRL0QXCEKDA6C" localSheetId="5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6" hidden="1">#REF!</definedName>
    <definedName name="BEx3GN4LY0135CBDIN1TU2UEODGF" localSheetId="13" hidden="1">#REF!</definedName>
    <definedName name="BEx3GN4LY0135CBDIN1TU2UEODGF" localSheetId="7" hidden="1">#REF!</definedName>
    <definedName name="BEx3GN4LY0135CBDIN1TU2UEODGF" localSheetId="2" hidden="1">#REF!</definedName>
    <definedName name="BEx3GN4LY0135CBDIN1TU2UEODGF" localSheetId="5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6" hidden="1">#REF!</definedName>
    <definedName name="BEx3GPDH2AH4QKT4OOSN563XUHBD" localSheetId="13" hidden="1">#REF!</definedName>
    <definedName name="BEx3GPDH2AH4QKT4OOSN563XUHBD" localSheetId="7" hidden="1">#REF!</definedName>
    <definedName name="BEx3GPDH2AH4QKT4OOSN563XUHBD" localSheetId="2" hidden="1">#REF!</definedName>
    <definedName name="BEx3GPDH2AH4QKT4OOSN563XUHBD" localSheetId="5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6" hidden="1">#REF!</definedName>
    <definedName name="BEx3GRGZOH1A62SHC133FKNN9K23" localSheetId="13" hidden="1">#REF!</definedName>
    <definedName name="BEx3GRGZOH1A62SHC133FKNN9K23" localSheetId="7" hidden="1">#REF!</definedName>
    <definedName name="BEx3GRGZOH1A62SHC133FKNN9K23" localSheetId="2" hidden="1">#REF!</definedName>
    <definedName name="BEx3GRGZOH1A62SHC133FKNN9K23" localSheetId="5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6" hidden="1">#REF!</definedName>
    <definedName name="BEx3GS2LABKJSRV8GPZLJZVX7NMJ" localSheetId="13" hidden="1">#REF!</definedName>
    <definedName name="BEx3GS2LABKJSRV8GPZLJZVX7NMJ" localSheetId="7" hidden="1">#REF!</definedName>
    <definedName name="BEx3GS2LABKJSRV8GPZLJZVX7NMJ" localSheetId="2" hidden="1">#REF!</definedName>
    <definedName name="BEx3GS2LABKJSRV8GPZLJZVX7NMJ" localSheetId="5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6" hidden="1">#REF!</definedName>
    <definedName name="BEx3H05W7OEBR6W6YJKGD6W5M3I1" localSheetId="13" hidden="1">#REF!</definedName>
    <definedName name="BEx3H05W7OEBR6W6YJKGD6W5M3I1" localSheetId="7" hidden="1">#REF!</definedName>
    <definedName name="BEx3H05W7OEBR6W6YJKGD6W5M3I1" localSheetId="2" hidden="1">#REF!</definedName>
    <definedName name="BEx3H05W7OEBR6W6YJKGD6W5M3I1" localSheetId="5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6" hidden="1">#REF!</definedName>
    <definedName name="BEx3H244GCME7ZDNAXG6ZSJ64ZRE" localSheetId="13" hidden="1">#REF!</definedName>
    <definedName name="BEx3H244GCME7ZDNAXG6ZSJ64ZRE" localSheetId="7" hidden="1">#REF!</definedName>
    <definedName name="BEx3H244GCME7ZDNAXG6ZSJ64ZRE" localSheetId="2" hidden="1">#REF!</definedName>
    <definedName name="BEx3H244GCME7ZDNAXG6ZSJ64ZRE" localSheetId="5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6" hidden="1">#REF!</definedName>
    <definedName name="BEx3H5UX2GZFZZT657YR76RHW5I6" localSheetId="13" hidden="1">#REF!</definedName>
    <definedName name="BEx3H5UX2GZFZZT657YR76RHW5I6" localSheetId="7" hidden="1">#REF!</definedName>
    <definedName name="BEx3H5UX2GZFZZT657YR76RHW5I6" localSheetId="2" hidden="1">#REF!</definedName>
    <definedName name="BEx3H5UX2GZFZZT657YR76RHW5I6" localSheetId="5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6" hidden="1">#REF!</definedName>
    <definedName name="BEx3HACPKDZVUOS9WBDCCFJB46DK" localSheetId="13" hidden="1">#REF!</definedName>
    <definedName name="BEx3HACPKDZVUOS9WBDCCFJB46DK" localSheetId="7" hidden="1">#REF!</definedName>
    <definedName name="BEx3HACPKDZVUOS9WBDCCFJB46DK" localSheetId="2" hidden="1">#REF!</definedName>
    <definedName name="BEx3HACPKDZVUOS9WBDCCFJB46DK" localSheetId="5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6" hidden="1">#REF!</definedName>
    <definedName name="BEx3HMSEFOP6DBM4R97XA6B7NFG6" localSheetId="13" hidden="1">#REF!</definedName>
    <definedName name="BEx3HMSEFOP6DBM4R97XA6B7NFG6" localSheetId="7" hidden="1">#REF!</definedName>
    <definedName name="BEx3HMSEFOP6DBM4R97XA6B7NFG6" localSheetId="2" hidden="1">#REF!</definedName>
    <definedName name="BEx3HMSEFOP6DBM4R97XA6B7NFG6" localSheetId="5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6" hidden="1">#REF!</definedName>
    <definedName name="BEx3HWJ5SQSD2CVCQNR183X44FR8" localSheetId="13" hidden="1">#REF!</definedName>
    <definedName name="BEx3HWJ5SQSD2CVCQNR183X44FR8" localSheetId="7" hidden="1">#REF!</definedName>
    <definedName name="BEx3HWJ5SQSD2CVCQNR183X44FR8" localSheetId="2" hidden="1">#REF!</definedName>
    <definedName name="BEx3HWJ5SQSD2CVCQNR183X44FR8" localSheetId="5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6" hidden="1">#REF!</definedName>
    <definedName name="BEx3I09YVXO0G4X7KGSA4WGORM35" localSheetId="13" hidden="1">#REF!</definedName>
    <definedName name="BEx3I09YVXO0G4X7KGSA4WGORM35" localSheetId="7" hidden="1">#REF!</definedName>
    <definedName name="BEx3I09YVXO0G4X7KGSA4WGORM35" localSheetId="2" hidden="1">#REF!</definedName>
    <definedName name="BEx3I09YVXO0G4X7KGSA4WGORM35" localSheetId="5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6" hidden="1">#REF!</definedName>
    <definedName name="BEx3I3KN8WAL54AYYACGCUM43J9W" localSheetId="13" hidden="1">#REF!</definedName>
    <definedName name="BEx3I3KN8WAL54AYYACGCUM43J9W" localSheetId="7" hidden="1">#REF!</definedName>
    <definedName name="BEx3I3KN8WAL54AYYACGCUM43J9W" localSheetId="2" hidden="1">#REF!</definedName>
    <definedName name="BEx3I3KN8WAL54AYYACGCUM43J9W" localSheetId="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6" hidden="1">#REF!</definedName>
    <definedName name="BEx3ICF1GY8HQEBIU9S43PDJ90BX" localSheetId="13" hidden="1">#REF!</definedName>
    <definedName name="BEx3ICF1GY8HQEBIU9S43PDJ90BX" localSheetId="7" hidden="1">#REF!</definedName>
    <definedName name="BEx3ICF1GY8HQEBIU9S43PDJ90BX" localSheetId="2" hidden="1">#REF!</definedName>
    <definedName name="BEx3ICF1GY8HQEBIU9S43PDJ90BX" localSheetId="5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6" hidden="1">#REF!</definedName>
    <definedName name="BEx3IYAH2DEBFWO8F94H4MXE3RLY" localSheetId="13" hidden="1">#REF!</definedName>
    <definedName name="BEx3IYAH2DEBFWO8F94H4MXE3RLY" localSheetId="7" hidden="1">#REF!</definedName>
    <definedName name="BEx3IYAH2DEBFWO8F94H4MXE3RLY" localSheetId="2" hidden="1">#REF!</definedName>
    <definedName name="BEx3IYAH2DEBFWO8F94H4MXE3RLY" localSheetId="5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6" hidden="1">#REF!</definedName>
    <definedName name="BEx3IZSG3932LSWHR5YV78IVRPCK" localSheetId="13" hidden="1">#REF!</definedName>
    <definedName name="BEx3IZSG3932LSWHR5YV78IVRPCK" localSheetId="7" hidden="1">#REF!</definedName>
    <definedName name="BEx3IZSG3932LSWHR5YV78IVRPCK" localSheetId="2" hidden="1">#REF!</definedName>
    <definedName name="BEx3IZSG3932LSWHR5YV78IVRPCK" localSheetId="5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6" hidden="1">#REF!</definedName>
    <definedName name="BEx3IZXXSYEW50379N2EAFWO8DZV" localSheetId="13" hidden="1">#REF!</definedName>
    <definedName name="BEx3IZXXSYEW50379N2EAFWO8DZV" localSheetId="7" hidden="1">#REF!</definedName>
    <definedName name="BEx3IZXXSYEW50379N2EAFWO8DZV" localSheetId="2" hidden="1">#REF!</definedName>
    <definedName name="BEx3IZXXSYEW50379N2EAFWO8DZV" localSheetId="5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6" hidden="1">#REF!</definedName>
    <definedName name="BEx3J1VZVGTKT4ATPO9O5JCSFTTR" localSheetId="13" hidden="1">#REF!</definedName>
    <definedName name="BEx3J1VZVGTKT4ATPO9O5JCSFTTR" localSheetId="7" hidden="1">#REF!</definedName>
    <definedName name="BEx3J1VZVGTKT4ATPO9O5JCSFTTR" localSheetId="2" hidden="1">#REF!</definedName>
    <definedName name="BEx3J1VZVGTKT4ATPO9O5JCSFTTR" localSheetId="5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6" hidden="1">#REF!</definedName>
    <definedName name="BEx3JC2TY7JNAAC3L7QHVPQXLGQ8" localSheetId="13" hidden="1">#REF!</definedName>
    <definedName name="BEx3JC2TY7JNAAC3L7QHVPQXLGQ8" localSheetId="7" hidden="1">#REF!</definedName>
    <definedName name="BEx3JC2TY7JNAAC3L7QHVPQXLGQ8" localSheetId="2" hidden="1">#REF!</definedName>
    <definedName name="BEx3JC2TY7JNAAC3L7QHVPQXLGQ8" localSheetId="5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6" hidden="1">#REF!</definedName>
    <definedName name="BEx3JMF5D7ODCJ7THAJTC1GFSG95" localSheetId="13" hidden="1">#REF!</definedName>
    <definedName name="BEx3JMF5D7ODCJ7THAJTC1GFSG95" localSheetId="7" hidden="1">#REF!</definedName>
    <definedName name="BEx3JMF5D7ODCJ7THAJTC1GFSG95" localSheetId="2" hidden="1">#REF!</definedName>
    <definedName name="BEx3JMF5D7ODCJ7THAJTC1GFSG95" localSheetId="5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6" hidden="1">#REF!</definedName>
    <definedName name="BEx3JX23SYDIGOGM4Y0CQFBW8ZBV" localSheetId="13" hidden="1">#REF!</definedName>
    <definedName name="BEx3JX23SYDIGOGM4Y0CQFBW8ZBV" localSheetId="7" hidden="1">#REF!</definedName>
    <definedName name="BEx3JX23SYDIGOGM4Y0CQFBW8ZBV" localSheetId="2" hidden="1">#REF!</definedName>
    <definedName name="BEx3JX23SYDIGOGM4Y0CQFBW8ZBV" localSheetId="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6" hidden="1">#REF!</definedName>
    <definedName name="BEx3JXCXCVBZJGV5VEG9MJEI01AL" localSheetId="13" hidden="1">#REF!</definedName>
    <definedName name="BEx3JXCXCVBZJGV5VEG9MJEI01AL" localSheetId="7" hidden="1">#REF!</definedName>
    <definedName name="BEx3JXCXCVBZJGV5VEG9MJEI01AL" localSheetId="2" hidden="1">#REF!</definedName>
    <definedName name="BEx3JXCXCVBZJGV5VEG9MJEI01AL" localSheetId="5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6" hidden="1">#REF!</definedName>
    <definedName name="BEx3JYK2N7X59TPJSKYZ77ENY8SS" localSheetId="13" hidden="1">#REF!</definedName>
    <definedName name="BEx3JYK2N7X59TPJSKYZ77ENY8SS" localSheetId="7" hidden="1">#REF!</definedName>
    <definedName name="BEx3JYK2N7X59TPJSKYZ77ENY8SS" localSheetId="2" hidden="1">#REF!</definedName>
    <definedName name="BEx3JYK2N7X59TPJSKYZ77ENY8SS" localSheetId="5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6" hidden="1">#REF!</definedName>
    <definedName name="BEx3K13PSDK50JLCLD0GX8L4TWAH" localSheetId="13" hidden="1">#REF!</definedName>
    <definedName name="BEx3K13PSDK50JLCLD0GX8L4TWAH" localSheetId="7" hidden="1">#REF!</definedName>
    <definedName name="BEx3K13PSDK50JLCLD0GX8L4TWAH" localSheetId="2" hidden="1">#REF!</definedName>
    <definedName name="BEx3K13PSDK50JLCLD0GX8L4TWAH" localSheetId="5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6" hidden="1">#REF!</definedName>
    <definedName name="BEx3K4EII7GU1CG0BN7UL15M6J8Z" localSheetId="13" hidden="1">#REF!</definedName>
    <definedName name="BEx3K4EII7GU1CG0BN7UL15M6J8Z" localSheetId="7" hidden="1">#REF!</definedName>
    <definedName name="BEx3K4EII7GU1CG0BN7UL15M6J8Z" localSheetId="2" hidden="1">#REF!</definedName>
    <definedName name="BEx3K4EII7GU1CG0BN7UL15M6J8Z" localSheetId="5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6" hidden="1">#REF!</definedName>
    <definedName name="BEx3K4ZXQUQ2KYZF74B84SO48XMW" localSheetId="13" hidden="1">#REF!</definedName>
    <definedName name="BEx3K4ZXQUQ2KYZF74B84SO48XMW" localSheetId="7" hidden="1">#REF!</definedName>
    <definedName name="BEx3K4ZXQUQ2KYZF74B84SO48XMW" localSheetId="2" hidden="1">#REF!</definedName>
    <definedName name="BEx3K4ZXQUQ2KYZF74B84SO48XMW" localSheetId="5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6" hidden="1">#REF!</definedName>
    <definedName name="BEx3KEFXUCVNVPH7KSEGAZYX13B5" localSheetId="13" hidden="1">#REF!</definedName>
    <definedName name="BEx3KEFXUCVNVPH7KSEGAZYX13B5" localSheetId="7" hidden="1">#REF!</definedName>
    <definedName name="BEx3KEFXUCVNVPH7KSEGAZYX13B5" localSheetId="2" hidden="1">#REF!</definedName>
    <definedName name="BEx3KEFXUCVNVPH7KSEGAZYX13B5" localSheetId="5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6" hidden="1">#REF!</definedName>
    <definedName name="BEx3KFXUAF6YXAA47B7Q6X9B3VGB" localSheetId="13" hidden="1">#REF!</definedName>
    <definedName name="BEx3KFXUAF6YXAA47B7Q6X9B3VGB" localSheetId="7" hidden="1">#REF!</definedName>
    <definedName name="BEx3KFXUAF6YXAA47B7Q6X9B3VGB" localSheetId="2" hidden="1">#REF!</definedName>
    <definedName name="BEx3KFXUAF6YXAA47B7Q6X9B3VGB" localSheetId="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6" hidden="1">#REF!</definedName>
    <definedName name="BEx3KIXQYOGMPK4WJJAVBRX4NR28" localSheetId="13" hidden="1">#REF!</definedName>
    <definedName name="BEx3KIXQYOGMPK4WJJAVBRX4NR28" localSheetId="7" hidden="1">#REF!</definedName>
    <definedName name="BEx3KIXQYOGMPK4WJJAVBRX4NR28" localSheetId="2" hidden="1">#REF!</definedName>
    <definedName name="BEx3KIXQYOGMPK4WJJAVBRX4NR28" localSheetId="5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6" hidden="1">#REF!</definedName>
    <definedName name="BEx3KJOMVOSFZVJUL3GKCNP6DQDS" localSheetId="13" hidden="1">#REF!</definedName>
    <definedName name="BEx3KJOMVOSFZVJUL3GKCNP6DQDS" localSheetId="7" hidden="1">#REF!</definedName>
    <definedName name="BEx3KJOMVOSFZVJUL3GKCNP6DQDS" localSheetId="2" hidden="1">#REF!</definedName>
    <definedName name="BEx3KJOMVOSFZVJUL3GKCNP6DQDS" localSheetId="5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6" hidden="1">#REF!</definedName>
    <definedName name="BEx3KP2VRBMORK0QEAZUYCXL3DHJ" localSheetId="13" hidden="1">#REF!</definedName>
    <definedName name="BEx3KP2VRBMORK0QEAZUYCXL3DHJ" localSheetId="7" hidden="1">#REF!</definedName>
    <definedName name="BEx3KP2VRBMORK0QEAZUYCXL3DHJ" localSheetId="2" hidden="1">#REF!</definedName>
    <definedName name="BEx3KP2VRBMORK0QEAZUYCXL3DHJ" localSheetId="5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6" hidden="1">#REF!</definedName>
    <definedName name="BEx3L4IN3LI4C26SITKTGAH27CDU" localSheetId="13" hidden="1">#REF!</definedName>
    <definedName name="BEx3L4IN3LI4C26SITKTGAH27CDU" localSheetId="7" hidden="1">#REF!</definedName>
    <definedName name="BEx3L4IN3LI4C26SITKTGAH27CDU" localSheetId="2" hidden="1">#REF!</definedName>
    <definedName name="BEx3L4IN3LI4C26SITKTGAH27CDU" localSheetId="5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6" hidden="1">#REF!</definedName>
    <definedName name="BEx3L4YQ0J7ZU0M5QM6YIPCEYC9K" localSheetId="13" hidden="1">#REF!</definedName>
    <definedName name="BEx3L4YQ0J7ZU0M5QM6YIPCEYC9K" localSheetId="7" hidden="1">#REF!</definedName>
    <definedName name="BEx3L4YQ0J7ZU0M5QM6YIPCEYC9K" localSheetId="2" hidden="1">#REF!</definedName>
    <definedName name="BEx3L4YQ0J7ZU0M5QM6YIPCEYC9K" localSheetId="5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6" hidden="1">#REF!</definedName>
    <definedName name="BEx3L60DJOR7NQN42G7YSAODP1EX" localSheetId="13" hidden="1">#REF!</definedName>
    <definedName name="BEx3L60DJOR7NQN42G7YSAODP1EX" localSheetId="7" hidden="1">#REF!</definedName>
    <definedName name="BEx3L60DJOR7NQN42G7YSAODP1EX" localSheetId="2" hidden="1">#REF!</definedName>
    <definedName name="BEx3L60DJOR7NQN42G7YSAODP1EX" localSheetId="5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6" hidden="1">#REF!</definedName>
    <definedName name="BEx3L7D0PI38HWZ7VADU16C9E33D" localSheetId="13" hidden="1">#REF!</definedName>
    <definedName name="BEx3L7D0PI38HWZ7VADU16C9E33D" localSheetId="7" hidden="1">#REF!</definedName>
    <definedName name="BEx3L7D0PI38HWZ7VADU16C9E33D" localSheetId="2" hidden="1">#REF!</definedName>
    <definedName name="BEx3L7D0PI38HWZ7VADU16C9E33D" localSheetId="5" hidden="1">#REF!</definedName>
    <definedName name="BEx3L7D0PI38HWZ7VADU16C9E33D" localSheetId="1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6" hidden="1">#REF!</definedName>
    <definedName name="BEx3LM1PR4Y7KINKMTMKR984GX8Q" localSheetId="13" hidden="1">#REF!</definedName>
    <definedName name="BEx3LM1PR4Y7KINKMTMKR984GX8Q" localSheetId="7" hidden="1">#REF!</definedName>
    <definedName name="BEx3LM1PR4Y7KINKMTMKR984GX8Q" localSheetId="2" hidden="1">#REF!</definedName>
    <definedName name="BEx3LM1PR4Y7KINKMTMKR984GX8Q" localSheetId="5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6" hidden="1">#REF!</definedName>
    <definedName name="BEx3LM1PWWC9WH0R5TX5K06V559U" localSheetId="13" hidden="1">#REF!</definedName>
    <definedName name="BEx3LM1PWWC9WH0R5TX5K06V559U" localSheetId="7" hidden="1">#REF!</definedName>
    <definedName name="BEx3LM1PWWC9WH0R5TX5K06V559U" localSheetId="2" hidden="1">#REF!</definedName>
    <definedName name="BEx3LM1PWWC9WH0R5TX5K06V559U" localSheetId="5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6" hidden="1">#REF!</definedName>
    <definedName name="BEx3LPCEZ1C0XEKNCM3YT09JWCUO" localSheetId="13" hidden="1">#REF!</definedName>
    <definedName name="BEx3LPCEZ1C0XEKNCM3YT09JWCUO" localSheetId="7" hidden="1">#REF!</definedName>
    <definedName name="BEx3LPCEZ1C0XEKNCM3YT09JWCUO" localSheetId="2" hidden="1">#REF!</definedName>
    <definedName name="BEx3LPCEZ1C0XEKNCM3YT09JWCUO" localSheetId="5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6" hidden="1">#REF!</definedName>
    <definedName name="BEx3LSXW33WR1ECIMRYUPFBJXGGH" localSheetId="13" hidden="1">#REF!</definedName>
    <definedName name="BEx3LSXW33WR1ECIMRYUPFBJXGGH" localSheetId="7" hidden="1">#REF!</definedName>
    <definedName name="BEx3LSXW33WR1ECIMRYUPFBJXGGH" localSheetId="2" hidden="1">#REF!</definedName>
    <definedName name="BEx3LSXW33WR1ECIMRYUPFBJXGGH" localSheetId="5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6" hidden="1">#REF!</definedName>
    <definedName name="BEx3M1MR1K1NQD03H74BFWOK4MWQ" localSheetId="13" hidden="1">#REF!</definedName>
    <definedName name="BEx3M1MR1K1NQD03H74BFWOK4MWQ" localSheetId="7" hidden="1">#REF!</definedName>
    <definedName name="BEx3M1MR1K1NQD03H74BFWOK4MWQ" localSheetId="2" hidden="1">#REF!</definedName>
    <definedName name="BEx3M1MR1K1NQD03H74BFWOK4MWQ" localSheetId="5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6" hidden="1">#REF!</definedName>
    <definedName name="BEx3M4H77MYUKOOD31H9F80NMVK8" localSheetId="13" hidden="1">#REF!</definedName>
    <definedName name="BEx3M4H77MYUKOOD31H9F80NMVK8" localSheetId="7" hidden="1">#REF!</definedName>
    <definedName name="BEx3M4H77MYUKOOD31H9F80NMVK8" localSheetId="2" hidden="1">#REF!</definedName>
    <definedName name="BEx3M4H77MYUKOOD31H9F80NMVK8" localSheetId="5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6" hidden="1">#REF!</definedName>
    <definedName name="BEx3M9VFX329PZWYC4DMZ6P3W9R2" localSheetId="13" hidden="1">#REF!</definedName>
    <definedName name="BEx3M9VFX329PZWYC4DMZ6P3W9R2" localSheetId="7" hidden="1">#REF!</definedName>
    <definedName name="BEx3M9VFX329PZWYC4DMZ6P3W9R2" localSheetId="2" hidden="1">#REF!</definedName>
    <definedName name="BEx3M9VFX329PZWYC4DMZ6P3W9R2" localSheetId="5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6" hidden="1">#REF!</definedName>
    <definedName name="BEx3MCQ0VEBV0CZXDS505L38EQ8N" localSheetId="13" hidden="1">#REF!</definedName>
    <definedName name="BEx3MCQ0VEBV0CZXDS505L38EQ8N" localSheetId="7" hidden="1">#REF!</definedName>
    <definedName name="BEx3MCQ0VEBV0CZXDS505L38EQ8N" localSheetId="2" hidden="1">#REF!</definedName>
    <definedName name="BEx3MCQ0VEBV0CZXDS505L38EQ8N" localSheetId="5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6" hidden="1">#REF!</definedName>
    <definedName name="BEx3MEYV5LQY0BAL7V3CFAFVOM3T" localSheetId="13" hidden="1">#REF!</definedName>
    <definedName name="BEx3MEYV5LQY0BAL7V3CFAFVOM3T" localSheetId="7" hidden="1">#REF!</definedName>
    <definedName name="BEx3MEYV5LQY0BAL7V3CFAFVOM3T" localSheetId="2" hidden="1">#REF!</definedName>
    <definedName name="BEx3MEYV5LQY0BAL7V3CFAFVOM3T" localSheetId="5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6" hidden="1">#REF!</definedName>
    <definedName name="BEx3MF9LX8G8DXGARRYNTDH542WG" localSheetId="13" hidden="1">#REF!</definedName>
    <definedName name="BEx3MF9LX8G8DXGARRYNTDH542WG" localSheetId="7" hidden="1">#REF!</definedName>
    <definedName name="BEx3MF9LX8G8DXGARRYNTDH542WG" localSheetId="2" hidden="1">#REF!</definedName>
    <definedName name="BEx3MF9LX8G8DXGARRYNTDH542WG" localSheetId="5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6" hidden="1">#REF!</definedName>
    <definedName name="BEx3MREOFWJQEYMCMBL7ZE06NBN6" localSheetId="13" hidden="1">#REF!</definedName>
    <definedName name="BEx3MREOFWJQEYMCMBL7ZE06NBN6" localSheetId="7" hidden="1">#REF!</definedName>
    <definedName name="BEx3MREOFWJQEYMCMBL7ZE06NBN6" localSheetId="2" hidden="1">#REF!</definedName>
    <definedName name="BEx3MREOFWJQEYMCMBL7ZE06NBN6" localSheetId="5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6" hidden="1">#REF!</definedName>
    <definedName name="BEx3MSGD8I6KBFD4XFWYGH3DKUK3" localSheetId="13" hidden="1">#REF!</definedName>
    <definedName name="BEx3MSGD8I6KBFD4XFWYGH3DKUK3" localSheetId="7" hidden="1">#REF!</definedName>
    <definedName name="BEx3MSGD8I6KBFD4XFWYGH3DKUK3" localSheetId="2" hidden="1">#REF!</definedName>
    <definedName name="BEx3MSGD8I6KBFD4XFWYGH3DKUK3" localSheetId="5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6" hidden="1">#REF!</definedName>
    <definedName name="BEx3NDQFYEWZAUGWFMGT2R7E7RBT" localSheetId="13" hidden="1">#REF!</definedName>
    <definedName name="BEx3NDQFYEWZAUGWFMGT2R7E7RBT" localSheetId="7" hidden="1">#REF!</definedName>
    <definedName name="BEx3NDQFYEWZAUGWFMGT2R7E7RBT" localSheetId="2" hidden="1">#REF!</definedName>
    <definedName name="BEx3NDQFYEWZAUGWFMGT2R7E7RBT" localSheetId="5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6" hidden="1">#REF!</definedName>
    <definedName name="BEx3NGQBX2HEDKOCDX0TX1TGBB3P" localSheetId="13" hidden="1">#REF!</definedName>
    <definedName name="BEx3NGQBX2HEDKOCDX0TX1TGBB3P" localSheetId="7" hidden="1">#REF!</definedName>
    <definedName name="BEx3NGQBX2HEDKOCDX0TX1TGBB3P" localSheetId="2" hidden="1">#REF!</definedName>
    <definedName name="BEx3NGQBX2HEDKOCDX0TX1TGBB3P" localSheetId="5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6" hidden="1">#REF!</definedName>
    <definedName name="BEx3NLIZ7PHF2XE59ECZ3MD04ZG1" localSheetId="13" hidden="1">#REF!</definedName>
    <definedName name="BEx3NLIZ7PHF2XE59ECZ3MD04ZG1" localSheetId="7" hidden="1">#REF!</definedName>
    <definedName name="BEx3NLIZ7PHF2XE59ECZ3MD04ZG1" localSheetId="2" hidden="1">#REF!</definedName>
    <definedName name="BEx3NLIZ7PHF2XE59ECZ3MD04ZG1" localSheetId="5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6" hidden="1">#REF!</definedName>
    <definedName name="BEx3NMQ4BVC94728AUM7CCX7UHTU" localSheetId="13" hidden="1">#REF!</definedName>
    <definedName name="BEx3NMQ4BVC94728AUM7CCX7UHTU" localSheetId="7" hidden="1">#REF!</definedName>
    <definedName name="BEx3NMQ4BVC94728AUM7CCX7UHTU" localSheetId="2" hidden="1">#REF!</definedName>
    <definedName name="BEx3NMQ4BVC94728AUM7CCX7UHTU" localSheetId="5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6" hidden="1">#REF!</definedName>
    <definedName name="BEx3NR2I4OUFP3Z2QZEDU2PIFIDI" localSheetId="13" hidden="1">#REF!</definedName>
    <definedName name="BEx3NR2I4OUFP3Z2QZEDU2PIFIDI" localSheetId="7" hidden="1">#REF!</definedName>
    <definedName name="BEx3NR2I4OUFP3Z2QZEDU2PIFIDI" localSheetId="2" hidden="1">#REF!</definedName>
    <definedName name="BEx3NR2I4OUFP3Z2QZEDU2PIFIDI" localSheetId="5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6" hidden="1">#REF!</definedName>
    <definedName name="BEx3O19B8FTTAPVT5DZXQGQXWFR8" localSheetId="13" hidden="1">#REF!</definedName>
    <definedName name="BEx3O19B8FTTAPVT5DZXQGQXWFR8" localSheetId="7" hidden="1">#REF!</definedName>
    <definedName name="BEx3O19B8FTTAPVT5DZXQGQXWFR8" localSheetId="2" hidden="1">#REF!</definedName>
    <definedName name="BEx3O19B8FTTAPVT5DZXQGQXWFR8" localSheetId="5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6" hidden="1">#REF!</definedName>
    <definedName name="BEx3O85IKWARA6NCJOLRBRJFMEWW" localSheetId="13" hidden="1">#REF!</definedName>
    <definedName name="BEx3O85IKWARA6NCJOLRBRJFMEWW" localSheetId="7" hidden="1">#REF!</definedName>
    <definedName name="BEx3O85IKWARA6NCJOLRBRJFMEWW" localSheetId="2" hidden="1">#REF!</definedName>
    <definedName name="BEx3O85IKWARA6NCJOLRBRJFMEWW" localSheetId="5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6" hidden="1">#REF!</definedName>
    <definedName name="BEx3OJZSCGFRW7SVGBFI0X9DNVMM" localSheetId="13" hidden="1">#REF!</definedName>
    <definedName name="BEx3OJZSCGFRW7SVGBFI0X9DNVMM" localSheetId="7" hidden="1">#REF!</definedName>
    <definedName name="BEx3OJZSCGFRW7SVGBFI0X9DNVMM" localSheetId="2" hidden="1">#REF!</definedName>
    <definedName name="BEx3OJZSCGFRW7SVGBFI0X9DNVMM" localSheetId="5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6" hidden="1">#REF!</definedName>
    <definedName name="BEx3ORSBUXAF21MKEY90YJV9AY9A" localSheetId="13" hidden="1">#REF!</definedName>
    <definedName name="BEx3ORSBUXAF21MKEY90YJV9AY9A" localSheetId="7" hidden="1">#REF!</definedName>
    <definedName name="BEx3ORSBUXAF21MKEY90YJV9AY9A" localSheetId="2" hidden="1">#REF!</definedName>
    <definedName name="BEx3ORSBUXAF21MKEY90YJV9AY9A" localSheetId="5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6" hidden="1">#REF!</definedName>
    <definedName name="BEx3OUS0N576NJN078Y1BWUWQK6B" localSheetId="13" hidden="1">#REF!</definedName>
    <definedName name="BEx3OUS0N576NJN078Y1BWUWQK6B" localSheetId="7" hidden="1">#REF!</definedName>
    <definedName name="BEx3OUS0N576NJN078Y1BWUWQK6B" localSheetId="2" hidden="1">#REF!</definedName>
    <definedName name="BEx3OUS0N576NJN078Y1BWUWQK6B" localSheetId="5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6" hidden="1">#REF!</definedName>
    <definedName name="BEx3OV8BH6PYNZT7C246LOAU9SVX" localSheetId="13" hidden="1">#REF!</definedName>
    <definedName name="BEx3OV8BH6PYNZT7C246LOAU9SVX" localSheetId="7" hidden="1">#REF!</definedName>
    <definedName name="BEx3OV8BH6PYNZT7C246LOAU9SVX" localSheetId="2" hidden="1">#REF!</definedName>
    <definedName name="BEx3OV8BH6PYNZT7C246LOAU9SVX" localSheetId="5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6" hidden="1">#REF!</definedName>
    <definedName name="BEx3OXRYJZUEY6E72UJU0PHLMYAR" localSheetId="13" hidden="1">#REF!</definedName>
    <definedName name="BEx3OXRYJZUEY6E72UJU0PHLMYAR" localSheetId="7" hidden="1">#REF!</definedName>
    <definedName name="BEx3OXRYJZUEY6E72UJU0PHLMYAR" localSheetId="2" hidden="1">#REF!</definedName>
    <definedName name="BEx3OXRYJZUEY6E72UJU0PHLMYAR" localSheetId="5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6" hidden="1">#REF!</definedName>
    <definedName name="BEx3P3RP5PYI4BJVYGNU1V7KT5EH" localSheetId="13" hidden="1">#REF!</definedName>
    <definedName name="BEx3P3RP5PYI4BJVYGNU1V7KT5EH" localSheetId="7" hidden="1">#REF!</definedName>
    <definedName name="BEx3P3RP5PYI4BJVYGNU1V7KT5EH" localSheetId="2" hidden="1">#REF!</definedName>
    <definedName name="BEx3P3RP5PYI4BJVYGNU1V7KT5EH" localSheetId="5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6" hidden="1">#REF!</definedName>
    <definedName name="BEx3P59TTRSGQY888P5C1O7M2PQT" localSheetId="13" hidden="1">#REF!</definedName>
    <definedName name="BEx3P59TTRSGQY888P5C1O7M2PQT" localSheetId="7" hidden="1">#REF!</definedName>
    <definedName name="BEx3P59TTRSGQY888P5C1O7M2PQT" localSheetId="2" hidden="1">#REF!</definedName>
    <definedName name="BEx3P59TTRSGQY888P5C1O7M2PQT" localSheetId="5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6" hidden="1">#REF!</definedName>
    <definedName name="BEx3PDNRRNKD5GOUBUQFXAHIXLD9" localSheetId="13" hidden="1">#REF!</definedName>
    <definedName name="BEx3PDNRRNKD5GOUBUQFXAHIXLD9" localSheetId="7" hidden="1">#REF!</definedName>
    <definedName name="BEx3PDNRRNKD5GOUBUQFXAHIXLD9" localSheetId="2" hidden="1">#REF!</definedName>
    <definedName name="BEx3PDNRRNKD5GOUBUQFXAHIXLD9" localSheetId="5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6" hidden="1">#REF!</definedName>
    <definedName name="BEx3PDT8GNPWLLN02IH1XPV90XYK" localSheetId="13" hidden="1">#REF!</definedName>
    <definedName name="BEx3PDT8GNPWLLN02IH1XPV90XYK" localSheetId="7" hidden="1">#REF!</definedName>
    <definedName name="BEx3PDT8GNPWLLN02IH1XPV90XYK" localSheetId="2" hidden="1">#REF!</definedName>
    <definedName name="BEx3PDT8GNPWLLN02IH1XPV90XYK" localSheetId="5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6" hidden="1">#REF!</definedName>
    <definedName name="BEx3PKEMDW8KZEP11IL927C5O7I2" localSheetId="13" hidden="1">#REF!</definedName>
    <definedName name="BEx3PKEMDW8KZEP11IL927C5O7I2" localSheetId="7" hidden="1">#REF!</definedName>
    <definedName name="BEx3PKEMDW8KZEP11IL927C5O7I2" localSheetId="2" hidden="1">#REF!</definedName>
    <definedName name="BEx3PKEMDW8KZEP11IL927C5O7I2" localSheetId="5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6" hidden="1">#REF!</definedName>
    <definedName name="BEx3PKJZ1Z7L9S6KV8KXVS6B2FX4" localSheetId="13" hidden="1">#REF!</definedName>
    <definedName name="BEx3PKJZ1Z7L9S6KV8KXVS6B2FX4" localSheetId="7" hidden="1">#REF!</definedName>
    <definedName name="BEx3PKJZ1Z7L9S6KV8KXVS6B2FX4" localSheetId="2" hidden="1">#REF!</definedName>
    <definedName name="BEx3PKJZ1Z7L9S6KV8KXVS6B2FX4" localSheetId="5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6" hidden="1">#REF!</definedName>
    <definedName name="BEx3PMNG53Z5HY138H99QOMTX8W3" localSheetId="13" hidden="1">#REF!</definedName>
    <definedName name="BEx3PMNG53Z5HY138H99QOMTX8W3" localSheetId="7" hidden="1">#REF!</definedName>
    <definedName name="BEx3PMNG53Z5HY138H99QOMTX8W3" localSheetId="2" hidden="1">#REF!</definedName>
    <definedName name="BEx3PMNG53Z5HY138H99QOMTX8W3" localSheetId="5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6" hidden="1">#REF!</definedName>
    <definedName name="BEx3PP1RRSFZ8UC0JC9R91W6LNKW" localSheetId="13" hidden="1">#REF!</definedName>
    <definedName name="BEx3PP1RRSFZ8UC0JC9R91W6LNKW" localSheetId="7" hidden="1">#REF!</definedName>
    <definedName name="BEx3PP1RRSFZ8UC0JC9R91W6LNKW" localSheetId="2" hidden="1">#REF!</definedName>
    <definedName name="BEx3PP1RRSFZ8UC0JC9R91W6LNKW" localSheetId="5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6" hidden="1">#REF!</definedName>
    <definedName name="BEx3PRQW017D7T1X732WDV7L1KP8" localSheetId="13" hidden="1">#REF!</definedName>
    <definedName name="BEx3PRQW017D7T1X732WDV7L1KP8" localSheetId="7" hidden="1">#REF!</definedName>
    <definedName name="BEx3PRQW017D7T1X732WDV7L1KP8" localSheetId="2" hidden="1">#REF!</definedName>
    <definedName name="BEx3PRQW017D7T1X732WDV7L1KP8" localSheetId="5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6" hidden="1">#REF!</definedName>
    <definedName name="BEx3PVXYZC8WB9ZJE7OCKUXZ46EA" localSheetId="13" hidden="1">#REF!</definedName>
    <definedName name="BEx3PVXYZC8WB9ZJE7OCKUXZ46EA" localSheetId="7" hidden="1">#REF!</definedName>
    <definedName name="BEx3PVXYZC8WB9ZJE7OCKUXZ46EA" localSheetId="2" hidden="1">#REF!</definedName>
    <definedName name="BEx3PVXYZC8WB9ZJE7OCKUXZ46EA" localSheetId="5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6" hidden="1">#REF!</definedName>
    <definedName name="BEx3Q0VWPU5EQECK7MQ47TYJ3SWW" localSheetId="13" hidden="1">#REF!</definedName>
    <definedName name="BEx3Q0VWPU5EQECK7MQ47TYJ3SWW" localSheetId="7" hidden="1">#REF!</definedName>
    <definedName name="BEx3Q0VWPU5EQECK7MQ47TYJ3SWW" localSheetId="2" hidden="1">#REF!</definedName>
    <definedName name="BEx3Q0VWPU5EQECK7MQ47TYJ3SWW" localSheetId="5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6" hidden="1">#REF!</definedName>
    <definedName name="BEx3Q7BZ9PUXK2RLIOFSIS9AHU1B" localSheetId="13" hidden="1">#REF!</definedName>
    <definedName name="BEx3Q7BZ9PUXK2RLIOFSIS9AHU1B" localSheetId="7" hidden="1">#REF!</definedName>
    <definedName name="BEx3Q7BZ9PUXK2RLIOFSIS9AHU1B" localSheetId="2" hidden="1">#REF!</definedName>
    <definedName name="BEx3Q7BZ9PUXK2RLIOFSIS9AHU1B" localSheetId="5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6" hidden="1">#REF!</definedName>
    <definedName name="BEx3Q8J42S9VU6EAN2Y28MR6DF88" localSheetId="13" hidden="1">#REF!</definedName>
    <definedName name="BEx3Q8J42S9VU6EAN2Y28MR6DF88" localSheetId="7" hidden="1">#REF!</definedName>
    <definedName name="BEx3Q8J42S9VU6EAN2Y28MR6DF88" localSheetId="2" hidden="1">#REF!</definedName>
    <definedName name="BEx3Q8J42S9VU6EAN2Y28MR6DF88" localSheetId="5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6" hidden="1">#REF!</definedName>
    <definedName name="BEx3QCFD2TBUF95ZN83Q7JPV97FK" localSheetId="13" hidden="1">#REF!</definedName>
    <definedName name="BEx3QCFD2TBUF95ZN83Q7JPV97FK" localSheetId="7" hidden="1">#REF!</definedName>
    <definedName name="BEx3QCFD2TBUF95ZN83Q7JPV97FK" localSheetId="2" hidden="1">#REF!</definedName>
    <definedName name="BEx3QCFD2TBUF95ZN83Q7JPV97FK" localSheetId="5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6" hidden="1">#REF!</definedName>
    <definedName name="BEx3QEDFOYFY5NBTININ5W4RLD4Q" localSheetId="13" hidden="1">#REF!</definedName>
    <definedName name="BEx3QEDFOYFY5NBTININ5W4RLD4Q" localSheetId="7" hidden="1">#REF!</definedName>
    <definedName name="BEx3QEDFOYFY5NBTININ5W4RLD4Q" localSheetId="2" hidden="1">#REF!</definedName>
    <definedName name="BEx3QEDFOYFY5NBTININ5W4RLD4Q" localSheetId="5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6" hidden="1">#REF!</definedName>
    <definedName name="BEx3QIKJ3U962US1Q564NZDLU8LD" localSheetId="13" hidden="1">#REF!</definedName>
    <definedName name="BEx3QIKJ3U962US1Q564NZDLU8LD" localSheetId="7" hidden="1">#REF!</definedName>
    <definedName name="BEx3QIKJ3U962US1Q564NZDLU8LD" localSheetId="2" hidden="1">#REF!</definedName>
    <definedName name="BEx3QIKJ3U962US1Q564NZDLU8LD" localSheetId="5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6" hidden="1">#REF!</definedName>
    <definedName name="BEx3QLF3RHHBNUFLUWEROBZDF1U4" localSheetId="13" hidden="1">#REF!</definedName>
    <definedName name="BEx3QLF3RHHBNUFLUWEROBZDF1U4" localSheetId="7" hidden="1">#REF!</definedName>
    <definedName name="BEx3QLF3RHHBNUFLUWEROBZDF1U4" localSheetId="2" hidden="1">#REF!</definedName>
    <definedName name="BEx3QLF3RHHBNUFLUWEROBZDF1U4" localSheetId="5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6" hidden="1">#REF!</definedName>
    <definedName name="BEx3QR9D45DHW50VQ7Y3Q1AXPOB9" localSheetId="13" hidden="1">#REF!</definedName>
    <definedName name="BEx3QR9D45DHW50VQ7Y3Q1AXPOB9" localSheetId="7" hidden="1">#REF!</definedName>
    <definedName name="BEx3QR9D45DHW50VQ7Y3Q1AXPOB9" localSheetId="2" hidden="1">#REF!</definedName>
    <definedName name="BEx3QR9D45DHW50VQ7Y3Q1AXPOB9" localSheetId="5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6" hidden="1">#REF!</definedName>
    <definedName name="BEx3QSWT2S5KWG6U2V9711IYDQBM" localSheetId="13" hidden="1">#REF!</definedName>
    <definedName name="BEx3QSWT2S5KWG6U2V9711IYDQBM" localSheetId="7" hidden="1">#REF!</definedName>
    <definedName name="BEx3QSWT2S5KWG6U2V9711IYDQBM" localSheetId="2" hidden="1">#REF!</definedName>
    <definedName name="BEx3QSWT2S5KWG6U2V9711IYDQBM" localSheetId="5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6" hidden="1">#REF!</definedName>
    <definedName name="BEx3QVGG7Q2X4HZHJAM35A8T3VR7" localSheetId="13" hidden="1">#REF!</definedName>
    <definedName name="BEx3QVGG7Q2X4HZHJAM35A8T3VR7" localSheetId="7" hidden="1">#REF!</definedName>
    <definedName name="BEx3QVGG7Q2X4HZHJAM35A8T3VR7" localSheetId="2" hidden="1">#REF!</definedName>
    <definedName name="BEx3QVGG7Q2X4HZHJAM35A8T3VR7" localSheetId="5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6" hidden="1">#REF!</definedName>
    <definedName name="BEx3R0JUB9YN8PHPPQTAMIT1IHWK" localSheetId="13" hidden="1">#REF!</definedName>
    <definedName name="BEx3R0JUB9YN8PHPPQTAMIT1IHWK" localSheetId="7" hidden="1">#REF!</definedName>
    <definedName name="BEx3R0JUB9YN8PHPPQTAMIT1IHWK" localSheetId="2" hidden="1">#REF!</definedName>
    <definedName name="BEx3R0JUB9YN8PHPPQTAMIT1IHWK" localSheetId="5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6" hidden="1">#REF!</definedName>
    <definedName name="BEx3R81NFRO7M81VHVKOBFT0QBIL" localSheetId="13" hidden="1">#REF!</definedName>
    <definedName name="BEx3R81NFRO7M81VHVKOBFT0QBIL" localSheetId="7" hidden="1">#REF!</definedName>
    <definedName name="BEx3R81NFRO7M81VHVKOBFT0QBIL" localSheetId="2" hidden="1">#REF!</definedName>
    <definedName name="BEx3R81NFRO7M81VHVKOBFT0QBIL" localSheetId="5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6" hidden="1">#REF!</definedName>
    <definedName name="BEx3RHC2ZD5UFS6QD4OPFCNNMWH1" localSheetId="13" hidden="1">#REF!</definedName>
    <definedName name="BEx3RHC2ZD5UFS6QD4OPFCNNMWH1" localSheetId="7" hidden="1">#REF!</definedName>
    <definedName name="BEx3RHC2ZD5UFS6QD4OPFCNNMWH1" localSheetId="2" hidden="1">#REF!</definedName>
    <definedName name="BEx3RHC2ZD5UFS6QD4OPFCNNMWH1" localSheetId="5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6" hidden="1">#REF!</definedName>
    <definedName name="BEx3RQ10QIWBAPHALAA91BUUCM2X" localSheetId="13" hidden="1">#REF!</definedName>
    <definedName name="BEx3RQ10QIWBAPHALAA91BUUCM2X" localSheetId="7" hidden="1">#REF!</definedName>
    <definedName name="BEx3RQ10QIWBAPHALAA91BUUCM2X" localSheetId="2" hidden="1">#REF!</definedName>
    <definedName name="BEx3RQ10QIWBAPHALAA91BUUCM2X" localSheetId="5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6" hidden="1">#REF!</definedName>
    <definedName name="BEx3RV4E1WT43SZBUN09RTB8EK1O" localSheetId="13" hidden="1">#REF!</definedName>
    <definedName name="BEx3RV4E1WT43SZBUN09RTB8EK1O" localSheetId="7" hidden="1">#REF!</definedName>
    <definedName name="BEx3RV4E1WT43SZBUN09RTB8EK1O" localSheetId="2" hidden="1">#REF!</definedName>
    <definedName name="BEx3RV4E1WT43SZBUN09RTB8EK1O" localSheetId="5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6" hidden="1">#REF!</definedName>
    <definedName name="BEx3RXYU0QLFXSFTM5EB20GD03W5" localSheetId="13" hidden="1">#REF!</definedName>
    <definedName name="BEx3RXYU0QLFXSFTM5EB20GD03W5" localSheetId="7" hidden="1">#REF!</definedName>
    <definedName name="BEx3RXYU0QLFXSFTM5EB20GD03W5" localSheetId="2" hidden="1">#REF!</definedName>
    <definedName name="BEx3RXYU0QLFXSFTM5EB20GD03W5" localSheetId="5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6" hidden="1">#REF!</definedName>
    <definedName name="BEx3RYKLC3QQO3XTUN7BEW2AQL98" localSheetId="13" hidden="1">#REF!</definedName>
    <definedName name="BEx3RYKLC3QQO3XTUN7BEW2AQL98" localSheetId="7" hidden="1">#REF!</definedName>
    <definedName name="BEx3RYKLC3QQO3XTUN7BEW2AQL98" localSheetId="2" hidden="1">#REF!</definedName>
    <definedName name="BEx3RYKLC3QQO3XTUN7BEW2AQL98" localSheetId="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6" hidden="1">#REF!</definedName>
    <definedName name="BEx3S37QNFSKW3DGRH5YVVEZLJI7" localSheetId="13" hidden="1">#REF!</definedName>
    <definedName name="BEx3S37QNFSKW3DGRH5YVVEZLJI7" localSheetId="7" hidden="1">#REF!</definedName>
    <definedName name="BEx3S37QNFSKW3DGRH5YVVEZLJI7" localSheetId="2" hidden="1">#REF!</definedName>
    <definedName name="BEx3S37QNFSKW3DGRH5YVVEZLJI7" localSheetId="5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6" hidden="1">#REF!</definedName>
    <definedName name="BEx3SICJ45BYT6FHBER86PJT25FC" localSheetId="13" hidden="1">#REF!</definedName>
    <definedName name="BEx3SICJ45BYT6FHBER86PJT25FC" localSheetId="7" hidden="1">#REF!</definedName>
    <definedName name="BEx3SICJ45BYT6FHBER86PJT25FC" localSheetId="2" hidden="1">#REF!</definedName>
    <definedName name="BEx3SICJ45BYT6FHBER86PJT25FC" localSheetId="5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6" hidden="1">#REF!</definedName>
    <definedName name="BEx3SMUCMJVGQ2H4EHQI5ZFHEF0P" localSheetId="13" hidden="1">#REF!</definedName>
    <definedName name="BEx3SMUCMJVGQ2H4EHQI5ZFHEF0P" localSheetId="7" hidden="1">#REF!</definedName>
    <definedName name="BEx3SMUCMJVGQ2H4EHQI5ZFHEF0P" localSheetId="2" hidden="1">#REF!</definedName>
    <definedName name="BEx3SMUCMJVGQ2H4EHQI5ZFHEF0P" localSheetId="5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6" hidden="1">#REF!</definedName>
    <definedName name="BEx3SN56F03CPDRDA7LZ763V0N4I" localSheetId="13" hidden="1">#REF!</definedName>
    <definedName name="BEx3SN56F03CPDRDA7LZ763V0N4I" localSheetId="7" hidden="1">#REF!</definedName>
    <definedName name="BEx3SN56F03CPDRDA7LZ763V0N4I" localSheetId="2" hidden="1">#REF!</definedName>
    <definedName name="BEx3SN56F03CPDRDA7LZ763V0N4I" localSheetId="5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6" hidden="1">#REF!</definedName>
    <definedName name="BEx3SPE6N1ORXPRCDL3JPZD73Z9F" localSheetId="13" hidden="1">#REF!</definedName>
    <definedName name="BEx3SPE6N1ORXPRCDL3JPZD73Z9F" localSheetId="7" hidden="1">#REF!</definedName>
    <definedName name="BEx3SPE6N1ORXPRCDL3JPZD73Z9F" localSheetId="2" hidden="1">#REF!</definedName>
    <definedName name="BEx3SPE6N1ORXPRCDL3JPZD73Z9F" localSheetId="5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6" hidden="1">#REF!</definedName>
    <definedName name="BEx3T29ZTULQE0OMSMWUMZDU9ZZ0" localSheetId="13" hidden="1">#REF!</definedName>
    <definedName name="BEx3T29ZTULQE0OMSMWUMZDU9ZZ0" localSheetId="7" hidden="1">#REF!</definedName>
    <definedName name="BEx3T29ZTULQE0OMSMWUMZDU9ZZ0" localSheetId="2" hidden="1">#REF!</definedName>
    <definedName name="BEx3T29ZTULQE0OMSMWUMZDU9ZZ0" localSheetId="5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6" hidden="1">#REF!</definedName>
    <definedName name="BEx3T6MJ1QDJ929WMUDVZ0O3UW0Y" localSheetId="13" hidden="1">#REF!</definedName>
    <definedName name="BEx3T6MJ1QDJ929WMUDVZ0O3UW0Y" localSheetId="7" hidden="1">#REF!</definedName>
    <definedName name="BEx3T6MJ1QDJ929WMUDVZ0O3UW0Y" localSheetId="2" hidden="1">#REF!</definedName>
    <definedName name="BEx3T6MJ1QDJ929WMUDVZ0O3UW0Y" localSheetId="5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6" hidden="1">#REF!</definedName>
    <definedName name="BEx3TD7WH1NN1OH0MRS4T8ENRU32" localSheetId="13" hidden="1">#REF!</definedName>
    <definedName name="BEx3TD7WH1NN1OH0MRS4T8ENRU32" localSheetId="7" hidden="1">#REF!</definedName>
    <definedName name="BEx3TD7WH1NN1OH0MRS4T8ENRU32" localSheetId="2" hidden="1">#REF!</definedName>
    <definedName name="BEx3TD7WH1NN1OH0MRS4T8ENRU32" localSheetId="5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6" hidden="1">#REF!</definedName>
    <definedName name="BEx3TPCSI16OAB2L9M9IULQMQ9J9" localSheetId="13" hidden="1">#REF!</definedName>
    <definedName name="BEx3TPCSI16OAB2L9M9IULQMQ9J9" localSheetId="7" hidden="1">#REF!</definedName>
    <definedName name="BEx3TPCSI16OAB2L9M9IULQMQ9J9" localSheetId="2" hidden="1">#REF!</definedName>
    <definedName name="BEx3TPCSI16OAB2L9M9IULQMQ9J9" localSheetId="5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6" hidden="1">#REF!</definedName>
    <definedName name="BEx3TQ3SFJB2WTCV0OXDE56FB46K" localSheetId="13" hidden="1">#REF!</definedName>
    <definedName name="BEx3TQ3SFJB2WTCV0OXDE56FB46K" localSheetId="7" hidden="1">#REF!</definedName>
    <definedName name="BEx3TQ3SFJB2WTCV0OXDE56FB46K" localSheetId="2" hidden="1">#REF!</definedName>
    <definedName name="BEx3TQ3SFJB2WTCV0OXDE56FB46K" localSheetId="5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6" hidden="1">#REF!</definedName>
    <definedName name="BEx3TX59M3456DDBXWFJ8X2TU37A" localSheetId="13" hidden="1">#REF!</definedName>
    <definedName name="BEx3TX59M3456DDBXWFJ8X2TU37A" localSheetId="7" hidden="1">#REF!</definedName>
    <definedName name="BEx3TX59M3456DDBXWFJ8X2TU37A" localSheetId="2" hidden="1">#REF!</definedName>
    <definedName name="BEx3TX59M3456DDBXWFJ8X2TU37A" localSheetId="5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6" hidden="1">#REF!</definedName>
    <definedName name="BEx3U2UBY80GPGSTYFGI6F8TPKCV" localSheetId="13" hidden="1">#REF!</definedName>
    <definedName name="BEx3U2UBY80GPGSTYFGI6F8TPKCV" localSheetId="7" hidden="1">#REF!</definedName>
    <definedName name="BEx3U2UBY80GPGSTYFGI6F8TPKCV" localSheetId="2" hidden="1">#REF!</definedName>
    <definedName name="BEx3U2UBY80GPGSTYFGI6F8TPKCV" localSheetId="5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6" hidden="1">#REF!</definedName>
    <definedName name="BEx3U64YUOZ419BAJS2W78UMATAW" localSheetId="13" hidden="1">#REF!</definedName>
    <definedName name="BEx3U64YUOZ419BAJS2W78UMATAW" localSheetId="7" hidden="1">#REF!</definedName>
    <definedName name="BEx3U64YUOZ419BAJS2W78UMATAW" localSheetId="2" hidden="1">#REF!</definedName>
    <definedName name="BEx3U64YUOZ419BAJS2W78UMATAW" localSheetId="5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6" hidden="1">#REF!</definedName>
    <definedName name="BEx3U94WCEA5DKMWBEX1GU0LKYG2" localSheetId="13" hidden="1">#REF!</definedName>
    <definedName name="BEx3U94WCEA5DKMWBEX1GU0LKYG2" localSheetId="7" hidden="1">#REF!</definedName>
    <definedName name="BEx3U94WCEA5DKMWBEX1GU0LKYG2" localSheetId="2" hidden="1">#REF!</definedName>
    <definedName name="BEx3U94WCEA5DKMWBEX1GU0LKYG2" localSheetId="5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6" hidden="1">#REF!</definedName>
    <definedName name="BEx3U9VZ8SQVYS6ZA038J7AP7ZGW" localSheetId="13" hidden="1">#REF!</definedName>
    <definedName name="BEx3U9VZ8SQVYS6ZA038J7AP7ZGW" localSheetId="7" hidden="1">#REF!</definedName>
    <definedName name="BEx3U9VZ8SQVYS6ZA038J7AP7ZGW" localSheetId="2" hidden="1">#REF!</definedName>
    <definedName name="BEx3U9VZ8SQVYS6ZA038J7AP7ZGW" localSheetId="5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6" hidden="1">#REF!</definedName>
    <definedName name="BEx3UIQ5WRJBGNTFCCLOR4N7B1OQ" localSheetId="13" hidden="1">#REF!</definedName>
    <definedName name="BEx3UIQ5WRJBGNTFCCLOR4N7B1OQ" localSheetId="7" hidden="1">#REF!</definedName>
    <definedName name="BEx3UIQ5WRJBGNTFCCLOR4N7B1OQ" localSheetId="2" hidden="1">#REF!</definedName>
    <definedName name="BEx3UIQ5WRJBGNTFCCLOR4N7B1OQ" localSheetId="5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6" hidden="1">#REF!</definedName>
    <definedName name="BEx3UJMIX2NUSSWGMSI25A5DM4CH" localSheetId="13" hidden="1">#REF!</definedName>
    <definedName name="BEx3UJMIX2NUSSWGMSI25A5DM4CH" localSheetId="7" hidden="1">#REF!</definedName>
    <definedName name="BEx3UJMIX2NUSSWGMSI25A5DM4CH" localSheetId="2" hidden="1">#REF!</definedName>
    <definedName name="BEx3UJMIX2NUSSWGMSI25A5DM4CH" localSheetId="5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6" hidden="1">#REF!</definedName>
    <definedName name="BEx3UKIX0UULWP3BZA8VT2SQ8WI7" localSheetId="13" hidden="1">#REF!</definedName>
    <definedName name="BEx3UKIX0UULWP3BZA8VT2SQ8WI7" localSheetId="7" hidden="1">#REF!</definedName>
    <definedName name="BEx3UKIX0UULWP3BZA8VT2SQ8WI7" localSheetId="2" hidden="1">#REF!</definedName>
    <definedName name="BEx3UKIX0UULWP3BZA8VT2SQ8WI7" localSheetId="5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6" hidden="1">#REF!</definedName>
    <definedName name="BEx3UKOCOQG7S1YQ436S997K1KWV" localSheetId="13" hidden="1">#REF!</definedName>
    <definedName name="BEx3UKOCOQG7S1YQ436S997K1KWV" localSheetId="7" hidden="1">#REF!</definedName>
    <definedName name="BEx3UKOCOQG7S1YQ436S997K1KWV" localSheetId="2" hidden="1">#REF!</definedName>
    <definedName name="BEx3UKOCOQG7S1YQ436S997K1KWV" localSheetId="5" hidden="1">#REF!</definedName>
    <definedName name="BEx3UKOCOQG7S1YQ436S997K1KWV" localSheetId="1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6" hidden="1">#REF!</definedName>
    <definedName name="BEx3UYM19VIXLA0EU7LB9NHA77PB" localSheetId="13" hidden="1">#REF!</definedName>
    <definedName name="BEx3UYM19VIXLA0EU7LB9NHA77PB" localSheetId="7" hidden="1">#REF!</definedName>
    <definedName name="BEx3UYM19VIXLA0EU7LB9NHA77PB" localSheetId="2" hidden="1">#REF!</definedName>
    <definedName name="BEx3UYM19VIXLA0EU7LB9NHA77PB" localSheetId="5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6" hidden="1">#REF!</definedName>
    <definedName name="BEx3VML7CG70HPISMVYIUEN3711Q" localSheetId="13" hidden="1">#REF!</definedName>
    <definedName name="BEx3VML7CG70HPISMVYIUEN3711Q" localSheetId="7" hidden="1">#REF!</definedName>
    <definedName name="BEx3VML7CG70HPISMVYIUEN3711Q" localSheetId="2" hidden="1">#REF!</definedName>
    <definedName name="BEx3VML7CG70HPISMVYIUEN3711Q" localSheetId="5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6" hidden="1">#REF!</definedName>
    <definedName name="BEx56ZID5H04P9AIYLP1OASFGV56" localSheetId="13" hidden="1">#REF!</definedName>
    <definedName name="BEx56ZID5H04P9AIYLP1OASFGV56" localSheetId="7" hidden="1">#REF!</definedName>
    <definedName name="BEx56ZID5H04P9AIYLP1OASFGV56" localSheetId="2" hidden="1">#REF!</definedName>
    <definedName name="BEx56ZID5H04P9AIYLP1OASFGV56" localSheetId="5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6" hidden="1">#REF!</definedName>
    <definedName name="BEx57ROM8UIFKV5C1BOZWSQQLESO" localSheetId="13" hidden="1">#REF!</definedName>
    <definedName name="BEx57ROM8UIFKV5C1BOZWSQQLESO" localSheetId="7" hidden="1">#REF!</definedName>
    <definedName name="BEx57ROM8UIFKV5C1BOZWSQQLESO" localSheetId="2" hidden="1">#REF!</definedName>
    <definedName name="BEx57ROM8UIFKV5C1BOZWSQQLESO" localSheetId="5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6" hidden="1">#REF!</definedName>
    <definedName name="BEx587EYSS57E3PI8DT973HLJM9E" localSheetId="13" hidden="1">#REF!</definedName>
    <definedName name="BEx587EYSS57E3PI8DT973HLJM9E" localSheetId="7" hidden="1">#REF!</definedName>
    <definedName name="BEx587EYSS57E3PI8DT973HLJM9E" localSheetId="2" hidden="1">#REF!</definedName>
    <definedName name="BEx587EYSS57E3PI8DT973HLJM9E" localSheetId="5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6" hidden="1">#REF!</definedName>
    <definedName name="BEx587KFQ3VKCOCY1SA5F24PQGUI" localSheetId="13" hidden="1">#REF!</definedName>
    <definedName name="BEx587KFQ3VKCOCY1SA5F24PQGUI" localSheetId="7" hidden="1">#REF!</definedName>
    <definedName name="BEx587KFQ3VKCOCY1SA5F24PQGUI" localSheetId="2" hidden="1">#REF!</definedName>
    <definedName name="BEx587KFQ3VKCOCY1SA5F24PQGUI" localSheetId="5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6" hidden="1">#REF!</definedName>
    <definedName name="BEx58O780PQ05NF0Z1SKKRB3N099" localSheetId="13" hidden="1">#REF!</definedName>
    <definedName name="BEx58O780PQ05NF0Z1SKKRB3N099" localSheetId="7" hidden="1">#REF!</definedName>
    <definedName name="BEx58O780PQ05NF0Z1SKKRB3N099" localSheetId="2" hidden="1">#REF!</definedName>
    <definedName name="BEx58O780PQ05NF0Z1SKKRB3N099" localSheetId="5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6" hidden="1">#REF!</definedName>
    <definedName name="BEx58W57CTL8HFK3U7ZRFYZR6MXE" localSheetId="13" hidden="1">#REF!</definedName>
    <definedName name="BEx58W57CTL8HFK3U7ZRFYZR6MXE" localSheetId="7" hidden="1">#REF!</definedName>
    <definedName name="BEx58W57CTL8HFK3U7ZRFYZR6MXE" localSheetId="2" hidden="1">#REF!</definedName>
    <definedName name="BEx58W57CTL8HFK3U7ZRFYZR6MXE" localSheetId="5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6" hidden="1">#REF!</definedName>
    <definedName name="BEx58XHO7ZULLF2EUD7YIS0MGQJ5" localSheetId="13" hidden="1">#REF!</definedName>
    <definedName name="BEx58XHO7ZULLF2EUD7YIS0MGQJ5" localSheetId="7" hidden="1">#REF!</definedName>
    <definedName name="BEx58XHO7ZULLF2EUD7YIS0MGQJ5" localSheetId="2" hidden="1">#REF!</definedName>
    <definedName name="BEx58XHO7ZULLF2EUD7YIS0MGQJ5" localSheetId="5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6" hidden="1">#REF!</definedName>
    <definedName name="BEx58ZAFNTMGBNDH52VUYXLRJO7P" localSheetId="13" hidden="1">#REF!</definedName>
    <definedName name="BEx58ZAFNTMGBNDH52VUYXLRJO7P" localSheetId="7" hidden="1">#REF!</definedName>
    <definedName name="BEx58ZAFNTMGBNDH52VUYXLRJO7P" localSheetId="2" hidden="1">#REF!</definedName>
    <definedName name="BEx58ZAFNTMGBNDH52VUYXLRJO7P" localSheetId="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6" hidden="1">#REF!</definedName>
    <definedName name="BEx58ZW0HAIGIPEX9CVA1PQQTR6X" localSheetId="13" hidden="1">#REF!</definedName>
    <definedName name="BEx58ZW0HAIGIPEX9CVA1PQQTR6X" localSheetId="7" hidden="1">#REF!</definedName>
    <definedName name="BEx58ZW0HAIGIPEX9CVA1PQQTR6X" localSheetId="2" hidden="1">#REF!</definedName>
    <definedName name="BEx58ZW0HAIGIPEX9CVA1PQQTR6X" localSheetId="5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6" hidden="1">#REF!</definedName>
    <definedName name="BEx593SAFVYKW7V61D9COEZJXDA7" localSheetId="13" hidden="1">#REF!</definedName>
    <definedName name="BEx593SAFVYKW7V61D9COEZJXDA7" localSheetId="7" hidden="1">#REF!</definedName>
    <definedName name="BEx593SAFVYKW7V61D9COEZJXDA7" localSheetId="2" hidden="1">#REF!</definedName>
    <definedName name="BEx593SAFVYKW7V61D9COEZJXDA7" localSheetId="5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6" hidden="1">#REF!</definedName>
    <definedName name="BEx59BA1KH3RG6K1LHL7YS2VB79N" localSheetId="13" hidden="1">#REF!</definedName>
    <definedName name="BEx59BA1KH3RG6K1LHL7YS2VB79N" localSheetId="7" hidden="1">#REF!</definedName>
    <definedName name="BEx59BA1KH3RG6K1LHL7YS2VB79N" localSheetId="2" hidden="1">#REF!</definedName>
    <definedName name="BEx59BA1KH3RG6K1LHL7YS2VB79N" localSheetId="5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6" hidden="1">#REF!</definedName>
    <definedName name="BEx59DDIU0AMFOY94NSP1ULST8JD" localSheetId="13" hidden="1">#REF!</definedName>
    <definedName name="BEx59DDIU0AMFOY94NSP1ULST8JD" localSheetId="7" hidden="1">#REF!</definedName>
    <definedName name="BEx59DDIU0AMFOY94NSP1ULST8JD" localSheetId="2" hidden="1">#REF!</definedName>
    <definedName name="BEx59DDIU0AMFOY94NSP1ULST8JD" localSheetId="5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6" hidden="1">#REF!</definedName>
    <definedName name="BEx59E9WABJP2TN71QAIKK79HPK9" localSheetId="13" hidden="1">#REF!</definedName>
    <definedName name="BEx59E9WABJP2TN71QAIKK79HPK9" localSheetId="7" hidden="1">#REF!</definedName>
    <definedName name="BEx59E9WABJP2TN71QAIKK79HPK9" localSheetId="2" hidden="1">#REF!</definedName>
    <definedName name="BEx59E9WABJP2TN71QAIKK79HPK9" localSheetId="5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6" hidden="1">#REF!</definedName>
    <definedName name="BEx59F0T17A80RNLNSZNFX8NAO8Y" localSheetId="13" hidden="1">#REF!</definedName>
    <definedName name="BEx59F0T17A80RNLNSZNFX8NAO8Y" localSheetId="7" hidden="1">#REF!</definedName>
    <definedName name="BEx59F0T17A80RNLNSZNFX8NAO8Y" localSheetId="2" hidden="1">#REF!</definedName>
    <definedName name="BEx59F0T17A80RNLNSZNFX8NAO8Y" localSheetId="5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6" hidden="1">#REF!</definedName>
    <definedName name="BEx59P7MAPNU129ZTC5H3EH892G1" localSheetId="13" hidden="1">#REF!</definedName>
    <definedName name="BEx59P7MAPNU129ZTC5H3EH892G1" localSheetId="7" hidden="1">#REF!</definedName>
    <definedName name="BEx59P7MAPNU129ZTC5H3EH892G1" localSheetId="2" hidden="1">#REF!</definedName>
    <definedName name="BEx59P7MAPNU129ZTC5H3EH892G1" localSheetId="5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6" hidden="1">#REF!</definedName>
    <definedName name="BEx5A11WZRQSIE089QE119AOX9ZG" localSheetId="13" hidden="1">#REF!</definedName>
    <definedName name="BEx5A11WZRQSIE089QE119AOX9ZG" localSheetId="7" hidden="1">#REF!</definedName>
    <definedName name="BEx5A11WZRQSIE089QE119AOX9ZG" localSheetId="2" hidden="1">#REF!</definedName>
    <definedName name="BEx5A11WZRQSIE089QE119AOX9ZG" localSheetId="5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6" hidden="1">#REF!</definedName>
    <definedName name="BEx5A7CIGCOTHJKHGUBDZG91JGPZ" localSheetId="13" hidden="1">#REF!</definedName>
    <definedName name="BEx5A7CIGCOTHJKHGUBDZG91JGPZ" localSheetId="7" hidden="1">#REF!</definedName>
    <definedName name="BEx5A7CIGCOTHJKHGUBDZG91JGPZ" localSheetId="2" hidden="1">#REF!</definedName>
    <definedName name="BEx5A7CIGCOTHJKHGUBDZG91JGPZ" localSheetId="5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6" hidden="1">#REF!</definedName>
    <definedName name="BEx5A8UFLT2SWVSG5COFA9B8P376" localSheetId="13" hidden="1">#REF!</definedName>
    <definedName name="BEx5A8UFLT2SWVSG5COFA9B8P376" localSheetId="7" hidden="1">#REF!</definedName>
    <definedName name="BEx5A8UFLT2SWVSG5COFA9B8P376" localSheetId="2" hidden="1">#REF!</definedName>
    <definedName name="BEx5A8UFLT2SWVSG5COFA9B8P376" localSheetId="5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6" hidden="1">#REF!</definedName>
    <definedName name="BEx5ABUBK8WJV1WILGYU9A7CO0KI" localSheetId="13" hidden="1">#REF!</definedName>
    <definedName name="BEx5ABUBK8WJV1WILGYU9A7CO0KI" localSheetId="7" hidden="1">#REF!</definedName>
    <definedName name="BEx5ABUBK8WJV1WILGYU9A7CO0KI" localSheetId="2" hidden="1">#REF!</definedName>
    <definedName name="BEx5ABUBK8WJV1WILGYU9A7CO0KI" localSheetId="5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6" hidden="1">#REF!</definedName>
    <definedName name="BEx5AFFTN3IXIBHDKM0FYC4OFL1S" localSheetId="13" hidden="1">#REF!</definedName>
    <definedName name="BEx5AFFTN3IXIBHDKM0FYC4OFL1S" localSheetId="7" hidden="1">#REF!</definedName>
    <definedName name="BEx5AFFTN3IXIBHDKM0FYC4OFL1S" localSheetId="2" hidden="1">#REF!</definedName>
    <definedName name="BEx5AFFTN3IXIBHDKM0FYC4OFL1S" localSheetId="5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6" hidden="1">#REF!</definedName>
    <definedName name="BEx5AOFIO8KVRHIZ1RII337AA8ML" localSheetId="13" hidden="1">#REF!</definedName>
    <definedName name="BEx5AOFIO8KVRHIZ1RII337AA8ML" localSheetId="7" hidden="1">#REF!</definedName>
    <definedName name="BEx5AOFIO8KVRHIZ1RII337AA8ML" localSheetId="2" hidden="1">#REF!</definedName>
    <definedName name="BEx5AOFIO8KVRHIZ1RII337AA8ML" localSheetId="5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6" hidden="1">#REF!</definedName>
    <definedName name="BEx5APRZ66L5BWHFE8E4YYNEDTI4" localSheetId="13" hidden="1">#REF!</definedName>
    <definedName name="BEx5APRZ66L5BWHFE8E4YYNEDTI4" localSheetId="7" hidden="1">#REF!</definedName>
    <definedName name="BEx5APRZ66L5BWHFE8E4YYNEDTI4" localSheetId="2" hidden="1">#REF!</definedName>
    <definedName name="BEx5APRZ66L5BWHFE8E4YYNEDTI4" localSheetId="5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6" hidden="1">#REF!</definedName>
    <definedName name="BEx5AQJ1Z64KY10P8ZF1JKJUFEGN" localSheetId="13" hidden="1">#REF!</definedName>
    <definedName name="BEx5AQJ1Z64KY10P8ZF1JKJUFEGN" localSheetId="7" hidden="1">#REF!</definedName>
    <definedName name="BEx5AQJ1Z64KY10P8ZF1JKJUFEGN" localSheetId="2" hidden="1">#REF!</definedName>
    <definedName name="BEx5AQJ1Z64KY10P8ZF1JKJUFEGN" localSheetId="5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6" hidden="1">#REF!</definedName>
    <definedName name="BEx5AY62R0TL82VHXE37SCZCINQC" localSheetId="13" hidden="1">#REF!</definedName>
    <definedName name="BEx5AY62R0TL82VHXE37SCZCINQC" localSheetId="7" hidden="1">#REF!</definedName>
    <definedName name="BEx5AY62R0TL82VHXE37SCZCINQC" localSheetId="2" hidden="1">#REF!</definedName>
    <definedName name="BEx5AY62R0TL82VHXE37SCZCINQC" localSheetId="5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6" hidden="1">#REF!</definedName>
    <definedName name="BEx5B0PV1FCOUSHWQTY94AO0B8P0" localSheetId="13" hidden="1">#REF!</definedName>
    <definedName name="BEx5B0PV1FCOUSHWQTY94AO0B8P0" localSheetId="7" hidden="1">#REF!</definedName>
    <definedName name="BEx5B0PV1FCOUSHWQTY94AO0B8P0" localSheetId="2" hidden="1">#REF!</definedName>
    <definedName name="BEx5B0PV1FCOUSHWQTY94AO0B8P0" localSheetId="5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6" hidden="1">#REF!</definedName>
    <definedName name="BEx5B4RHHX0J1BF2FZKEA0SPP29O" localSheetId="13" hidden="1">#REF!</definedName>
    <definedName name="BEx5B4RHHX0J1BF2FZKEA0SPP29O" localSheetId="7" hidden="1">#REF!</definedName>
    <definedName name="BEx5B4RHHX0J1BF2FZKEA0SPP29O" localSheetId="2" hidden="1">#REF!</definedName>
    <definedName name="BEx5B4RHHX0J1BF2FZKEA0SPP29O" localSheetId="5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6" hidden="1">#REF!</definedName>
    <definedName name="BEx5B5YMSWP0OVI5CIQRP5V18D0C" localSheetId="13" hidden="1">#REF!</definedName>
    <definedName name="BEx5B5YMSWP0OVI5CIQRP5V18D0C" localSheetId="7" hidden="1">#REF!</definedName>
    <definedName name="BEx5B5YMSWP0OVI5CIQRP5V18D0C" localSheetId="2" hidden="1">#REF!</definedName>
    <definedName name="BEx5B5YMSWP0OVI5CIQRP5V18D0C" localSheetId="5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6" hidden="1">#REF!</definedName>
    <definedName name="BEx5B825RW35M5H0UB2IZGGRS4ER" localSheetId="13" hidden="1">#REF!</definedName>
    <definedName name="BEx5B825RW35M5H0UB2IZGGRS4ER" localSheetId="7" hidden="1">#REF!</definedName>
    <definedName name="BEx5B825RW35M5H0UB2IZGGRS4ER" localSheetId="2" hidden="1">#REF!</definedName>
    <definedName name="BEx5B825RW35M5H0UB2IZGGRS4ER" localSheetId="5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6" hidden="1">#REF!</definedName>
    <definedName name="BEx5BAWPMY0TL684WDXX6KKJLRCN" localSheetId="13" hidden="1">#REF!</definedName>
    <definedName name="BEx5BAWPMY0TL684WDXX6KKJLRCN" localSheetId="7" hidden="1">#REF!</definedName>
    <definedName name="BEx5BAWPMY0TL684WDXX6KKJLRCN" localSheetId="2" hidden="1">#REF!</definedName>
    <definedName name="BEx5BAWPMY0TL684WDXX6KKJLRCN" localSheetId="5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6" hidden="1">#REF!</definedName>
    <definedName name="BEx5BBCUOWR6J9MZS2ML5XB0X7MW" localSheetId="13" hidden="1">#REF!</definedName>
    <definedName name="BEx5BBCUOWR6J9MZS2ML5XB0X7MW" localSheetId="7" hidden="1">#REF!</definedName>
    <definedName name="BEx5BBCUOWR6J9MZS2ML5XB0X7MW" localSheetId="2" hidden="1">#REF!</definedName>
    <definedName name="BEx5BBCUOWR6J9MZS2ML5XB0X7MW" localSheetId="5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6" hidden="1">#REF!</definedName>
    <definedName name="BEx5BBI61U4Y65GD0ARMTALPP7SJ" localSheetId="13" hidden="1">#REF!</definedName>
    <definedName name="BEx5BBI61U4Y65GD0ARMTALPP7SJ" localSheetId="7" hidden="1">#REF!</definedName>
    <definedName name="BEx5BBI61U4Y65GD0ARMTALPP7SJ" localSheetId="2" hidden="1">#REF!</definedName>
    <definedName name="BEx5BBI61U4Y65GD0ARMTALPP7SJ" localSheetId="5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6" hidden="1">#REF!</definedName>
    <definedName name="BEx5BDR56MEV4IHY6CIH2SVNG1UB" localSheetId="13" hidden="1">#REF!</definedName>
    <definedName name="BEx5BDR56MEV4IHY6CIH2SVNG1UB" localSheetId="7" hidden="1">#REF!</definedName>
    <definedName name="BEx5BDR56MEV4IHY6CIH2SVNG1UB" localSheetId="2" hidden="1">#REF!</definedName>
    <definedName name="BEx5BDR56MEV4IHY6CIH2SVNG1UB" localSheetId="5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6" hidden="1">#REF!</definedName>
    <definedName name="BEx5BESZC5H329SKHGJOHZFILYJJ" localSheetId="13" hidden="1">#REF!</definedName>
    <definedName name="BEx5BESZC5H329SKHGJOHZFILYJJ" localSheetId="7" hidden="1">#REF!</definedName>
    <definedName name="BEx5BESZC5H329SKHGJOHZFILYJJ" localSheetId="2" hidden="1">#REF!</definedName>
    <definedName name="BEx5BESZC5H329SKHGJOHZFILYJJ" localSheetId="5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6" hidden="1">#REF!</definedName>
    <definedName name="BEx5BHSQ42B50IU1TEQFUXFX9XQD" localSheetId="13" hidden="1">#REF!</definedName>
    <definedName name="BEx5BHSQ42B50IU1TEQFUXFX9XQD" localSheetId="7" hidden="1">#REF!</definedName>
    <definedName name="BEx5BHSQ42B50IU1TEQFUXFX9XQD" localSheetId="2" hidden="1">#REF!</definedName>
    <definedName name="BEx5BHSQ42B50IU1TEQFUXFX9XQD" localSheetId="5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6" hidden="1">#REF!</definedName>
    <definedName name="BEx5BKSM4UN4C1DM3EYKM79MRC5K" localSheetId="13" hidden="1">#REF!</definedName>
    <definedName name="BEx5BKSM4UN4C1DM3EYKM79MRC5K" localSheetId="7" hidden="1">#REF!</definedName>
    <definedName name="BEx5BKSM4UN4C1DM3EYKM79MRC5K" localSheetId="2" hidden="1">#REF!</definedName>
    <definedName name="BEx5BKSM4UN4C1DM3EYKM79MRC5K" localSheetId="5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6" hidden="1">#REF!</definedName>
    <definedName name="BEx5BNN8NPH9KVOBARB9CDD9WLB6" localSheetId="13" hidden="1">#REF!</definedName>
    <definedName name="BEx5BNN8NPH9KVOBARB9CDD9WLB6" localSheetId="7" hidden="1">#REF!</definedName>
    <definedName name="BEx5BNN8NPH9KVOBARB9CDD9WLB6" localSheetId="2" hidden="1">#REF!</definedName>
    <definedName name="BEx5BNN8NPH9KVOBARB9CDD9WLB6" localSheetId="5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6" hidden="1">#REF!</definedName>
    <definedName name="BEx5BPLEZ8XY6S89R7AZQSKLT4HK" localSheetId="13" hidden="1">#REF!</definedName>
    <definedName name="BEx5BPLEZ8XY6S89R7AZQSKLT4HK" localSheetId="7" hidden="1">#REF!</definedName>
    <definedName name="BEx5BPLEZ8XY6S89R7AZQSKLT4HK" localSheetId="2" hidden="1">#REF!</definedName>
    <definedName name="BEx5BPLEZ8XY6S89R7AZQSKLT4HK" localSheetId="5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6" hidden="1">#REF!</definedName>
    <definedName name="BEx5BYFMZ80TDDN2EZO8CF39AIAC" localSheetId="13" hidden="1">#REF!</definedName>
    <definedName name="BEx5BYFMZ80TDDN2EZO8CF39AIAC" localSheetId="7" hidden="1">#REF!</definedName>
    <definedName name="BEx5BYFMZ80TDDN2EZO8CF39AIAC" localSheetId="2" hidden="1">#REF!</definedName>
    <definedName name="BEx5BYFMZ80TDDN2EZO8CF39AIAC" localSheetId="5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6" hidden="1">#REF!</definedName>
    <definedName name="BEx5C2BWFW6SHZBFDEISKGXHZCQW" localSheetId="13" hidden="1">#REF!</definedName>
    <definedName name="BEx5C2BWFW6SHZBFDEISKGXHZCQW" localSheetId="7" hidden="1">#REF!</definedName>
    <definedName name="BEx5C2BWFW6SHZBFDEISKGXHZCQW" localSheetId="2" hidden="1">#REF!</definedName>
    <definedName name="BEx5C2BWFW6SHZBFDEISKGXHZCQW" localSheetId="5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6" hidden="1">#REF!</definedName>
    <definedName name="BEx5C44NK782B81CBGQUDS6Z8MV9" localSheetId="13" hidden="1">#REF!</definedName>
    <definedName name="BEx5C44NK782B81CBGQUDS6Z8MV9" localSheetId="7" hidden="1">#REF!</definedName>
    <definedName name="BEx5C44NK782B81CBGQUDS6Z8MV9" localSheetId="2" hidden="1">#REF!</definedName>
    <definedName name="BEx5C44NK782B81CBGQUDS6Z8MV9" localSheetId="5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6" hidden="1">#REF!</definedName>
    <definedName name="BEx5C49ZFH8TO9ZU55729C3F7XG7" localSheetId="13" hidden="1">#REF!</definedName>
    <definedName name="BEx5C49ZFH8TO9ZU55729C3F7XG7" localSheetId="7" hidden="1">#REF!</definedName>
    <definedName name="BEx5C49ZFH8TO9ZU55729C3F7XG7" localSheetId="2" hidden="1">#REF!</definedName>
    <definedName name="BEx5C49ZFH8TO9ZU55729C3F7XG7" localSheetId="5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6" hidden="1">#REF!</definedName>
    <definedName name="BEx5C8GZQK13G60ZM70P63I5OS0L" localSheetId="13" hidden="1">#REF!</definedName>
    <definedName name="BEx5C8GZQK13G60ZM70P63I5OS0L" localSheetId="7" hidden="1">#REF!</definedName>
    <definedName name="BEx5C8GZQK13G60ZM70P63I5OS0L" localSheetId="2" hidden="1">#REF!</definedName>
    <definedName name="BEx5C8GZQK13G60ZM70P63I5OS0L" localSheetId="5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6" hidden="1">#REF!</definedName>
    <definedName name="BEx5CAPTVN2NBT3UOMA1UFAL1C2R" localSheetId="13" hidden="1">#REF!</definedName>
    <definedName name="BEx5CAPTVN2NBT3UOMA1UFAL1C2R" localSheetId="7" hidden="1">#REF!</definedName>
    <definedName name="BEx5CAPTVN2NBT3UOMA1UFAL1C2R" localSheetId="2" hidden="1">#REF!</definedName>
    <definedName name="BEx5CAPTVN2NBT3UOMA1UFAL1C2R" localSheetId="5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6" hidden="1">#REF!</definedName>
    <definedName name="BEx5CEM3SYF9XP0ZZVE0GEPCLV3F" localSheetId="13" hidden="1">#REF!</definedName>
    <definedName name="BEx5CEM3SYF9XP0ZZVE0GEPCLV3F" localSheetId="7" hidden="1">#REF!</definedName>
    <definedName name="BEx5CEM3SYF9XP0ZZVE0GEPCLV3F" localSheetId="2" hidden="1">#REF!</definedName>
    <definedName name="BEx5CEM3SYF9XP0ZZVE0GEPCLV3F" localSheetId="5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6" hidden="1">#REF!</definedName>
    <definedName name="BEx5CFYQ0F1Z6P8SCVJ0I3UPVFE4" localSheetId="13" hidden="1">#REF!</definedName>
    <definedName name="BEx5CFYQ0F1Z6P8SCVJ0I3UPVFE4" localSheetId="7" hidden="1">#REF!</definedName>
    <definedName name="BEx5CFYQ0F1Z6P8SCVJ0I3UPVFE4" localSheetId="2" hidden="1">#REF!</definedName>
    <definedName name="BEx5CFYQ0F1Z6P8SCVJ0I3UPVFE4" localSheetId="5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6" hidden="1">#REF!</definedName>
    <definedName name="BEx5CPEKNSJORIPFQC2E1LTRYY8L" localSheetId="13" hidden="1">#REF!</definedName>
    <definedName name="BEx5CPEKNSJORIPFQC2E1LTRYY8L" localSheetId="7" hidden="1">#REF!</definedName>
    <definedName name="BEx5CPEKNSJORIPFQC2E1LTRYY8L" localSheetId="2" hidden="1">#REF!</definedName>
    <definedName name="BEx5CPEKNSJORIPFQC2E1LTRYY8L" localSheetId="5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6" hidden="1">#REF!</definedName>
    <definedName name="BEx5CSUOL05D8PAM2TRDA9VRJT1O" localSheetId="13" hidden="1">#REF!</definedName>
    <definedName name="BEx5CSUOL05D8PAM2TRDA9VRJT1O" localSheetId="7" hidden="1">#REF!</definedName>
    <definedName name="BEx5CSUOL05D8PAM2TRDA9VRJT1O" localSheetId="2" hidden="1">#REF!</definedName>
    <definedName name="BEx5CSUOL05D8PAM2TRDA9VRJT1O" localSheetId="5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6" hidden="1">#REF!</definedName>
    <definedName name="BEx5CUNFOO4YDFJ22HCMI2QKIGKM" localSheetId="13" hidden="1">#REF!</definedName>
    <definedName name="BEx5CUNFOO4YDFJ22HCMI2QKIGKM" localSheetId="7" hidden="1">#REF!</definedName>
    <definedName name="BEx5CUNFOO4YDFJ22HCMI2QKIGKM" localSheetId="2" hidden="1">#REF!</definedName>
    <definedName name="BEx5CUNFOO4YDFJ22HCMI2QKIGKM" localSheetId="5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6" hidden="1">#REF!</definedName>
    <definedName name="BEx5D01O3G6BXWXT7MZEVS1F4TE9" localSheetId="13" hidden="1">#REF!</definedName>
    <definedName name="BEx5D01O3G6BXWXT7MZEVS1F4TE9" localSheetId="7" hidden="1">#REF!</definedName>
    <definedName name="BEx5D01O3G6BXWXT7MZEVS1F4TE9" localSheetId="2" hidden="1">#REF!</definedName>
    <definedName name="BEx5D01O3G6BXWXT7MZEVS1F4TE9" localSheetId="5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6" hidden="1">#REF!</definedName>
    <definedName name="BEx5D3HO5XE85AN0NGALZ4K4GE8J" localSheetId="13" hidden="1">#REF!</definedName>
    <definedName name="BEx5D3HO5XE85AN0NGALZ4K4GE8J" localSheetId="7" hidden="1">#REF!</definedName>
    <definedName name="BEx5D3HO5XE85AN0NGALZ4K4GE8J" localSheetId="2" hidden="1">#REF!</definedName>
    <definedName name="BEx5D3HO5XE85AN0NGALZ4K4GE8J" localSheetId="5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6" hidden="1">#REF!</definedName>
    <definedName name="BEx5D8L47OF0WHBPFWXGZINZWUBZ" localSheetId="13" hidden="1">#REF!</definedName>
    <definedName name="BEx5D8L47OF0WHBPFWXGZINZWUBZ" localSheetId="7" hidden="1">#REF!</definedName>
    <definedName name="BEx5D8L47OF0WHBPFWXGZINZWUBZ" localSheetId="2" hidden="1">#REF!</definedName>
    <definedName name="BEx5D8L47OF0WHBPFWXGZINZWUBZ" localSheetId="5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6" hidden="1">#REF!</definedName>
    <definedName name="BEx5DAJAHQ2SKUPCKSCR3PYML67L" localSheetId="13" hidden="1">#REF!</definedName>
    <definedName name="BEx5DAJAHQ2SKUPCKSCR3PYML67L" localSheetId="7" hidden="1">#REF!</definedName>
    <definedName name="BEx5DAJAHQ2SKUPCKSCR3PYML67L" localSheetId="2" hidden="1">#REF!</definedName>
    <definedName name="BEx5DAJAHQ2SKUPCKSCR3PYML67L" localSheetId="5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6" hidden="1">#REF!</definedName>
    <definedName name="BEx5DC18JM1KJCV44PF18E0LNRKA" localSheetId="13" hidden="1">#REF!</definedName>
    <definedName name="BEx5DC18JM1KJCV44PF18E0LNRKA" localSheetId="7" hidden="1">#REF!</definedName>
    <definedName name="BEx5DC18JM1KJCV44PF18E0LNRKA" localSheetId="2" hidden="1">#REF!</definedName>
    <definedName name="BEx5DC18JM1KJCV44PF18E0LNRKA" localSheetId="5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6" hidden="1">#REF!</definedName>
    <definedName name="BEx5DFH8EU3RCPUOTFY8S9G8SBCG" localSheetId="13" hidden="1">#REF!</definedName>
    <definedName name="BEx5DFH8EU3RCPUOTFY8S9G8SBCG" localSheetId="7" hidden="1">#REF!</definedName>
    <definedName name="BEx5DFH8EU3RCPUOTFY8S9G8SBCG" localSheetId="2" hidden="1">#REF!</definedName>
    <definedName name="BEx5DFH8EU3RCPUOTFY8S9G8SBCG" localSheetId="5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6" hidden="1">#REF!</definedName>
    <definedName name="BEx5DJIZBTNS011R9IIG2OQ2L6ZX" localSheetId="13" hidden="1">#REF!</definedName>
    <definedName name="BEx5DJIZBTNS011R9IIG2OQ2L6ZX" localSheetId="7" hidden="1">#REF!</definedName>
    <definedName name="BEx5DJIZBTNS011R9IIG2OQ2L6ZX" localSheetId="2" hidden="1">#REF!</definedName>
    <definedName name="BEx5DJIZBTNS011R9IIG2OQ2L6ZX" localSheetId="5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6" hidden="1">#REF!</definedName>
    <definedName name="BEx5DS2EKWFPC2UWI1W1QESX9QP5" localSheetId="13" hidden="1">#REF!</definedName>
    <definedName name="BEx5DS2EKWFPC2UWI1W1QESX9QP5" localSheetId="7" hidden="1">#REF!</definedName>
    <definedName name="BEx5DS2EKWFPC2UWI1W1QESX9QP5" localSheetId="2" hidden="1">#REF!</definedName>
    <definedName name="BEx5DS2EKWFPC2UWI1W1QESX9QP5" localSheetId="5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6" hidden="1">#REF!</definedName>
    <definedName name="BEx5E123OLO9WQUOIRIDJ967KAGK" localSheetId="13" hidden="1">#REF!</definedName>
    <definedName name="BEx5E123OLO9WQUOIRIDJ967KAGK" localSheetId="7" hidden="1">#REF!</definedName>
    <definedName name="BEx5E123OLO9WQUOIRIDJ967KAGK" localSheetId="2" hidden="1">#REF!</definedName>
    <definedName name="BEx5E123OLO9WQUOIRIDJ967KAGK" localSheetId="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6" hidden="1">#REF!</definedName>
    <definedName name="BEx5E2UU5NES6W779W2OZTZOB4O7" localSheetId="13" hidden="1">#REF!</definedName>
    <definedName name="BEx5E2UU5NES6W779W2OZTZOB4O7" localSheetId="7" hidden="1">#REF!</definedName>
    <definedName name="BEx5E2UU5NES6W779W2OZTZOB4O7" localSheetId="2" hidden="1">#REF!</definedName>
    <definedName name="BEx5E2UU5NES6W779W2OZTZOB4O7" localSheetId="5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6" hidden="1">#REF!</definedName>
    <definedName name="BEx5ELFT92WAQN3NW8COIMQHUL91" localSheetId="13" hidden="1">#REF!</definedName>
    <definedName name="BEx5ELFT92WAQN3NW8COIMQHUL91" localSheetId="7" hidden="1">#REF!</definedName>
    <definedName name="BEx5ELFT92WAQN3NW8COIMQHUL91" localSheetId="2" hidden="1">#REF!</definedName>
    <definedName name="BEx5ELFT92WAQN3NW8COIMQHUL91" localSheetId="5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6" hidden="1">#REF!</definedName>
    <definedName name="BEx5ELQL9B0VR6UT18KP11DHOTFX" localSheetId="13" hidden="1">#REF!</definedName>
    <definedName name="BEx5ELQL9B0VR6UT18KP11DHOTFX" localSheetId="7" hidden="1">#REF!</definedName>
    <definedName name="BEx5ELQL9B0VR6UT18KP11DHOTFX" localSheetId="2" hidden="1">#REF!</definedName>
    <definedName name="BEx5ELQL9B0VR6UT18KP11DHOTFX" localSheetId="5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6" hidden="1">#REF!</definedName>
    <definedName name="BEx5ER4TJTFPN7IB1MNEB1ZFR5M6" localSheetId="13" hidden="1">#REF!</definedName>
    <definedName name="BEx5ER4TJTFPN7IB1MNEB1ZFR5M6" localSheetId="7" hidden="1">#REF!</definedName>
    <definedName name="BEx5ER4TJTFPN7IB1MNEB1ZFR5M6" localSheetId="2" hidden="1">#REF!</definedName>
    <definedName name="BEx5ER4TJTFPN7IB1MNEB1ZFR5M6" localSheetId="5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6" hidden="1">#REF!</definedName>
    <definedName name="BEx5EYXB2LDMI4FLC3QFAOXC0FZ3" localSheetId="13" hidden="1">#REF!</definedName>
    <definedName name="BEx5EYXB2LDMI4FLC3QFAOXC0FZ3" localSheetId="7" hidden="1">#REF!</definedName>
    <definedName name="BEx5EYXB2LDMI4FLC3QFAOXC0FZ3" localSheetId="2" hidden="1">#REF!</definedName>
    <definedName name="BEx5EYXB2LDMI4FLC3QFAOXC0FZ3" localSheetId="5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6" hidden="1">#REF!</definedName>
    <definedName name="BEx5F6V72QTCK7O39Y59R0EVM6CW" localSheetId="13" hidden="1">#REF!</definedName>
    <definedName name="BEx5F6V72QTCK7O39Y59R0EVM6CW" localSheetId="7" hidden="1">#REF!</definedName>
    <definedName name="BEx5F6V72QTCK7O39Y59R0EVM6CW" localSheetId="2" hidden="1">#REF!</definedName>
    <definedName name="BEx5F6V72QTCK7O39Y59R0EVM6CW" localSheetId="5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6" hidden="1">#REF!</definedName>
    <definedName name="BEx5FGLQVACD5F5YZG4DGSCHCGO2" localSheetId="13" hidden="1">#REF!</definedName>
    <definedName name="BEx5FGLQVACD5F5YZG4DGSCHCGO2" localSheetId="7" hidden="1">#REF!</definedName>
    <definedName name="BEx5FGLQVACD5F5YZG4DGSCHCGO2" localSheetId="2" hidden="1">#REF!</definedName>
    <definedName name="BEx5FGLQVACD5F5YZG4DGSCHCGO2" localSheetId="5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6" hidden="1">#REF!</definedName>
    <definedName name="BEx5FHCTE8VTJEF7IK189AVLNYSY" localSheetId="13" hidden="1">#REF!</definedName>
    <definedName name="BEx5FHCTE8VTJEF7IK189AVLNYSY" localSheetId="7" hidden="1">#REF!</definedName>
    <definedName name="BEx5FHCTE8VTJEF7IK189AVLNYSY" localSheetId="2" hidden="1">#REF!</definedName>
    <definedName name="BEx5FHCTE8VTJEF7IK189AVLNYSY" localSheetId="5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6" hidden="1">#REF!</definedName>
    <definedName name="BEx5FLJWHLW3BTZILDPN5NMA449V" localSheetId="13" hidden="1">#REF!</definedName>
    <definedName name="BEx5FLJWHLW3BTZILDPN5NMA449V" localSheetId="7" hidden="1">#REF!</definedName>
    <definedName name="BEx5FLJWHLW3BTZILDPN5NMA449V" localSheetId="2" hidden="1">#REF!</definedName>
    <definedName name="BEx5FLJWHLW3BTZILDPN5NMA449V" localSheetId="5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6" hidden="1">#REF!</definedName>
    <definedName name="BEx5FNI2O10YN2SI1NO4X5GP3GTF" localSheetId="13" hidden="1">#REF!</definedName>
    <definedName name="BEx5FNI2O10YN2SI1NO4X5GP3GTF" localSheetId="7" hidden="1">#REF!</definedName>
    <definedName name="BEx5FNI2O10YN2SI1NO4X5GP3GTF" localSheetId="2" hidden="1">#REF!</definedName>
    <definedName name="BEx5FNI2O10YN2SI1NO4X5GP3GTF" localSheetId="5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6" hidden="1">#REF!</definedName>
    <definedName name="BEx5FO8YRFSZCG3L608EHIHIHFY4" localSheetId="13" hidden="1">#REF!</definedName>
    <definedName name="BEx5FO8YRFSZCG3L608EHIHIHFY4" localSheetId="7" hidden="1">#REF!</definedName>
    <definedName name="BEx5FO8YRFSZCG3L608EHIHIHFY4" localSheetId="2" hidden="1">#REF!</definedName>
    <definedName name="BEx5FO8YRFSZCG3L608EHIHIHFY4" localSheetId="5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6" hidden="1">#REF!</definedName>
    <definedName name="BEx5FQNA6V4CNYSH013K45RI4BCV" localSheetId="13" hidden="1">#REF!</definedName>
    <definedName name="BEx5FQNA6V4CNYSH013K45RI4BCV" localSheetId="7" hidden="1">#REF!</definedName>
    <definedName name="BEx5FQNA6V4CNYSH013K45RI4BCV" localSheetId="2" hidden="1">#REF!</definedName>
    <definedName name="BEx5FQNA6V4CNYSH013K45RI4BCV" localSheetId="5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6" hidden="1">#REF!</definedName>
    <definedName name="BEx5FVQPPEU32CPNV9RRQ9MNLLVE" localSheetId="13" hidden="1">#REF!</definedName>
    <definedName name="BEx5FVQPPEU32CPNV9RRQ9MNLLVE" localSheetId="7" hidden="1">#REF!</definedName>
    <definedName name="BEx5FVQPPEU32CPNV9RRQ9MNLLVE" localSheetId="2" hidden="1">#REF!</definedName>
    <definedName name="BEx5FVQPPEU32CPNV9RRQ9MNLLVE" localSheetId="5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6" hidden="1">#REF!</definedName>
    <definedName name="BEx5G08KGMG5X2AQKDGPFYG5GH94" localSheetId="13" hidden="1">#REF!</definedName>
    <definedName name="BEx5G08KGMG5X2AQKDGPFYG5GH94" localSheetId="7" hidden="1">#REF!</definedName>
    <definedName name="BEx5G08KGMG5X2AQKDGPFYG5GH94" localSheetId="2" hidden="1">#REF!</definedName>
    <definedName name="BEx5G08KGMG5X2AQKDGPFYG5GH94" localSheetId="5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6" hidden="1">#REF!</definedName>
    <definedName name="BEx5G1A8TFN4C4QII35U9DKYNIS8" localSheetId="13" hidden="1">#REF!</definedName>
    <definedName name="BEx5G1A8TFN4C4QII35U9DKYNIS8" localSheetId="7" hidden="1">#REF!</definedName>
    <definedName name="BEx5G1A8TFN4C4QII35U9DKYNIS8" localSheetId="2" hidden="1">#REF!</definedName>
    <definedName name="BEx5G1A8TFN4C4QII35U9DKYNIS8" localSheetId="5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6" hidden="1">#REF!</definedName>
    <definedName name="BEx5G1L0QO91KEPDMV1D8OT4BT73" localSheetId="13" hidden="1">#REF!</definedName>
    <definedName name="BEx5G1L0QO91KEPDMV1D8OT4BT73" localSheetId="7" hidden="1">#REF!</definedName>
    <definedName name="BEx5G1L0QO91KEPDMV1D8OT4BT73" localSheetId="2" hidden="1">#REF!</definedName>
    <definedName name="BEx5G1L0QO91KEPDMV1D8OT4BT73" localSheetId="5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6" hidden="1">#REF!</definedName>
    <definedName name="BEx5G1QHX69GFUYHUZA5X74MTDMR" localSheetId="13" hidden="1">#REF!</definedName>
    <definedName name="BEx5G1QHX69GFUYHUZA5X74MTDMR" localSheetId="7" hidden="1">#REF!</definedName>
    <definedName name="BEx5G1QHX69GFUYHUZA5X74MTDMR" localSheetId="2" hidden="1">#REF!</definedName>
    <definedName name="BEx5G1QHX69GFUYHUZA5X74MTDMR" localSheetId="5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6" hidden="1">#REF!</definedName>
    <definedName name="BEx5G5S2C9JRD28ZQMMQLCBHWOHB" localSheetId="13" hidden="1">#REF!</definedName>
    <definedName name="BEx5G5S2C9JRD28ZQMMQLCBHWOHB" localSheetId="7" hidden="1">#REF!</definedName>
    <definedName name="BEx5G5S2C9JRD28ZQMMQLCBHWOHB" localSheetId="2" hidden="1">#REF!</definedName>
    <definedName name="BEx5G5S2C9JRD28ZQMMQLCBHWOHB" localSheetId="5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6" hidden="1">#REF!</definedName>
    <definedName name="BEx5G7KU3EGZQSYN2YNML8EW8NDC" localSheetId="13" hidden="1">#REF!</definedName>
    <definedName name="BEx5G7KU3EGZQSYN2YNML8EW8NDC" localSheetId="7" hidden="1">#REF!</definedName>
    <definedName name="BEx5G7KU3EGZQSYN2YNML8EW8NDC" localSheetId="2" hidden="1">#REF!</definedName>
    <definedName name="BEx5G7KU3EGZQSYN2YNML8EW8NDC" localSheetId="5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6" hidden="1">#REF!</definedName>
    <definedName name="BEx5G86DZL1VYUX6KWODAP3WFAWP" localSheetId="13" hidden="1">#REF!</definedName>
    <definedName name="BEx5G86DZL1VYUX6KWODAP3WFAWP" localSheetId="7" hidden="1">#REF!</definedName>
    <definedName name="BEx5G86DZL1VYUX6KWODAP3WFAWP" localSheetId="2" hidden="1">#REF!</definedName>
    <definedName name="BEx5G86DZL1VYUX6KWODAP3WFAWP" localSheetId="5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6" hidden="1">#REF!</definedName>
    <definedName name="BEx5G8BV2GIOCM3C7IUFK8L04A6M" localSheetId="13" hidden="1">#REF!</definedName>
    <definedName name="BEx5G8BV2GIOCM3C7IUFK8L04A6M" localSheetId="7" hidden="1">#REF!</definedName>
    <definedName name="BEx5G8BV2GIOCM3C7IUFK8L04A6M" localSheetId="2" hidden="1">#REF!</definedName>
    <definedName name="BEx5G8BV2GIOCM3C7IUFK8L04A6M" localSheetId="5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6" hidden="1">#REF!</definedName>
    <definedName name="BEx5GID9MVBUPFFT9M8K8B5MO9NV" localSheetId="13" hidden="1">#REF!</definedName>
    <definedName name="BEx5GID9MVBUPFFT9M8K8B5MO9NV" localSheetId="7" hidden="1">#REF!</definedName>
    <definedName name="BEx5GID9MVBUPFFT9M8K8B5MO9NV" localSheetId="2" hidden="1">#REF!</definedName>
    <definedName name="BEx5GID9MVBUPFFT9M8K8B5MO9NV" localSheetId="5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6" hidden="1">#REF!</definedName>
    <definedName name="BEx5GN0EWA9SCQDPQ7NTUQH82QVK" localSheetId="13" hidden="1">#REF!</definedName>
    <definedName name="BEx5GN0EWA9SCQDPQ7NTUQH82QVK" localSheetId="7" hidden="1">#REF!</definedName>
    <definedName name="BEx5GN0EWA9SCQDPQ7NTUQH82QVK" localSheetId="2" hidden="1">#REF!</definedName>
    <definedName name="BEx5GN0EWA9SCQDPQ7NTUQH82QVK" localSheetId="5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6" hidden="1">#REF!</definedName>
    <definedName name="BEx5GNBCU4WZ74I0UXFL9ZG2XSGJ" localSheetId="13" hidden="1">#REF!</definedName>
    <definedName name="BEx5GNBCU4WZ74I0UXFL9ZG2XSGJ" localSheetId="7" hidden="1">#REF!</definedName>
    <definedName name="BEx5GNBCU4WZ74I0UXFL9ZG2XSGJ" localSheetId="2" hidden="1">#REF!</definedName>
    <definedName name="BEx5GNBCU4WZ74I0UXFL9ZG2XSGJ" localSheetId="5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6" hidden="1">#REF!</definedName>
    <definedName name="BEx5GUCTYC7QCWGWU5BTO7Y7HDZX" localSheetId="13" hidden="1">#REF!</definedName>
    <definedName name="BEx5GUCTYC7QCWGWU5BTO7Y7HDZX" localSheetId="7" hidden="1">#REF!</definedName>
    <definedName name="BEx5GUCTYC7QCWGWU5BTO7Y7HDZX" localSheetId="2" hidden="1">#REF!</definedName>
    <definedName name="BEx5GUCTYC7QCWGWU5BTO7Y7HDZX" localSheetId="5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6" hidden="1">#REF!</definedName>
    <definedName name="BEx5GYUPJULJQ624TEESYFG1NFOH" localSheetId="13" hidden="1">#REF!</definedName>
    <definedName name="BEx5GYUPJULJQ624TEESYFG1NFOH" localSheetId="7" hidden="1">#REF!</definedName>
    <definedName name="BEx5GYUPJULJQ624TEESYFG1NFOH" localSheetId="2" hidden="1">#REF!</definedName>
    <definedName name="BEx5GYUPJULJQ624TEESYFG1NFOH" localSheetId="5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6" hidden="1">#REF!</definedName>
    <definedName name="BEx5H0NEE0AIN5E2UHJ9J9ISU9N1" localSheetId="13" hidden="1">#REF!</definedName>
    <definedName name="BEx5H0NEE0AIN5E2UHJ9J9ISU9N1" localSheetId="7" hidden="1">#REF!</definedName>
    <definedName name="BEx5H0NEE0AIN5E2UHJ9J9ISU9N1" localSheetId="2" hidden="1">#REF!</definedName>
    <definedName name="BEx5H0NEE0AIN5E2UHJ9J9ISU9N1" localSheetId="5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6" hidden="1">#REF!</definedName>
    <definedName name="BEx5H1UJSEUQM2K8QHQXO5THVHSO" localSheetId="13" hidden="1">#REF!</definedName>
    <definedName name="BEx5H1UJSEUQM2K8QHQXO5THVHSO" localSheetId="7" hidden="1">#REF!</definedName>
    <definedName name="BEx5H1UJSEUQM2K8QHQXO5THVHSO" localSheetId="2" hidden="1">#REF!</definedName>
    <definedName name="BEx5H1UJSEUQM2K8QHQXO5THVHSO" localSheetId="5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6" hidden="1">#REF!</definedName>
    <definedName name="BEx5HAOT9XWUF7XIFRZZS8B9F5TZ" localSheetId="13" hidden="1">#REF!</definedName>
    <definedName name="BEx5HAOT9XWUF7XIFRZZS8B9F5TZ" localSheetId="7" hidden="1">#REF!</definedName>
    <definedName name="BEx5HAOT9XWUF7XIFRZZS8B9F5TZ" localSheetId="2" hidden="1">#REF!</definedName>
    <definedName name="BEx5HAOT9XWUF7XIFRZZS8B9F5TZ" localSheetId="5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6" hidden="1">#REF!</definedName>
    <definedName name="BEx5HB534CO7TBSALKMD27WHMAQJ" localSheetId="13" hidden="1">#REF!</definedName>
    <definedName name="BEx5HB534CO7TBSALKMD27WHMAQJ" localSheetId="7" hidden="1">#REF!</definedName>
    <definedName name="BEx5HB534CO7TBSALKMD27WHMAQJ" localSheetId="2" hidden="1">#REF!</definedName>
    <definedName name="BEx5HB534CO7TBSALKMD27WHMAQJ" localSheetId="5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6" hidden="1">#REF!</definedName>
    <definedName name="BEx5HE4XRF9BUY04MENWY9CHHN5H" localSheetId="13" hidden="1">#REF!</definedName>
    <definedName name="BEx5HE4XRF9BUY04MENWY9CHHN5H" localSheetId="7" hidden="1">#REF!</definedName>
    <definedName name="BEx5HE4XRF9BUY04MENWY9CHHN5H" localSheetId="2" hidden="1">#REF!</definedName>
    <definedName name="BEx5HE4XRF9BUY04MENWY9CHHN5H" localSheetId="5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6" hidden="1">#REF!</definedName>
    <definedName name="BEx5HFHMABAT0H9KKS754X4T304E" localSheetId="13" hidden="1">#REF!</definedName>
    <definedName name="BEx5HFHMABAT0H9KKS754X4T304E" localSheetId="7" hidden="1">#REF!</definedName>
    <definedName name="BEx5HFHMABAT0H9KKS754X4T304E" localSheetId="2" hidden="1">#REF!</definedName>
    <definedName name="BEx5HFHMABAT0H9KKS754X4T304E" localSheetId="5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6" hidden="1">#REF!</definedName>
    <definedName name="BEx5HGDZ7MX1S3KNXLRL9WU565V4" localSheetId="13" hidden="1">#REF!</definedName>
    <definedName name="BEx5HGDZ7MX1S3KNXLRL9WU565V4" localSheetId="7" hidden="1">#REF!</definedName>
    <definedName name="BEx5HGDZ7MX1S3KNXLRL9WU565V4" localSheetId="2" hidden="1">#REF!</definedName>
    <definedName name="BEx5HGDZ7MX1S3KNXLRL9WU565V4" localSheetId="5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6" hidden="1">#REF!</definedName>
    <definedName name="BEx5HJZ9FAVNZSSBTAYRPZDYM9NU" localSheetId="13" hidden="1">#REF!</definedName>
    <definedName name="BEx5HJZ9FAVNZSSBTAYRPZDYM9NU" localSheetId="7" hidden="1">#REF!</definedName>
    <definedName name="BEx5HJZ9FAVNZSSBTAYRPZDYM9NU" localSheetId="2" hidden="1">#REF!</definedName>
    <definedName name="BEx5HJZ9FAVNZSSBTAYRPZDYM9NU" localSheetId="5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6" hidden="1">#REF!</definedName>
    <definedName name="BEx5HZ9JMKHNLFWLVUB1WP5B39BL" localSheetId="13" hidden="1">#REF!</definedName>
    <definedName name="BEx5HZ9JMKHNLFWLVUB1WP5B39BL" localSheetId="7" hidden="1">#REF!</definedName>
    <definedName name="BEx5HZ9JMKHNLFWLVUB1WP5B39BL" localSheetId="2" hidden="1">#REF!</definedName>
    <definedName name="BEx5HZ9JMKHNLFWLVUB1WP5B39BL" localSheetId="5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6" hidden="1">#REF!</definedName>
    <definedName name="BEx5I17QJ0PQ1OG1IMH69HMQWNEA" localSheetId="13" hidden="1">#REF!</definedName>
    <definedName name="BEx5I17QJ0PQ1OG1IMH69HMQWNEA" localSheetId="7" hidden="1">#REF!</definedName>
    <definedName name="BEx5I17QJ0PQ1OG1IMH69HMQWNEA" localSheetId="2" hidden="1">#REF!</definedName>
    <definedName name="BEx5I17QJ0PQ1OG1IMH69HMQWNEA" localSheetId="5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6" hidden="1">#REF!</definedName>
    <definedName name="BEx5I244LQHZTF3XI66J8705R9XX" localSheetId="13" hidden="1">#REF!</definedName>
    <definedName name="BEx5I244LQHZTF3XI66J8705R9XX" localSheetId="7" hidden="1">#REF!</definedName>
    <definedName name="BEx5I244LQHZTF3XI66J8705R9XX" localSheetId="2" hidden="1">#REF!</definedName>
    <definedName name="BEx5I244LQHZTF3XI66J8705R9XX" localSheetId="5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6" hidden="1">#REF!</definedName>
    <definedName name="BEx5I8PBP4LIXDGID5BP0THLO0AQ" localSheetId="13" hidden="1">#REF!</definedName>
    <definedName name="BEx5I8PBP4LIXDGID5BP0THLO0AQ" localSheetId="7" hidden="1">#REF!</definedName>
    <definedName name="BEx5I8PBP4LIXDGID5BP0THLO0AQ" localSheetId="2" hidden="1">#REF!</definedName>
    <definedName name="BEx5I8PBP4LIXDGID5BP0THLO0AQ" localSheetId="5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6" hidden="1">#REF!</definedName>
    <definedName name="BEx5I8USVUB3JP4S9OXGMZVMOQXR" localSheetId="13" hidden="1">#REF!</definedName>
    <definedName name="BEx5I8USVUB3JP4S9OXGMZVMOQXR" localSheetId="7" hidden="1">#REF!</definedName>
    <definedName name="BEx5I8USVUB3JP4S9OXGMZVMOQXR" localSheetId="2" hidden="1">#REF!</definedName>
    <definedName name="BEx5I8USVUB3JP4S9OXGMZVMOQXR" localSheetId="5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6" hidden="1">#REF!</definedName>
    <definedName name="BEx5I9GDQSYIAL65UQNDMNFQCS9Y" localSheetId="13" hidden="1">#REF!</definedName>
    <definedName name="BEx5I9GDQSYIAL65UQNDMNFQCS9Y" localSheetId="7" hidden="1">#REF!</definedName>
    <definedName name="BEx5I9GDQSYIAL65UQNDMNFQCS9Y" localSheetId="2" hidden="1">#REF!</definedName>
    <definedName name="BEx5I9GDQSYIAL65UQNDMNFQCS9Y" localSheetId="5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6" hidden="1">#REF!</definedName>
    <definedName name="BEx5IBUPG9AWNW5PK7JGRGEJ4OLM" localSheetId="13" hidden="1">#REF!</definedName>
    <definedName name="BEx5IBUPG9AWNW5PK7JGRGEJ4OLM" localSheetId="7" hidden="1">#REF!</definedName>
    <definedName name="BEx5IBUPG9AWNW5PK7JGRGEJ4OLM" localSheetId="2" hidden="1">#REF!</definedName>
    <definedName name="BEx5IBUPG9AWNW5PK7JGRGEJ4OLM" localSheetId="5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6" hidden="1">#REF!</definedName>
    <definedName name="BEx5IC06RVN8BSAEPREVKHKLCJ2L" localSheetId="13" hidden="1">#REF!</definedName>
    <definedName name="BEx5IC06RVN8BSAEPREVKHKLCJ2L" localSheetId="7" hidden="1">#REF!</definedName>
    <definedName name="BEx5IC06RVN8BSAEPREVKHKLCJ2L" localSheetId="2" hidden="1">#REF!</definedName>
    <definedName name="BEx5IC06RVN8BSAEPREVKHKLCJ2L" localSheetId="5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6" hidden="1">#REF!</definedName>
    <definedName name="BEx5IGY4M04BPXSQF2J4GQYXF85O" localSheetId="13" hidden="1">#REF!</definedName>
    <definedName name="BEx5IGY4M04BPXSQF2J4GQYXF85O" localSheetId="7" hidden="1">#REF!</definedName>
    <definedName name="BEx5IGY4M04BPXSQF2J4GQYXF85O" localSheetId="2" hidden="1">#REF!</definedName>
    <definedName name="BEx5IGY4M04BPXSQF2J4GQYXF85O" localSheetId="5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6" hidden="1">#REF!</definedName>
    <definedName name="BEx5IWTZDCLZ5CCDG108STY04SAJ" localSheetId="13" hidden="1">#REF!</definedName>
    <definedName name="BEx5IWTZDCLZ5CCDG108STY04SAJ" localSheetId="7" hidden="1">#REF!</definedName>
    <definedName name="BEx5IWTZDCLZ5CCDG108STY04SAJ" localSheetId="2" hidden="1">#REF!</definedName>
    <definedName name="BEx5IWTZDCLZ5CCDG108STY04SAJ" localSheetId="5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6" hidden="1">#REF!</definedName>
    <definedName name="BEx5J0FFP1KS4NGY20AEJI8VREEA" localSheetId="13" hidden="1">#REF!</definedName>
    <definedName name="BEx5J0FFP1KS4NGY20AEJI8VREEA" localSheetId="7" hidden="1">#REF!</definedName>
    <definedName name="BEx5J0FFP1KS4NGY20AEJI8VREEA" localSheetId="2" hidden="1">#REF!</definedName>
    <definedName name="BEx5J0FFP1KS4NGY20AEJI8VREEA" localSheetId="5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6" hidden="1">#REF!</definedName>
    <definedName name="BEx5J1XE5FVWL6IJV6CWKPN24UBK" localSheetId="13" hidden="1">#REF!</definedName>
    <definedName name="BEx5J1XE5FVWL6IJV6CWKPN24UBK" localSheetId="7" hidden="1">#REF!</definedName>
    <definedName name="BEx5J1XE5FVWL6IJV6CWKPN24UBK" localSheetId="2" hidden="1">#REF!</definedName>
    <definedName name="BEx5J1XE5FVWL6IJV6CWKPN24UBK" localSheetId="5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6" hidden="1">#REF!</definedName>
    <definedName name="BEx5JF3ZXLDIS8VNKDCY7ZI7H1CI" localSheetId="13" hidden="1">#REF!</definedName>
    <definedName name="BEx5JF3ZXLDIS8VNKDCY7ZI7H1CI" localSheetId="7" hidden="1">#REF!</definedName>
    <definedName name="BEx5JF3ZXLDIS8VNKDCY7ZI7H1CI" localSheetId="2" hidden="1">#REF!</definedName>
    <definedName name="BEx5JF3ZXLDIS8VNKDCY7ZI7H1CI" localSheetId="5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6" hidden="1">#REF!</definedName>
    <definedName name="BEx5JHCZJ8G6OOOW6EF3GABXKH6F" localSheetId="13" hidden="1">#REF!</definedName>
    <definedName name="BEx5JHCZJ8G6OOOW6EF3GABXKH6F" localSheetId="7" hidden="1">#REF!</definedName>
    <definedName name="BEx5JHCZJ8G6OOOW6EF3GABXKH6F" localSheetId="2" hidden="1">#REF!</definedName>
    <definedName name="BEx5JHCZJ8G6OOOW6EF3GABXKH6F" localSheetId="5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6" hidden="1">#REF!</definedName>
    <definedName name="BEx5JJB6W446THXQCRUKD3I7RKLP" localSheetId="13" hidden="1">#REF!</definedName>
    <definedName name="BEx5JJB6W446THXQCRUKD3I7RKLP" localSheetId="7" hidden="1">#REF!</definedName>
    <definedName name="BEx5JJB6W446THXQCRUKD3I7RKLP" localSheetId="2" hidden="1">#REF!</definedName>
    <definedName name="BEx5JJB6W446THXQCRUKD3I7RKLP" localSheetId="5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6" hidden="1">#REF!</definedName>
    <definedName name="BEx5JNCT8Z7XSSPD5EMNAJELCU2V" localSheetId="13" hidden="1">#REF!</definedName>
    <definedName name="BEx5JNCT8Z7XSSPD5EMNAJELCU2V" localSheetId="7" hidden="1">#REF!</definedName>
    <definedName name="BEx5JNCT8Z7XSSPD5EMNAJELCU2V" localSheetId="2" hidden="1">#REF!</definedName>
    <definedName name="BEx5JNCT8Z7XSSPD5EMNAJELCU2V" localSheetId="5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6" hidden="1">#REF!</definedName>
    <definedName name="BEx5JQCNT9Y4RM306CHC8IPY3HBZ" localSheetId="13" hidden="1">#REF!</definedName>
    <definedName name="BEx5JQCNT9Y4RM306CHC8IPY3HBZ" localSheetId="7" hidden="1">#REF!</definedName>
    <definedName name="BEx5JQCNT9Y4RM306CHC8IPY3HBZ" localSheetId="2" hidden="1">#REF!</definedName>
    <definedName name="BEx5JQCNT9Y4RM306CHC8IPY3HBZ" localSheetId="5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6" hidden="1">#REF!</definedName>
    <definedName name="BEx5K08PYKE6JOKBYIB006TX619P" localSheetId="13" hidden="1">#REF!</definedName>
    <definedName name="BEx5K08PYKE6JOKBYIB006TX619P" localSheetId="7" hidden="1">#REF!</definedName>
    <definedName name="BEx5K08PYKE6JOKBYIB006TX619P" localSheetId="2" hidden="1">#REF!</definedName>
    <definedName name="BEx5K08PYKE6JOKBYIB006TX619P" localSheetId="5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6" hidden="1">#REF!</definedName>
    <definedName name="BEx5K4W2S2K7M9V2M304KW93LK8Q" localSheetId="13" hidden="1">#REF!</definedName>
    <definedName name="BEx5K4W2S2K7M9V2M304KW93LK8Q" localSheetId="7" hidden="1">#REF!</definedName>
    <definedName name="BEx5K4W2S2K7M9V2M304KW93LK8Q" localSheetId="2" hidden="1">#REF!</definedName>
    <definedName name="BEx5K4W2S2K7M9V2M304KW93LK8Q" localSheetId="5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6" hidden="1">#REF!</definedName>
    <definedName name="BEx5K51DSERT1TR7B4A29R41W4NX" localSheetId="13" hidden="1">#REF!</definedName>
    <definedName name="BEx5K51DSERT1TR7B4A29R41W4NX" localSheetId="7" hidden="1">#REF!</definedName>
    <definedName name="BEx5K51DSERT1TR7B4A29R41W4NX" localSheetId="2" hidden="1">#REF!</definedName>
    <definedName name="BEx5K51DSERT1TR7B4A29R41W4NX" localSheetId="5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6" hidden="1">#REF!</definedName>
    <definedName name="BEx5KBBZ8KCEQK36ARG4ERYOFD4G" localSheetId="13" hidden="1">#REF!</definedName>
    <definedName name="BEx5KBBZ8KCEQK36ARG4ERYOFD4G" localSheetId="7" hidden="1">#REF!</definedName>
    <definedName name="BEx5KBBZ8KCEQK36ARG4ERYOFD4G" localSheetId="2" hidden="1">#REF!</definedName>
    <definedName name="BEx5KBBZ8KCEQK36ARG4ERYOFD4G" localSheetId="5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6" hidden="1">#REF!</definedName>
    <definedName name="BEx5KCOET0DYMY4VILOLGVBX7E3C" localSheetId="13" hidden="1">#REF!</definedName>
    <definedName name="BEx5KCOET0DYMY4VILOLGVBX7E3C" localSheetId="7" hidden="1">#REF!</definedName>
    <definedName name="BEx5KCOET0DYMY4VILOLGVBX7E3C" localSheetId="2" hidden="1">#REF!</definedName>
    <definedName name="BEx5KCOET0DYMY4VILOLGVBX7E3C" localSheetId="5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6" hidden="1">#REF!</definedName>
    <definedName name="BEx5KYER580I4T7WTLMUN7NLNP5K" localSheetId="13" hidden="1">#REF!</definedName>
    <definedName name="BEx5KYER580I4T7WTLMUN7NLNP5K" localSheetId="7" hidden="1">#REF!</definedName>
    <definedName name="BEx5KYER580I4T7WTLMUN7NLNP5K" localSheetId="2" hidden="1">#REF!</definedName>
    <definedName name="BEx5KYER580I4T7WTLMUN7NLNP5K" localSheetId="5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6" hidden="1">#REF!</definedName>
    <definedName name="BEx5LHLB3M6K4ZKY2F42QBZT30ZH" localSheetId="13" hidden="1">#REF!</definedName>
    <definedName name="BEx5LHLB3M6K4ZKY2F42QBZT30ZH" localSheetId="7" hidden="1">#REF!</definedName>
    <definedName name="BEx5LHLB3M6K4ZKY2F42QBZT30ZH" localSheetId="2" hidden="1">#REF!</definedName>
    <definedName name="BEx5LHLB3M6K4ZKY2F42QBZT30ZH" localSheetId="5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6" hidden="1">#REF!</definedName>
    <definedName name="BEx5LKQJG40DO2JR1ZF6KD3PON9K" localSheetId="13" hidden="1">#REF!</definedName>
    <definedName name="BEx5LKQJG40DO2JR1ZF6KD3PON9K" localSheetId="7" hidden="1">#REF!</definedName>
    <definedName name="BEx5LKQJG40DO2JR1ZF6KD3PON9K" localSheetId="2" hidden="1">#REF!</definedName>
    <definedName name="BEx5LKQJG40DO2JR1ZF6KD3PON9K" localSheetId="5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6" hidden="1">#REF!</definedName>
    <definedName name="BEx5LQA84QRPGAR4FLC7MCT3H9EN" localSheetId="13" hidden="1">#REF!</definedName>
    <definedName name="BEx5LQA84QRPGAR4FLC7MCT3H9EN" localSheetId="7" hidden="1">#REF!</definedName>
    <definedName name="BEx5LQA84QRPGAR4FLC7MCT3H9EN" localSheetId="2" hidden="1">#REF!</definedName>
    <definedName name="BEx5LQA84QRPGAR4FLC7MCT3H9EN" localSheetId="5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6" hidden="1">#REF!</definedName>
    <definedName name="BEx5LRMNU3HXIE1BUMDHRU31F7JJ" localSheetId="13" hidden="1">#REF!</definedName>
    <definedName name="BEx5LRMNU3HXIE1BUMDHRU31F7JJ" localSheetId="7" hidden="1">#REF!</definedName>
    <definedName name="BEx5LRMNU3HXIE1BUMDHRU31F7JJ" localSheetId="2" hidden="1">#REF!</definedName>
    <definedName name="BEx5LRMNU3HXIE1BUMDHRU31F7JJ" localSheetId="5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6" hidden="1">#REF!</definedName>
    <definedName name="BEx5LSJ1LPUAX3ENSPECWPG4J7D1" localSheetId="13" hidden="1">#REF!</definedName>
    <definedName name="BEx5LSJ1LPUAX3ENSPECWPG4J7D1" localSheetId="7" hidden="1">#REF!</definedName>
    <definedName name="BEx5LSJ1LPUAX3ENSPECWPG4J7D1" localSheetId="2" hidden="1">#REF!</definedName>
    <definedName name="BEx5LSJ1LPUAX3ENSPECWPG4J7D1" localSheetId="5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6" hidden="1">#REF!</definedName>
    <definedName name="BEx5LTKQ8RQWJE4BC88OP928893U" localSheetId="13" hidden="1">#REF!</definedName>
    <definedName name="BEx5LTKQ8RQWJE4BC88OP928893U" localSheetId="7" hidden="1">#REF!</definedName>
    <definedName name="BEx5LTKQ8RQWJE4BC88OP928893U" localSheetId="2" hidden="1">#REF!</definedName>
    <definedName name="BEx5LTKQ8RQWJE4BC88OP928893U" localSheetId="5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6" hidden="1">#REF!</definedName>
    <definedName name="BEx5M4D4KHXU4JXKDEHZZNRG7NRA" localSheetId="13" hidden="1">#REF!</definedName>
    <definedName name="BEx5M4D4KHXU4JXKDEHZZNRG7NRA" localSheetId="7" hidden="1">#REF!</definedName>
    <definedName name="BEx5M4D4KHXU4JXKDEHZZNRG7NRA" localSheetId="2" hidden="1">#REF!</definedName>
    <definedName name="BEx5M4D4KHXU4JXKDEHZZNRG7NRA" localSheetId="5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6" hidden="1">#REF!</definedName>
    <definedName name="BEx5MB9BR71LZDG7XXQ2EO58JC5F" localSheetId="13" hidden="1">#REF!</definedName>
    <definedName name="BEx5MB9BR71LZDG7XXQ2EO58JC5F" localSheetId="7" hidden="1">#REF!</definedName>
    <definedName name="BEx5MB9BR71LZDG7XXQ2EO58JC5F" localSheetId="2" hidden="1">#REF!</definedName>
    <definedName name="BEx5MB9BR71LZDG7XXQ2EO58JC5F" localSheetId="5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6" hidden="1">#REF!</definedName>
    <definedName name="BEx5MHEF05EVRV5DPTG4KMPWZSUS" localSheetId="13" hidden="1">#REF!</definedName>
    <definedName name="BEx5MHEF05EVRV5DPTG4KMPWZSUS" localSheetId="7" hidden="1">#REF!</definedName>
    <definedName name="BEx5MHEF05EVRV5DPTG4KMPWZSUS" localSheetId="2" hidden="1">#REF!</definedName>
    <definedName name="BEx5MHEF05EVRV5DPTG4KMPWZSUS" localSheetId="5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6" hidden="1">#REF!</definedName>
    <definedName name="BEx5MLQZM68YQSKARVWTTPINFQ2C" localSheetId="13" hidden="1">#REF!</definedName>
    <definedName name="BEx5MLQZM68YQSKARVWTTPINFQ2C" localSheetId="7" hidden="1">#REF!</definedName>
    <definedName name="BEx5MLQZM68YQSKARVWTTPINFQ2C" localSheetId="2" hidden="1">#REF!</definedName>
    <definedName name="BEx5MLQZM68YQSKARVWTTPINFQ2C" localSheetId="5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6" hidden="1">#REF!</definedName>
    <definedName name="BEx5MMCJMU7FOOWUCW9EA13B7V5F" localSheetId="13" hidden="1">#REF!</definedName>
    <definedName name="BEx5MMCJMU7FOOWUCW9EA13B7V5F" localSheetId="7" hidden="1">#REF!</definedName>
    <definedName name="BEx5MMCJMU7FOOWUCW9EA13B7V5F" localSheetId="2" hidden="1">#REF!</definedName>
    <definedName name="BEx5MMCJMU7FOOWUCW9EA13B7V5F" localSheetId="5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6" hidden="1">#REF!</definedName>
    <definedName name="BEx5MVXTKNBXHNWTL43C670E4KXC" localSheetId="13" hidden="1">#REF!</definedName>
    <definedName name="BEx5MVXTKNBXHNWTL43C670E4KXC" localSheetId="7" hidden="1">#REF!</definedName>
    <definedName name="BEx5MVXTKNBXHNWTL43C670E4KXC" localSheetId="2" hidden="1">#REF!</definedName>
    <definedName name="BEx5MVXTKNBXHNWTL43C670E4KXC" localSheetId="5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6" hidden="1">#REF!</definedName>
    <definedName name="BEx5MWZGZ3VRB5418C2RNF9H17BQ" localSheetId="13" hidden="1">#REF!</definedName>
    <definedName name="BEx5MWZGZ3VRB5418C2RNF9H17BQ" localSheetId="7" hidden="1">#REF!</definedName>
    <definedName name="BEx5MWZGZ3VRB5418C2RNF9H17BQ" localSheetId="2" hidden="1">#REF!</definedName>
    <definedName name="BEx5MWZGZ3VRB5418C2RNF9H17BQ" localSheetId="5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6" hidden="1">#REF!</definedName>
    <definedName name="BEx5MX4YD2QV39W04QH9C6AOA0FB" localSheetId="13" hidden="1">#REF!</definedName>
    <definedName name="BEx5MX4YD2QV39W04QH9C6AOA0FB" localSheetId="7" hidden="1">#REF!</definedName>
    <definedName name="BEx5MX4YD2QV39W04QH9C6AOA0FB" localSheetId="2" hidden="1">#REF!</definedName>
    <definedName name="BEx5MX4YD2QV39W04QH9C6AOA0FB" localSheetId="5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6" hidden="1">#REF!</definedName>
    <definedName name="BEx5N3A8LULD7YBJH5J83X27PZSW" localSheetId="13" hidden="1">#REF!</definedName>
    <definedName name="BEx5N3A8LULD7YBJH5J83X27PZSW" localSheetId="7" hidden="1">#REF!</definedName>
    <definedName name="BEx5N3A8LULD7YBJH5J83X27PZSW" localSheetId="2" hidden="1">#REF!</definedName>
    <definedName name="BEx5N3A8LULD7YBJH5J83X27PZSW" localSheetId="5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6" hidden="1">#REF!</definedName>
    <definedName name="BEx5N4XI4PWB1W9PMZ4O5R0HWTYD" localSheetId="13" hidden="1">#REF!</definedName>
    <definedName name="BEx5N4XI4PWB1W9PMZ4O5R0HWTYD" localSheetId="7" hidden="1">#REF!</definedName>
    <definedName name="BEx5N4XI4PWB1W9PMZ4O5R0HWTYD" localSheetId="2" hidden="1">#REF!</definedName>
    <definedName name="BEx5N4XI4PWB1W9PMZ4O5R0HWTYD" localSheetId="5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6" hidden="1">#REF!</definedName>
    <definedName name="BEx5N8DH1SY888WI2GZ2D6E9XCXB" localSheetId="13" hidden="1">#REF!</definedName>
    <definedName name="BEx5N8DH1SY888WI2GZ2D6E9XCXB" localSheetId="7" hidden="1">#REF!</definedName>
    <definedName name="BEx5N8DH1SY888WI2GZ2D6E9XCXB" localSheetId="2" hidden="1">#REF!</definedName>
    <definedName name="BEx5N8DH1SY888WI2GZ2D6E9XCXB" localSheetId="5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6" hidden="1">#REF!</definedName>
    <definedName name="BEx5NA68N6FJFX9UJXK4M14U487F" localSheetId="13" hidden="1">#REF!</definedName>
    <definedName name="BEx5NA68N6FJFX9UJXK4M14U487F" localSheetId="7" hidden="1">#REF!</definedName>
    <definedName name="BEx5NA68N6FJFX9UJXK4M14U487F" localSheetId="2" hidden="1">#REF!</definedName>
    <definedName name="BEx5NA68N6FJFX9UJXK4M14U487F" localSheetId="5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6" hidden="1">#REF!</definedName>
    <definedName name="BEx5NIKBG2GDJOYGE3WCXKU7YY51" localSheetId="13" hidden="1">#REF!</definedName>
    <definedName name="BEx5NIKBG2GDJOYGE3WCXKU7YY51" localSheetId="7" hidden="1">#REF!</definedName>
    <definedName name="BEx5NIKBG2GDJOYGE3WCXKU7YY51" localSheetId="2" hidden="1">#REF!</definedName>
    <definedName name="BEx5NIKBG2GDJOYGE3WCXKU7YY51" localSheetId="5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6" hidden="1">#REF!</definedName>
    <definedName name="BEx5NV06L5J5IMKGOMGKGJ4PBZCD" localSheetId="13" hidden="1">#REF!</definedName>
    <definedName name="BEx5NV06L5J5IMKGOMGKGJ4PBZCD" localSheetId="7" hidden="1">#REF!</definedName>
    <definedName name="BEx5NV06L5J5IMKGOMGKGJ4PBZCD" localSheetId="2" hidden="1">#REF!</definedName>
    <definedName name="BEx5NV06L5J5IMKGOMGKGJ4PBZCD" localSheetId="5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6" hidden="1">#REF!</definedName>
    <definedName name="BEx5NW1V6AB25NEEX9VPHRXWJDSS" localSheetId="13" hidden="1">#REF!</definedName>
    <definedName name="BEx5NW1V6AB25NEEX9VPHRXWJDSS" localSheetId="7" hidden="1">#REF!</definedName>
    <definedName name="BEx5NW1V6AB25NEEX9VPHRXWJDSS" localSheetId="2" hidden="1">#REF!</definedName>
    <definedName name="BEx5NW1V6AB25NEEX9VPHRXWJDSS" localSheetId="5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6" hidden="1">#REF!</definedName>
    <definedName name="BEx5NWSXWACAUHWVZAI57DGZ8OCQ" localSheetId="13" hidden="1">#REF!</definedName>
    <definedName name="BEx5NWSXWACAUHWVZAI57DGZ8OCQ" localSheetId="7" hidden="1">#REF!</definedName>
    <definedName name="BEx5NWSXWACAUHWVZAI57DGZ8OCQ" localSheetId="2" hidden="1">#REF!</definedName>
    <definedName name="BEx5NWSXWACAUHWVZAI57DGZ8OCQ" localSheetId="5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6" hidden="1">#REF!</definedName>
    <definedName name="BEx5NZSSQ6PY99ZX2D7Q9IGOR34W" localSheetId="13" hidden="1">#REF!</definedName>
    <definedName name="BEx5NZSSQ6PY99ZX2D7Q9IGOR34W" localSheetId="7" hidden="1">#REF!</definedName>
    <definedName name="BEx5NZSSQ6PY99ZX2D7Q9IGOR34W" localSheetId="2" hidden="1">#REF!</definedName>
    <definedName name="BEx5NZSSQ6PY99ZX2D7Q9IGOR34W" localSheetId="5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6" hidden="1">#REF!</definedName>
    <definedName name="BEx5O2N9HTGG4OJHR62PKFMNZTTW" localSheetId="13" hidden="1">#REF!</definedName>
    <definedName name="BEx5O2N9HTGG4OJHR62PKFMNZTTW" localSheetId="7" hidden="1">#REF!</definedName>
    <definedName name="BEx5O2N9HTGG4OJHR62PKFMNZTTW" localSheetId="2" hidden="1">#REF!</definedName>
    <definedName name="BEx5O2N9HTGG4OJHR62PKFMNZTTW" localSheetId="5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6" hidden="1">#REF!</definedName>
    <definedName name="BEx5O3ZUQ2OARA1CDOZ3NC4UE5AA" localSheetId="13" hidden="1">#REF!</definedName>
    <definedName name="BEx5O3ZUQ2OARA1CDOZ3NC4UE5AA" localSheetId="7" hidden="1">#REF!</definedName>
    <definedName name="BEx5O3ZUQ2OARA1CDOZ3NC4UE5AA" localSheetId="2" hidden="1">#REF!</definedName>
    <definedName name="BEx5O3ZUQ2OARA1CDOZ3NC4UE5AA" localSheetId="5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6" hidden="1">#REF!</definedName>
    <definedName name="BEx5OAFS0NJ2CB86A02E1JYHMLQ1" localSheetId="13" hidden="1">#REF!</definedName>
    <definedName name="BEx5OAFS0NJ2CB86A02E1JYHMLQ1" localSheetId="7" hidden="1">#REF!</definedName>
    <definedName name="BEx5OAFS0NJ2CB86A02E1JYHMLQ1" localSheetId="2" hidden="1">#REF!</definedName>
    <definedName name="BEx5OAFS0NJ2CB86A02E1JYHMLQ1" localSheetId="5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6" hidden="1">#REF!</definedName>
    <definedName name="BEx5OG4RPU8W1ETWDWM234NYYYEN" localSheetId="13" hidden="1">#REF!</definedName>
    <definedName name="BEx5OG4RPU8W1ETWDWM234NYYYEN" localSheetId="7" hidden="1">#REF!</definedName>
    <definedName name="BEx5OG4RPU8W1ETWDWM234NYYYEN" localSheetId="2" hidden="1">#REF!</definedName>
    <definedName name="BEx5OG4RPU8W1ETWDWM234NYYYEN" localSheetId="5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6" hidden="1">#REF!</definedName>
    <definedName name="BEx5OP9Y43F99O2IT69MKCCXGL61" localSheetId="13" hidden="1">#REF!</definedName>
    <definedName name="BEx5OP9Y43F99O2IT69MKCCXGL61" localSheetId="7" hidden="1">#REF!</definedName>
    <definedName name="BEx5OP9Y43F99O2IT69MKCCXGL61" localSheetId="2" hidden="1">#REF!</definedName>
    <definedName name="BEx5OP9Y43F99O2IT69MKCCXGL61" localSheetId="5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6" hidden="1">#REF!</definedName>
    <definedName name="BEx5P9Y9RDXNUAJ6CZ2LHMM8IM7T" localSheetId="13" hidden="1">#REF!</definedName>
    <definedName name="BEx5P9Y9RDXNUAJ6CZ2LHMM8IM7T" localSheetId="7" hidden="1">#REF!</definedName>
    <definedName name="BEx5P9Y9RDXNUAJ6CZ2LHMM8IM7T" localSheetId="2" hidden="1">#REF!</definedName>
    <definedName name="BEx5P9Y9RDXNUAJ6CZ2LHMM8IM7T" localSheetId="5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6" hidden="1">#REF!</definedName>
    <definedName name="BEx5PHWB2C0D5QLP3BZIP3UO7DIZ" localSheetId="13" hidden="1">#REF!</definedName>
    <definedName name="BEx5PHWB2C0D5QLP3BZIP3UO7DIZ" localSheetId="7" hidden="1">#REF!</definedName>
    <definedName name="BEx5PHWB2C0D5QLP3BZIP3UO7DIZ" localSheetId="2" hidden="1">#REF!</definedName>
    <definedName name="BEx5PHWB2C0D5QLP3BZIP3UO7DIZ" localSheetId="5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6" hidden="1">#REF!</definedName>
    <definedName name="BEx5PJP02W68K2E46L5C5YBSNU6T" localSheetId="13" hidden="1">#REF!</definedName>
    <definedName name="BEx5PJP02W68K2E46L5C5YBSNU6T" localSheetId="7" hidden="1">#REF!</definedName>
    <definedName name="BEx5PJP02W68K2E46L5C5YBSNU6T" localSheetId="2" hidden="1">#REF!</definedName>
    <definedName name="BEx5PJP02W68K2E46L5C5YBSNU6T" localSheetId="5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6" hidden="1">#REF!</definedName>
    <definedName name="BEx5PLCA8DOMAU315YCS5275L2HS" localSheetId="13" hidden="1">#REF!</definedName>
    <definedName name="BEx5PLCA8DOMAU315YCS5275L2HS" localSheetId="7" hidden="1">#REF!</definedName>
    <definedName name="BEx5PLCA8DOMAU315YCS5275L2HS" localSheetId="2" hidden="1">#REF!</definedName>
    <definedName name="BEx5PLCA8DOMAU315YCS5275L2HS" localSheetId="5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6" hidden="1">#REF!</definedName>
    <definedName name="BEx5PRXMZ5M65Z732WNNGV564C2J" localSheetId="13" hidden="1">#REF!</definedName>
    <definedName name="BEx5PRXMZ5M65Z732WNNGV564C2J" localSheetId="7" hidden="1">#REF!</definedName>
    <definedName name="BEx5PRXMZ5M65Z732WNNGV564C2J" localSheetId="2" hidden="1">#REF!</definedName>
    <definedName name="BEx5PRXMZ5M65Z732WNNGV564C2J" localSheetId="5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6" hidden="1">#REF!</definedName>
    <definedName name="BEx5Q29Y91E64DPE0YY53A6YHF3Y" localSheetId="13" hidden="1">#REF!</definedName>
    <definedName name="BEx5Q29Y91E64DPE0YY53A6YHF3Y" localSheetId="7" hidden="1">#REF!</definedName>
    <definedName name="BEx5Q29Y91E64DPE0YY53A6YHF3Y" localSheetId="2" hidden="1">#REF!</definedName>
    <definedName name="BEx5Q29Y91E64DPE0YY53A6YHF3Y" localSheetId="5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6" hidden="1">#REF!</definedName>
    <definedName name="BEx5QPSW4IPLH50WSR87HRER05RF" localSheetId="13" hidden="1">#REF!</definedName>
    <definedName name="BEx5QPSW4IPLH50WSR87HRER05RF" localSheetId="7" hidden="1">#REF!</definedName>
    <definedName name="BEx5QPSW4IPLH50WSR87HRER05RF" localSheetId="2" hidden="1">#REF!</definedName>
    <definedName name="BEx5QPSW4IPLH50WSR87HRER05RF" localSheetId="5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6" hidden="1">#REF!</definedName>
    <definedName name="BEx73V0EP8EMNRC3EZJJKKVKWQVB" localSheetId="13" hidden="1">#REF!</definedName>
    <definedName name="BEx73V0EP8EMNRC3EZJJKKVKWQVB" localSheetId="7" hidden="1">#REF!</definedName>
    <definedName name="BEx73V0EP8EMNRC3EZJJKKVKWQVB" localSheetId="2" hidden="1">#REF!</definedName>
    <definedName name="BEx73V0EP8EMNRC3EZJJKKVKWQVB" localSheetId="5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6" hidden="1">#REF!</definedName>
    <definedName name="BEx741WJHIJVXUX131SBXTVW8D71" localSheetId="13" hidden="1">#REF!</definedName>
    <definedName name="BEx741WJHIJVXUX131SBXTVW8D71" localSheetId="7" hidden="1">#REF!</definedName>
    <definedName name="BEx741WJHIJVXUX131SBXTVW8D71" localSheetId="2" hidden="1">#REF!</definedName>
    <definedName name="BEx741WJHIJVXUX131SBXTVW8D71" localSheetId="5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6" hidden="1">#REF!</definedName>
    <definedName name="BEx74Q6H3O7133AWQXWC21MI2UFT" localSheetId="13" hidden="1">#REF!</definedName>
    <definedName name="BEx74Q6H3O7133AWQXWC21MI2UFT" localSheetId="7" hidden="1">#REF!</definedName>
    <definedName name="BEx74Q6H3O7133AWQXWC21MI2UFT" localSheetId="2" hidden="1">#REF!</definedName>
    <definedName name="BEx74Q6H3O7133AWQXWC21MI2UFT" localSheetId="5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6" hidden="1">#REF!</definedName>
    <definedName name="BEx74R2VQ8BSMKPX25262AU3VZF7" localSheetId="13" hidden="1">#REF!</definedName>
    <definedName name="BEx74R2VQ8BSMKPX25262AU3VZF7" localSheetId="7" hidden="1">#REF!</definedName>
    <definedName name="BEx74R2VQ8BSMKPX25262AU3VZF7" localSheetId="2" hidden="1">#REF!</definedName>
    <definedName name="BEx74R2VQ8BSMKPX25262AU3VZF7" localSheetId="5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6" hidden="1">#REF!</definedName>
    <definedName name="BEx74W6BJ8ENO3J25WNM5H5APKA3" localSheetId="13" hidden="1">#REF!</definedName>
    <definedName name="BEx74W6BJ8ENO3J25WNM5H5APKA3" localSheetId="7" hidden="1">#REF!</definedName>
    <definedName name="BEx74W6BJ8ENO3J25WNM5H5APKA3" localSheetId="2" hidden="1">#REF!</definedName>
    <definedName name="BEx74W6BJ8ENO3J25WNM5H5APKA3" localSheetId="5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6" hidden="1">#REF!</definedName>
    <definedName name="BEx74YKLW1FKLWC3DJ2ELZBZBY1M" localSheetId="13" hidden="1">#REF!</definedName>
    <definedName name="BEx74YKLW1FKLWC3DJ2ELZBZBY1M" localSheetId="7" hidden="1">#REF!</definedName>
    <definedName name="BEx74YKLW1FKLWC3DJ2ELZBZBY1M" localSheetId="2" hidden="1">#REF!</definedName>
    <definedName name="BEx74YKLW1FKLWC3DJ2ELZBZBY1M" localSheetId="5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6" hidden="1">#REF!</definedName>
    <definedName name="BEx755GRRD9BL27YHLH5QWIYLWB7" localSheetId="13" hidden="1">#REF!</definedName>
    <definedName name="BEx755GRRD9BL27YHLH5QWIYLWB7" localSheetId="7" hidden="1">#REF!</definedName>
    <definedName name="BEx755GRRD9BL27YHLH5QWIYLWB7" localSheetId="2" hidden="1">#REF!</definedName>
    <definedName name="BEx755GRRD9BL27YHLH5QWIYLWB7" localSheetId="5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6" hidden="1">#REF!</definedName>
    <definedName name="BEx759D1D5SXS5ELLZVBI0SXYUNF" localSheetId="13" hidden="1">#REF!</definedName>
    <definedName name="BEx759D1D5SXS5ELLZVBI0SXYUNF" localSheetId="7" hidden="1">#REF!</definedName>
    <definedName name="BEx759D1D5SXS5ELLZVBI0SXYUNF" localSheetId="2" hidden="1">#REF!</definedName>
    <definedName name="BEx759D1D5SXS5ELLZVBI0SXYUNF" localSheetId="5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6" hidden="1">#REF!</definedName>
    <definedName name="BEx75DPEQTX055IZ2L8UVLJOT1DD" localSheetId="13" hidden="1">#REF!</definedName>
    <definedName name="BEx75DPEQTX055IZ2L8UVLJOT1DD" localSheetId="7" hidden="1">#REF!</definedName>
    <definedName name="BEx75DPEQTX055IZ2L8UVLJOT1DD" localSheetId="2" hidden="1">#REF!</definedName>
    <definedName name="BEx75DPEQTX055IZ2L8UVLJOT1DD" localSheetId="5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6" hidden="1">#REF!</definedName>
    <definedName name="BEx75GJZSZHUDN6OOAGQYFUDA2LP" localSheetId="13" hidden="1">#REF!</definedName>
    <definedName name="BEx75GJZSZHUDN6OOAGQYFUDA2LP" localSheetId="7" hidden="1">#REF!</definedName>
    <definedName name="BEx75GJZSZHUDN6OOAGQYFUDA2LP" localSheetId="2" hidden="1">#REF!</definedName>
    <definedName name="BEx75GJZSZHUDN6OOAGQYFUDA2LP" localSheetId="5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6" hidden="1">#REF!</definedName>
    <definedName name="BEx75HGCCV5K4UCJWYV8EV9AG5YT" localSheetId="13" hidden="1">#REF!</definedName>
    <definedName name="BEx75HGCCV5K4UCJWYV8EV9AG5YT" localSheetId="7" hidden="1">#REF!</definedName>
    <definedName name="BEx75HGCCV5K4UCJWYV8EV9AG5YT" localSheetId="2" hidden="1">#REF!</definedName>
    <definedName name="BEx75HGCCV5K4UCJWYV8EV9AG5YT" localSheetId="5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6" hidden="1">#REF!</definedName>
    <definedName name="BEx75PZT8TY5P13U978NVBUXKHT4" localSheetId="13" hidden="1">#REF!</definedName>
    <definedName name="BEx75PZT8TY5P13U978NVBUXKHT4" localSheetId="7" hidden="1">#REF!</definedName>
    <definedName name="BEx75PZT8TY5P13U978NVBUXKHT4" localSheetId="2" hidden="1">#REF!</definedName>
    <definedName name="BEx75PZT8TY5P13U978NVBUXKHT4" localSheetId="5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6" hidden="1">#REF!</definedName>
    <definedName name="BEx75T55F7GML8V1DMWL26WRT006" localSheetId="13" hidden="1">#REF!</definedName>
    <definedName name="BEx75T55F7GML8V1DMWL26WRT006" localSheetId="7" hidden="1">#REF!</definedName>
    <definedName name="BEx75T55F7GML8V1DMWL26WRT006" localSheetId="2" hidden="1">#REF!</definedName>
    <definedName name="BEx75T55F7GML8V1DMWL26WRT006" localSheetId="5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6" hidden="1">#REF!</definedName>
    <definedName name="BEx75VJGR07JY6UUWURQ4PJ29UKC" localSheetId="13" hidden="1">#REF!</definedName>
    <definedName name="BEx75VJGR07JY6UUWURQ4PJ29UKC" localSheetId="7" hidden="1">#REF!</definedName>
    <definedName name="BEx75VJGR07JY6UUWURQ4PJ29UKC" localSheetId="2" hidden="1">#REF!</definedName>
    <definedName name="BEx75VJGR07JY6UUWURQ4PJ29UKC" localSheetId="5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6" hidden="1">#REF!</definedName>
    <definedName name="BEx7696AZUPB1PK30JJQUWUELQPJ" localSheetId="13" hidden="1">#REF!</definedName>
    <definedName name="BEx7696AZUPB1PK30JJQUWUELQPJ" localSheetId="7" hidden="1">#REF!</definedName>
    <definedName name="BEx7696AZUPB1PK30JJQUWUELQPJ" localSheetId="2" hidden="1">#REF!</definedName>
    <definedName name="BEx7696AZUPB1PK30JJQUWUELQPJ" localSheetId="5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6" hidden="1">#REF!</definedName>
    <definedName name="BEx76PNR8S4T4VUQS0KU58SEX0VN" localSheetId="13" hidden="1">#REF!</definedName>
    <definedName name="BEx76PNR8S4T4VUQS0KU58SEX0VN" localSheetId="7" hidden="1">#REF!</definedName>
    <definedName name="BEx76PNR8S4T4VUQS0KU58SEX0VN" localSheetId="2" hidden="1">#REF!</definedName>
    <definedName name="BEx76PNR8S4T4VUQS0KU58SEX0VN" localSheetId="5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6" hidden="1">#REF!</definedName>
    <definedName name="BEx76YY7ODSIKDD9VDF9TLTDM18I" localSheetId="13" hidden="1">#REF!</definedName>
    <definedName name="BEx76YY7ODSIKDD9VDF9TLTDM18I" localSheetId="7" hidden="1">#REF!</definedName>
    <definedName name="BEx76YY7ODSIKDD9VDF9TLTDM18I" localSheetId="2" hidden="1">#REF!</definedName>
    <definedName name="BEx76YY7ODSIKDD9VDF9TLTDM18I" localSheetId="5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6" hidden="1">#REF!</definedName>
    <definedName name="BEx7705E86I9B7DTKMMJMAFSYMUL" localSheetId="13" hidden="1">#REF!</definedName>
    <definedName name="BEx7705E86I9B7DTKMMJMAFSYMUL" localSheetId="7" hidden="1">#REF!</definedName>
    <definedName name="BEx7705E86I9B7DTKMMJMAFSYMUL" localSheetId="2" hidden="1">#REF!</definedName>
    <definedName name="BEx7705E86I9B7DTKMMJMAFSYMUL" localSheetId="5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6" hidden="1">#REF!</definedName>
    <definedName name="BEx7741OUGLA0WJQLQRUJSL4DE00" localSheetId="13" hidden="1">#REF!</definedName>
    <definedName name="BEx7741OUGLA0WJQLQRUJSL4DE00" localSheetId="7" hidden="1">#REF!</definedName>
    <definedName name="BEx7741OUGLA0WJQLQRUJSL4DE00" localSheetId="2" hidden="1">#REF!</definedName>
    <definedName name="BEx7741OUGLA0WJQLQRUJSL4DE00" localSheetId="5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6" hidden="1">#REF!</definedName>
    <definedName name="BEx774N83DXLJZ54Q42PWIJZ2DN1" localSheetId="13" hidden="1">#REF!</definedName>
    <definedName name="BEx774N83DXLJZ54Q42PWIJZ2DN1" localSheetId="7" hidden="1">#REF!</definedName>
    <definedName name="BEx774N83DXLJZ54Q42PWIJZ2DN1" localSheetId="2" hidden="1">#REF!</definedName>
    <definedName name="BEx774N83DXLJZ54Q42PWIJZ2DN1" localSheetId="5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6" hidden="1">#REF!</definedName>
    <definedName name="BEx779QNIY3061ZV9BR462WKEGRW" localSheetId="13" hidden="1">#REF!</definedName>
    <definedName name="BEx779QNIY3061ZV9BR462WKEGRW" localSheetId="7" hidden="1">#REF!</definedName>
    <definedName name="BEx779QNIY3061ZV9BR462WKEGRW" localSheetId="2" hidden="1">#REF!</definedName>
    <definedName name="BEx779QNIY3061ZV9BR462WKEGRW" localSheetId="5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6" hidden="1">#REF!</definedName>
    <definedName name="BEx77G19QU9A95CNHE6QMVSQR2T3" localSheetId="13" hidden="1">#REF!</definedName>
    <definedName name="BEx77G19QU9A95CNHE6QMVSQR2T3" localSheetId="7" hidden="1">#REF!</definedName>
    <definedName name="BEx77G19QU9A95CNHE6QMVSQR2T3" localSheetId="2" hidden="1">#REF!</definedName>
    <definedName name="BEx77G19QU9A95CNHE6QMVSQR2T3" localSheetId="5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6" hidden="1">#REF!</definedName>
    <definedName name="BEx77P0S3GVMS7BJUL9OWUGJ1B02" localSheetId="13" hidden="1">#REF!</definedName>
    <definedName name="BEx77P0S3GVMS7BJUL9OWUGJ1B02" localSheetId="7" hidden="1">#REF!</definedName>
    <definedName name="BEx77P0S3GVMS7BJUL9OWUGJ1B02" localSheetId="2" hidden="1">#REF!</definedName>
    <definedName name="BEx77P0S3GVMS7BJUL9OWUGJ1B02" localSheetId="5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6" hidden="1">#REF!</definedName>
    <definedName name="BEx77QDESURI6WW5582YXSK3A972" localSheetId="13" hidden="1">#REF!</definedName>
    <definedName name="BEx77QDESURI6WW5582YXSK3A972" localSheetId="7" hidden="1">#REF!</definedName>
    <definedName name="BEx77QDESURI6WW5582YXSK3A972" localSheetId="2" hidden="1">#REF!</definedName>
    <definedName name="BEx77QDESURI6WW5582YXSK3A972" localSheetId="5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6" hidden="1">#REF!</definedName>
    <definedName name="BEx77VBI9XOPFHKEWU5EHQ9J675Y" localSheetId="13" hidden="1">#REF!</definedName>
    <definedName name="BEx77VBI9XOPFHKEWU5EHQ9J675Y" localSheetId="7" hidden="1">#REF!</definedName>
    <definedName name="BEx77VBI9XOPFHKEWU5EHQ9J675Y" localSheetId="2" hidden="1">#REF!</definedName>
    <definedName name="BEx77VBI9XOPFHKEWU5EHQ9J675Y" localSheetId="5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6" hidden="1">#REF!</definedName>
    <definedName name="BEx7809GQOCLHSNH95VOYIX7P1TV" localSheetId="13" hidden="1">#REF!</definedName>
    <definedName name="BEx7809GQOCLHSNH95VOYIX7P1TV" localSheetId="7" hidden="1">#REF!</definedName>
    <definedName name="BEx7809GQOCLHSNH95VOYIX7P1TV" localSheetId="2" hidden="1">#REF!</definedName>
    <definedName name="BEx7809GQOCLHSNH95VOYIX7P1TV" localSheetId="5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6" hidden="1">#REF!</definedName>
    <definedName name="BEx780K8XAXUHGVZGZWQ74DK4CI3" localSheetId="13" hidden="1">#REF!</definedName>
    <definedName name="BEx780K8XAXUHGVZGZWQ74DK4CI3" localSheetId="7" hidden="1">#REF!</definedName>
    <definedName name="BEx780K8XAXUHGVZGZWQ74DK4CI3" localSheetId="2" hidden="1">#REF!</definedName>
    <definedName name="BEx780K8XAXUHGVZGZWQ74DK4CI3" localSheetId="5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6" hidden="1">#REF!</definedName>
    <definedName name="BEx78226TN58UE0CTY98YEDU0LSL" localSheetId="13" hidden="1">#REF!</definedName>
    <definedName name="BEx78226TN58UE0CTY98YEDU0LSL" localSheetId="7" hidden="1">#REF!</definedName>
    <definedName name="BEx78226TN58UE0CTY98YEDU0LSL" localSheetId="2" hidden="1">#REF!</definedName>
    <definedName name="BEx78226TN58UE0CTY98YEDU0LSL" localSheetId="5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6" hidden="1">#REF!</definedName>
    <definedName name="BEx7881ZZBWHRAX6W2GY19J8MGEQ" localSheetId="13" hidden="1">#REF!</definedName>
    <definedName name="BEx7881ZZBWHRAX6W2GY19J8MGEQ" localSheetId="7" hidden="1">#REF!</definedName>
    <definedName name="BEx7881ZZBWHRAX6W2GY19J8MGEQ" localSheetId="2" hidden="1">#REF!</definedName>
    <definedName name="BEx7881ZZBWHRAX6W2GY19J8MGEQ" localSheetId="5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6" hidden="1">#REF!</definedName>
    <definedName name="BEx78BSYINF85GYNSCIRD95PH86Q" localSheetId="13" hidden="1">#REF!</definedName>
    <definedName name="BEx78BSYINF85GYNSCIRD95PH86Q" localSheetId="7" hidden="1">#REF!</definedName>
    <definedName name="BEx78BSYINF85GYNSCIRD95PH86Q" localSheetId="2" hidden="1">#REF!</definedName>
    <definedName name="BEx78BSYINF85GYNSCIRD95PH86Q" localSheetId="5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6" hidden="1">#REF!</definedName>
    <definedName name="BEx78HHRIWDLHQX2LG0HWFRYEL1T" localSheetId="13" hidden="1">#REF!</definedName>
    <definedName name="BEx78HHRIWDLHQX2LG0HWFRYEL1T" localSheetId="7" hidden="1">#REF!</definedName>
    <definedName name="BEx78HHRIWDLHQX2LG0HWFRYEL1T" localSheetId="2" hidden="1">#REF!</definedName>
    <definedName name="BEx78HHRIWDLHQX2LG0HWFRYEL1T" localSheetId="5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6" hidden="1">#REF!</definedName>
    <definedName name="BEx78QC4X2YVM9K6MQRB2WJG36N3" localSheetId="13" hidden="1">#REF!</definedName>
    <definedName name="BEx78QC4X2YVM9K6MQRB2WJG36N3" localSheetId="7" hidden="1">#REF!</definedName>
    <definedName name="BEx78QC4X2YVM9K6MQRB2WJG36N3" localSheetId="2" hidden="1">#REF!</definedName>
    <definedName name="BEx78QC4X2YVM9K6MQRB2WJG36N3" localSheetId="5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6" hidden="1">#REF!</definedName>
    <definedName name="BEx78QMXZ2P1ZB3HJ9O50DWHCMXR" localSheetId="13" hidden="1">#REF!</definedName>
    <definedName name="BEx78QMXZ2P1ZB3HJ9O50DWHCMXR" localSheetId="7" hidden="1">#REF!</definedName>
    <definedName name="BEx78QMXZ2P1ZB3HJ9O50DWHCMXR" localSheetId="2" hidden="1">#REF!</definedName>
    <definedName name="BEx78QMXZ2P1ZB3HJ9O50DWHCMXR" localSheetId="5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6" hidden="1">#REF!</definedName>
    <definedName name="BEx78SFO5VR28677DWZEMDN7G86X" localSheetId="13" hidden="1">#REF!</definedName>
    <definedName name="BEx78SFO5VR28677DWZEMDN7G86X" localSheetId="7" hidden="1">#REF!</definedName>
    <definedName name="BEx78SFO5VR28677DWZEMDN7G86X" localSheetId="2" hidden="1">#REF!</definedName>
    <definedName name="BEx78SFO5VR28677DWZEMDN7G86X" localSheetId="5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6" hidden="1">#REF!</definedName>
    <definedName name="BEx78SFOYH1Z0ZDTO47W2M60TW6K" localSheetId="13" hidden="1">#REF!</definedName>
    <definedName name="BEx78SFOYH1Z0ZDTO47W2M60TW6K" localSheetId="7" hidden="1">#REF!</definedName>
    <definedName name="BEx78SFOYH1Z0ZDTO47W2M60TW6K" localSheetId="2" hidden="1">#REF!</definedName>
    <definedName name="BEx78SFOYH1Z0ZDTO47W2M60TW6K" localSheetId="5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6" hidden="1">#REF!</definedName>
    <definedName name="BEx7974EARYYX2ICWU0YC50VO5D8" localSheetId="13" hidden="1">#REF!</definedName>
    <definedName name="BEx7974EARYYX2ICWU0YC50VO5D8" localSheetId="7" hidden="1">#REF!</definedName>
    <definedName name="BEx7974EARYYX2ICWU0YC50VO5D8" localSheetId="2" hidden="1">#REF!</definedName>
    <definedName name="BEx7974EARYYX2ICWU0YC50VO5D8" localSheetId="5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6" hidden="1">#REF!</definedName>
    <definedName name="BEx79JK3E6JO8MX4O35A5G8NZCC8" localSheetId="13" hidden="1">#REF!</definedName>
    <definedName name="BEx79JK3E6JO8MX4O35A5G8NZCC8" localSheetId="7" hidden="1">#REF!</definedName>
    <definedName name="BEx79JK3E6JO8MX4O35A5G8NZCC8" localSheetId="2" hidden="1">#REF!</definedName>
    <definedName name="BEx79JK3E6JO8MX4O35A5G8NZCC8" localSheetId="5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6" hidden="1">#REF!</definedName>
    <definedName name="BEx79OCP4HQ6XP8EWNGEUDLOZBBS" localSheetId="13" hidden="1">#REF!</definedName>
    <definedName name="BEx79OCP4HQ6XP8EWNGEUDLOZBBS" localSheetId="7" hidden="1">#REF!</definedName>
    <definedName name="BEx79OCP4HQ6XP8EWNGEUDLOZBBS" localSheetId="2" hidden="1">#REF!</definedName>
    <definedName name="BEx79OCP4HQ6XP8EWNGEUDLOZBBS" localSheetId="5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6" hidden="1">#REF!</definedName>
    <definedName name="BEx79SEAYKUZB0H4LYBCD6WWJBG2" localSheetId="13" hidden="1">#REF!</definedName>
    <definedName name="BEx79SEAYKUZB0H4LYBCD6WWJBG2" localSheetId="7" hidden="1">#REF!</definedName>
    <definedName name="BEx79SEAYKUZB0H4LYBCD6WWJBG2" localSheetId="2" hidden="1">#REF!</definedName>
    <definedName name="BEx79SEAYKUZB0H4LYBCD6WWJBG2" localSheetId="5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6" hidden="1">#REF!</definedName>
    <definedName name="BEx79SJRHTLS9PYM69O9BWW1FMJK" localSheetId="13" hidden="1">#REF!</definedName>
    <definedName name="BEx79SJRHTLS9PYM69O9BWW1FMJK" localSheetId="7" hidden="1">#REF!</definedName>
    <definedName name="BEx79SJRHTLS9PYM69O9BWW1FMJK" localSheetId="2" hidden="1">#REF!</definedName>
    <definedName name="BEx79SJRHTLS9PYM69O9BWW1FMJK" localSheetId="5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6" hidden="1">#REF!</definedName>
    <definedName name="BEx79YJJLBELICW9F9FRYSCQ101L" localSheetId="13" hidden="1">#REF!</definedName>
    <definedName name="BEx79YJJLBELICW9F9FRYSCQ101L" localSheetId="7" hidden="1">#REF!</definedName>
    <definedName name="BEx79YJJLBELICW9F9FRYSCQ101L" localSheetId="2" hidden="1">#REF!</definedName>
    <definedName name="BEx79YJJLBELICW9F9FRYSCQ101L" localSheetId="5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6" hidden="1">#REF!</definedName>
    <definedName name="BEx79YUC7B0V77FSBGIRCY1BR4VK" localSheetId="13" hidden="1">#REF!</definedName>
    <definedName name="BEx79YUC7B0V77FSBGIRCY1BR4VK" localSheetId="7" hidden="1">#REF!</definedName>
    <definedName name="BEx79YUC7B0V77FSBGIRCY1BR4VK" localSheetId="2" hidden="1">#REF!</definedName>
    <definedName name="BEx79YUC7B0V77FSBGIRCY1BR4VK" localSheetId="5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6" hidden="1">#REF!</definedName>
    <definedName name="BEx7A06T3RC2891FUX05G3QPRAUE" localSheetId="13" hidden="1">#REF!</definedName>
    <definedName name="BEx7A06T3RC2891FUX05G3QPRAUE" localSheetId="7" hidden="1">#REF!</definedName>
    <definedName name="BEx7A06T3RC2891FUX05G3QPRAUE" localSheetId="2" hidden="1">#REF!</definedName>
    <definedName name="BEx7A06T3RC2891FUX05G3QPRAUE" localSheetId="5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6" hidden="1">#REF!</definedName>
    <definedName name="BEx7A9S3JA1X7FH4CFSQLTZC4691" localSheetId="13" hidden="1">#REF!</definedName>
    <definedName name="BEx7A9S3JA1X7FH4CFSQLTZC4691" localSheetId="7" hidden="1">#REF!</definedName>
    <definedName name="BEx7A9S3JA1X7FH4CFSQLTZC4691" localSheetId="2" hidden="1">#REF!</definedName>
    <definedName name="BEx7A9S3JA1X7FH4CFSQLTZC4691" localSheetId="5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6" hidden="1">#REF!</definedName>
    <definedName name="BEx7ABA2C9IWH5VSLVLLLCY62161" localSheetId="13" hidden="1">#REF!</definedName>
    <definedName name="BEx7ABA2C9IWH5VSLVLLLCY62161" localSheetId="7" hidden="1">#REF!</definedName>
    <definedName name="BEx7ABA2C9IWH5VSLVLLLCY62161" localSheetId="2" hidden="1">#REF!</definedName>
    <definedName name="BEx7ABA2C9IWH5VSLVLLLCY62161" localSheetId="5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6" hidden="1">#REF!</definedName>
    <definedName name="BEx7AE4LPLX8N85BYB0WCO5S7ZPV" localSheetId="13" hidden="1">#REF!</definedName>
    <definedName name="BEx7AE4LPLX8N85BYB0WCO5S7ZPV" localSheetId="7" hidden="1">#REF!</definedName>
    <definedName name="BEx7AE4LPLX8N85BYB0WCO5S7ZPV" localSheetId="2" hidden="1">#REF!</definedName>
    <definedName name="BEx7AE4LPLX8N85BYB0WCO5S7ZPV" localSheetId="5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6" hidden="1">#REF!</definedName>
    <definedName name="BEx7AR0EEP9O5JPPEKQWG1TC860T" localSheetId="13" hidden="1">#REF!</definedName>
    <definedName name="BEx7AR0EEP9O5JPPEKQWG1TC860T" localSheetId="7" hidden="1">#REF!</definedName>
    <definedName name="BEx7AR0EEP9O5JPPEKQWG1TC860T" localSheetId="2" hidden="1">#REF!</definedName>
    <definedName name="BEx7AR0EEP9O5JPPEKQWG1TC860T" localSheetId="5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6" hidden="1">#REF!</definedName>
    <definedName name="BEx7ASD1I654MEDCO6GGWA95PXSC" localSheetId="13" hidden="1">#REF!</definedName>
    <definedName name="BEx7ASD1I654MEDCO6GGWA95PXSC" localSheetId="7" hidden="1">#REF!</definedName>
    <definedName name="BEx7ASD1I654MEDCO6GGWA95PXSC" localSheetId="2" hidden="1">#REF!</definedName>
    <definedName name="BEx7ASD1I654MEDCO6GGWA95PXSC" localSheetId="5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6" hidden="1">#REF!</definedName>
    <definedName name="BEx7AURD3S7JGN4D3YK1QAG6TAFA" localSheetId="13" hidden="1">#REF!</definedName>
    <definedName name="BEx7AURD3S7JGN4D3YK1QAG6TAFA" localSheetId="7" hidden="1">#REF!</definedName>
    <definedName name="BEx7AURD3S7JGN4D3YK1QAG6TAFA" localSheetId="2" hidden="1">#REF!</definedName>
    <definedName name="BEx7AURD3S7JGN4D3YK1QAG6TAFA" localSheetId="5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6" hidden="1">#REF!</definedName>
    <definedName name="BEx7AVCX9S5RJP3NSZ4QM4E6ERDT" localSheetId="13" hidden="1">#REF!</definedName>
    <definedName name="BEx7AVCX9S5RJP3NSZ4QM4E6ERDT" localSheetId="7" hidden="1">#REF!</definedName>
    <definedName name="BEx7AVCX9S5RJP3NSZ4QM4E6ERDT" localSheetId="2" hidden="1">#REF!</definedName>
    <definedName name="BEx7AVCX9S5RJP3NSZ4QM4E6ERDT" localSheetId="5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6" hidden="1">#REF!</definedName>
    <definedName name="BEx7AVYIGP0930MV5JEBWRYCJN68" localSheetId="13" hidden="1">#REF!</definedName>
    <definedName name="BEx7AVYIGP0930MV5JEBWRYCJN68" localSheetId="7" hidden="1">#REF!</definedName>
    <definedName name="BEx7AVYIGP0930MV5JEBWRYCJN68" localSheetId="2" hidden="1">#REF!</definedName>
    <definedName name="BEx7AVYIGP0930MV5JEBWRYCJN68" localSheetId="5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6" hidden="1">#REF!</definedName>
    <definedName name="BEx7B6LH6917TXOSAAQ6U7HVF018" localSheetId="13" hidden="1">#REF!</definedName>
    <definedName name="BEx7B6LH6917TXOSAAQ6U7HVF018" localSheetId="7" hidden="1">#REF!</definedName>
    <definedName name="BEx7B6LH6917TXOSAAQ6U7HVF018" localSheetId="2" hidden="1">#REF!</definedName>
    <definedName name="BEx7B6LH6917TXOSAAQ6U7HVF018" localSheetId="5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6" hidden="1">#REF!</definedName>
    <definedName name="BEx7BN8E88JR3K1BSLAZRPSFPQ9L" localSheetId="13" hidden="1">#REF!</definedName>
    <definedName name="BEx7BN8E88JR3K1BSLAZRPSFPQ9L" localSheetId="7" hidden="1">#REF!</definedName>
    <definedName name="BEx7BN8E88JR3K1BSLAZRPSFPQ9L" localSheetId="2" hidden="1">#REF!</definedName>
    <definedName name="BEx7BN8E88JR3K1BSLAZRPSFPQ9L" localSheetId="5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6" hidden="1">#REF!</definedName>
    <definedName name="BEx7BP14RMS3638K85OM4NCYLRHG" localSheetId="13" hidden="1">#REF!</definedName>
    <definedName name="BEx7BP14RMS3638K85OM4NCYLRHG" localSheetId="7" hidden="1">#REF!</definedName>
    <definedName name="BEx7BP14RMS3638K85OM4NCYLRHG" localSheetId="2" hidden="1">#REF!</definedName>
    <definedName name="BEx7BP14RMS3638K85OM4NCYLRHG" localSheetId="5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6" hidden="1">#REF!</definedName>
    <definedName name="BEx7BPXFZXJ79FQ0E8AQE21PGVHA" localSheetId="13" hidden="1">#REF!</definedName>
    <definedName name="BEx7BPXFZXJ79FQ0E8AQE21PGVHA" localSheetId="7" hidden="1">#REF!</definedName>
    <definedName name="BEx7BPXFZXJ79FQ0E8AQE21PGVHA" localSheetId="2" hidden="1">#REF!</definedName>
    <definedName name="BEx7BPXFZXJ79FQ0E8AQE21PGVHA" localSheetId="5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6" hidden="1">#REF!</definedName>
    <definedName name="BEx7C04AM39DQMC1TIX7CFZ2ADHX" localSheetId="13" hidden="1">#REF!</definedName>
    <definedName name="BEx7C04AM39DQMC1TIX7CFZ2ADHX" localSheetId="7" hidden="1">#REF!</definedName>
    <definedName name="BEx7C04AM39DQMC1TIX7CFZ2ADHX" localSheetId="2" hidden="1">#REF!</definedName>
    <definedName name="BEx7C04AM39DQMC1TIX7CFZ2ADHX" localSheetId="5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6" hidden="1">#REF!</definedName>
    <definedName name="BEx7C346X4AX2J1QPM4NBC7JL5W9" localSheetId="13" hidden="1">#REF!</definedName>
    <definedName name="BEx7C346X4AX2J1QPM4NBC7JL5W9" localSheetId="7" hidden="1">#REF!</definedName>
    <definedName name="BEx7C346X4AX2J1QPM4NBC7JL5W9" localSheetId="2" hidden="1">#REF!</definedName>
    <definedName name="BEx7C346X4AX2J1QPM4NBC7JL5W9" localSheetId="5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6" hidden="1">#REF!</definedName>
    <definedName name="BEx7C40F0PQURHPI6YQ39NFIR86Z" localSheetId="13" hidden="1">#REF!</definedName>
    <definedName name="BEx7C40F0PQURHPI6YQ39NFIR86Z" localSheetId="7" hidden="1">#REF!</definedName>
    <definedName name="BEx7C40F0PQURHPI6YQ39NFIR86Z" localSheetId="2" hidden="1">#REF!</definedName>
    <definedName name="BEx7C40F0PQURHPI6YQ39NFIR86Z" localSheetId="5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6" hidden="1">#REF!</definedName>
    <definedName name="BEx7C7B9VCY7N0H7N1NH6HNNH724" localSheetId="13" hidden="1">#REF!</definedName>
    <definedName name="BEx7C7B9VCY7N0H7N1NH6HNNH724" localSheetId="7" hidden="1">#REF!</definedName>
    <definedName name="BEx7C7B9VCY7N0H7N1NH6HNNH724" localSheetId="2" hidden="1">#REF!</definedName>
    <definedName name="BEx7C7B9VCY7N0H7N1NH6HNNH724" localSheetId="5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6" hidden="1">#REF!</definedName>
    <definedName name="BEx7C93VR7SYRIJS1JO8YZKSFAW9" localSheetId="13" hidden="1">#REF!</definedName>
    <definedName name="BEx7C93VR7SYRIJS1JO8YZKSFAW9" localSheetId="7" hidden="1">#REF!</definedName>
    <definedName name="BEx7C93VR7SYRIJS1JO8YZKSFAW9" localSheetId="2" hidden="1">#REF!</definedName>
    <definedName name="BEx7C93VR7SYRIJS1JO8YZKSFAW9" localSheetId="5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6" hidden="1">#REF!</definedName>
    <definedName name="BEx7CCPC6R1KQQZ2JQU6EFI1G0RM" localSheetId="13" hidden="1">#REF!</definedName>
    <definedName name="BEx7CCPC6R1KQQZ2JQU6EFI1G0RM" localSheetId="7" hidden="1">#REF!</definedName>
    <definedName name="BEx7CCPC6R1KQQZ2JQU6EFI1G0RM" localSheetId="2" hidden="1">#REF!</definedName>
    <definedName name="BEx7CCPC6R1KQQZ2JQU6EFI1G0RM" localSheetId="5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6" hidden="1">#REF!</definedName>
    <definedName name="BEx7CIJST9GLS2QD383UK7VUDTGL" localSheetId="13" hidden="1">#REF!</definedName>
    <definedName name="BEx7CIJST9GLS2QD383UK7VUDTGL" localSheetId="7" hidden="1">#REF!</definedName>
    <definedName name="BEx7CIJST9GLS2QD383UK7VUDTGL" localSheetId="2" hidden="1">#REF!</definedName>
    <definedName name="BEx7CIJST9GLS2QD383UK7VUDTGL" localSheetId="5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6" hidden="1">#REF!</definedName>
    <definedName name="BEx7CO8T2XKC7GHDSYNAWTZ9L7YR" localSheetId="13" hidden="1">#REF!</definedName>
    <definedName name="BEx7CO8T2XKC7GHDSYNAWTZ9L7YR" localSheetId="7" hidden="1">#REF!</definedName>
    <definedName name="BEx7CO8T2XKC7GHDSYNAWTZ9L7YR" localSheetId="2" hidden="1">#REF!</definedName>
    <definedName name="BEx7CO8T2XKC7GHDSYNAWTZ9L7YR" localSheetId="5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6" hidden="1">#REF!</definedName>
    <definedName name="BEx7CW1CF00DO8A36UNC2X7K65C2" localSheetId="13" hidden="1">#REF!</definedName>
    <definedName name="BEx7CW1CF00DO8A36UNC2X7K65C2" localSheetId="7" hidden="1">#REF!</definedName>
    <definedName name="BEx7CW1CF00DO8A36UNC2X7K65C2" localSheetId="2" hidden="1">#REF!</definedName>
    <definedName name="BEx7CW1CF00DO8A36UNC2X7K65C2" localSheetId="5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6" hidden="1">#REF!</definedName>
    <definedName name="BEx7CW6NFRL2P4XWP0MWHIYA97KF" localSheetId="13" hidden="1">#REF!</definedName>
    <definedName name="BEx7CW6NFRL2P4XWP0MWHIYA97KF" localSheetId="7" hidden="1">#REF!</definedName>
    <definedName name="BEx7CW6NFRL2P4XWP0MWHIYA97KF" localSheetId="2" hidden="1">#REF!</definedName>
    <definedName name="BEx7CW6NFRL2P4XWP0MWHIYA97KF" localSheetId="5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6" hidden="1">#REF!</definedName>
    <definedName name="BEx7CZXN83U7XFVGG1P1N6ZCQK7U" localSheetId="13" hidden="1">#REF!</definedName>
    <definedName name="BEx7CZXN83U7XFVGG1P1N6ZCQK7U" localSheetId="7" hidden="1">#REF!</definedName>
    <definedName name="BEx7CZXN83U7XFVGG1P1N6ZCQK7U" localSheetId="2" hidden="1">#REF!</definedName>
    <definedName name="BEx7CZXN83U7XFVGG1P1N6ZCQK7U" localSheetId="5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6" hidden="1">#REF!</definedName>
    <definedName name="BEx7D14R4J25CLH301NHMGU8FSWM" localSheetId="13" hidden="1">#REF!</definedName>
    <definedName name="BEx7D14R4J25CLH301NHMGU8FSWM" localSheetId="7" hidden="1">#REF!</definedName>
    <definedName name="BEx7D14R4J25CLH301NHMGU8FSWM" localSheetId="2" hidden="1">#REF!</definedName>
    <definedName name="BEx7D14R4J25CLH301NHMGU8FSWM" localSheetId="5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6" hidden="1">#REF!</definedName>
    <definedName name="BEx7D38BE0Z9QLQBDMGARM9USFPM" localSheetId="13" hidden="1">#REF!</definedName>
    <definedName name="BEx7D38BE0Z9QLQBDMGARM9USFPM" localSheetId="7" hidden="1">#REF!</definedName>
    <definedName name="BEx7D38BE0Z9QLQBDMGARM9USFPM" localSheetId="2" hidden="1">#REF!</definedName>
    <definedName name="BEx7D38BE0Z9QLQBDMGARM9USFPM" localSheetId="5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6" hidden="1">#REF!</definedName>
    <definedName name="BEx7D5RWKRS4W71J4NZ6ZSFHPKFT" localSheetId="13" hidden="1">#REF!</definedName>
    <definedName name="BEx7D5RWKRS4W71J4NZ6ZSFHPKFT" localSheetId="7" hidden="1">#REF!</definedName>
    <definedName name="BEx7D5RWKRS4W71J4NZ6ZSFHPKFT" localSheetId="2" hidden="1">#REF!</definedName>
    <definedName name="BEx7D5RWKRS4W71J4NZ6ZSFHPKFT" localSheetId="5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6" hidden="1">#REF!</definedName>
    <definedName name="BEx7D8H1TPOX1UN17QZYEV7Q58GA" localSheetId="13" hidden="1">#REF!</definedName>
    <definedName name="BEx7D8H1TPOX1UN17QZYEV7Q58GA" localSheetId="7" hidden="1">#REF!</definedName>
    <definedName name="BEx7D8H1TPOX1UN17QZYEV7Q58GA" localSheetId="2" hidden="1">#REF!</definedName>
    <definedName name="BEx7D8H1TPOX1UN17QZYEV7Q58GA" localSheetId="5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6" hidden="1">#REF!</definedName>
    <definedName name="BEx7DGF13H2074LRWFZQ45PZ6JPX" localSheetId="13" hidden="1">#REF!</definedName>
    <definedName name="BEx7DGF13H2074LRWFZQ45PZ6JPX" localSheetId="7" hidden="1">#REF!</definedName>
    <definedName name="BEx7DGF13H2074LRWFZQ45PZ6JPX" localSheetId="2" hidden="1">#REF!</definedName>
    <definedName name="BEx7DGF13H2074LRWFZQ45PZ6JPX" localSheetId="5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6" hidden="1">#REF!</definedName>
    <definedName name="BEx7DHBE0SOC5KXWWQ73WUDBRX8J" localSheetId="13" hidden="1">#REF!</definedName>
    <definedName name="BEx7DHBE0SOC5KXWWQ73WUDBRX8J" localSheetId="7" hidden="1">#REF!</definedName>
    <definedName name="BEx7DHBE0SOC5KXWWQ73WUDBRX8J" localSheetId="2" hidden="1">#REF!</definedName>
    <definedName name="BEx7DHBE0SOC5KXWWQ73WUDBRX8J" localSheetId="5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6" hidden="1">#REF!</definedName>
    <definedName name="BEx7DKWUXEDIISSX4GDD4YYT887F" localSheetId="13" hidden="1">#REF!</definedName>
    <definedName name="BEx7DKWUXEDIISSX4GDD4YYT887F" localSheetId="7" hidden="1">#REF!</definedName>
    <definedName name="BEx7DKWUXEDIISSX4GDD4YYT887F" localSheetId="2" hidden="1">#REF!</definedName>
    <definedName name="BEx7DKWUXEDIISSX4GDD4YYT887F" localSheetId="5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6" hidden="1">#REF!</definedName>
    <definedName name="BEx7DMUYR2HC26WW7AOB1TULERMB" localSheetId="13" hidden="1">#REF!</definedName>
    <definedName name="BEx7DMUYR2HC26WW7AOB1TULERMB" localSheetId="7" hidden="1">#REF!</definedName>
    <definedName name="BEx7DMUYR2HC26WW7AOB1TULERMB" localSheetId="2" hidden="1">#REF!</definedName>
    <definedName name="BEx7DMUYR2HC26WW7AOB1TULERMB" localSheetId="5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6" hidden="1">#REF!</definedName>
    <definedName name="BEx7DVJTRV44IMJIBFXELE67SZ7S" localSheetId="13" hidden="1">#REF!</definedName>
    <definedName name="BEx7DVJTRV44IMJIBFXELE67SZ7S" localSheetId="7" hidden="1">#REF!</definedName>
    <definedName name="BEx7DVJTRV44IMJIBFXELE67SZ7S" localSheetId="2" hidden="1">#REF!</definedName>
    <definedName name="BEx7DVJTRV44IMJIBFXELE67SZ7S" localSheetId="5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6" hidden="1">#REF!</definedName>
    <definedName name="BEx7DVUMFCI5INHMVFIJ44RTTSTT" localSheetId="13" hidden="1">#REF!</definedName>
    <definedName name="BEx7DVUMFCI5INHMVFIJ44RTTSTT" localSheetId="7" hidden="1">#REF!</definedName>
    <definedName name="BEx7DVUMFCI5INHMVFIJ44RTTSTT" localSheetId="2" hidden="1">#REF!</definedName>
    <definedName name="BEx7DVUMFCI5INHMVFIJ44RTTSTT" localSheetId="5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6" hidden="1">#REF!</definedName>
    <definedName name="BEx7E2QT2U8THYOKBPXONB1B47WH" localSheetId="13" hidden="1">#REF!</definedName>
    <definedName name="BEx7E2QT2U8THYOKBPXONB1B47WH" localSheetId="7" hidden="1">#REF!</definedName>
    <definedName name="BEx7E2QT2U8THYOKBPXONB1B47WH" localSheetId="2" hidden="1">#REF!</definedName>
    <definedName name="BEx7E2QT2U8THYOKBPXONB1B47WH" localSheetId="5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6" hidden="1">#REF!</definedName>
    <definedName name="BEx7E5QP7W6UKO74F5Y0VJ741HS5" localSheetId="13" hidden="1">#REF!</definedName>
    <definedName name="BEx7E5QP7W6UKO74F5Y0VJ741HS5" localSheetId="7" hidden="1">#REF!</definedName>
    <definedName name="BEx7E5QP7W6UKO74F5Y0VJ741HS5" localSheetId="2" hidden="1">#REF!</definedName>
    <definedName name="BEx7E5QP7W6UKO74F5Y0VJ741HS5" localSheetId="5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6" hidden="1">#REF!</definedName>
    <definedName name="BEx7E6N29HGH3I47AFB2DCS6MVS6" localSheetId="13" hidden="1">#REF!</definedName>
    <definedName name="BEx7E6N29HGH3I47AFB2DCS6MVS6" localSheetId="7" hidden="1">#REF!</definedName>
    <definedName name="BEx7E6N29HGH3I47AFB2DCS6MVS6" localSheetId="2" hidden="1">#REF!</definedName>
    <definedName name="BEx7E6N29HGH3I47AFB2DCS6MVS6" localSheetId="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6" hidden="1">#REF!</definedName>
    <definedName name="BEx7EBA8IYHQKT7IQAOAML660SYA" localSheetId="13" hidden="1">#REF!</definedName>
    <definedName name="BEx7EBA8IYHQKT7IQAOAML660SYA" localSheetId="7" hidden="1">#REF!</definedName>
    <definedName name="BEx7EBA8IYHQKT7IQAOAML660SYA" localSheetId="2" hidden="1">#REF!</definedName>
    <definedName name="BEx7EBA8IYHQKT7IQAOAML660SYA" localSheetId="5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6" hidden="1">#REF!</definedName>
    <definedName name="BEx7EI6C8MCRZFEQYUBE5FSUTIHK" localSheetId="13" hidden="1">#REF!</definedName>
    <definedName name="BEx7EI6C8MCRZFEQYUBE5FSUTIHK" localSheetId="7" hidden="1">#REF!</definedName>
    <definedName name="BEx7EI6C8MCRZFEQYUBE5FSUTIHK" localSheetId="2" hidden="1">#REF!</definedName>
    <definedName name="BEx7EI6C8MCRZFEQYUBE5FSUTIHK" localSheetId="5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6" hidden="1">#REF!</definedName>
    <definedName name="BEx7EI6DL1Z6UWLFBXAKVGZTKHWJ" localSheetId="13" hidden="1">#REF!</definedName>
    <definedName name="BEx7EI6DL1Z6UWLFBXAKVGZTKHWJ" localSheetId="7" hidden="1">#REF!</definedName>
    <definedName name="BEx7EI6DL1Z6UWLFBXAKVGZTKHWJ" localSheetId="2" hidden="1">#REF!</definedName>
    <definedName name="BEx7EI6DL1Z6UWLFBXAKVGZTKHWJ" localSheetId="5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6" hidden="1">#REF!</definedName>
    <definedName name="BEx7EQKHX7GZYOLXRDU534TT4H64" localSheetId="13" hidden="1">#REF!</definedName>
    <definedName name="BEx7EQKHX7GZYOLXRDU534TT4H64" localSheetId="7" hidden="1">#REF!</definedName>
    <definedName name="BEx7EQKHX7GZYOLXRDU534TT4H64" localSheetId="2" hidden="1">#REF!</definedName>
    <definedName name="BEx7EQKHX7GZYOLXRDU534TT4H64" localSheetId="5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6" hidden="1">#REF!</definedName>
    <definedName name="BEx7ETV6L1TM7JSXJIGK3FC6RVZW" localSheetId="13" hidden="1">#REF!</definedName>
    <definedName name="BEx7ETV6L1TM7JSXJIGK3FC6RVZW" localSheetId="7" hidden="1">#REF!</definedName>
    <definedName name="BEx7ETV6L1TM7JSXJIGK3FC6RVZW" localSheetId="2" hidden="1">#REF!</definedName>
    <definedName name="BEx7ETV6L1TM7JSXJIGK3FC6RVZW" localSheetId="5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6" hidden="1">#REF!</definedName>
    <definedName name="BEx7EYYLHMBYQTH6I377FCQS7CSX" localSheetId="13" hidden="1">#REF!</definedName>
    <definedName name="BEx7EYYLHMBYQTH6I377FCQS7CSX" localSheetId="7" hidden="1">#REF!</definedName>
    <definedName name="BEx7EYYLHMBYQTH6I377FCQS7CSX" localSheetId="2" hidden="1">#REF!</definedName>
    <definedName name="BEx7EYYLHMBYQTH6I377FCQS7CSX" localSheetId="5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6" hidden="1">#REF!</definedName>
    <definedName name="BEx7FCLG1RYI2SNOU1Y2GQZNZSWA" localSheetId="13" hidden="1">#REF!</definedName>
    <definedName name="BEx7FCLG1RYI2SNOU1Y2GQZNZSWA" localSheetId="7" hidden="1">#REF!</definedName>
    <definedName name="BEx7FCLG1RYI2SNOU1Y2GQZNZSWA" localSheetId="2" hidden="1">#REF!</definedName>
    <definedName name="BEx7FCLG1RYI2SNOU1Y2GQZNZSWA" localSheetId="5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6" hidden="1">#REF!</definedName>
    <definedName name="BEx7FN32ZGWOAA4TTH79KINTDWR9" localSheetId="13" hidden="1">#REF!</definedName>
    <definedName name="BEx7FN32ZGWOAA4TTH79KINTDWR9" localSheetId="7" hidden="1">#REF!</definedName>
    <definedName name="BEx7FN32ZGWOAA4TTH79KINTDWR9" localSheetId="2" hidden="1">#REF!</definedName>
    <definedName name="BEx7FN32ZGWOAA4TTH79KINTDWR9" localSheetId="5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6" hidden="1">#REF!</definedName>
    <definedName name="BEx7FV0WJHXL6X5JNQ2ZX45PX49P" localSheetId="13" hidden="1">#REF!</definedName>
    <definedName name="BEx7FV0WJHXL6X5JNQ2ZX45PX49P" localSheetId="7" hidden="1">#REF!</definedName>
    <definedName name="BEx7FV0WJHXL6X5JNQ2ZX45PX49P" localSheetId="2" hidden="1">#REF!</definedName>
    <definedName name="BEx7FV0WJHXL6X5JNQ2ZX45PX49P" localSheetId="5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6" hidden="1">#REF!</definedName>
    <definedName name="BEx7G82CKM3NIY1PHNFK28M09PCH" localSheetId="13" hidden="1">#REF!</definedName>
    <definedName name="BEx7G82CKM3NIY1PHNFK28M09PCH" localSheetId="7" hidden="1">#REF!</definedName>
    <definedName name="BEx7G82CKM3NIY1PHNFK28M09PCH" localSheetId="2" hidden="1">#REF!</definedName>
    <definedName name="BEx7G82CKM3NIY1PHNFK28M09PCH" localSheetId="5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6" hidden="1">#REF!</definedName>
    <definedName name="BEx7GR3ENYWRXXS5IT0UMEGOLGUH" localSheetId="13" hidden="1">#REF!</definedName>
    <definedName name="BEx7GR3ENYWRXXS5IT0UMEGOLGUH" localSheetId="7" hidden="1">#REF!</definedName>
    <definedName name="BEx7GR3ENYWRXXS5IT0UMEGOLGUH" localSheetId="2" hidden="1">#REF!</definedName>
    <definedName name="BEx7GR3ENYWRXXS5IT0UMEGOLGUH" localSheetId="5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6" hidden="1">#REF!</definedName>
    <definedName name="BEx7GSAL6P7TASL8MB63RFST1LJL" localSheetId="13" hidden="1">#REF!</definedName>
    <definedName name="BEx7GSAL6P7TASL8MB63RFST1LJL" localSheetId="7" hidden="1">#REF!</definedName>
    <definedName name="BEx7GSAL6P7TASL8MB63RFST1LJL" localSheetId="2" hidden="1">#REF!</definedName>
    <definedName name="BEx7GSAL6P7TASL8MB63RFST1LJL" localSheetId="5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6" hidden="1">#REF!</definedName>
    <definedName name="BEx7H0JD6I5I8WQLLWOYWY5YWPQE" localSheetId="13" hidden="1">#REF!</definedName>
    <definedName name="BEx7H0JD6I5I8WQLLWOYWY5YWPQE" localSheetId="7" hidden="1">#REF!</definedName>
    <definedName name="BEx7H0JD6I5I8WQLLWOYWY5YWPQE" localSheetId="2" hidden="1">#REF!</definedName>
    <definedName name="BEx7H0JD6I5I8WQLLWOYWY5YWPQE" localSheetId="5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6" hidden="1">#REF!</definedName>
    <definedName name="BEx7H14XCXH7WEXEY1HVO53A6AGH" localSheetId="13" hidden="1">#REF!</definedName>
    <definedName name="BEx7H14XCXH7WEXEY1HVO53A6AGH" localSheetId="7" hidden="1">#REF!</definedName>
    <definedName name="BEx7H14XCXH7WEXEY1HVO53A6AGH" localSheetId="2" hidden="1">#REF!</definedName>
    <definedName name="BEx7H14XCXH7WEXEY1HVO53A6AGH" localSheetId="5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6" hidden="1">#REF!</definedName>
    <definedName name="BEx7HGVBEF4LEIF6RC14N3PSU461" localSheetId="13" hidden="1">#REF!</definedName>
    <definedName name="BEx7HGVBEF4LEIF6RC14N3PSU461" localSheetId="7" hidden="1">#REF!</definedName>
    <definedName name="BEx7HGVBEF4LEIF6RC14N3PSU461" localSheetId="2" hidden="1">#REF!</definedName>
    <definedName name="BEx7HGVBEF4LEIF6RC14N3PSU461" localSheetId="5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6" hidden="1">#REF!</definedName>
    <definedName name="BEx7HQ5T9FZ42QWS09UO4DT42Y0R" localSheetId="13" hidden="1">#REF!</definedName>
    <definedName name="BEx7HQ5T9FZ42QWS09UO4DT42Y0R" localSheetId="7" hidden="1">#REF!</definedName>
    <definedName name="BEx7HQ5T9FZ42QWS09UO4DT42Y0R" localSheetId="2" hidden="1">#REF!</definedName>
    <definedName name="BEx7HQ5T9FZ42QWS09UO4DT42Y0R" localSheetId="5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6" hidden="1">#REF!</definedName>
    <definedName name="BEx7HRCZE3CVGON1HV07MT5MNDZ3" localSheetId="13" hidden="1">#REF!</definedName>
    <definedName name="BEx7HRCZE3CVGON1HV07MT5MNDZ3" localSheetId="7" hidden="1">#REF!</definedName>
    <definedName name="BEx7HRCZE3CVGON1HV07MT5MNDZ3" localSheetId="2" hidden="1">#REF!</definedName>
    <definedName name="BEx7HRCZE3CVGON1HV07MT5MNDZ3" localSheetId="5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6" hidden="1">#REF!</definedName>
    <definedName name="BEx7HWGE2CANG5M17X4C8YNC3N8F" localSheetId="13" hidden="1">#REF!</definedName>
    <definedName name="BEx7HWGE2CANG5M17X4C8YNC3N8F" localSheetId="7" hidden="1">#REF!</definedName>
    <definedName name="BEx7HWGE2CANG5M17X4C8YNC3N8F" localSheetId="2" hidden="1">#REF!</definedName>
    <definedName name="BEx7HWGE2CANG5M17X4C8YNC3N8F" localSheetId="5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6" hidden="1">#REF!</definedName>
    <definedName name="BEx7IB54GU5UCTJS549UBDW43EJL" localSheetId="13" hidden="1">#REF!</definedName>
    <definedName name="BEx7IB54GU5UCTJS549UBDW43EJL" localSheetId="7" hidden="1">#REF!</definedName>
    <definedName name="BEx7IB54GU5UCTJS549UBDW43EJL" localSheetId="2" hidden="1">#REF!</definedName>
    <definedName name="BEx7IB54GU5UCTJS549UBDW43EJL" localSheetId="5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6" hidden="1">#REF!</definedName>
    <definedName name="BEx7IBVYN47SFZIA0K4MDKQZNN9V" localSheetId="13" hidden="1">#REF!</definedName>
    <definedName name="BEx7IBVYN47SFZIA0K4MDKQZNN9V" localSheetId="7" hidden="1">#REF!</definedName>
    <definedName name="BEx7IBVYN47SFZIA0K4MDKQZNN9V" localSheetId="2" hidden="1">#REF!</definedName>
    <definedName name="BEx7IBVYN47SFZIA0K4MDKQZNN9V" localSheetId="5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6" hidden="1">#REF!</definedName>
    <definedName name="BEx7IGOMJB39HUONENRXTK1MFHGE" localSheetId="13" hidden="1">#REF!</definedName>
    <definedName name="BEx7IGOMJB39HUONENRXTK1MFHGE" localSheetId="7" hidden="1">#REF!</definedName>
    <definedName name="BEx7IGOMJB39HUONENRXTK1MFHGE" localSheetId="2" hidden="1">#REF!</definedName>
    <definedName name="BEx7IGOMJB39HUONENRXTK1MFHGE" localSheetId="5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6" hidden="1">#REF!</definedName>
    <definedName name="BEx7ISO6LTCYYDK0J6IN4PG2P6SW" localSheetId="13" hidden="1">#REF!</definedName>
    <definedName name="BEx7ISO6LTCYYDK0J6IN4PG2P6SW" localSheetId="7" hidden="1">#REF!</definedName>
    <definedName name="BEx7ISO6LTCYYDK0J6IN4PG2P6SW" localSheetId="2" hidden="1">#REF!</definedName>
    <definedName name="BEx7ISO6LTCYYDK0J6IN4PG2P6SW" localSheetId="5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6" hidden="1">#REF!</definedName>
    <definedName name="BEx7IV2IJ5WT7UC0UG7WP0WF2JZI" localSheetId="13" hidden="1">#REF!</definedName>
    <definedName name="BEx7IV2IJ5WT7UC0UG7WP0WF2JZI" localSheetId="7" hidden="1">#REF!</definedName>
    <definedName name="BEx7IV2IJ5WT7UC0UG7WP0WF2JZI" localSheetId="2" hidden="1">#REF!</definedName>
    <definedName name="BEx7IV2IJ5WT7UC0UG7WP0WF2JZI" localSheetId="5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6" hidden="1">#REF!</definedName>
    <definedName name="BEx7IXGU74GE5E4S6W4Z13AR092Y" localSheetId="13" hidden="1">#REF!</definedName>
    <definedName name="BEx7IXGU74GE5E4S6W4Z13AR092Y" localSheetId="7" hidden="1">#REF!</definedName>
    <definedName name="BEx7IXGU74GE5E4S6W4Z13AR092Y" localSheetId="2" hidden="1">#REF!</definedName>
    <definedName name="BEx7IXGU74GE5E4S6W4Z13AR092Y" localSheetId="5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6" hidden="1">#REF!</definedName>
    <definedName name="BEx7J4YL8Q3BI1MLH16YYQ18IJRD" localSheetId="13" hidden="1">#REF!</definedName>
    <definedName name="BEx7J4YL8Q3BI1MLH16YYQ18IJRD" localSheetId="7" hidden="1">#REF!</definedName>
    <definedName name="BEx7J4YL8Q3BI1MLH16YYQ18IJRD" localSheetId="2" hidden="1">#REF!</definedName>
    <definedName name="BEx7J4YL8Q3BI1MLH16YYQ18IJRD" localSheetId="5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6" hidden="1">#REF!</definedName>
    <definedName name="BEx7J5K5QVUOXI6A663KUWL6PO3O" localSheetId="13" hidden="1">#REF!</definedName>
    <definedName name="BEx7J5K5QVUOXI6A663KUWL6PO3O" localSheetId="7" hidden="1">#REF!</definedName>
    <definedName name="BEx7J5K5QVUOXI6A663KUWL6PO3O" localSheetId="2" hidden="1">#REF!</definedName>
    <definedName name="BEx7J5K5QVUOXI6A663KUWL6PO3O" localSheetId="5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6" hidden="1">#REF!</definedName>
    <definedName name="BEx7JH3HGBPI07OHZ5LFYK0UFZQR" localSheetId="13" hidden="1">#REF!</definedName>
    <definedName name="BEx7JH3HGBPI07OHZ5LFYK0UFZQR" localSheetId="7" hidden="1">#REF!</definedName>
    <definedName name="BEx7JH3HGBPI07OHZ5LFYK0UFZQR" localSheetId="2" hidden="1">#REF!</definedName>
    <definedName name="BEx7JH3HGBPI07OHZ5LFYK0UFZQR" localSheetId="5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6" hidden="1">#REF!</definedName>
    <definedName name="BEx7JRL3MHRMVLQF3EN15MXRPN68" localSheetId="13" hidden="1">#REF!</definedName>
    <definedName name="BEx7JRL3MHRMVLQF3EN15MXRPN68" localSheetId="7" hidden="1">#REF!</definedName>
    <definedName name="BEx7JRL3MHRMVLQF3EN15MXRPN68" localSheetId="2" hidden="1">#REF!</definedName>
    <definedName name="BEx7JRL3MHRMVLQF3EN15MXRPN68" localSheetId="5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6" hidden="1">#REF!</definedName>
    <definedName name="BEx7JV194190CNM6WWGQ3UBJ3CHH" localSheetId="13" hidden="1">#REF!</definedName>
    <definedName name="BEx7JV194190CNM6WWGQ3UBJ3CHH" localSheetId="7" hidden="1">#REF!</definedName>
    <definedName name="BEx7JV194190CNM6WWGQ3UBJ3CHH" localSheetId="2" hidden="1">#REF!</definedName>
    <definedName name="BEx7JV194190CNM6WWGQ3UBJ3CHH" localSheetId="5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6" hidden="1">#REF!</definedName>
    <definedName name="BEx7JZJ4AE8AGMWPK3XPBTBUBZ48" localSheetId="13" hidden="1">#REF!</definedName>
    <definedName name="BEx7JZJ4AE8AGMWPK3XPBTBUBZ48" localSheetId="7" hidden="1">#REF!</definedName>
    <definedName name="BEx7JZJ4AE8AGMWPK3XPBTBUBZ48" localSheetId="2" hidden="1">#REF!</definedName>
    <definedName name="BEx7JZJ4AE8AGMWPK3XPBTBUBZ48" localSheetId="5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6" hidden="1">#REF!</definedName>
    <definedName name="BEx7K7GZ607XQOGB81A1HINBTGOZ" localSheetId="13" hidden="1">#REF!</definedName>
    <definedName name="BEx7K7GZ607XQOGB81A1HINBTGOZ" localSheetId="7" hidden="1">#REF!</definedName>
    <definedName name="BEx7K7GZ607XQOGB81A1HINBTGOZ" localSheetId="2" hidden="1">#REF!</definedName>
    <definedName name="BEx7K7GZ607XQOGB81A1HINBTGOZ" localSheetId="5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6" hidden="1">#REF!</definedName>
    <definedName name="BEx7KEYPBDXSNROH8M6CDCBN6B50" localSheetId="13" hidden="1">#REF!</definedName>
    <definedName name="BEx7KEYPBDXSNROH8M6CDCBN6B50" localSheetId="7" hidden="1">#REF!</definedName>
    <definedName name="BEx7KEYPBDXSNROH8M6CDCBN6B50" localSheetId="2" hidden="1">#REF!</definedName>
    <definedName name="BEx7KEYPBDXSNROH8M6CDCBN6B50" localSheetId="5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6" hidden="1">#REF!</definedName>
    <definedName name="BEx7KH7PZ0A6FSWA4LAN2CMZ0WSF" localSheetId="13" hidden="1">#REF!</definedName>
    <definedName name="BEx7KH7PZ0A6FSWA4LAN2CMZ0WSF" localSheetId="7" hidden="1">#REF!</definedName>
    <definedName name="BEx7KH7PZ0A6FSWA4LAN2CMZ0WSF" localSheetId="2" hidden="1">#REF!</definedName>
    <definedName name="BEx7KH7PZ0A6FSWA4LAN2CMZ0WSF" localSheetId="5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6" hidden="1">#REF!</definedName>
    <definedName name="BEx7KNCTL6VMNQP4MFMHOMV1WI1Y" localSheetId="13" hidden="1">#REF!</definedName>
    <definedName name="BEx7KNCTL6VMNQP4MFMHOMV1WI1Y" localSheetId="7" hidden="1">#REF!</definedName>
    <definedName name="BEx7KNCTL6VMNQP4MFMHOMV1WI1Y" localSheetId="2" hidden="1">#REF!</definedName>
    <definedName name="BEx7KNCTL6VMNQP4MFMHOMV1WI1Y" localSheetId="5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6" hidden="1">#REF!</definedName>
    <definedName name="BEx7KSAS8BZT6H8OQCZ5DNSTMO07" localSheetId="13" hidden="1">#REF!</definedName>
    <definedName name="BEx7KSAS8BZT6H8OQCZ5DNSTMO07" localSheetId="7" hidden="1">#REF!</definedName>
    <definedName name="BEx7KSAS8BZT6H8OQCZ5DNSTMO07" localSheetId="2" hidden="1">#REF!</definedName>
    <definedName name="BEx7KSAS8BZT6H8OQCZ5DNSTMO07" localSheetId="5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6" hidden="1">#REF!</definedName>
    <definedName name="BEx7KWHTBD21COXVI4HNEQH0Z3L8" localSheetId="13" hidden="1">#REF!</definedName>
    <definedName name="BEx7KWHTBD21COXVI4HNEQH0Z3L8" localSheetId="7" hidden="1">#REF!</definedName>
    <definedName name="BEx7KWHTBD21COXVI4HNEQH0Z3L8" localSheetId="2" hidden="1">#REF!</definedName>
    <definedName name="BEx7KWHTBD21COXVI4HNEQH0Z3L8" localSheetId="5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6" hidden="1">#REF!</definedName>
    <definedName name="BEx7KXUGRMRSUXCM97Z7VRZQ9JH2" localSheetId="13" hidden="1">#REF!</definedName>
    <definedName name="BEx7KXUGRMRSUXCM97Z7VRZQ9JH2" localSheetId="7" hidden="1">#REF!</definedName>
    <definedName name="BEx7KXUGRMRSUXCM97Z7VRZQ9JH2" localSheetId="2" hidden="1">#REF!</definedName>
    <definedName name="BEx7KXUGRMRSUXCM97Z7VRZQ9JH2" localSheetId="5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6" hidden="1">#REF!</definedName>
    <definedName name="BEx7L5C6U8MP6IZ67BD649WQYJEK" localSheetId="13" hidden="1">#REF!</definedName>
    <definedName name="BEx7L5C6U8MP6IZ67BD649WQYJEK" localSheetId="7" hidden="1">#REF!</definedName>
    <definedName name="BEx7L5C6U8MP6IZ67BD649WQYJEK" localSheetId="2" hidden="1">#REF!</definedName>
    <definedName name="BEx7L5C6U8MP6IZ67BD649WQYJEK" localSheetId="5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6" hidden="1">#REF!</definedName>
    <definedName name="BEx7L8HEYEVTATR0OG5JJO647KNI" localSheetId="13" hidden="1">#REF!</definedName>
    <definedName name="BEx7L8HEYEVTATR0OG5JJO647KNI" localSheetId="7" hidden="1">#REF!</definedName>
    <definedName name="BEx7L8HEYEVTATR0OG5JJO647KNI" localSheetId="2" hidden="1">#REF!</definedName>
    <definedName name="BEx7L8HEYEVTATR0OG5JJO647KNI" localSheetId="5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6" hidden="1">#REF!</definedName>
    <definedName name="BEx7L8XOV64OMS15ZFURFEUXLMWF" localSheetId="13" hidden="1">#REF!</definedName>
    <definedName name="BEx7L8XOV64OMS15ZFURFEUXLMWF" localSheetId="7" hidden="1">#REF!</definedName>
    <definedName name="BEx7L8XOV64OMS15ZFURFEUXLMWF" localSheetId="2" hidden="1">#REF!</definedName>
    <definedName name="BEx7L8XOV64OMS15ZFURFEUXLMWF" localSheetId="5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6" hidden="1">#REF!</definedName>
    <definedName name="BEx7LPF478MRAYB9TQ6LDML6O3BY" localSheetId="13" hidden="1">#REF!</definedName>
    <definedName name="BEx7LPF478MRAYB9TQ6LDML6O3BY" localSheetId="7" hidden="1">#REF!</definedName>
    <definedName name="BEx7LPF478MRAYB9TQ6LDML6O3BY" localSheetId="2" hidden="1">#REF!</definedName>
    <definedName name="BEx7LPF478MRAYB9TQ6LDML6O3BY" localSheetId="5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6" hidden="1">#REF!</definedName>
    <definedName name="BEx7LPV780NFCG1VX4EKJ29YXOLZ" localSheetId="13" hidden="1">#REF!</definedName>
    <definedName name="BEx7LPV780NFCG1VX4EKJ29YXOLZ" localSheetId="7" hidden="1">#REF!</definedName>
    <definedName name="BEx7LPV780NFCG1VX4EKJ29YXOLZ" localSheetId="2" hidden="1">#REF!</definedName>
    <definedName name="BEx7LPV780NFCG1VX4EKJ29YXOLZ" localSheetId="5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6" hidden="1">#REF!</definedName>
    <definedName name="BEx7LQ0PD30NJWOAYKPEYHM9J83B" localSheetId="13" hidden="1">#REF!</definedName>
    <definedName name="BEx7LQ0PD30NJWOAYKPEYHM9J83B" localSheetId="7" hidden="1">#REF!</definedName>
    <definedName name="BEx7LQ0PD30NJWOAYKPEYHM9J83B" localSheetId="2" hidden="1">#REF!</definedName>
    <definedName name="BEx7LQ0PD30NJWOAYKPEYHM9J83B" localSheetId="5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6" hidden="1">#REF!</definedName>
    <definedName name="BEx7M4EKEDHZ1ZZ91NDLSUNPUFPZ" localSheetId="13" hidden="1">#REF!</definedName>
    <definedName name="BEx7M4EKEDHZ1ZZ91NDLSUNPUFPZ" localSheetId="7" hidden="1">#REF!</definedName>
    <definedName name="BEx7M4EKEDHZ1ZZ91NDLSUNPUFPZ" localSheetId="2" hidden="1">#REF!</definedName>
    <definedName name="BEx7M4EKEDHZ1ZZ91NDLSUNPUFPZ" localSheetId="5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6" hidden="1">#REF!</definedName>
    <definedName name="BEx7MAUI1JJFDIJGDW4RWY5384LY" localSheetId="13" hidden="1">#REF!</definedName>
    <definedName name="BEx7MAUI1JJFDIJGDW4RWY5384LY" localSheetId="7" hidden="1">#REF!</definedName>
    <definedName name="BEx7MAUI1JJFDIJGDW4RWY5384LY" localSheetId="2" hidden="1">#REF!</definedName>
    <definedName name="BEx7MAUI1JJFDIJGDW4RWY5384LY" localSheetId="5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6" hidden="1">#REF!</definedName>
    <definedName name="BEx7MI1EW6N7FOBHWJLYC02TZSKR" localSheetId="13" hidden="1">#REF!</definedName>
    <definedName name="BEx7MI1EW6N7FOBHWJLYC02TZSKR" localSheetId="7" hidden="1">#REF!</definedName>
    <definedName name="BEx7MI1EW6N7FOBHWJLYC02TZSKR" localSheetId="2" hidden="1">#REF!</definedName>
    <definedName name="BEx7MI1EW6N7FOBHWJLYC02TZSKR" localSheetId="5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6" hidden="1">#REF!</definedName>
    <definedName name="BEx7MJZO3UKAMJ53UWOJ5ZD4GGMQ" localSheetId="13" hidden="1">#REF!</definedName>
    <definedName name="BEx7MJZO3UKAMJ53UWOJ5ZD4GGMQ" localSheetId="7" hidden="1">#REF!</definedName>
    <definedName name="BEx7MJZO3UKAMJ53UWOJ5ZD4GGMQ" localSheetId="2" hidden="1">#REF!</definedName>
    <definedName name="BEx7MJZO3UKAMJ53UWOJ5ZD4GGMQ" localSheetId="5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6" hidden="1">#REF!</definedName>
    <definedName name="BEx7MO17TZ6L4457Q12FYYLUUZAZ" localSheetId="13" hidden="1">#REF!</definedName>
    <definedName name="BEx7MO17TZ6L4457Q12FYYLUUZAZ" localSheetId="7" hidden="1">#REF!</definedName>
    <definedName name="BEx7MO17TZ6L4457Q12FYYLUUZAZ" localSheetId="2" hidden="1">#REF!</definedName>
    <definedName name="BEx7MO17TZ6L4457Q12FYYLUUZAZ" localSheetId="5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6" hidden="1">#REF!</definedName>
    <definedName name="BEx7MT4MFNXIVQGAT6D971GZW7CA" localSheetId="13" hidden="1">#REF!</definedName>
    <definedName name="BEx7MT4MFNXIVQGAT6D971GZW7CA" localSheetId="7" hidden="1">#REF!</definedName>
    <definedName name="BEx7MT4MFNXIVQGAT6D971GZW7CA" localSheetId="2" hidden="1">#REF!</definedName>
    <definedName name="BEx7MT4MFNXIVQGAT6D971GZW7CA" localSheetId="5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6" hidden="1">#REF!</definedName>
    <definedName name="BEx7MUMLPPX92MX7SA8S1PLONDL8" localSheetId="13" hidden="1">#REF!</definedName>
    <definedName name="BEx7MUMLPPX92MX7SA8S1PLONDL8" localSheetId="7" hidden="1">#REF!</definedName>
    <definedName name="BEx7MUMLPPX92MX7SA8S1PLONDL8" localSheetId="2" hidden="1">#REF!</definedName>
    <definedName name="BEx7MUMLPPX92MX7SA8S1PLONDL8" localSheetId="5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6" hidden="1">#REF!</definedName>
    <definedName name="BEx7MX0W532Q7CB4V6KFVC9WAOUI" localSheetId="13" hidden="1">#REF!</definedName>
    <definedName name="BEx7MX0W532Q7CB4V6KFVC9WAOUI" localSheetId="7" hidden="1">#REF!</definedName>
    <definedName name="BEx7MX0W532Q7CB4V6KFVC9WAOUI" localSheetId="2" hidden="1">#REF!</definedName>
    <definedName name="BEx7MX0W532Q7CB4V6KFVC9WAOUI" localSheetId="5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6" hidden="1">#REF!</definedName>
    <definedName name="BEx7NB403NE748IF75RXMWOFQ986" localSheetId="13" hidden="1">#REF!</definedName>
    <definedName name="BEx7NB403NE748IF75RXMWOFQ986" localSheetId="7" hidden="1">#REF!</definedName>
    <definedName name="BEx7NB403NE748IF75RXMWOFQ986" localSheetId="2" hidden="1">#REF!</definedName>
    <definedName name="BEx7NB403NE748IF75RXMWOFQ986" localSheetId="5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6" hidden="1">#REF!</definedName>
    <definedName name="BEx7NI062THZAM6I8AJWTFJL91CS" localSheetId="13" hidden="1">#REF!</definedName>
    <definedName name="BEx7NI062THZAM6I8AJWTFJL91CS" localSheetId="7" hidden="1">#REF!</definedName>
    <definedName name="BEx7NI062THZAM6I8AJWTFJL91CS" localSheetId="2" hidden="1">#REF!</definedName>
    <definedName name="BEx7NI062THZAM6I8AJWTFJL91CS" localSheetId="5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6" hidden="1">#REF!</definedName>
    <definedName name="BEx904S75BPRYMHF0083JF7ES4NG" localSheetId="13" hidden="1">#REF!</definedName>
    <definedName name="BEx904S75BPRYMHF0083JF7ES4NG" localSheetId="7" hidden="1">#REF!</definedName>
    <definedName name="BEx904S75BPRYMHF0083JF7ES4NG" localSheetId="2" hidden="1">#REF!</definedName>
    <definedName name="BEx904S75BPRYMHF0083JF7ES4NG" localSheetId="5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6" hidden="1">#REF!</definedName>
    <definedName name="BEx90HDD4RWF7JZGA8GCGG7D63MG" localSheetId="13" hidden="1">#REF!</definedName>
    <definedName name="BEx90HDD4RWF7JZGA8GCGG7D63MG" localSheetId="7" hidden="1">#REF!</definedName>
    <definedName name="BEx90HDD4RWF7JZGA8GCGG7D63MG" localSheetId="2" hidden="1">#REF!</definedName>
    <definedName name="BEx90HDD4RWF7JZGA8GCGG7D63MG" localSheetId="5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6" hidden="1">#REF!</definedName>
    <definedName name="BEx90HO6UVMFVSV8U0YBZFHNCL38" localSheetId="13" hidden="1">#REF!</definedName>
    <definedName name="BEx90HO6UVMFVSV8U0YBZFHNCL38" localSheetId="7" hidden="1">#REF!</definedName>
    <definedName name="BEx90HO6UVMFVSV8U0YBZFHNCL38" localSheetId="2" hidden="1">#REF!</definedName>
    <definedName name="BEx90HO6UVMFVSV8U0YBZFHNCL38" localSheetId="5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6" hidden="1">#REF!</definedName>
    <definedName name="BEx90VGH5H09ON2QXYC9WIIEU98T" localSheetId="13" hidden="1">#REF!</definedName>
    <definedName name="BEx90VGH5H09ON2QXYC9WIIEU98T" localSheetId="7" hidden="1">#REF!</definedName>
    <definedName name="BEx90VGH5H09ON2QXYC9WIIEU98T" localSheetId="2" hidden="1">#REF!</definedName>
    <definedName name="BEx90VGH5H09ON2QXYC9WIIEU98T" localSheetId="5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6" hidden="1">#REF!</definedName>
    <definedName name="BEx9157279000SVN5XNWQ99JY0WU" localSheetId="13" hidden="1">#REF!</definedName>
    <definedName name="BEx9157279000SVN5XNWQ99JY0WU" localSheetId="7" hidden="1">#REF!</definedName>
    <definedName name="BEx9157279000SVN5XNWQ99JY0WU" localSheetId="2" hidden="1">#REF!</definedName>
    <definedName name="BEx9157279000SVN5XNWQ99JY0WU" localSheetId="5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6" hidden="1">#REF!</definedName>
    <definedName name="BEx9175B70QXYAU5A8DJPGZQ46L9" localSheetId="13" hidden="1">#REF!</definedName>
    <definedName name="BEx9175B70QXYAU5A8DJPGZQ46L9" localSheetId="7" hidden="1">#REF!</definedName>
    <definedName name="BEx9175B70QXYAU5A8DJPGZQ46L9" localSheetId="2" hidden="1">#REF!</definedName>
    <definedName name="BEx9175B70QXYAU5A8DJPGZQ46L9" localSheetId="5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6" hidden="1">#REF!</definedName>
    <definedName name="BEx91AQQRTV87AO27VWHSFZAD4ZR" localSheetId="13" hidden="1">#REF!</definedName>
    <definedName name="BEx91AQQRTV87AO27VWHSFZAD4ZR" localSheetId="7" hidden="1">#REF!</definedName>
    <definedName name="BEx91AQQRTV87AO27VWHSFZAD4ZR" localSheetId="2" hidden="1">#REF!</definedName>
    <definedName name="BEx91AQQRTV87AO27VWHSFZAD4ZR" localSheetId="5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6" hidden="1">#REF!</definedName>
    <definedName name="BEx91L8FLL5CWLA2CDHKCOMGVDZN" localSheetId="13" hidden="1">#REF!</definedName>
    <definedName name="BEx91L8FLL5CWLA2CDHKCOMGVDZN" localSheetId="7" hidden="1">#REF!</definedName>
    <definedName name="BEx91L8FLL5CWLA2CDHKCOMGVDZN" localSheetId="2" hidden="1">#REF!</definedName>
    <definedName name="BEx91L8FLL5CWLA2CDHKCOMGVDZN" localSheetId="5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6" hidden="1">#REF!</definedName>
    <definedName name="BEx91OTVH9ZDBC3QTORU8RZX4EOC" localSheetId="13" hidden="1">#REF!</definedName>
    <definedName name="BEx91OTVH9ZDBC3QTORU8RZX4EOC" localSheetId="7" hidden="1">#REF!</definedName>
    <definedName name="BEx91OTVH9ZDBC3QTORU8RZX4EOC" localSheetId="2" hidden="1">#REF!</definedName>
    <definedName name="BEx91OTVH9ZDBC3QTORU8RZX4EOC" localSheetId="5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6" hidden="1">#REF!</definedName>
    <definedName name="BEx91QH5JRZKQP1GPN2SQMR3CKAG" localSheetId="13" hidden="1">#REF!</definedName>
    <definedName name="BEx91QH5JRZKQP1GPN2SQMR3CKAG" localSheetId="7" hidden="1">#REF!</definedName>
    <definedName name="BEx91QH5JRZKQP1GPN2SQMR3CKAG" localSheetId="2" hidden="1">#REF!</definedName>
    <definedName name="BEx91QH5JRZKQP1GPN2SQMR3CKAG" localSheetId="5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6" hidden="1">#REF!</definedName>
    <definedName name="BEx91ROALDNHO7FI4X8L61RH4UJE" localSheetId="13" hidden="1">#REF!</definedName>
    <definedName name="BEx91ROALDNHO7FI4X8L61RH4UJE" localSheetId="7" hidden="1">#REF!</definedName>
    <definedName name="BEx91ROALDNHO7FI4X8L61RH4UJE" localSheetId="2" hidden="1">#REF!</definedName>
    <definedName name="BEx91ROALDNHO7FI4X8L61RH4UJE" localSheetId="5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6" hidden="1">#REF!</definedName>
    <definedName name="BEx91TMID71GVYH0U16QM1RV3PX0" localSheetId="13" hidden="1">#REF!</definedName>
    <definedName name="BEx91TMID71GVYH0U16QM1RV3PX0" localSheetId="7" hidden="1">#REF!</definedName>
    <definedName name="BEx91TMID71GVYH0U16QM1RV3PX0" localSheetId="2" hidden="1">#REF!</definedName>
    <definedName name="BEx91TMID71GVYH0U16QM1RV3PX0" localSheetId="5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6" hidden="1">#REF!</definedName>
    <definedName name="BEx91VF2D78PAF337E3L2L81K9W2" localSheetId="13" hidden="1">#REF!</definedName>
    <definedName name="BEx91VF2D78PAF337E3L2L81K9W2" localSheetId="7" hidden="1">#REF!</definedName>
    <definedName name="BEx91VF2D78PAF337E3L2L81K9W2" localSheetId="2" hidden="1">#REF!</definedName>
    <definedName name="BEx91VF2D78PAF337E3L2L81K9W2" localSheetId="5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6" hidden="1">#REF!</definedName>
    <definedName name="BEx921PNZ46VORG2VRMWREWIC0SE" localSheetId="13" hidden="1">#REF!</definedName>
    <definedName name="BEx921PNZ46VORG2VRMWREWIC0SE" localSheetId="7" hidden="1">#REF!</definedName>
    <definedName name="BEx921PNZ46VORG2VRMWREWIC0SE" localSheetId="2" hidden="1">#REF!</definedName>
    <definedName name="BEx921PNZ46VORG2VRMWREWIC0SE" localSheetId="5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6" hidden="1">#REF!</definedName>
    <definedName name="BEx929CVDCG5CFUQWNDLOSNRQ1FN" localSheetId="13" hidden="1">#REF!</definedName>
    <definedName name="BEx929CVDCG5CFUQWNDLOSNRQ1FN" localSheetId="7" hidden="1">#REF!</definedName>
    <definedName name="BEx929CVDCG5CFUQWNDLOSNRQ1FN" localSheetId="2" hidden="1">#REF!</definedName>
    <definedName name="BEx929CVDCG5CFUQWNDLOSNRQ1FN" localSheetId="5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6" hidden="1">#REF!</definedName>
    <definedName name="BEx92DPEKL5WM5A3CN8674JI0PR3" localSheetId="13" hidden="1">#REF!</definedName>
    <definedName name="BEx92DPEKL5WM5A3CN8674JI0PR3" localSheetId="7" hidden="1">#REF!</definedName>
    <definedName name="BEx92DPEKL5WM5A3CN8674JI0PR3" localSheetId="2" hidden="1">#REF!</definedName>
    <definedName name="BEx92DPEKL5WM5A3CN8674JI0PR3" localSheetId="5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6" hidden="1">#REF!</definedName>
    <definedName name="BEx92ER2RMY93TZK0D9L9T3H0GI5" localSheetId="13" hidden="1">#REF!</definedName>
    <definedName name="BEx92ER2RMY93TZK0D9L9T3H0GI5" localSheetId="7" hidden="1">#REF!</definedName>
    <definedName name="BEx92ER2RMY93TZK0D9L9T3H0GI5" localSheetId="2" hidden="1">#REF!</definedName>
    <definedName name="BEx92ER2RMY93TZK0D9L9T3H0GI5" localSheetId="5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6" hidden="1">#REF!</definedName>
    <definedName name="BEx92FI04PJT4LI23KKIHRXWJDTT" localSheetId="13" hidden="1">#REF!</definedName>
    <definedName name="BEx92FI04PJT4LI23KKIHRXWJDTT" localSheetId="7" hidden="1">#REF!</definedName>
    <definedName name="BEx92FI04PJT4LI23KKIHRXWJDTT" localSheetId="2" hidden="1">#REF!</definedName>
    <definedName name="BEx92FI04PJT4LI23KKIHRXWJDTT" localSheetId="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6" hidden="1">#REF!</definedName>
    <definedName name="BEx92HR14HQ9D5JXCSPA4SS4RT62" localSheetId="13" hidden="1">#REF!</definedName>
    <definedName name="BEx92HR14HQ9D5JXCSPA4SS4RT62" localSheetId="7" hidden="1">#REF!</definedName>
    <definedName name="BEx92HR14HQ9D5JXCSPA4SS4RT62" localSheetId="2" hidden="1">#REF!</definedName>
    <definedName name="BEx92HR14HQ9D5JXCSPA4SS4RT62" localSheetId="5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6" hidden="1">#REF!</definedName>
    <definedName name="BEx92HWA2D6A5EX9MFG68G0NOMSN" localSheetId="13" hidden="1">#REF!</definedName>
    <definedName name="BEx92HWA2D6A5EX9MFG68G0NOMSN" localSheetId="7" hidden="1">#REF!</definedName>
    <definedName name="BEx92HWA2D6A5EX9MFG68G0NOMSN" localSheetId="2" hidden="1">#REF!</definedName>
    <definedName name="BEx92HWA2D6A5EX9MFG68G0NOMSN" localSheetId="5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6" hidden="1">#REF!</definedName>
    <definedName name="BEx92I1SQUKW2W7S22E82HLJXRGK" localSheetId="13" hidden="1">#REF!</definedName>
    <definedName name="BEx92I1SQUKW2W7S22E82HLJXRGK" localSheetId="7" hidden="1">#REF!</definedName>
    <definedName name="BEx92I1SQUKW2W7S22E82HLJXRGK" localSheetId="2" hidden="1">#REF!</definedName>
    <definedName name="BEx92I1SQUKW2W7S22E82HLJXRGK" localSheetId="5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6" hidden="1">#REF!</definedName>
    <definedName name="BEx92PUBDIXAU1FW5ZAXECMAU0LN" localSheetId="13" hidden="1">#REF!</definedName>
    <definedName name="BEx92PUBDIXAU1FW5ZAXECMAU0LN" localSheetId="7" hidden="1">#REF!</definedName>
    <definedName name="BEx92PUBDIXAU1FW5ZAXECMAU0LN" localSheetId="2" hidden="1">#REF!</definedName>
    <definedName name="BEx92PUBDIXAU1FW5ZAXECMAU0LN" localSheetId="5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6" hidden="1">#REF!</definedName>
    <definedName name="BEx92S8MHFFIVRQ2YSHZNQGOFUHD" localSheetId="13" hidden="1">#REF!</definedName>
    <definedName name="BEx92S8MHFFIVRQ2YSHZNQGOFUHD" localSheetId="7" hidden="1">#REF!</definedName>
    <definedName name="BEx92S8MHFFIVRQ2YSHZNQGOFUHD" localSheetId="2" hidden="1">#REF!</definedName>
    <definedName name="BEx92S8MHFFIVRQ2YSHZNQGOFUHD" localSheetId="5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6" hidden="1">#REF!</definedName>
    <definedName name="BEx92VJ5FJGXISSSMOUAESCSIWFV" localSheetId="13" hidden="1">#REF!</definedName>
    <definedName name="BEx92VJ5FJGXISSSMOUAESCSIWFV" localSheetId="7" hidden="1">#REF!</definedName>
    <definedName name="BEx92VJ5FJGXISSSMOUAESCSIWFV" localSheetId="2" hidden="1">#REF!</definedName>
    <definedName name="BEx92VJ5FJGXISSSMOUAESCSIWFV" localSheetId="5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6" hidden="1">#REF!</definedName>
    <definedName name="BEx93B9OULL2YGC896XXYAAJSTRK" localSheetId="13" hidden="1">#REF!</definedName>
    <definedName name="BEx93B9OULL2YGC896XXYAAJSTRK" localSheetId="7" hidden="1">#REF!</definedName>
    <definedName name="BEx93B9OULL2YGC896XXYAAJSTRK" localSheetId="2" hidden="1">#REF!</definedName>
    <definedName name="BEx93B9OULL2YGC896XXYAAJSTRK" localSheetId="5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6" hidden="1">#REF!</definedName>
    <definedName name="BEx93FRKF99NRT3LH99UTIH7AAYF" localSheetId="13" hidden="1">#REF!</definedName>
    <definedName name="BEx93FRKF99NRT3LH99UTIH7AAYF" localSheetId="7" hidden="1">#REF!</definedName>
    <definedName name="BEx93FRKF99NRT3LH99UTIH7AAYF" localSheetId="2" hidden="1">#REF!</definedName>
    <definedName name="BEx93FRKF99NRT3LH99UTIH7AAYF" localSheetId="5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6" hidden="1">#REF!</definedName>
    <definedName name="BEx93M7FSHP50OG34A4W8W8DF12U" localSheetId="13" hidden="1">#REF!</definedName>
    <definedName name="BEx93M7FSHP50OG34A4W8W8DF12U" localSheetId="7" hidden="1">#REF!</definedName>
    <definedName name="BEx93M7FSHP50OG34A4W8W8DF12U" localSheetId="2" hidden="1">#REF!</definedName>
    <definedName name="BEx93M7FSHP50OG34A4W8W8DF12U" localSheetId="5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6" hidden="1">#REF!</definedName>
    <definedName name="BEx93OLWY2O3PRA74U41VG5RXT4Q" localSheetId="13" hidden="1">#REF!</definedName>
    <definedName name="BEx93OLWY2O3PRA74U41VG5RXT4Q" localSheetId="7" hidden="1">#REF!</definedName>
    <definedName name="BEx93OLWY2O3PRA74U41VG5RXT4Q" localSheetId="2" hidden="1">#REF!</definedName>
    <definedName name="BEx93OLWY2O3PRA74U41VG5RXT4Q" localSheetId="5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6" hidden="1">#REF!</definedName>
    <definedName name="BEx93RWFAF6YJGYUTITVM445C02U" localSheetId="13" hidden="1">#REF!</definedName>
    <definedName name="BEx93RWFAF6YJGYUTITVM445C02U" localSheetId="7" hidden="1">#REF!</definedName>
    <definedName name="BEx93RWFAF6YJGYUTITVM445C02U" localSheetId="2" hidden="1">#REF!</definedName>
    <definedName name="BEx93RWFAF6YJGYUTITVM445C02U" localSheetId="5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6" hidden="1">#REF!</definedName>
    <definedName name="BEx93SY9RWG3HUV4YXQKXJH9FH14" localSheetId="13" hidden="1">#REF!</definedName>
    <definedName name="BEx93SY9RWG3HUV4YXQKXJH9FH14" localSheetId="7" hidden="1">#REF!</definedName>
    <definedName name="BEx93SY9RWG3HUV4YXQKXJH9FH14" localSheetId="2" hidden="1">#REF!</definedName>
    <definedName name="BEx93SY9RWG3HUV4YXQKXJH9FH14" localSheetId="5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6" hidden="1">#REF!</definedName>
    <definedName name="BEx93TJUX3U0FJDBG6DDSNQ91R5J" localSheetId="13" hidden="1">#REF!</definedName>
    <definedName name="BEx93TJUX3U0FJDBG6DDSNQ91R5J" localSheetId="7" hidden="1">#REF!</definedName>
    <definedName name="BEx93TJUX3U0FJDBG6DDSNQ91R5J" localSheetId="2" hidden="1">#REF!</definedName>
    <definedName name="BEx93TJUX3U0FJDBG6DDSNQ91R5J" localSheetId="5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6" hidden="1">#REF!</definedName>
    <definedName name="BEx942UCRHMI4B0US31HO95GSC2X" localSheetId="13" hidden="1">#REF!</definedName>
    <definedName name="BEx942UCRHMI4B0US31HO95GSC2X" localSheetId="7" hidden="1">#REF!</definedName>
    <definedName name="BEx942UCRHMI4B0US31HO95GSC2X" localSheetId="2" hidden="1">#REF!</definedName>
    <definedName name="BEx942UCRHMI4B0US31HO95GSC2X" localSheetId="5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6" hidden="1">#REF!</definedName>
    <definedName name="BEx942ZND3V7XSHKTD0UH9X85N5E" localSheetId="13" hidden="1">#REF!</definedName>
    <definedName name="BEx942ZND3V7XSHKTD0UH9X85N5E" localSheetId="7" hidden="1">#REF!</definedName>
    <definedName name="BEx942ZND3V7XSHKTD0UH9X85N5E" localSheetId="2" hidden="1">#REF!</definedName>
    <definedName name="BEx942ZND3V7XSHKTD0UH9X85N5E" localSheetId="5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6" hidden="1">#REF!</definedName>
    <definedName name="BEx947HHLR6UU6NYPNDZRF79V52K" localSheetId="13" hidden="1">#REF!</definedName>
    <definedName name="BEx947HHLR6UU6NYPNDZRF79V52K" localSheetId="7" hidden="1">#REF!</definedName>
    <definedName name="BEx947HHLR6UU6NYPNDZRF79V52K" localSheetId="2" hidden="1">#REF!</definedName>
    <definedName name="BEx947HHLR6UU6NYPNDZRF79V52K" localSheetId="5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6" hidden="1">#REF!</definedName>
    <definedName name="BEx948ZFFQWVIDNG4AZAUGGGEB5U" localSheetId="13" hidden="1">#REF!</definedName>
    <definedName name="BEx948ZFFQWVIDNG4AZAUGGGEB5U" localSheetId="7" hidden="1">#REF!</definedName>
    <definedName name="BEx948ZFFQWVIDNG4AZAUGGGEB5U" localSheetId="2" hidden="1">#REF!</definedName>
    <definedName name="BEx948ZFFQWVIDNG4AZAUGGGEB5U" localSheetId="5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6" hidden="1">#REF!</definedName>
    <definedName name="BEx94CKXG92OMURH41SNU6IOHK4J" localSheetId="13" hidden="1">#REF!</definedName>
    <definedName name="BEx94CKXG92OMURH41SNU6IOHK4J" localSheetId="7" hidden="1">#REF!</definedName>
    <definedName name="BEx94CKXG92OMURH41SNU6IOHK4J" localSheetId="2" hidden="1">#REF!</definedName>
    <definedName name="BEx94CKXG92OMURH41SNU6IOHK4J" localSheetId="5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6" hidden="1">#REF!</definedName>
    <definedName name="BEx94GXG30CIVB6ZQN3X3IK6BZXQ" localSheetId="13" hidden="1">#REF!</definedName>
    <definedName name="BEx94GXG30CIVB6ZQN3X3IK6BZXQ" localSheetId="7" hidden="1">#REF!</definedName>
    <definedName name="BEx94GXG30CIVB6ZQN3X3IK6BZXQ" localSheetId="2" hidden="1">#REF!</definedName>
    <definedName name="BEx94GXG30CIVB6ZQN3X3IK6BZXQ" localSheetId="5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6" hidden="1">#REF!</definedName>
    <definedName name="BEx94HJ0DWZHE39X4BLCQCJ3M1MC" localSheetId="13" hidden="1">#REF!</definedName>
    <definedName name="BEx94HJ0DWZHE39X4BLCQCJ3M1MC" localSheetId="7" hidden="1">#REF!</definedName>
    <definedName name="BEx94HJ0DWZHE39X4BLCQCJ3M1MC" localSheetId="2" hidden="1">#REF!</definedName>
    <definedName name="BEx94HJ0DWZHE39X4BLCQCJ3M1MC" localSheetId="5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6" hidden="1">#REF!</definedName>
    <definedName name="BEx94HZ5LURYM9ST744ALV6ZCKYP" localSheetId="13" hidden="1">#REF!</definedName>
    <definedName name="BEx94HZ5LURYM9ST744ALV6ZCKYP" localSheetId="7" hidden="1">#REF!</definedName>
    <definedName name="BEx94HZ5LURYM9ST744ALV6ZCKYP" localSheetId="2" hidden="1">#REF!</definedName>
    <definedName name="BEx94HZ5LURYM9ST744ALV6ZCKYP" localSheetId="5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6" hidden="1">#REF!</definedName>
    <definedName name="BEx94IQ75E90YUMWJ9N591LR7DQQ" localSheetId="13" hidden="1">#REF!</definedName>
    <definedName name="BEx94IQ75E90YUMWJ9N591LR7DQQ" localSheetId="7" hidden="1">#REF!</definedName>
    <definedName name="BEx94IQ75E90YUMWJ9N591LR7DQQ" localSheetId="2" hidden="1">#REF!</definedName>
    <definedName name="BEx94IQ75E90YUMWJ9N591LR7DQQ" localSheetId="5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6" hidden="1">#REF!</definedName>
    <definedName name="BEx94N7W5T3U7UOE97D6OVIBUCXS" localSheetId="13" hidden="1">#REF!</definedName>
    <definedName name="BEx94N7W5T3U7UOE97D6OVIBUCXS" localSheetId="7" hidden="1">#REF!</definedName>
    <definedName name="BEx94N7W5T3U7UOE97D6OVIBUCXS" localSheetId="2" hidden="1">#REF!</definedName>
    <definedName name="BEx94N7W5T3U7UOE97D6OVIBUCXS" localSheetId="5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6" hidden="1">#REF!</definedName>
    <definedName name="BEx955NIAWX5OLAHMTV6QFUZPR30" localSheetId="13" hidden="1">#REF!</definedName>
    <definedName name="BEx955NIAWX5OLAHMTV6QFUZPR30" localSheetId="7" hidden="1">#REF!</definedName>
    <definedName name="BEx955NIAWX5OLAHMTV6QFUZPR30" localSheetId="2" hidden="1">#REF!</definedName>
    <definedName name="BEx955NIAWX5OLAHMTV6QFUZPR30" localSheetId="5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6" hidden="1">#REF!</definedName>
    <definedName name="BEx9581TYVI2M5TT4ISDAJV4W7Z6" localSheetId="13" hidden="1">#REF!</definedName>
    <definedName name="BEx9581TYVI2M5TT4ISDAJV4W7Z6" localSheetId="7" hidden="1">#REF!</definedName>
    <definedName name="BEx9581TYVI2M5TT4ISDAJV4W7Z6" localSheetId="2" hidden="1">#REF!</definedName>
    <definedName name="BEx9581TYVI2M5TT4ISDAJV4W7Z6" localSheetId="5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6" hidden="1">#REF!</definedName>
    <definedName name="BEx95G55NR99FDSE95CXDI4DKWSV" localSheetId="13" hidden="1">#REF!</definedName>
    <definedName name="BEx95G55NR99FDSE95CXDI4DKWSV" localSheetId="7" hidden="1">#REF!</definedName>
    <definedName name="BEx95G55NR99FDSE95CXDI4DKWSV" localSheetId="2" hidden="1">#REF!</definedName>
    <definedName name="BEx95G55NR99FDSE95CXDI4DKWSV" localSheetId="5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6" hidden="1">#REF!</definedName>
    <definedName name="BEx95NHF4RVUE0YDOAFZEIVBYJXD" localSheetId="13" hidden="1">#REF!</definedName>
    <definedName name="BEx95NHF4RVUE0YDOAFZEIVBYJXD" localSheetId="7" hidden="1">#REF!</definedName>
    <definedName name="BEx95NHF4RVUE0YDOAFZEIVBYJXD" localSheetId="2" hidden="1">#REF!</definedName>
    <definedName name="BEx95NHF4RVUE0YDOAFZEIVBYJXD" localSheetId="5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6" hidden="1">#REF!</definedName>
    <definedName name="BEx95QBZMG0E2KQ9BERJ861QLYN3" localSheetId="13" hidden="1">#REF!</definedName>
    <definedName name="BEx95QBZMG0E2KQ9BERJ861QLYN3" localSheetId="7" hidden="1">#REF!</definedName>
    <definedName name="BEx95QBZMG0E2KQ9BERJ861QLYN3" localSheetId="2" hidden="1">#REF!</definedName>
    <definedName name="BEx95QBZMG0E2KQ9BERJ861QLYN3" localSheetId="5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6" hidden="1">#REF!</definedName>
    <definedName name="BEx95QHBVDN795UNQJLRXG3RDU49" localSheetId="13" hidden="1">#REF!</definedName>
    <definedName name="BEx95QHBVDN795UNQJLRXG3RDU49" localSheetId="7" hidden="1">#REF!</definedName>
    <definedName name="BEx95QHBVDN795UNQJLRXG3RDU49" localSheetId="2" hidden="1">#REF!</definedName>
    <definedName name="BEx95QHBVDN795UNQJLRXG3RDU49" localSheetId="5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6" hidden="1">#REF!</definedName>
    <definedName name="BEx95TBVUWV7L7OMFMZDQEXGVHU6" localSheetId="13" hidden="1">#REF!</definedName>
    <definedName name="BEx95TBVUWV7L7OMFMZDQEXGVHU6" localSheetId="7" hidden="1">#REF!</definedName>
    <definedName name="BEx95TBVUWV7L7OMFMZDQEXGVHU6" localSheetId="2" hidden="1">#REF!</definedName>
    <definedName name="BEx95TBVUWV7L7OMFMZDQEXGVHU6" localSheetId="5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6" hidden="1">#REF!</definedName>
    <definedName name="BEx95U89DZZSVO39TGS62CX8G9N4" localSheetId="13" hidden="1">#REF!</definedName>
    <definedName name="BEx95U89DZZSVO39TGS62CX8G9N4" localSheetId="7" hidden="1">#REF!</definedName>
    <definedName name="BEx95U89DZZSVO39TGS62CX8G9N4" localSheetId="2" hidden="1">#REF!</definedName>
    <definedName name="BEx95U89DZZSVO39TGS62CX8G9N4" localSheetId="5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6" hidden="1">#REF!</definedName>
    <definedName name="BEx95XTPKKKJG67C45LRX0T25I06" localSheetId="13" hidden="1">#REF!</definedName>
    <definedName name="BEx95XTPKKKJG67C45LRX0T25I06" localSheetId="7" hidden="1">#REF!</definedName>
    <definedName name="BEx95XTPKKKJG67C45LRX0T25I06" localSheetId="2" hidden="1">#REF!</definedName>
    <definedName name="BEx95XTPKKKJG67C45LRX0T25I06" localSheetId="5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6" hidden="1">#REF!</definedName>
    <definedName name="BEx9602K2GHNBUEUVT9ONRQU1GMD" localSheetId="13" hidden="1">#REF!</definedName>
    <definedName name="BEx9602K2GHNBUEUVT9ONRQU1GMD" localSheetId="7" hidden="1">#REF!</definedName>
    <definedName name="BEx9602K2GHNBUEUVT9ONRQU1GMD" localSheetId="2" hidden="1">#REF!</definedName>
    <definedName name="BEx9602K2GHNBUEUVT9ONRQU1GMD" localSheetId="5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6" hidden="1">#REF!</definedName>
    <definedName name="BEx9602LTEI8BPC79BGMRK6S0RP8" localSheetId="13" hidden="1">#REF!</definedName>
    <definedName name="BEx9602LTEI8BPC79BGMRK6S0RP8" localSheetId="7" hidden="1">#REF!</definedName>
    <definedName name="BEx9602LTEI8BPC79BGMRK6S0RP8" localSheetId="2" hidden="1">#REF!</definedName>
    <definedName name="BEx9602LTEI8BPC79BGMRK6S0RP8" localSheetId="5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6" hidden="1">#REF!</definedName>
    <definedName name="BEx962BL3Y4LA53EBYI64ZYMZE8U" localSheetId="13" hidden="1">#REF!</definedName>
    <definedName name="BEx962BL3Y4LA53EBYI64ZYMZE8U" localSheetId="7" hidden="1">#REF!</definedName>
    <definedName name="BEx962BL3Y4LA53EBYI64ZYMZE8U" localSheetId="2" hidden="1">#REF!</definedName>
    <definedName name="BEx962BL3Y4LA53EBYI64ZYMZE8U" localSheetId="5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6" hidden="1">#REF!</definedName>
    <definedName name="BEx96HAWZ2EMMI7VJ5NQXGK044OO" localSheetId="13" hidden="1">#REF!</definedName>
    <definedName name="BEx96HAWZ2EMMI7VJ5NQXGK044OO" localSheetId="7" hidden="1">#REF!</definedName>
    <definedName name="BEx96HAWZ2EMMI7VJ5NQXGK044OO" localSheetId="2" hidden="1">#REF!</definedName>
    <definedName name="BEx96HAWZ2EMMI7VJ5NQXGK044OO" localSheetId="5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6" hidden="1">#REF!</definedName>
    <definedName name="BEx96KR21O7H9R29TN0S45Y3QPUK" localSheetId="13" hidden="1">#REF!</definedName>
    <definedName name="BEx96KR21O7H9R29TN0S45Y3QPUK" localSheetId="7" hidden="1">#REF!</definedName>
    <definedName name="BEx96KR21O7H9R29TN0S45Y3QPUK" localSheetId="2" hidden="1">#REF!</definedName>
    <definedName name="BEx96KR21O7H9R29TN0S45Y3QPUK" localSheetId="5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6" hidden="1">#REF!</definedName>
    <definedName name="BEx96SUFKHHFE8XQ6UUO6ILDOXHO" localSheetId="13" hidden="1">#REF!</definedName>
    <definedName name="BEx96SUFKHHFE8XQ6UUO6ILDOXHO" localSheetId="7" hidden="1">#REF!</definedName>
    <definedName name="BEx96SUFKHHFE8XQ6UUO6ILDOXHO" localSheetId="2" hidden="1">#REF!</definedName>
    <definedName name="BEx96SUFKHHFE8XQ6UUO6ILDOXHO" localSheetId="5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6" hidden="1">#REF!</definedName>
    <definedName name="BEx96UN4YWXBDEZ1U1ZUIPP41Z7I" localSheetId="13" hidden="1">#REF!</definedName>
    <definedName name="BEx96UN4YWXBDEZ1U1ZUIPP41Z7I" localSheetId="7" hidden="1">#REF!</definedName>
    <definedName name="BEx96UN4YWXBDEZ1U1ZUIPP41Z7I" localSheetId="2" hidden="1">#REF!</definedName>
    <definedName name="BEx96UN4YWXBDEZ1U1ZUIPP41Z7I" localSheetId="5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6" hidden="1">#REF!</definedName>
    <definedName name="BEx978KSD61YJH3S9DGO050R2EHA" localSheetId="13" hidden="1">#REF!</definedName>
    <definedName name="BEx978KSD61YJH3S9DGO050R2EHA" localSheetId="7" hidden="1">#REF!</definedName>
    <definedName name="BEx978KSD61YJH3S9DGO050R2EHA" localSheetId="2" hidden="1">#REF!</definedName>
    <definedName name="BEx978KSD61YJH3S9DGO050R2EHA" localSheetId="5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6" hidden="1">#REF!</definedName>
    <definedName name="BEx97H9O1NAKAPK4MX4PKO34ICL5" localSheetId="13" hidden="1">#REF!</definedName>
    <definedName name="BEx97H9O1NAKAPK4MX4PKO34ICL5" localSheetId="7" hidden="1">#REF!</definedName>
    <definedName name="BEx97H9O1NAKAPK4MX4PKO34ICL5" localSheetId="2" hidden="1">#REF!</definedName>
    <definedName name="BEx97H9O1NAKAPK4MX4PKO34ICL5" localSheetId="5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6" hidden="1">#REF!</definedName>
    <definedName name="BEx97MNUZQ1Z0AO2FL7XQYVNCPR7" localSheetId="13" hidden="1">#REF!</definedName>
    <definedName name="BEx97MNUZQ1Z0AO2FL7XQYVNCPR7" localSheetId="7" hidden="1">#REF!</definedName>
    <definedName name="BEx97MNUZQ1Z0AO2FL7XQYVNCPR7" localSheetId="2" hidden="1">#REF!</definedName>
    <definedName name="BEx97MNUZQ1Z0AO2FL7XQYVNCPR7" localSheetId="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6" hidden="1">#REF!</definedName>
    <definedName name="BEx97NPQBACJVD9K1YXI08RTW9E2" localSheetId="13" hidden="1">#REF!</definedName>
    <definedName name="BEx97NPQBACJVD9K1YXI08RTW9E2" localSheetId="7" hidden="1">#REF!</definedName>
    <definedName name="BEx97NPQBACJVD9K1YXI08RTW9E2" localSheetId="2" hidden="1">#REF!</definedName>
    <definedName name="BEx97NPQBACJVD9K1YXI08RTW9E2" localSheetId="5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6" hidden="1">#REF!</definedName>
    <definedName name="BEx97RWQLXS0OORDCN69IGA58CWU" localSheetId="13" hidden="1">#REF!</definedName>
    <definedName name="BEx97RWQLXS0OORDCN69IGA58CWU" localSheetId="7" hidden="1">#REF!</definedName>
    <definedName name="BEx97RWQLXS0OORDCN69IGA58CWU" localSheetId="2" hidden="1">#REF!</definedName>
    <definedName name="BEx97RWQLXS0OORDCN69IGA58CWU" localSheetId="5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6" hidden="1">#REF!</definedName>
    <definedName name="BEx97YNGGDFIXHTMGFL2IHAQX9MI" localSheetId="13" hidden="1">#REF!</definedName>
    <definedName name="BEx97YNGGDFIXHTMGFL2IHAQX9MI" localSheetId="7" hidden="1">#REF!</definedName>
    <definedName name="BEx97YNGGDFIXHTMGFL2IHAQX9MI" localSheetId="2" hidden="1">#REF!</definedName>
    <definedName name="BEx97YNGGDFIXHTMGFL2IHAQX9MI" localSheetId="5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6" hidden="1">#REF!</definedName>
    <definedName name="BEx9805E16VCDEWPM3404WTQS6ZK" localSheetId="13" hidden="1">#REF!</definedName>
    <definedName name="BEx9805E16VCDEWPM3404WTQS6ZK" localSheetId="7" hidden="1">#REF!</definedName>
    <definedName name="BEx9805E16VCDEWPM3404WTQS6ZK" localSheetId="2" hidden="1">#REF!</definedName>
    <definedName name="BEx9805E16VCDEWPM3404WTQS6ZK" localSheetId="5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6" hidden="1">#REF!</definedName>
    <definedName name="BEx981HW73BUZWT14TBTZHC0ZTJ4" localSheetId="13" hidden="1">#REF!</definedName>
    <definedName name="BEx981HW73BUZWT14TBTZHC0ZTJ4" localSheetId="7" hidden="1">#REF!</definedName>
    <definedName name="BEx981HW73BUZWT14TBTZHC0ZTJ4" localSheetId="2" hidden="1">#REF!</definedName>
    <definedName name="BEx981HW73BUZWT14TBTZHC0ZTJ4" localSheetId="5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6" hidden="1">#REF!</definedName>
    <definedName name="BEx9871KU0N99P0900EAK69VFYT2" localSheetId="13" hidden="1">#REF!</definedName>
    <definedName name="BEx9871KU0N99P0900EAK69VFYT2" localSheetId="7" hidden="1">#REF!</definedName>
    <definedName name="BEx9871KU0N99P0900EAK69VFYT2" localSheetId="2" hidden="1">#REF!</definedName>
    <definedName name="BEx9871KU0N99P0900EAK69VFYT2" localSheetId="5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6" hidden="1">#REF!</definedName>
    <definedName name="BEx98IFKNJFGZFLID1YTRFEG1SXY" localSheetId="13" hidden="1">#REF!</definedName>
    <definedName name="BEx98IFKNJFGZFLID1YTRFEG1SXY" localSheetId="7" hidden="1">#REF!</definedName>
    <definedName name="BEx98IFKNJFGZFLID1YTRFEG1SXY" localSheetId="2" hidden="1">#REF!</definedName>
    <definedName name="BEx98IFKNJFGZFLID1YTRFEG1SXY" localSheetId="5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6" hidden="1">#REF!</definedName>
    <definedName name="BEx98T7ZEF0HKRFLBVK3BNKCG3CJ" localSheetId="13" hidden="1">#REF!</definedName>
    <definedName name="BEx98T7ZEF0HKRFLBVK3BNKCG3CJ" localSheetId="7" hidden="1">#REF!</definedName>
    <definedName name="BEx98T7ZEF0HKRFLBVK3BNKCG3CJ" localSheetId="2" hidden="1">#REF!</definedName>
    <definedName name="BEx98T7ZEF0HKRFLBVK3BNKCG3CJ" localSheetId="5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6" hidden="1">#REF!</definedName>
    <definedName name="BEx98WYSAS39FWGYTMQ8QGIT81TF" localSheetId="13" hidden="1">#REF!</definedName>
    <definedName name="BEx98WYSAS39FWGYTMQ8QGIT81TF" localSheetId="7" hidden="1">#REF!</definedName>
    <definedName name="BEx98WYSAS39FWGYTMQ8QGIT81TF" localSheetId="2" hidden="1">#REF!</definedName>
    <definedName name="BEx98WYSAS39FWGYTMQ8QGIT81TF" localSheetId="5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6" hidden="1">#REF!</definedName>
    <definedName name="BEx990461P2YAJ7BRK25INFYZ7RQ" localSheetId="13" hidden="1">#REF!</definedName>
    <definedName name="BEx990461P2YAJ7BRK25INFYZ7RQ" localSheetId="7" hidden="1">#REF!</definedName>
    <definedName name="BEx990461P2YAJ7BRK25INFYZ7RQ" localSheetId="2" hidden="1">#REF!</definedName>
    <definedName name="BEx990461P2YAJ7BRK25INFYZ7RQ" localSheetId="5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6" hidden="1">#REF!</definedName>
    <definedName name="BEx9915UVD4G7RA3IMLFZ0LG3UA2" localSheetId="13" hidden="1">#REF!</definedName>
    <definedName name="BEx9915UVD4G7RA3IMLFZ0LG3UA2" localSheetId="7" hidden="1">#REF!</definedName>
    <definedName name="BEx9915UVD4G7RA3IMLFZ0LG3UA2" localSheetId="2" hidden="1">#REF!</definedName>
    <definedName name="BEx9915UVD4G7RA3IMLFZ0LG3UA2" localSheetId="5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6" hidden="1">#REF!</definedName>
    <definedName name="BEx991M410V3S2PKCJGQ30O6JT6H" localSheetId="13" hidden="1">#REF!</definedName>
    <definedName name="BEx991M410V3S2PKCJGQ30O6JT6H" localSheetId="7" hidden="1">#REF!</definedName>
    <definedName name="BEx991M410V3S2PKCJGQ30O6JT6H" localSheetId="2" hidden="1">#REF!</definedName>
    <definedName name="BEx991M410V3S2PKCJGQ30O6JT6H" localSheetId="5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6" hidden="1">#REF!</definedName>
    <definedName name="BEx992CZON8AO7U7V88VN1JBO0MG" localSheetId="13" hidden="1">#REF!</definedName>
    <definedName name="BEx992CZON8AO7U7V88VN1JBO0MG" localSheetId="7" hidden="1">#REF!</definedName>
    <definedName name="BEx992CZON8AO7U7V88VN1JBO0MG" localSheetId="2" hidden="1">#REF!</definedName>
    <definedName name="BEx992CZON8AO7U7V88VN1JBO0MG" localSheetId="5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6" hidden="1">#REF!</definedName>
    <definedName name="BEx9952469XMFGSPXL7CMXHPJF90" localSheetId="13" hidden="1">#REF!</definedName>
    <definedName name="BEx9952469XMFGSPXL7CMXHPJF90" localSheetId="7" hidden="1">#REF!</definedName>
    <definedName name="BEx9952469XMFGSPXL7CMXHPJF90" localSheetId="2" hidden="1">#REF!</definedName>
    <definedName name="BEx9952469XMFGSPXL7CMXHPJF90" localSheetId="5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6" hidden="1">#REF!</definedName>
    <definedName name="BEx99B77I7TUSHRR4HIZ9FU2EIUT" localSheetId="13" hidden="1">#REF!</definedName>
    <definedName name="BEx99B77I7TUSHRR4HIZ9FU2EIUT" localSheetId="7" hidden="1">#REF!</definedName>
    <definedName name="BEx99B77I7TUSHRR4HIZ9FU2EIUT" localSheetId="2" hidden="1">#REF!</definedName>
    <definedName name="BEx99B77I7TUSHRR4HIZ9FU2EIUT" localSheetId="5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6" hidden="1">#REF!</definedName>
    <definedName name="BEx99EHWKKHZB66Q30C7QIXU3BVM" localSheetId="13" hidden="1">#REF!</definedName>
    <definedName name="BEx99EHWKKHZB66Q30C7QIXU3BVM" localSheetId="7" hidden="1">#REF!</definedName>
    <definedName name="BEx99EHWKKHZB66Q30C7QIXU3BVM" localSheetId="2" hidden="1">#REF!</definedName>
    <definedName name="BEx99EHWKKHZB66Q30C7QIXU3BVM" localSheetId="5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6" hidden="1">#REF!</definedName>
    <definedName name="BEx99IE6TEODZ443HP0AYCXVTNOV" localSheetId="13" hidden="1">#REF!</definedName>
    <definedName name="BEx99IE6TEODZ443HP0AYCXVTNOV" localSheetId="7" hidden="1">#REF!</definedName>
    <definedName name="BEx99IE6TEODZ443HP0AYCXVTNOV" localSheetId="2" hidden="1">#REF!</definedName>
    <definedName name="BEx99IE6TEODZ443HP0AYCXVTNOV" localSheetId="5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6" hidden="1">#REF!</definedName>
    <definedName name="BEx99Q6PH5F3OQKCCAAO75PYDEFN" localSheetId="13" hidden="1">#REF!</definedName>
    <definedName name="BEx99Q6PH5F3OQKCCAAO75PYDEFN" localSheetId="7" hidden="1">#REF!</definedName>
    <definedName name="BEx99Q6PH5F3OQKCCAAO75PYDEFN" localSheetId="2" hidden="1">#REF!</definedName>
    <definedName name="BEx99Q6PH5F3OQKCCAAO75PYDEFN" localSheetId="5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6" hidden="1">#REF!</definedName>
    <definedName name="BEx99RU5I4O0109P2FW9DN4IU3QX" localSheetId="13" hidden="1">#REF!</definedName>
    <definedName name="BEx99RU5I4O0109P2FW9DN4IU3QX" localSheetId="7" hidden="1">#REF!</definedName>
    <definedName name="BEx99RU5I4O0109P2FW9DN4IU3QX" localSheetId="2" hidden="1">#REF!</definedName>
    <definedName name="BEx99RU5I4O0109P2FW9DN4IU3QX" localSheetId="5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6" hidden="1">#REF!</definedName>
    <definedName name="BEx99WBYT2D6UUC1PT7A40ENYID4" localSheetId="13" hidden="1">#REF!</definedName>
    <definedName name="BEx99WBYT2D6UUC1PT7A40ENYID4" localSheetId="7" hidden="1">#REF!</definedName>
    <definedName name="BEx99WBYT2D6UUC1PT7A40ENYID4" localSheetId="2" hidden="1">#REF!</definedName>
    <definedName name="BEx99WBYT2D6UUC1PT7A40ENYID4" localSheetId="5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6" hidden="1">#REF!</definedName>
    <definedName name="BEx99WS2X3RTQE9O764SS5G2FPE6" localSheetId="13" hidden="1">#REF!</definedName>
    <definedName name="BEx99WS2X3RTQE9O764SS5G2FPE6" localSheetId="7" hidden="1">#REF!</definedName>
    <definedName name="BEx99WS2X3RTQE9O764SS5G2FPE6" localSheetId="2" hidden="1">#REF!</definedName>
    <definedName name="BEx99WS2X3RTQE9O764SS5G2FPE6" localSheetId="5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6" hidden="1">#REF!</definedName>
    <definedName name="BEx99ZRZ4I7FHDPGRAT5VW7NVBPU" localSheetId="13" hidden="1">#REF!</definedName>
    <definedName name="BEx99ZRZ4I7FHDPGRAT5VW7NVBPU" localSheetId="7" hidden="1">#REF!</definedName>
    <definedName name="BEx99ZRZ4I7FHDPGRAT5VW7NVBPU" localSheetId="2" hidden="1">#REF!</definedName>
    <definedName name="BEx99ZRZ4I7FHDPGRAT5VW7NVBPU" localSheetId="5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6" hidden="1">#REF!</definedName>
    <definedName name="BEx9AT5E3ZSHKSOL35O38L8HF9TH" localSheetId="13" hidden="1">#REF!</definedName>
    <definedName name="BEx9AT5E3ZSHKSOL35O38L8HF9TH" localSheetId="7" hidden="1">#REF!</definedName>
    <definedName name="BEx9AT5E3ZSHKSOL35O38L8HF9TH" localSheetId="2" hidden="1">#REF!</definedName>
    <definedName name="BEx9AT5E3ZSHKSOL35O38L8HF9TH" localSheetId="5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6" hidden="1">#REF!</definedName>
    <definedName name="BEx9ATW9WB5CNKQR5HKK7Y2GHYGR" localSheetId="13" hidden="1">#REF!</definedName>
    <definedName name="BEx9ATW9WB5CNKQR5HKK7Y2GHYGR" localSheetId="7" hidden="1">#REF!</definedName>
    <definedName name="BEx9ATW9WB5CNKQR5HKK7Y2GHYGR" localSheetId="2" hidden="1">#REF!</definedName>
    <definedName name="BEx9ATW9WB5CNKQR5HKK7Y2GHYGR" localSheetId="5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6" hidden="1">#REF!</definedName>
    <definedName name="BEx9AV8W1FAWF5BHATYEN47X12JN" localSheetId="13" hidden="1">#REF!</definedName>
    <definedName name="BEx9AV8W1FAWF5BHATYEN47X12JN" localSheetId="7" hidden="1">#REF!</definedName>
    <definedName name="BEx9AV8W1FAWF5BHATYEN47X12JN" localSheetId="2" hidden="1">#REF!</definedName>
    <definedName name="BEx9AV8W1FAWF5BHATYEN47X12JN" localSheetId="5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6" hidden="1">#REF!</definedName>
    <definedName name="BEx9B8A5186FNTQQNLIO5LK02ABI" localSheetId="13" hidden="1">#REF!</definedName>
    <definedName name="BEx9B8A5186FNTQQNLIO5LK02ABI" localSheetId="7" hidden="1">#REF!</definedName>
    <definedName name="BEx9B8A5186FNTQQNLIO5LK02ABI" localSheetId="2" hidden="1">#REF!</definedName>
    <definedName name="BEx9B8A5186FNTQQNLIO5LK02ABI" localSheetId="5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6" hidden="1">#REF!</definedName>
    <definedName name="BEx9B8VR20E2CILU4CDQUQQ9ONXK" localSheetId="13" hidden="1">#REF!</definedName>
    <definedName name="BEx9B8VR20E2CILU4CDQUQQ9ONXK" localSheetId="7" hidden="1">#REF!</definedName>
    <definedName name="BEx9B8VR20E2CILU4CDQUQQ9ONXK" localSheetId="2" hidden="1">#REF!</definedName>
    <definedName name="BEx9B8VR20E2CILU4CDQUQQ9ONXK" localSheetId="5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6" hidden="1">#REF!</definedName>
    <definedName name="BEx9B917EUP13X6FQ3NPQL76XM5V" localSheetId="13" hidden="1">#REF!</definedName>
    <definedName name="BEx9B917EUP13X6FQ3NPQL76XM5V" localSheetId="7" hidden="1">#REF!</definedName>
    <definedName name="BEx9B917EUP13X6FQ3NPQL76XM5V" localSheetId="2" hidden="1">#REF!</definedName>
    <definedName name="BEx9B917EUP13X6FQ3NPQL76XM5V" localSheetId="5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6" hidden="1">#REF!</definedName>
    <definedName name="BEx9BAJ5WYEQ623HUT9NNCMP3RUG" localSheetId="13" hidden="1">#REF!</definedName>
    <definedName name="BEx9BAJ5WYEQ623HUT9NNCMP3RUG" localSheetId="7" hidden="1">#REF!</definedName>
    <definedName name="BEx9BAJ5WYEQ623HUT9NNCMP3RUG" localSheetId="2" hidden="1">#REF!</definedName>
    <definedName name="BEx9BAJ5WYEQ623HUT9NNCMP3RUG" localSheetId="5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6" hidden="1">#REF!</definedName>
    <definedName name="BEx9BE9Z7EFJCFDYJJOY5KFTGDF4" localSheetId="13" hidden="1">#REF!</definedName>
    <definedName name="BEx9BE9Z7EFJCFDYJJOY5KFTGDF4" localSheetId="7" hidden="1">#REF!</definedName>
    <definedName name="BEx9BE9Z7EFJCFDYJJOY5KFTGDF4" localSheetId="2" hidden="1">#REF!</definedName>
    <definedName name="BEx9BE9Z7EFJCFDYJJOY5KFTGDF4" localSheetId="5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6" hidden="1">#REF!</definedName>
    <definedName name="BEx9BSIJN2O0MG8CXAMCAOADEMTO" localSheetId="13" hidden="1">#REF!</definedName>
    <definedName name="BEx9BSIJN2O0MG8CXAMCAOADEMTO" localSheetId="7" hidden="1">#REF!</definedName>
    <definedName name="BEx9BSIJN2O0MG8CXAMCAOADEMTO" localSheetId="2" hidden="1">#REF!</definedName>
    <definedName name="BEx9BSIJN2O0MG8CXAMCAOADEMTO" localSheetId="5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6" hidden="1">#REF!</definedName>
    <definedName name="BEx9BU0BBJO3ITPCO4T9FIVEVJY7" localSheetId="13" hidden="1">#REF!</definedName>
    <definedName name="BEx9BU0BBJO3ITPCO4T9FIVEVJY7" localSheetId="7" hidden="1">#REF!</definedName>
    <definedName name="BEx9BU0BBJO3ITPCO4T9FIVEVJY7" localSheetId="2" hidden="1">#REF!</definedName>
    <definedName name="BEx9BU0BBJO3ITPCO4T9FIVEVJY7" localSheetId="5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6" hidden="1">#REF!</definedName>
    <definedName name="BEx9BYSYW7QCPXS2NAVLFAU5Y2Z2" localSheetId="13" hidden="1">#REF!</definedName>
    <definedName name="BEx9BYSYW7QCPXS2NAVLFAU5Y2Z2" localSheetId="7" hidden="1">#REF!</definedName>
    <definedName name="BEx9BYSYW7QCPXS2NAVLFAU5Y2Z2" localSheetId="2" hidden="1">#REF!</definedName>
    <definedName name="BEx9BYSYW7QCPXS2NAVLFAU5Y2Z2" localSheetId="5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6" hidden="1">#REF!</definedName>
    <definedName name="BEx9C590HJ2O31IWJB73C1HR74AI" localSheetId="13" hidden="1">#REF!</definedName>
    <definedName name="BEx9C590HJ2O31IWJB73C1HR74AI" localSheetId="7" hidden="1">#REF!</definedName>
    <definedName name="BEx9C590HJ2O31IWJB73C1HR74AI" localSheetId="2" hidden="1">#REF!</definedName>
    <definedName name="BEx9C590HJ2O31IWJB73C1HR74AI" localSheetId="5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6" hidden="1">#REF!</definedName>
    <definedName name="BEx9CCQRMYYOGIOYTOM73VKDIPS1" localSheetId="13" hidden="1">#REF!</definedName>
    <definedName name="BEx9CCQRMYYOGIOYTOM73VKDIPS1" localSheetId="7" hidden="1">#REF!</definedName>
    <definedName name="BEx9CCQRMYYOGIOYTOM73VKDIPS1" localSheetId="2" hidden="1">#REF!</definedName>
    <definedName name="BEx9CCQRMYYOGIOYTOM73VKDIPS1" localSheetId="5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6" hidden="1">#REF!</definedName>
    <definedName name="BEx9CM6JVXIG9S6EAZMR899UW190" localSheetId="13" hidden="1">#REF!</definedName>
    <definedName name="BEx9CM6JVXIG9S6EAZMR899UW190" localSheetId="7" hidden="1">#REF!</definedName>
    <definedName name="BEx9CM6JVXIG9S6EAZMR899UW190" localSheetId="2" hidden="1">#REF!</definedName>
    <definedName name="BEx9CM6JVXIG9S6EAZMR899UW190" localSheetId="5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6" hidden="1">#REF!</definedName>
    <definedName name="BEx9D160NRGTDVT2ML4H9A7UKR4T" localSheetId="13" hidden="1">#REF!</definedName>
    <definedName name="BEx9D160NRGTDVT2ML4H9A7UKR4T" localSheetId="7" hidden="1">#REF!</definedName>
    <definedName name="BEx9D160NRGTDVT2ML4H9A7UKR4T" localSheetId="2" hidden="1">#REF!</definedName>
    <definedName name="BEx9D160NRGTDVT2ML4H9A7UKR4T" localSheetId="5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6" hidden="1">#REF!</definedName>
    <definedName name="BEx9D1BC9FT19KY0INAABNDBAMR1" localSheetId="13" hidden="1">#REF!</definedName>
    <definedName name="BEx9D1BC9FT19KY0INAABNDBAMR1" localSheetId="7" hidden="1">#REF!</definedName>
    <definedName name="BEx9D1BC9FT19KY0INAABNDBAMR1" localSheetId="2" hidden="1">#REF!</definedName>
    <definedName name="BEx9D1BC9FT19KY0INAABNDBAMR1" localSheetId="5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6" hidden="1">#REF!</definedName>
    <definedName name="BEx9D1MB15VSARB7IKBMZYU0JJBI" localSheetId="13" hidden="1">#REF!</definedName>
    <definedName name="BEx9D1MB15VSARB7IKBMZYU0JJBI" localSheetId="7" hidden="1">#REF!</definedName>
    <definedName name="BEx9D1MB15VSARB7IKBMZYU0JJBI" localSheetId="2" hidden="1">#REF!</definedName>
    <definedName name="BEx9D1MB15VSARB7IKBMZYU0JJBI" localSheetId="5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6" hidden="1">#REF!</definedName>
    <definedName name="BEx9DN6ZMF18Q39MPMXSDJTZQNJ3" localSheetId="13" hidden="1">#REF!</definedName>
    <definedName name="BEx9DN6ZMF18Q39MPMXSDJTZQNJ3" localSheetId="7" hidden="1">#REF!</definedName>
    <definedName name="BEx9DN6ZMF18Q39MPMXSDJTZQNJ3" localSheetId="2" hidden="1">#REF!</definedName>
    <definedName name="BEx9DN6ZMF18Q39MPMXSDJTZQNJ3" localSheetId="5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6" hidden="1">#REF!</definedName>
    <definedName name="BEx9DZXN85O544CD9O60K126YYAU" localSheetId="13" hidden="1">#REF!</definedName>
    <definedName name="BEx9DZXN85O544CD9O60K126YYAU" localSheetId="7" hidden="1">#REF!</definedName>
    <definedName name="BEx9DZXN85O544CD9O60K126YYAU" localSheetId="2" hidden="1">#REF!</definedName>
    <definedName name="BEx9DZXN85O544CD9O60K126YYAU" localSheetId="5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6" hidden="1">#REF!</definedName>
    <definedName name="BEx9E14TDNSEMI784W0OTIEQMWN6" localSheetId="13" hidden="1">#REF!</definedName>
    <definedName name="BEx9E14TDNSEMI784W0OTIEQMWN6" localSheetId="7" hidden="1">#REF!</definedName>
    <definedName name="BEx9E14TDNSEMI784W0OTIEQMWN6" localSheetId="2" hidden="1">#REF!</definedName>
    <definedName name="BEx9E14TDNSEMI784W0OTIEQMWN6" localSheetId="5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6" hidden="1">#REF!</definedName>
    <definedName name="BEx9E14TGNBYGMDDG9NETDK4SYAW" localSheetId="13" hidden="1">#REF!</definedName>
    <definedName name="BEx9E14TGNBYGMDDG9NETDK4SYAW" localSheetId="7" hidden="1">#REF!</definedName>
    <definedName name="BEx9E14TGNBYGMDDG9NETDK4SYAW" localSheetId="2" hidden="1">#REF!</definedName>
    <definedName name="BEx9E14TGNBYGMDDG9NETDK4SYAW" localSheetId="5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6" hidden="1">#REF!</definedName>
    <definedName name="BEx9E2BZ2B1R41FMGJCJ7JLGLUAJ" localSheetId="13" hidden="1">#REF!</definedName>
    <definedName name="BEx9E2BZ2B1R41FMGJCJ7JLGLUAJ" localSheetId="7" hidden="1">#REF!</definedName>
    <definedName name="BEx9E2BZ2B1R41FMGJCJ7JLGLUAJ" localSheetId="2" hidden="1">#REF!</definedName>
    <definedName name="BEx9E2BZ2B1R41FMGJCJ7JLGLUAJ" localSheetId="5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6" hidden="1">#REF!</definedName>
    <definedName name="BEx9EG9KBJ77M8LEOR9ITOKN5KXY" localSheetId="13" hidden="1">#REF!</definedName>
    <definedName name="BEx9EG9KBJ77M8LEOR9ITOKN5KXY" localSheetId="7" hidden="1">#REF!</definedName>
    <definedName name="BEx9EG9KBJ77M8LEOR9ITOKN5KXY" localSheetId="2" hidden="1">#REF!</definedName>
    <definedName name="BEx9EG9KBJ77M8LEOR9ITOKN5KXY" localSheetId="5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6" hidden="1">#REF!</definedName>
    <definedName name="BEx9EMK6HAJJMVYZTN5AUIV7O1E6" localSheetId="13" hidden="1">#REF!</definedName>
    <definedName name="BEx9EMK6HAJJMVYZTN5AUIV7O1E6" localSheetId="7" hidden="1">#REF!</definedName>
    <definedName name="BEx9EMK6HAJJMVYZTN5AUIV7O1E6" localSheetId="2" hidden="1">#REF!</definedName>
    <definedName name="BEx9EMK6HAJJMVYZTN5AUIV7O1E6" localSheetId="5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6" hidden="1">#REF!</definedName>
    <definedName name="BEx9ENB8RPU9FA3QW16IGB6LK1CH" localSheetId="13" hidden="1">#REF!</definedName>
    <definedName name="BEx9ENB8RPU9FA3QW16IGB6LK1CH" localSheetId="7" hidden="1">#REF!</definedName>
    <definedName name="BEx9ENB8RPU9FA3QW16IGB6LK1CH" localSheetId="2" hidden="1">#REF!</definedName>
    <definedName name="BEx9ENB8RPU9FA3QW16IGB6LK1CH" localSheetId="5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6" hidden="1">#REF!</definedName>
    <definedName name="BEx9EQLVZHYQ1TPX7WH3SOWXCZLE" localSheetId="13" hidden="1">#REF!</definedName>
    <definedName name="BEx9EQLVZHYQ1TPX7WH3SOWXCZLE" localSheetId="7" hidden="1">#REF!</definedName>
    <definedName name="BEx9EQLVZHYQ1TPX7WH3SOWXCZLE" localSheetId="2" hidden="1">#REF!</definedName>
    <definedName name="BEx9EQLVZHYQ1TPX7WH3SOWXCZLE" localSheetId="5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6" hidden="1">#REF!</definedName>
    <definedName name="BEx9ETLU0EK5LGEM1QCNYN2S8O5F" localSheetId="13" hidden="1">#REF!</definedName>
    <definedName name="BEx9ETLU0EK5LGEM1QCNYN2S8O5F" localSheetId="7" hidden="1">#REF!</definedName>
    <definedName name="BEx9ETLU0EK5LGEM1QCNYN2S8O5F" localSheetId="2" hidden="1">#REF!</definedName>
    <definedName name="BEx9ETLU0EK5LGEM1QCNYN2S8O5F" localSheetId="5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6" hidden="1">#REF!</definedName>
    <definedName name="BEx9F0710LGLAU3161O0O346N58H" localSheetId="13" hidden="1">#REF!</definedName>
    <definedName name="BEx9F0710LGLAU3161O0O346N58H" localSheetId="7" hidden="1">#REF!</definedName>
    <definedName name="BEx9F0710LGLAU3161O0O346N58H" localSheetId="2" hidden="1">#REF!</definedName>
    <definedName name="BEx9F0710LGLAU3161O0O346N58H" localSheetId="5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6" hidden="1">#REF!</definedName>
    <definedName name="BEx9F0Y2ESUNE3U7TQDLMPE9BO67" localSheetId="13" hidden="1">#REF!</definedName>
    <definedName name="BEx9F0Y2ESUNE3U7TQDLMPE9BO67" localSheetId="7" hidden="1">#REF!</definedName>
    <definedName name="BEx9F0Y2ESUNE3U7TQDLMPE9BO67" localSheetId="2" hidden="1">#REF!</definedName>
    <definedName name="BEx9F0Y2ESUNE3U7TQDLMPE9BO67" localSheetId="5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6" hidden="1">#REF!</definedName>
    <definedName name="BEx9F439L1R726MJFX2EP39XIBPY" localSheetId="13" hidden="1">#REF!</definedName>
    <definedName name="BEx9F439L1R726MJFX2EP39XIBPY" localSheetId="7" hidden="1">#REF!</definedName>
    <definedName name="BEx9F439L1R726MJFX2EP39XIBPY" localSheetId="2" hidden="1">#REF!</definedName>
    <definedName name="BEx9F439L1R726MJFX2EP39XIBPY" localSheetId="5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6" hidden="1">#REF!</definedName>
    <definedName name="BEx9F5W18ZGFOKGRE8PR6T1MO6GT" localSheetId="13" hidden="1">#REF!</definedName>
    <definedName name="BEx9F5W18ZGFOKGRE8PR6T1MO6GT" localSheetId="7" hidden="1">#REF!</definedName>
    <definedName name="BEx9F5W18ZGFOKGRE8PR6T1MO6GT" localSheetId="2" hidden="1">#REF!</definedName>
    <definedName name="BEx9F5W18ZGFOKGRE8PR6T1MO6GT" localSheetId="5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6" hidden="1">#REF!</definedName>
    <definedName name="BEx9F78N4HY0XFGBQ4UJRD52L1EI" localSheetId="13" hidden="1">#REF!</definedName>
    <definedName name="BEx9F78N4HY0XFGBQ4UJRD52L1EI" localSheetId="7" hidden="1">#REF!</definedName>
    <definedName name="BEx9F78N4HY0XFGBQ4UJRD52L1EI" localSheetId="2" hidden="1">#REF!</definedName>
    <definedName name="BEx9F78N4HY0XFGBQ4UJRD52L1EI" localSheetId="5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6" hidden="1">#REF!</definedName>
    <definedName name="BEx9FF16LOQP5QIR4UHW5EIFGQB8" localSheetId="13" hidden="1">#REF!</definedName>
    <definedName name="BEx9FF16LOQP5QIR4UHW5EIFGQB8" localSheetId="7" hidden="1">#REF!</definedName>
    <definedName name="BEx9FF16LOQP5QIR4UHW5EIFGQB8" localSheetId="2" hidden="1">#REF!</definedName>
    <definedName name="BEx9FF16LOQP5QIR4UHW5EIFGQB8" localSheetId="5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6" hidden="1">#REF!</definedName>
    <definedName name="BEx9FJTSRCZ3ZXT3QVBJT5NF8T7V" localSheetId="13" hidden="1">#REF!</definedName>
    <definedName name="BEx9FJTSRCZ3ZXT3QVBJT5NF8T7V" localSheetId="7" hidden="1">#REF!</definedName>
    <definedName name="BEx9FJTSRCZ3ZXT3QVBJT5NF8T7V" localSheetId="2" hidden="1">#REF!</definedName>
    <definedName name="BEx9FJTSRCZ3ZXT3QVBJT5NF8T7V" localSheetId="5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6" hidden="1">#REF!</definedName>
    <definedName name="BEx9FRBEEYPS5HLS3XT34AKZN94G" localSheetId="13" hidden="1">#REF!</definedName>
    <definedName name="BEx9FRBEEYPS5HLS3XT34AKZN94G" localSheetId="7" hidden="1">#REF!</definedName>
    <definedName name="BEx9FRBEEYPS5HLS3XT34AKZN94G" localSheetId="2" hidden="1">#REF!</definedName>
    <definedName name="BEx9FRBEEYPS5HLS3XT34AKZN94G" localSheetId="5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6" hidden="1">#REF!</definedName>
    <definedName name="BEx9G5USBCNYNA7HGVW92D800SKX" localSheetId="13" hidden="1">#REF!</definedName>
    <definedName name="BEx9G5USBCNYNA7HGVW92D800SKX" localSheetId="7" hidden="1">#REF!</definedName>
    <definedName name="BEx9G5USBCNYNA7HGVW92D800SKX" localSheetId="2" hidden="1">#REF!</definedName>
    <definedName name="BEx9G5USBCNYNA7HGVW92D800SKX" localSheetId="5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6" hidden="1">#REF!</definedName>
    <definedName name="BEx9G7CPXG7HR6N6FHPU2DBBUIKG" localSheetId="13" hidden="1">#REF!</definedName>
    <definedName name="BEx9G7CPXG7HR6N6FHPU2DBBUIKG" localSheetId="7" hidden="1">#REF!</definedName>
    <definedName name="BEx9G7CPXG7HR6N6FHPU2DBBUIKG" localSheetId="2" hidden="1">#REF!</definedName>
    <definedName name="BEx9G7CPXG7HR6N6FHPU2DBBUIKG" localSheetId="5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6" hidden="1">#REF!</definedName>
    <definedName name="BEx9GDY4D8ZPQJCYFIMYM0V0C51Y" localSheetId="13" hidden="1">#REF!</definedName>
    <definedName name="BEx9GDY4D8ZPQJCYFIMYM0V0C51Y" localSheetId="7" hidden="1">#REF!</definedName>
    <definedName name="BEx9GDY4D8ZPQJCYFIMYM0V0C51Y" localSheetId="2" hidden="1">#REF!</definedName>
    <definedName name="BEx9GDY4D8ZPQJCYFIMYM0V0C51Y" localSheetId="5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6" hidden="1">#REF!</definedName>
    <definedName name="BEx9GGY04V0ZWI6O9KZH4KSBB389" localSheetId="13" hidden="1">#REF!</definedName>
    <definedName name="BEx9GGY04V0ZWI6O9KZH4KSBB389" localSheetId="7" hidden="1">#REF!</definedName>
    <definedName name="BEx9GGY04V0ZWI6O9KZH4KSBB389" localSheetId="2" hidden="1">#REF!</definedName>
    <definedName name="BEx9GGY04V0ZWI6O9KZH4KSBB389" localSheetId="5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6" hidden="1">#REF!</definedName>
    <definedName name="BEx9GMC7TE8SDTCO5PHODBUF4SM1" localSheetId="13" hidden="1">#REF!</definedName>
    <definedName name="BEx9GMC7TE8SDTCO5PHODBUF4SM1" localSheetId="7" hidden="1">#REF!</definedName>
    <definedName name="BEx9GMC7TE8SDTCO5PHODBUF4SM1" localSheetId="2" hidden="1">#REF!</definedName>
    <definedName name="BEx9GMC7TE8SDTCO5PHODBUF4SM1" localSheetId="5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6" hidden="1">#REF!</definedName>
    <definedName name="BEx9GMN0B495HEAOG6JQK9D7HUPC" localSheetId="13" hidden="1">#REF!</definedName>
    <definedName name="BEx9GMN0B495HEAOG6JQK9D7HUPC" localSheetId="7" hidden="1">#REF!</definedName>
    <definedName name="BEx9GMN0B495HEAOG6JQK9D7HUPC" localSheetId="2" hidden="1">#REF!</definedName>
    <definedName name="BEx9GMN0B495HEAOG6JQK9D7HUPC" localSheetId="5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6" hidden="1">#REF!</definedName>
    <definedName name="BEx9GNOPB6OZ2RH3FCDNJR38RJOS" localSheetId="13" hidden="1">#REF!</definedName>
    <definedName name="BEx9GNOPB6OZ2RH3FCDNJR38RJOS" localSheetId="7" hidden="1">#REF!</definedName>
    <definedName name="BEx9GNOPB6OZ2RH3FCDNJR38RJOS" localSheetId="2" hidden="1">#REF!</definedName>
    <definedName name="BEx9GNOPB6OZ2RH3FCDNJR38RJOS" localSheetId="5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6" hidden="1">#REF!</definedName>
    <definedName name="BEx9GUQALUWCD30UKUQGSWW8KBQ7" localSheetId="13" hidden="1">#REF!</definedName>
    <definedName name="BEx9GUQALUWCD30UKUQGSWW8KBQ7" localSheetId="7" hidden="1">#REF!</definedName>
    <definedName name="BEx9GUQALUWCD30UKUQGSWW8KBQ7" localSheetId="2" hidden="1">#REF!</definedName>
    <definedName name="BEx9GUQALUWCD30UKUQGSWW8KBQ7" localSheetId="5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6" hidden="1">#REF!</definedName>
    <definedName name="BEx9GY6BVFQGCLMOWVT6PIC9WP5X" localSheetId="13" hidden="1">#REF!</definedName>
    <definedName name="BEx9GY6BVFQGCLMOWVT6PIC9WP5X" localSheetId="7" hidden="1">#REF!</definedName>
    <definedName name="BEx9GY6BVFQGCLMOWVT6PIC9WP5X" localSheetId="2" hidden="1">#REF!</definedName>
    <definedName name="BEx9GY6BVFQGCLMOWVT6PIC9WP5X" localSheetId="5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6" hidden="1">#REF!</definedName>
    <definedName name="BEx9GZ2P3FDHKXEBXX2VS0BG2NP2" localSheetId="13" hidden="1">#REF!</definedName>
    <definedName name="BEx9GZ2P3FDHKXEBXX2VS0BG2NP2" localSheetId="7" hidden="1">#REF!</definedName>
    <definedName name="BEx9GZ2P3FDHKXEBXX2VS0BG2NP2" localSheetId="2" hidden="1">#REF!</definedName>
    <definedName name="BEx9GZ2P3FDHKXEBXX2VS0BG2NP2" localSheetId="5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6" hidden="1">#REF!</definedName>
    <definedName name="BEx9H04IB14E1437FF2OIRRWBSD7" localSheetId="13" hidden="1">#REF!</definedName>
    <definedName name="BEx9H04IB14E1437FF2OIRRWBSD7" localSheetId="7" hidden="1">#REF!</definedName>
    <definedName name="BEx9H04IB14E1437FF2OIRRWBSD7" localSheetId="2" hidden="1">#REF!</definedName>
    <definedName name="BEx9H04IB14E1437FF2OIRRWBSD7" localSheetId="5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6" hidden="1">#REF!</definedName>
    <definedName name="BEx9H5O1KDZJCW91Q29VRPY5YS6P" localSheetId="13" hidden="1">#REF!</definedName>
    <definedName name="BEx9H5O1KDZJCW91Q29VRPY5YS6P" localSheetId="7" hidden="1">#REF!</definedName>
    <definedName name="BEx9H5O1KDZJCW91Q29VRPY5YS6P" localSheetId="2" hidden="1">#REF!</definedName>
    <definedName name="BEx9H5O1KDZJCW91Q29VRPY5YS6P" localSheetId="5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6" hidden="1">#REF!</definedName>
    <definedName name="BEx9H8YR0E906F1JXZMBX3LNT004" localSheetId="13" hidden="1">#REF!</definedName>
    <definedName name="BEx9H8YR0E906F1JXZMBX3LNT004" localSheetId="7" hidden="1">#REF!</definedName>
    <definedName name="BEx9H8YR0E906F1JXZMBX3LNT004" localSheetId="2" hidden="1">#REF!</definedName>
    <definedName name="BEx9H8YR0E906F1JXZMBX3LNT004" localSheetId="5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6" hidden="1">#REF!</definedName>
    <definedName name="BEx9I1QKLI6OOUPQLUQ0EF0355X6" localSheetId="13" hidden="1">#REF!</definedName>
    <definedName name="BEx9I1QKLI6OOUPQLUQ0EF0355X6" localSheetId="7" hidden="1">#REF!</definedName>
    <definedName name="BEx9I1QKLI6OOUPQLUQ0EF0355X6" localSheetId="2" hidden="1">#REF!</definedName>
    <definedName name="BEx9I1QKLI6OOUPQLUQ0EF0355X6" localSheetId="5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6" hidden="1">#REF!</definedName>
    <definedName name="BEx9I8XIG7E5NB48QQHXP23FIN60" localSheetId="13" hidden="1">#REF!</definedName>
    <definedName name="BEx9I8XIG7E5NB48QQHXP23FIN60" localSheetId="7" hidden="1">#REF!</definedName>
    <definedName name="BEx9I8XIG7E5NB48QQHXP23FIN60" localSheetId="2" hidden="1">#REF!</definedName>
    <definedName name="BEx9I8XIG7E5NB48QQHXP23FIN60" localSheetId="5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6" hidden="1">#REF!</definedName>
    <definedName name="BEx9IQRF01ATLVK0YE60ARKQJ68L" localSheetId="13" hidden="1">#REF!</definedName>
    <definedName name="BEx9IQRF01ATLVK0YE60ARKQJ68L" localSheetId="7" hidden="1">#REF!</definedName>
    <definedName name="BEx9IQRF01ATLVK0YE60ARKQJ68L" localSheetId="2" hidden="1">#REF!</definedName>
    <definedName name="BEx9IQRF01ATLVK0YE60ARKQJ68L" localSheetId="5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6" hidden="1">#REF!</definedName>
    <definedName name="BEx9IT5QNZWKM6YQ5WER0DC2PMMU" localSheetId="13" hidden="1">#REF!</definedName>
    <definedName name="BEx9IT5QNZWKM6YQ5WER0DC2PMMU" localSheetId="7" hidden="1">#REF!</definedName>
    <definedName name="BEx9IT5QNZWKM6YQ5WER0DC2PMMU" localSheetId="2" hidden="1">#REF!</definedName>
    <definedName name="BEx9IT5QNZWKM6YQ5WER0DC2PMMU" localSheetId="5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6" hidden="1">#REF!</definedName>
    <definedName name="BEx9IUICG3HZWG57MG3NXCEX4LQI" localSheetId="13" hidden="1">#REF!</definedName>
    <definedName name="BEx9IUICG3HZWG57MG3NXCEX4LQI" localSheetId="7" hidden="1">#REF!</definedName>
    <definedName name="BEx9IUICG3HZWG57MG3NXCEX4LQI" localSheetId="2" hidden="1">#REF!</definedName>
    <definedName name="BEx9IUICG3HZWG57MG3NXCEX4LQI" localSheetId="5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6" hidden="1">#REF!</definedName>
    <definedName name="BEx9IW5LYJF40GS78FJNXO9O667A" localSheetId="13" hidden="1">#REF!</definedName>
    <definedName name="BEx9IW5LYJF40GS78FJNXO9O667A" localSheetId="7" hidden="1">#REF!</definedName>
    <definedName name="BEx9IW5LYJF40GS78FJNXO9O667A" localSheetId="2" hidden="1">#REF!</definedName>
    <definedName name="BEx9IW5LYJF40GS78FJNXO9O667A" localSheetId="5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6" hidden="1">#REF!</definedName>
    <definedName name="BEx9IW5MFLXTVCJHVUZTUH93AXOS" localSheetId="13" hidden="1">#REF!</definedName>
    <definedName name="BEx9IW5MFLXTVCJHVUZTUH93AXOS" localSheetId="7" hidden="1">#REF!</definedName>
    <definedName name="BEx9IW5MFLXTVCJHVUZTUH93AXOS" localSheetId="2" hidden="1">#REF!</definedName>
    <definedName name="BEx9IW5MFLXTVCJHVUZTUH93AXOS" localSheetId="5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6" hidden="1">#REF!</definedName>
    <definedName name="BEx9IXCSPSZC80YZUPRCYTG326KV" localSheetId="13" hidden="1">#REF!</definedName>
    <definedName name="BEx9IXCSPSZC80YZUPRCYTG326KV" localSheetId="7" hidden="1">#REF!</definedName>
    <definedName name="BEx9IXCSPSZC80YZUPRCYTG326KV" localSheetId="2" hidden="1">#REF!</definedName>
    <definedName name="BEx9IXCSPSZC80YZUPRCYTG326KV" localSheetId="5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6" hidden="1">#REF!</definedName>
    <definedName name="BEx9IYUQSBZ0GG9ZT1QKX83F42F1" localSheetId="13" hidden="1">#REF!</definedName>
    <definedName name="BEx9IYUQSBZ0GG9ZT1QKX83F42F1" localSheetId="7" hidden="1">#REF!</definedName>
    <definedName name="BEx9IYUQSBZ0GG9ZT1QKX83F42F1" localSheetId="2" hidden="1">#REF!</definedName>
    <definedName name="BEx9IYUQSBZ0GG9ZT1QKX83F42F1" localSheetId="5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6" hidden="1">#REF!</definedName>
    <definedName name="BEx9IZR39NHDGOM97H4E6F81RTQW" localSheetId="13" hidden="1">#REF!</definedName>
    <definedName name="BEx9IZR39NHDGOM97H4E6F81RTQW" localSheetId="7" hidden="1">#REF!</definedName>
    <definedName name="BEx9IZR39NHDGOM97H4E6F81RTQW" localSheetId="2" hidden="1">#REF!</definedName>
    <definedName name="BEx9IZR39NHDGOM97H4E6F81RTQW" localSheetId="5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6" hidden="1">#REF!</definedName>
    <definedName name="BEx9J6CH5E7YZPER7HXEIOIKGPCA" localSheetId="13" hidden="1">#REF!</definedName>
    <definedName name="BEx9J6CH5E7YZPER7HXEIOIKGPCA" localSheetId="7" hidden="1">#REF!</definedName>
    <definedName name="BEx9J6CH5E7YZPER7HXEIOIKGPCA" localSheetId="2" hidden="1">#REF!</definedName>
    <definedName name="BEx9J6CH5E7YZPER7HXEIOIKGPCA" localSheetId="5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6" hidden="1">#REF!</definedName>
    <definedName name="BEx9JJTZKVUJAVPTRE0RAVTEH41G" localSheetId="13" hidden="1">#REF!</definedName>
    <definedName name="BEx9JJTZKVUJAVPTRE0RAVTEH41G" localSheetId="7" hidden="1">#REF!</definedName>
    <definedName name="BEx9JJTZKVUJAVPTRE0RAVTEH41G" localSheetId="2" hidden="1">#REF!</definedName>
    <definedName name="BEx9JJTZKVUJAVPTRE0RAVTEH41G" localSheetId="5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6" hidden="1">#REF!</definedName>
    <definedName name="BEx9JLBYK239B3F841C7YG1GT7ST" localSheetId="13" hidden="1">#REF!</definedName>
    <definedName name="BEx9JLBYK239B3F841C7YG1GT7ST" localSheetId="7" hidden="1">#REF!</definedName>
    <definedName name="BEx9JLBYK239B3F841C7YG1GT7ST" localSheetId="2" hidden="1">#REF!</definedName>
    <definedName name="BEx9JLBYK239B3F841C7YG1GT7ST" localSheetId="5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6" hidden="1">#REF!</definedName>
    <definedName name="BExAW4IIW5D0MDY6TJ3G4FOLPYIR" localSheetId="13" hidden="1">#REF!</definedName>
    <definedName name="BExAW4IIW5D0MDY6TJ3G4FOLPYIR" localSheetId="7" hidden="1">#REF!</definedName>
    <definedName name="BExAW4IIW5D0MDY6TJ3G4FOLPYIR" localSheetId="2" hidden="1">#REF!</definedName>
    <definedName name="BExAW4IIW5D0MDY6TJ3G4FOLPYIR" localSheetId="5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6" hidden="1">#REF!</definedName>
    <definedName name="BExAWNP1B2E9Q88TW48NH41C0FTZ" localSheetId="13" hidden="1">#REF!</definedName>
    <definedName name="BExAWNP1B2E9Q88TW48NH41C0FTZ" localSheetId="7" hidden="1">#REF!</definedName>
    <definedName name="BExAWNP1B2E9Q88TW48NH41C0FTZ" localSheetId="2" hidden="1">#REF!</definedName>
    <definedName name="BExAWNP1B2E9Q88TW48NH41C0FTZ" localSheetId="5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6" hidden="1">#REF!</definedName>
    <definedName name="BExAWUFQXTIPQ308ERZPSVPTUMYN" localSheetId="13" hidden="1">#REF!</definedName>
    <definedName name="BExAWUFQXTIPQ308ERZPSVPTUMYN" localSheetId="7" hidden="1">#REF!</definedName>
    <definedName name="BExAWUFQXTIPQ308ERZPSVPTUMYN" localSheetId="2" hidden="1">#REF!</definedName>
    <definedName name="BExAWUFQXTIPQ308ERZPSVPTUMYN" localSheetId="5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6" hidden="1">#REF!</definedName>
    <definedName name="BExAWY6O96OQO2R036QK2DI37EKV" localSheetId="13" hidden="1">#REF!</definedName>
    <definedName name="BExAWY6O96OQO2R036QK2DI37EKV" localSheetId="7" hidden="1">#REF!</definedName>
    <definedName name="BExAWY6O96OQO2R036QK2DI37EKV" localSheetId="2" hidden="1">#REF!</definedName>
    <definedName name="BExAWY6O96OQO2R036QK2DI37EKV" localSheetId="5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6" hidden="1">#REF!</definedName>
    <definedName name="BExAX410NB4F2XOB84OR2197H8M5" localSheetId="13" hidden="1">#REF!</definedName>
    <definedName name="BExAX410NB4F2XOB84OR2197H8M5" localSheetId="7" hidden="1">#REF!</definedName>
    <definedName name="BExAX410NB4F2XOB84OR2197H8M5" localSheetId="2" hidden="1">#REF!</definedName>
    <definedName name="BExAX410NB4F2XOB84OR2197H8M5" localSheetId="5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6" hidden="1">#REF!</definedName>
    <definedName name="BExAX8TNG8LQ5Q4904SAYQIPGBSV" localSheetId="13" hidden="1">#REF!</definedName>
    <definedName name="BExAX8TNG8LQ5Q4904SAYQIPGBSV" localSheetId="7" hidden="1">#REF!</definedName>
    <definedName name="BExAX8TNG8LQ5Q4904SAYQIPGBSV" localSheetId="2" hidden="1">#REF!</definedName>
    <definedName name="BExAX8TNG8LQ5Q4904SAYQIPGBSV" localSheetId="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6" hidden="1">#REF!</definedName>
    <definedName name="BExAX9KPAVIVUVU3XREDCV1BIYZL" localSheetId="13" hidden="1">#REF!</definedName>
    <definedName name="BExAX9KPAVIVUVU3XREDCV1BIYZL" localSheetId="7" hidden="1">#REF!</definedName>
    <definedName name="BExAX9KPAVIVUVU3XREDCV1BIYZL" localSheetId="2" hidden="1">#REF!</definedName>
    <definedName name="BExAX9KPAVIVUVU3XREDCV1BIYZL" localSheetId="5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6" hidden="1">#REF!</definedName>
    <definedName name="BExAXPB35BNVXZYF2XS6UP3LP0QH" localSheetId="13" hidden="1">#REF!</definedName>
    <definedName name="BExAXPB35BNVXZYF2XS6UP3LP0QH" localSheetId="7" hidden="1">#REF!</definedName>
    <definedName name="BExAXPB35BNVXZYF2XS6UP3LP0QH" localSheetId="2" hidden="1">#REF!</definedName>
    <definedName name="BExAXPB35BNVXZYF2XS6UP3LP0QH" localSheetId="5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6" hidden="1">#REF!</definedName>
    <definedName name="BExAXWSRVPK0GCZ2UFU10UOP01IY" localSheetId="13" hidden="1">#REF!</definedName>
    <definedName name="BExAXWSRVPK0GCZ2UFU10UOP01IY" localSheetId="7" hidden="1">#REF!</definedName>
    <definedName name="BExAXWSRVPK0GCZ2UFU10UOP01IY" localSheetId="2" hidden="1">#REF!</definedName>
    <definedName name="BExAXWSRVPK0GCZ2UFU10UOP01IY" localSheetId="5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6" hidden="1">#REF!</definedName>
    <definedName name="BExAY0EAT2LXR5MFGM0DLIB45PLO" localSheetId="13" hidden="1">#REF!</definedName>
    <definedName name="BExAY0EAT2LXR5MFGM0DLIB45PLO" localSheetId="7" hidden="1">#REF!</definedName>
    <definedName name="BExAY0EAT2LXR5MFGM0DLIB45PLO" localSheetId="2" hidden="1">#REF!</definedName>
    <definedName name="BExAY0EAT2LXR5MFGM0DLIB45PLO" localSheetId="5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6" hidden="1">#REF!</definedName>
    <definedName name="BExAY6JK0AK9EBIJSPEJNOIDE40W" localSheetId="13" hidden="1">#REF!</definedName>
    <definedName name="BExAY6JK0AK9EBIJSPEJNOIDE40W" localSheetId="7" hidden="1">#REF!</definedName>
    <definedName name="BExAY6JK0AK9EBIJSPEJNOIDE40W" localSheetId="2" hidden="1">#REF!</definedName>
    <definedName name="BExAY6JK0AK9EBIJSPEJNOIDE40W" localSheetId="5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6" hidden="1">#REF!</definedName>
    <definedName name="BExAYE6LNIEBR9DSNI5JGNITGKIT" localSheetId="13" hidden="1">#REF!</definedName>
    <definedName name="BExAYE6LNIEBR9DSNI5JGNITGKIT" localSheetId="7" hidden="1">#REF!</definedName>
    <definedName name="BExAYE6LNIEBR9DSNI5JGNITGKIT" localSheetId="2" hidden="1">#REF!</definedName>
    <definedName name="BExAYE6LNIEBR9DSNI5JGNITGKIT" localSheetId="5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6" hidden="1">#REF!</definedName>
    <definedName name="BExAYHMLXGGO25P8HYB2S75DEB4F" localSheetId="13" hidden="1">#REF!</definedName>
    <definedName name="BExAYHMLXGGO25P8HYB2S75DEB4F" localSheetId="7" hidden="1">#REF!</definedName>
    <definedName name="BExAYHMLXGGO25P8HYB2S75DEB4F" localSheetId="2" hidden="1">#REF!</definedName>
    <definedName name="BExAYHMLXGGO25P8HYB2S75DEB4F" localSheetId="5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6" hidden="1">#REF!</definedName>
    <definedName name="BExAYKXAUWGDOPG952TEJ2UKZKWN" localSheetId="13" hidden="1">#REF!</definedName>
    <definedName name="BExAYKXAUWGDOPG952TEJ2UKZKWN" localSheetId="7" hidden="1">#REF!</definedName>
    <definedName name="BExAYKXAUWGDOPG952TEJ2UKZKWN" localSheetId="2" hidden="1">#REF!</definedName>
    <definedName name="BExAYKXAUWGDOPG952TEJ2UKZKWN" localSheetId="5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6" hidden="1">#REF!</definedName>
    <definedName name="BExAYP9TDTI2MBP6EYE0H39CPMXN" localSheetId="13" hidden="1">#REF!</definedName>
    <definedName name="BExAYP9TDTI2MBP6EYE0H39CPMXN" localSheetId="7" hidden="1">#REF!</definedName>
    <definedName name="BExAYP9TDTI2MBP6EYE0H39CPMXN" localSheetId="2" hidden="1">#REF!</definedName>
    <definedName name="BExAYP9TDTI2MBP6EYE0H39CPMXN" localSheetId="5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6" hidden="1">#REF!</definedName>
    <definedName name="BExAYPPWJPWDKU59O051WMGB7O0J" localSheetId="13" hidden="1">#REF!</definedName>
    <definedName name="BExAYPPWJPWDKU59O051WMGB7O0J" localSheetId="7" hidden="1">#REF!</definedName>
    <definedName name="BExAYPPWJPWDKU59O051WMGB7O0J" localSheetId="2" hidden="1">#REF!</definedName>
    <definedName name="BExAYPPWJPWDKU59O051WMGB7O0J" localSheetId="5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6" hidden="1">#REF!</definedName>
    <definedName name="BExAYR2JZCJBUH6F1LZC2A7JIVRJ" localSheetId="13" hidden="1">#REF!</definedName>
    <definedName name="BExAYR2JZCJBUH6F1LZC2A7JIVRJ" localSheetId="7" hidden="1">#REF!</definedName>
    <definedName name="BExAYR2JZCJBUH6F1LZC2A7JIVRJ" localSheetId="2" hidden="1">#REF!</definedName>
    <definedName name="BExAYR2JZCJBUH6F1LZC2A7JIVRJ" localSheetId="5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6" hidden="1">#REF!</definedName>
    <definedName name="BExAYTGVRD3DLKO75RFPMBKCIWB8" localSheetId="13" hidden="1">#REF!</definedName>
    <definedName name="BExAYTGVRD3DLKO75RFPMBKCIWB8" localSheetId="7" hidden="1">#REF!</definedName>
    <definedName name="BExAYTGVRD3DLKO75RFPMBKCIWB8" localSheetId="2" hidden="1">#REF!</definedName>
    <definedName name="BExAYTGVRD3DLKO75RFPMBKCIWB8" localSheetId="5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6" hidden="1">#REF!</definedName>
    <definedName name="BExAYY9H9COOT46HJLPVDLTO12UL" localSheetId="13" hidden="1">#REF!</definedName>
    <definedName name="BExAYY9H9COOT46HJLPVDLTO12UL" localSheetId="7" hidden="1">#REF!</definedName>
    <definedName name="BExAYY9H9COOT46HJLPVDLTO12UL" localSheetId="2" hidden="1">#REF!</definedName>
    <definedName name="BExAYY9H9COOT46HJLPVDLTO12UL" localSheetId="5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6" hidden="1">#REF!</definedName>
    <definedName name="BExAYYKAQA3KDMQ890FIE5M9SPBL" localSheetId="13" hidden="1">#REF!</definedName>
    <definedName name="BExAYYKAQA3KDMQ890FIE5M9SPBL" localSheetId="7" hidden="1">#REF!</definedName>
    <definedName name="BExAYYKAQA3KDMQ890FIE5M9SPBL" localSheetId="2" hidden="1">#REF!</definedName>
    <definedName name="BExAYYKAQA3KDMQ890FIE5M9SPBL" localSheetId="5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6" hidden="1">#REF!</definedName>
    <definedName name="BExAZ6SY0EU69GC3CWI5EOO0YLFG" localSheetId="13" hidden="1">#REF!</definedName>
    <definedName name="BExAZ6SY0EU69GC3CWI5EOO0YLFG" localSheetId="7" hidden="1">#REF!</definedName>
    <definedName name="BExAZ6SY0EU69GC3CWI5EOO0YLFG" localSheetId="2" hidden="1">#REF!</definedName>
    <definedName name="BExAZ6SY0EU69GC3CWI5EOO0YLFG" localSheetId="5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6" hidden="1">#REF!</definedName>
    <definedName name="BExAZ6YEEBJV0PCKFE137K2Y3A8M" localSheetId="13" hidden="1">#REF!</definedName>
    <definedName name="BExAZ6YEEBJV0PCKFE137K2Y3A8M" localSheetId="7" hidden="1">#REF!</definedName>
    <definedName name="BExAZ6YEEBJV0PCKFE137K2Y3A8M" localSheetId="2" hidden="1">#REF!</definedName>
    <definedName name="BExAZ6YEEBJV0PCKFE137K2Y3A8M" localSheetId="5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6" hidden="1">#REF!</definedName>
    <definedName name="BExAZAP844MJ4GSAIYNYHQ7FECC3" localSheetId="13" hidden="1">#REF!</definedName>
    <definedName name="BExAZAP844MJ4GSAIYNYHQ7FECC3" localSheetId="7" hidden="1">#REF!</definedName>
    <definedName name="BExAZAP844MJ4GSAIYNYHQ7FECC3" localSheetId="2" hidden="1">#REF!</definedName>
    <definedName name="BExAZAP844MJ4GSAIYNYHQ7FECC3" localSheetId="5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6" hidden="1">#REF!</definedName>
    <definedName name="BExAZCNEGB4JYHC8CZ51KTN890US" localSheetId="13" hidden="1">#REF!</definedName>
    <definedName name="BExAZCNEGB4JYHC8CZ51KTN890US" localSheetId="7" hidden="1">#REF!</definedName>
    <definedName name="BExAZCNEGB4JYHC8CZ51KTN890US" localSheetId="2" hidden="1">#REF!</definedName>
    <definedName name="BExAZCNEGB4JYHC8CZ51KTN890US" localSheetId="5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6" hidden="1">#REF!</definedName>
    <definedName name="BExAZFCI302YFYRDJYQDWQQL0Q0O" localSheetId="13" hidden="1">#REF!</definedName>
    <definedName name="BExAZFCI302YFYRDJYQDWQQL0Q0O" localSheetId="7" hidden="1">#REF!</definedName>
    <definedName name="BExAZFCI302YFYRDJYQDWQQL0Q0O" localSheetId="2" hidden="1">#REF!</definedName>
    <definedName name="BExAZFCI302YFYRDJYQDWQQL0Q0O" localSheetId="5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6" hidden="1">#REF!</definedName>
    <definedName name="BExAZJE2UOL40XUAU2RB53X5K20P" localSheetId="13" hidden="1">#REF!</definedName>
    <definedName name="BExAZJE2UOL40XUAU2RB53X5K20P" localSheetId="7" hidden="1">#REF!</definedName>
    <definedName name="BExAZJE2UOL40XUAU2RB53X5K20P" localSheetId="2" hidden="1">#REF!</definedName>
    <definedName name="BExAZJE2UOL40XUAU2RB53X5K20P" localSheetId="5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6" hidden="1">#REF!</definedName>
    <definedName name="BExAZLHLST9OP89R1HJMC1POQG8H" localSheetId="13" hidden="1">#REF!</definedName>
    <definedName name="BExAZLHLST9OP89R1HJMC1POQG8H" localSheetId="7" hidden="1">#REF!</definedName>
    <definedName name="BExAZLHLST9OP89R1HJMC1POQG8H" localSheetId="2" hidden="1">#REF!</definedName>
    <definedName name="BExAZLHLST9OP89R1HJMC1POQG8H" localSheetId="5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6" hidden="1">#REF!</definedName>
    <definedName name="BExAZMDYMIAA7RX1BMCKU1VLBRGY" localSheetId="13" hidden="1">#REF!</definedName>
    <definedName name="BExAZMDYMIAA7RX1BMCKU1VLBRGY" localSheetId="7" hidden="1">#REF!</definedName>
    <definedName name="BExAZMDYMIAA7RX1BMCKU1VLBRGY" localSheetId="2" hidden="1">#REF!</definedName>
    <definedName name="BExAZMDYMIAA7RX1BMCKU1VLBRGY" localSheetId="5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6" hidden="1">#REF!</definedName>
    <definedName name="BExAZNL6BHI8DCQWXOX4I2P839UX" localSheetId="13" hidden="1">#REF!</definedName>
    <definedName name="BExAZNL6BHI8DCQWXOX4I2P839UX" localSheetId="7" hidden="1">#REF!</definedName>
    <definedName name="BExAZNL6BHI8DCQWXOX4I2P839UX" localSheetId="2" hidden="1">#REF!</definedName>
    <definedName name="BExAZNL6BHI8DCQWXOX4I2P839UX" localSheetId="5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6" hidden="1">#REF!</definedName>
    <definedName name="BExAZRMWSONMCG9KDUM4KAQ7BONM" localSheetId="13" hidden="1">#REF!</definedName>
    <definedName name="BExAZRMWSONMCG9KDUM4KAQ7BONM" localSheetId="7" hidden="1">#REF!</definedName>
    <definedName name="BExAZRMWSONMCG9KDUM4KAQ7BONM" localSheetId="2" hidden="1">#REF!</definedName>
    <definedName name="BExAZRMWSONMCG9KDUM4KAQ7BONM" localSheetId="5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6" hidden="1">#REF!</definedName>
    <definedName name="BExAZSOJNQ5N3LM4XA17IH7NIY7G" localSheetId="13" hidden="1">#REF!</definedName>
    <definedName name="BExAZSOJNQ5N3LM4XA17IH7NIY7G" localSheetId="7" hidden="1">#REF!</definedName>
    <definedName name="BExAZSOJNQ5N3LM4XA17IH7NIY7G" localSheetId="2" hidden="1">#REF!</definedName>
    <definedName name="BExAZSOJNQ5N3LM4XA17IH7NIY7G" localSheetId="5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6" hidden="1">#REF!</definedName>
    <definedName name="BExAZTFG4SJRG4TW6JXRF7N08JFI" localSheetId="13" hidden="1">#REF!</definedName>
    <definedName name="BExAZTFG4SJRG4TW6JXRF7N08JFI" localSheetId="7" hidden="1">#REF!</definedName>
    <definedName name="BExAZTFG4SJRG4TW6JXRF7N08JFI" localSheetId="2" hidden="1">#REF!</definedName>
    <definedName name="BExAZTFG4SJRG4TW6JXRF7N08JFI" localSheetId="5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6" hidden="1">#REF!</definedName>
    <definedName name="BExAZUS4A8OHDZK0MWAOCCCKTH73" localSheetId="13" hidden="1">#REF!</definedName>
    <definedName name="BExAZUS4A8OHDZK0MWAOCCCKTH73" localSheetId="7" hidden="1">#REF!</definedName>
    <definedName name="BExAZUS4A8OHDZK0MWAOCCCKTH73" localSheetId="2" hidden="1">#REF!</definedName>
    <definedName name="BExAZUS4A8OHDZK0MWAOCCCKTH73" localSheetId="5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6" hidden="1">#REF!</definedName>
    <definedName name="BExAZX6FECVK3E07KXM2XPYKGM6U" localSheetId="13" hidden="1">#REF!</definedName>
    <definedName name="BExAZX6FECVK3E07KXM2XPYKGM6U" localSheetId="7" hidden="1">#REF!</definedName>
    <definedName name="BExAZX6FECVK3E07KXM2XPYKGM6U" localSheetId="2" hidden="1">#REF!</definedName>
    <definedName name="BExAZX6FECVK3E07KXM2XPYKGM6U" localSheetId="5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6" hidden="1">#REF!</definedName>
    <definedName name="BExB012NJ8GASTNNPBRRFTLHIOC9" localSheetId="13" hidden="1">#REF!</definedName>
    <definedName name="BExB012NJ8GASTNNPBRRFTLHIOC9" localSheetId="7" hidden="1">#REF!</definedName>
    <definedName name="BExB012NJ8GASTNNPBRRFTLHIOC9" localSheetId="2" hidden="1">#REF!</definedName>
    <definedName name="BExB012NJ8GASTNNPBRRFTLHIOC9" localSheetId="5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6" hidden="1">#REF!</definedName>
    <definedName name="BExB072HHXVMUC0VYNGG48GRSH5Q" localSheetId="13" hidden="1">#REF!</definedName>
    <definedName name="BExB072HHXVMUC0VYNGG48GRSH5Q" localSheetId="7" hidden="1">#REF!</definedName>
    <definedName name="BExB072HHXVMUC0VYNGG48GRSH5Q" localSheetId="2" hidden="1">#REF!</definedName>
    <definedName name="BExB072HHXVMUC0VYNGG48GRSH5Q" localSheetId="5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6" hidden="1">#REF!</definedName>
    <definedName name="BExB0FRDEYDEUEAB1W8KD6D965XA" localSheetId="13" hidden="1">#REF!</definedName>
    <definedName name="BExB0FRDEYDEUEAB1W8KD6D965XA" localSheetId="7" hidden="1">#REF!</definedName>
    <definedName name="BExB0FRDEYDEUEAB1W8KD6D965XA" localSheetId="2" hidden="1">#REF!</definedName>
    <definedName name="BExB0FRDEYDEUEAB1W8KD6D965XA" localSheetId="5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6" hidden="1">#REF!</definedName>
    <definedName name="BExB0GIGLDV7P55ZR51C0HG15PA2" localSheetId="13" hidden="1">#REF!</definedName>
    <definedName name="BExB0GIGLDV7P55ZR51C0HG15PA2" localSheetId="7" hidden="1">#REF!</definedName>
    <definedName name="BExB0GIGLDV7P55ZR51C0HG15PA2" localSheetId="2" hidden="1">#REF!</definedName>
    <definedName name="BExB0GIGLDV7P55ZR51C0HG15PA2" localSheetId="5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6" hidden="1">#REF!</definedName>
    <definedName name="BExB0KPCN7YJORQAYUCF4YKIKPMC" localSheetId="13" hidden="1">#REF!</definedName>
    <definedName name="BExB0KPCN7YJORQAYUCF4YKIKPMC" localSheetId="7" hidden="1">#REF!</definedName>
    <definedName name="BExB0KPCN7YJORQAYUCF4YKIKPMC" localSheetId="2" hidden="1">#REF!</definedName>
    <definedName name="BExB0KPCN7YJORQAYUCF4YKIKPMC" localSheetId="5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6" hidden="1">#REF!</definedName>
    <definedName name="BExB0VHQD6ORZS0MIC86QWHCE4UC" localSheetId="13" hidden="1">#REF!</definedName>
    <definedName name="BExB0VHQD6ORZS0MIC86QWHCE4UC" localSheetId="7" hidden="1">#REF!</definedName>
    <definedName name="BExB0VHQD6ORZS0MIC86QWHCE4UC" localSheetId="2" hidden="1">#REF!</definedName>
    <definedName name="BExB0VHQD6ORZS0MIC86QWHCE4UC" localSheetId="5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6" hidden="1">#REF!</definedName>
    <definedName name="BExB0WE4PI3NOBXXVO9CTEN4DIU2" localSheetId="13" hidden="1">#REF!</definedName>
    <definedName name="BExB0WE4PI3NOBXXVO9CTEN4DIU2" localSheetId="7" hidden="1">#REF!</definedName>
    <definedName name="BExB0WE4PI3NOBXXVO9CTEN4DIU2" localSheetId="2" hidden="1">#REF!</definedName>
    <definedName name="BExB0WE4PI3NOBXXVO9CTEN4DIU2" localSheetId="5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6" hidden="1">#REF!</definedName>
    <definedName name="BExB0Z8O1CQF2CWFBBHE8SNISDAO" localSheetId="13" hidden="1">#REF!</definedName>
    <definedName name="BExB0Z8O1CQF2CWFBBHE8SNISDAO" localSheetId="7" hidden="1">#REF!</definedName>
    <definedName name="BExB0Z8O1CQF2CWFBBHE8SNISDAO" localSheetId="2" hidden="1">#REF!</definedName>
    <definedName name="BExB0Z8O1CQF2CWFBBHE8SNISDAO" localSheetId="5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6" hidden="1">#REF!</definedName>
    <definedName name="BExB10QNIVITUYS55OAEKK3VLJFE" localSheetId="13" hidden="1">#REF!</definedName>
    <definedName name="BExB10QNIVITUYS55OAEKK3VLJFE" localSheetId="7" hidden="1">#REF!</definedName>
    <definedName name="BExB10QNIVITUYS55OAEKK3VLJFE" localSheetId="2" hidden="1">#REF!</definedName>
    <definedName name="BExB10QNIVITUYS55OAEKK3VLJFE" localSheetId="5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6" hidden="1">#REF!</definedName>
    <definedName name="BExB15ZDRY4CIJ911DONP0KCY9KU" localSheetId="13" hidden="1">#REF!</definedName>
    <definedName name="BExB15ZDRY4CIJ911DONP0KCY9KU" localSheetId="7" hidden="1">#REF!</definedName>
    <definedName name="BExB15ZDRY4CIJ911DONP0KCY9KU" localSheetId="2" hidden="1">#REF!</definedName>
    <definedName name="BExB15ZDRY4CIJ911DONP0KCY9KU" localSheetId="5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6" hidden="1">#REF!</definedName>
    <definedName name="BExB16VQY0O0RLZYJFU3OFEONVTE" localSheetId="13" hidden="1">#REF!</definedName>
    <definedName name="BExB16VQY0O0RLZYJFU3OFEONVTE" localSheetId="7" hidden="1">#REF!</definedName>
    <definedName name="BExB16VQY0O0RLZYJFU3OFEONVTE" localSheetId="2" hidden="1">#REF!</definedName>
    <definedName name="BExB16VQY0O0RLZYJFU3OFEONVTE" localSheetId="5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6" hidden="1">#REF!</definedName>
    <definedName name="BExB1FKNY2UO4W5FUGFHJOA2WFGG" localSheetId="13" hidden="1">#REF!</definedName>
    <definedName name="BExB1FKNY2UO4W5FUGFHJOA2WFGG" localSheetId="7" hidden="1">#REF!</definedName>
    <definedName name="BExB1FKNY2UO4W5FUGFHJOA2WFGG" localSheetId="2" hidden="1">#REF!</definedName>
    <definedName name="BExB1FKNY2UO4W5FUGFHJOA2WFGG" localSheetId="5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6" hidden="1">#REF!</definedName>
    <definedName name="BExB1GMD0PIDGTFBGQOPRWQSP9I4" localSheetId="13" hidden="1">#REF!</definedName>
    <definedName name="BExB1GMD0PIDGTFBGQOPRWQSP9I4" localSheetId="7" hidden="1">#REF!</definedName>
    <definedName name="BExB1GMD0PIDGTFBGQOPRWQSP9I4" localSheetId="2" hidden="1">#REF!</definedName>
    <definedName name="BExB1GMD0PIDGTFBGQOPRWQSP9I4" localSheetId="5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6" hidden="1">#REF!</definedName>
    <definedName name="BExB1HZ0FHGNOS2URJWFD5G55OMO" localSheetId="13" hidden="1">#REF!</definedName>
    <definedName name="BExB1HZ0FHGNOS2URJWFD5G55OMO" localSheetId="7" hidden="1">#REF!</definedName>
    <definedName name="BExB1HZ0FHGNOS2URJWFD5G55OMO" localSheetId="2" hidden="1">#REF!</definedName>
    <definedName name="BExB1HZ0FHGNOS2URJWFD5G55OMO" localSheetId="5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6" hidden="1">#REF!</definedName>
    <definedName name="BExB1Q29OO6LNFNT1EQLA3KYE7MX" localSheetId="13" hidden="1">#REF!</definedName>
    <definedName name="BExB1Q29OO6LNFNT1EQLA3KYE7MX" localSheetId="7" hidden="1">#REF!</definedName>
    <definedName name="BExB1Q29OO6LNFNT1EQLA3KYE7MX" localSheetId="2" hidden="1">#REF!</definedName>
    <definedName name="BExB1Q29OO6LNFNT1EQLA3KYE7MX" localSheetId="5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6" hidden="1">#REF!</definedName>
    <definedName name="BExB1TNRV5EBWZEHYLHI76T0FVA7" localSheetId="13" hidden="1">#REF!</definedName>
    <definedName name="BExB1TNRV5EBWZEHYLHI76T0FVA7" localSheetId="7" hidden="1">#REF!</definedName>
    <definedName name="BExB1TNRV5EBWZEHYLHI76T0FVA7" localSheetId="2" hidden="1">#REF!</definedName>
    <definedName name="BExB1TNRV5EBWZEHYLHI76T0FVA7" localSheetId="5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6" hidden="1">#REF!</definedName>
    <definedName name="BExB1WI6M8I0EEP1ANUQZCFY24EV" localSheetId="13" hidden="1">#REF!</definedName>
    <definedName name="BExB1WI6M8I0EEP1ANUQZCFY24EV" localSheetId="7" hidden="1">#REF!</definedName>
    <definedName name="BExB1WI6M8I0EEP1ANUQZCFY24EV" localSheetId="2" hidden="1">#REF!</definedName>
    <definedName name="BExB1WI6M8I0EEP1ANUQZCFY24EV" localSheetId="5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6" hidden="1">#REF!</definedName>
    <definedName name="BExB203OWC9QZA3BYOKQ18L4FUJE" localSheetId="13" hidden="1">#REF!</definedName>
    <definedName name="BExB203OWC9QZA3BYOKQ18L4FUJE" localSheetId="7" hidden="1">#REF!</definedName>
    <definedName name="BExB203OWC9QZA3BYOKQ18L4FUJE" localSheetId="2" hidden="1">#REF!</definedName>
    <definedName name="BExB203OWC9QZA3BYOKQ18L4FUJE" localSheetId="5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6" hidden="1">#REF!</definedName>
    <definedName name="BExB2CJHTU7C591BR4WRL5L2F2K6" localSheetId="13" hidden="1">#REF!</definedName>
    <definedName name="BExB2CJHTU7C591BR4WRL5L2F2K6" localSheetId="7" hidden="1">#REF!</definedName>
    <definedName name="BExB2CJHTU7C591BR4WRL5L2F2K6" localSheetId="2" hidden="1">#REF!</definedName>
    <definedName name="BExB2CJHTU7C591BR4WRL5L2F2K6" localSheetId="5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6" hidden="1">#REF!</definedName>
    <definedName name="BExB2K1AV4PGNS1O6C7D7AO411AX" localSheetId="13" hidden="1">#REF!</definedName>
    <definedName name="BExB2K1AV4PGNS1O6C7D7AO411AX" localSheetId="7" hidden="1">#REF!</definedName>
    <definedName name="BExB2K1AV4PGNS1O6C7D7AO411AX" localSheetId="2" hidden="1">#REF!</definedName>
    <definedName name="BExB2K1AV4PGNS1O6C7D7AO411AX" localSheetId="5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6" hidden="1">#REF!</definedName>
    <definedName name="BExB2O2UYHKI324YE324E1N7FVIB" localSheetId="13" hidden="1">#REF!</definedName>
    <definedName name="BExB2O2UYHKI324YE324E1N7FVIB" localSheetId="7" hidden="1">#REF!</definedName>
    <definedName name="BExB2O2UYHKI324YE324E1N7FVIB" localSheetId="2" hidden="1">#REF!</definedName>
    <definedName name="BExB2O2UYHKI324YE324E1N7FVIB" localSheetId="5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6" hidden="1">#REF!</definedName>
    <definedName name="BExB2Q0VJ0MU2URO3JOVUAVHEI3V" localSheetId="13" hidden="1">#REF!</definedName>
    <definedName name="BExB2Q0VJ0MU2URO3JOVUAVHEI3V" localSheetId="7" hidden="1">#REF!</definedName>
    <definedName name="BExB2Q0VJ0MU2URO3JOVUAVHEI3V" localSheetId="2" hidden="1">#REF!</definedName>
    <definedName name="BExB2Q0VJ0MU2URO3JOVUAVHEI3V" localSheetId="5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6" hidden="1">#REF!</definedName>
    <definedName name="BExB30IP1DNKNQ6PZ5ERUGR5MK4Z" localSheetId="13" hidden="1">#REF!</definedName>
    <definedName name="BExB30IP1DNKNQ6PZ5ERUGR5MK4Z" localSheetId="7" hidden="1">#REF!</definedName>
    <definedName name="BExB30IP1DNKNQ6PZ5ERUGR5MK4Z" localSheetId="2" hidden="1">#REF!</definedName>
    <definedName name="BExB30IP1DNKNQ6PZ5ERUGR5MK4Z" localSheetId="5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6" hidden="1">#REF!</definedName>
    <definedName name="BExB385QW2BSSBXS953SSQN2ISSW" localSheetId="13" hidden="1">#REF!</definedName>
    <definedName name="BExB385QW2BSSBXS953SSQN2ISSW" localSheetId="7" hidden="1">#REF!</definedName>
    <definedName name="BExB385QW2BSSBXS953SSQN2ISSW" localSheetId="2" hidden="1">#REF!</definedName>
    <definedName name="BExB385QW2BSSBXS953SSQN2ISSW" localSheetId="5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6" hidden="1">#REF!</definedName>
    <definedName name="BExB3DEMEV5D9G8FDHD4NQ9X2YNT" localSheetId="13" hidden="1">#REF!</definedName>
    <definedName name="BExB3DEMEV5D9G8FDHD4NQ9X2YNT" localSheetId="7" hidden="1">#REF!</definedName>
    <definedName name="BExB3DEMEV5D9G8FDHD4NQ9X2YNT" localSheetId="2" hidden="1">#REF!</definedName>
    <definedName name="BExB3DEMEV5D9G8FDHD4NQ9X2YNT" localSheetId="5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6" hidden="1">#REF!</definedName>
    <definedName name="BExB3RXU8AJQ86I5RXEWLGGR7R7C" localSheetId="13" hidden="1">#REF!</definedName>
    <definedName name="BExB3RXU8AJQ86I5RXEWLGGR7R7C" localSheetId="7" hidden="1">#REF!</definedName>
    <definedName name="BExB3RXU8AJQ86I5RXEWLGGR7R7C" localSheetId="2" hidden="1">#REF!</definedName>
    <definedName name="BExB3RXU8AJQ86I5RXEWLGGR7R7C" localSheetId="5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6" hidden="1">#REF!</definedName>
    <definedName name="BExB442RX0T3L6HUL6X5T21CENW6" localSheetId="13" hidden="1">#REF!</definedName>
    <definedName name="BExB442RX0T3L6HUL6X5T21CENW6" localSheetId="7" hidden="1">#REF!</definedName>
    <definedName name="BExB442RX0T3L6HUL6X5T21CENW6" localSheetId="2" hidden="1">#REF!</definedName>
    <definedName name="BExB442RX0T3L6HUL6X5T21CENW6" localSheetId="5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6" hidden="1">#REF!</definedName>
    <definedName name="BExB4ADD0L7417CII901XTFKXD1J" localSheetId="13" hidden="1">#REF!</definedName>
    <definedName name="BExB4ADD0L7417CII901XTFKXD1J" localSheetId="7" hidden="1">#REF!</definedName>
    <definedName name="BExB4ADD0L7417CII901XTFKXD1J" localSheetId="2" hidden="1">#REF!</definedName>
    <definedName name="BExB4ADD0L7417CII901XTFKXD1J" localSheetId="5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6" hidden="1">#REF!</definedName>
    <definedName name="BExB4DYU06HCGRIPBSWRCXK804UM" localSheetId="13" hidden="1">#REF!</definedName>
    <definedName name="BExB4DYU06HCGRIPBSWRCXK804UM" localSheetId="7" hidden="1">#REF!</definedName>
    <definedName name="BExB4DYU06HCGRIPBSWRCXK804UM" localSheetId="2" hidden="1">#REF!</definedName>
    <definedName name="BExB4DYU06HCGRIPBSWRCXK804UM" localSheetId="5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6" hidden="1">#REF!</definedName>
    <definedName name="BExB4HEZO4E597Q5M4M10LT8TLY3" localSheetId="13" hidden="1">#REF!</definedName>
    <definedName name="BExB4HEZO4E597Q5M4M10LT8TLY3" localSheetId="7" hidden="1">#REF!</definedName>
    <definedName name="BExB4HEZO4E597Q5M4M10LT8TLY3" localSheetId="2" hidden="1">#REF!</definedName>
    <definedName name="BExB4HEZO4E597Q5M4M10LT8TLY3" localSheetId="5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6" hidden="1">#REF!</definedName>
    <definedName name="BExB4X01APD3Z8ZW6MVX1P8NAO7G" localSheetId="13" hidden="1">#REF!</definedName>
    <definedName name="BExB4X01APD3Z8ZW6MVX1P8NAO7G" localSheetId="7" hidden="1">#REF!</definedName>
    <definedName name="BExB4X01APD3Z8ZW6MVX1P8NAO7G" localSheetId="2" hidden="1">#REF!</definedName>
    <definedName name="BExB4X01APD3Z8ZW6MVX1P8NAO7G" localSheetId="5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6" hidden="1">#REF!</definedName>
    <definedName name="BExB4Z3EZBGYYI33U0KQ8NEIH8PY" localSheetId="13" hidden="1">#REF!</definedName>
    <definedName name="BExB4Z3EZBGYYI33U0KQ8NEIH8PY" localSheetId="7" hidden="1">#REF!</definedName>
    <definedName name="BExB4Z3EZBGYYI33U0KQ8NEIH8PY" localSheetId="2" hidden="1">#REF!</definedName>
    <definedName name="BExB4Z3EZBGYYI33U0KQ8NEIH8PY" localSheetId="5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6" hidden="1">#REF!</definedName>
    <definedName name="BExB4ZJOLU1PXBMG4TPCCLTRMNRE" localSheetId="13" hidden="1">#REF!</definedName>
    <definedName name="BExB4ZJOLU1PXBMG4TPCCLTRMNRE" localSheetId="7" hidden="1">#REF!</definedName>
    <definedName name="BExB4ZJOLU1PXBMG4TPCCLTRMNRE" localSheetId="2" hidden="1">#REF!</definedName>
    <definedName name="BExB4ZJOLU1PXBMG4TPCCLTRMNRE" localSheetId="5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6" hidden="1">#REF!</definedName>
    <definedName name="BExB4ZZSDPL4Q05BMVT5TUN0IGKT" localSheetId="13" hidden="1">#REF!</definedName>
    <definedName name="BExB4ZZSDPL4Q05BMVT5TUN0IGKT" localSheetId="7" hidden="1">#REF!</definedName>
    <definedName name="BExB4ZZSDPL4Q05BMVT5TUN0IGKT" localSheetId="2" hidden="1">#REF!</definedName>
    <definedName name="BExB4ZZSDPL4Q05BMVT5TUN0IGKT" localSheetId="5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6" hidden="1">#REF!</definedName>
    <definedName name="BExB55368XW7UX657ZSPC6BFE92S" localSheetId="13" hidden="1">#REF!</definedName>
    <definedName name="BExB55368XW7UX657ZSPC6BFE92S" localSheetId="7" hidden="1">#REF!</definedName>
    <definedName name="BExB55368XW7UX657ZSPC6BFE92S" localSheetId="2" hidden="1">#REF!</definedName>
    <definedName name="BExB55368XW7UX657ZSPC6BFE92S" localSheetId="5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6" hidden="1">#REF!</definedName>
    <definedName name="BExB57MZEPL2SA2ONPK66YFLZWJU" localSheetId="13" hidden="1">#REF!</definedName>
    <definedName name="BExB57MZEPL2SA2ONPK66YFLZWJU" localSheetId="7" hidden="1">#REF!</definedName>
    <definedName name="BExB57MZEPL2SA2ONPK66YFLZWJU" localSheetId="2" hidden="1">#REF!</definedName>
    <definedName name="BExB57MZEPL2SA2ONPK66YFLZWJU" localSheetId="5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6" hidden="1">#REF!</definedName>
    <definedName name="BExB5833OAOJ22VK1YK47FHUSVK2" localSheetId="13" hidden="1">#REF!</definedName>
    <definedName name="BExB5833OAOJ22VK1YK47FHUSVK2" localSheetId="7" hidden="1">#REF!</definedName>
    <definedName name="BExB5833OAOJ22VK1YK47FHUSVK2" localSheetId="2" hidden="1">#REF!</definedName>
    <definedName name="BExB5833OAOJ22VK1YK47FHUSVK2" localSheetId="5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6" hidden="1">#REF!</definedName>
    <definedName name="BExB58JDIHS42JZT9DJJMKA8QFCO" localSheetId="13" hidden="1">#REF!</definedName>
    <definedName name="BExB58JDIHS42JZT9DJJMKA8QFCO" localSheetId="7" hidden="1">#REF!</definedName>
    <definedName name="BExB58JDIHS42JZT9DJJMKA8QFCO" localSheetId="2" hidden="1">#REF!</definedName>
    <definedName name="BExB58JDIHS42JZT9DJJMKA8QFCO" localSheetId="5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6" hidden="1">#REF!</definedName>
    <definedName name="BExB58U5FQC5JWV9CGC83HLLZUZI" localSheetId="13" hidden="1">#REF!</definedName>
    <definedName name="BExB58U5FQC5JWV9CGC83HLLZUZI" localSheetId="7" hidden="1">#REF!</definedName>
    <definedName name="BExB58U5FQC5JWV9CGC83HLLZUZI" localSheetId="2" hidden="1">#REF!</definedName>
    <definedName name="BExB58U5FQC5JWV9CGC83HLLZUZI" localSheetId="5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6" hidden="1">#REF!</definedName>
    <definedName name="BExB5EDO9XUKHF74X3HAU2WPPHZH" localSheetId="13" hidden="1">#REF!</definedName>
    <definedName name="BExB5EDO9XUKHF74X3HAU2WPPHZH" localSheetId="7" hidden="1">#REF!</definedName>
    <definedName name="BExB5EDO9XUKHF74X3HAU2WPPHZH" localSheetId="2" hidden="1">#REF!</definedName>
    <definedName name="BExB5EDO9XUKHF74X3HAU2WPPHZH" localSheetId="5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6" hidden="1">#REF!</definedName>
    <definedName name="BExB5EDOQKZIQXT13IG1KLCZ474G" localSheetId="13" hidden="1">#REF!</definedName>
    <definedName name="BExB5EDOQKZIQXT13IG1KLCZ474G" localSheetId="7" hidden="1">#REF!</definedName>
    <definedName name="BExB5EDOQKZIQXT13IG1KLCZ474G" localSheetId="2" hidden="1">#REF!</definedName>
    <definedName name="BExB5EDOQKZIQXT13IG1KLCZ474G" localSheetId="5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6" hidden="1">#REF!</definedName>
    <definedName name="BExB5G6EH68AYEP1UT0GHUEL3SLN" localSheetId="13" hidden="1">#REF!</definedName>
    <definedName name="BExB5G6EH68AYEP1UT0GHUEL3SLN" localSheetId="7" hidden="1">#REF!</definedName>
    <definedName name="BExB5G6EH68AYEP1UT0GHUEL3SLN" localSheetId="2" hidden="1">#REF!</definedName>
    <definedName name="BExB5G6EH68AYEP1UT0GHUEL3SLN" localSheetId="5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6" hidden="1">#REF!</definedName>
    <definedName name="BExB5LVGGXMNUN3D3452G3J62MKF" localSheetId="13" hidden="1">#REF!</definedName>
    <definedName name="BExB5LVGGXMNUN3D3452G3J62MKF" localSheetId="7" hidden="1">#REF!</definedName>
    <definedName name="BExB5LVGGXMNUN3D3452G3J62MKF" localSheetId="2" hidden="1">#REF!</definedName>
    <definedName name="BExB5LVGGXMNUN3D3452G3J62MKF" localSheetId="5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6" hidden="1">#REF!</definedName>
    <definedName name="BExB5QYVEZWFE5DQVHAM760EV05X" localSheetId="13" hidden="1">#REF!</definedName>
    <definedName name="BExB5QYVEZWFE5DQVHAM760EV05X" localSheetId="7" hidden="1">#REF!</definedName>
    <definedName name="BExB5QYVEZWFE5DQVHAM760EV05X" localSheetId="2" hidden="1">#REF!</definedName>
    <definedName name="BExB5QYVEZWFE5DQVHAM760EV05X" localSheetId="5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6" hidden="1">#REF!</definedName>
    <definedName name="BExB5U9IRH14EMOE0YGIE3WIVLFS" localSheetId="13" hidden="1">#REF!</definedName>
    <definedName name="BExB5U9IRH14EMOE0YGIE3WIVLFS" localSheetId="7" hidden="1">#REF!</definedName>
    <definedName name="BExB5U9IRH14EMOE0YGIE3WIVLFS" localSheetId="2" hidden="1">#REF!</definedName>
    <definedName name="BExB5U9IRH14EMOE0YGIE3WIVLFS" localSheetId="5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6" hidden="1">#REF!</definedName>
    <definedName name="BExB5V5WWQYPK4GCSYZQALJYGC94" localSheetId="13" hidden="1">#REF!</definedName>
    <definedName name="BExB5V5WWQYPK4GCSYZQALJYGC94" localSheetId="7" hidden="1">#REF!</definedName>
    <definedName name="BExB5V5WWQYPK4GCSYZQALJYGC94" localSheetId="2" hidden="1">#REF!</definedName>
    <definedName name="BExB5V5WWQYPK4GCSYZQALJYGC94" localSheetId="5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6" hidden="1">#REF!</definedName>
    <definedName name="BExB5VWYMOV6BAIH7XUBBVPU7MMD" localSheetId="13" hidden="1">#REF!</definedName>
    <definedName name="BExB5VWYMOV6BAIH7XUBBVPU7MMD" localSheetId="7" hidden="1">#REF!</definedName>
    <definedName name="BExB5VWYMOV6BAIH7XUBBVPU7MMD" localSheetId="2" hidden="1">#REF!</definedName>
    <definedName name="BExB5VWYMOV6BAIH7XUBBVPU7MMD" localSheetId="5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6" hidden="1">#REF!</definedName>
    <definedName name="BExB610DZWIJP1B72U9QM42COH2B" localSheetId="13" hidden="1">#REF!</definedName>
    <definedName name="BExB610DZWIJP1B72U9QM42COH2B" localSheetId="7" hidden="1">#REF!</definedName>
    <definedName name="BExB610DZWIJP1B72U9QM42COH2B" localSheetId="2" hidden="1">#REF!</definedName>
    <definedName name="BExB610DZWIJP1B72U9QM42COH2B" localSheetId="5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6" hidden="1">#REF!</definedName>
    <definedName name="BExB64AX81KEVMGZDXB25NB459SW" localSheetId="13" hidden="1">#REF!</definedName>
    <definedName name="BExB64AX81KEVMGZDXB25NB459SW" localSheetId="7" hidden="1">#REF!</definedName>
    <definedName name="BExB64AX81KEVMGZDXB25NB459SW" localSheetId="2" hidden="1">#REF!</definedName>
    <definedName name="BExB64AX81KEVMGZDXB25NB459SW" localSheetId="5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6" hidden="1">#REF!</definedName>
    <definedName name="BExB6C3FUAKK9ML5T767NMWGA9YB" localSheetId="13" hidden="1">#REF!</definedName>
    <definedName name="BExB6C3FUAKK9ML5T767NMWGA9YB" localSheetId="7" hidden="1">#REF!</definedName>
    <definedName name="BExB6C3FUAKK9ML5T767NMWGA9YB" localSheetId="2" hidden="1">#REF!</definedName>
    <definedName name="BExB6C3FUAKK9ML5T767NMWGA9YB" localSheetId="5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6" hidden="1">#REF!</definedName>
    <definedName name="BExB6C8X6JYRLKZKK17VE3QUNL3D" localSheetId="13" hidden="1">#REF!</definedName>
    <definedName name="BExB6C8X6JYRLKZKK17VE3QUNL3D" localSheetId="7" hidden="1">#REF!</definedName>
    <definedName name="BExB6C8X6JYRLKZKK17VE3QUNL3D" localSheetId="2" hidden="1">#REF!</definedName>
    <definedName name="BExB6C8X6JYRLKZKK17VE3QUNL3D" localSheetId="5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6" hidden="1">#REF!</definedName>
    <definedName name="BExB6HN3QRFPXM71MDUK21BKM7PF" localSheetId="13" hidden="1">#REF!</definedName>
    <definedName name="BExB6HN3QRFPXM71MDUK21BKM7PF" localSheetId="7" hidden="1">#REF!</definedName>
    <definedName name="BExB6HN3QRFPXM71MDUK21BKM7PF" localSheetId="2" hidden="1">#REF!</definedName>
    <definedName name="BExB6HN3QRFPXM71MDUK21BKM7PF" localSheetId="5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6" hidden="1">#REF!</definedName>
    <definedName name="BExB6I39SKL5BMHHDD9EED7FQD9Z" localSheetId="13" hidden="1">#REF!</definedName>
    <definedName name="BExB6I39SKL5BMHHDD9EED7FQD9Z" localSheetId="7" hidden="1">#REF!</definedName>
    <definedName name="BExB6I39SKL5BMHHDD9EED7FQD9Z" localSheetId="2" hidden="1">#REF!</definedName>
    <definedName name="BExB6I39SKL5BMHHDD9EED7FQD9Z" localSheetId="5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6" hidden="1">#REF!</definedName>
    <definedName name="BExB6IZMHCZ3LB7N73KD90YB1HBZ" localSheetId="13" hidden="1">#REF!</definedName>
    <definedName name="BExB6IZMHCZ3LB7N73KD90YB1HBZ" localSheetId="7" hidden="1">#REF!</definedName>
    <definedName name="BExB6IZMHCZ3LB7N73KD90YB1HBZ" localSheetId="2" hidden="1">#REF!</definedName>
    <definedName name="BExB6IZMHCZ3LB7N73KD90YB1HBZ" localSheetId="5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6" hidden="1">#REF!</definedName>
    <definedName name="BExB719SGNX4Y8NE6JEXC555K596" localSheetId="13" hidden="1">#REF!</definedName>
    <definedName name="BExB719SGNX4Y8NE6JEXC555K596" localSheetId="7" hidden="1">#REF!</definedName>
    <definedName name="BExB719SGNX4Y8NE6JEXC555K596" localSheetId="2" hidden="1">#REF!</definedName>
    <definedName name="BExB719SGNX4Y8NE6JEXC555K596" localSheetId="5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6" hidden="1">#REF!</definedName>
    <definedName name="BExB7265DCHKS7V2OWRBXCZTEIW9" localSheetId="13" hidden="1">#REF!</definedName>
    <definedName name="BExB7265DCHKS7V2OWRBXCZTEIW9" localSheetId="7" hidden="1">#REF!</definedName>
    <definedName name="BExB7265DCHKS7V2OWRBXCZTEIW9" localSheetId="2" hidden="1">#REF!</definedName>
    <definedName name="BExB7265DCHKS7V2OWRBXCZTEIW9" localSheetId="5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6" hidden="1">#REF!</definedName>
    <definedName name="BExB74PS5P9G0P09Y6DZSCX0FLTJ" localSheetId="13" hidden="1">#REF!</definedName>
    <definedName name="BExB74PS5P9G0P09Y6DZSCX0FLTJ" localSheetId="7" hidden="1">#REF!</definedName>
    <definedName name="BExB74PS5P9G0P09Y6DZSCX0FLTJ" localSheetId="2" hidden="1">#REF!</definedName>
    <definedName name="BExB74PS5P9G0P09Y6DZSCX0FLTJ" localSheetId="5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6" hidden="1">#REF!</definedName>
    <definedName name="BExB78RH79J0MIF7H8CAZ0CFE88Q" localSheetId="13" hidden="1">#REF!</definedName>
    <definedName name="BExB78RH79J0MIF7H8CAZ0CFE88Q" localSheetId="7" hidden="1">#REF!</definedName>
    <definedName name="BExB78RH79J0MIF7H8CAZ0CFE88Q" localSheetId="2" hidden="1">#REF!</definedName>
    <definedName name="BExB78RH79J0MIF7H8CAZ0CFE88Q" localSheetId="5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6" hidden="1">#REF!</definedName>
    <definedName name="BExB7ELT09HGDVO5BJC1ZY9D09GZ" localSheetId="13" hidden="1">#REF!</definedName>
    <definedName name="BExB7ELT09HGDVO5BJC1ZY9D09GZ" localSheetId="7" hidden="1">#REF!</definedName>
    <definedName name="BExB7ELT09HGDVO5BJC1ZY9D09GZ" localSheetId="2" hidden="1">#REF!</definedName>
    <definedName name="BExB7ELT09HGDVO5BJC1ZY9D09GZ" localSheetId="5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6" hidden="1">#REF!</definedName>
    <definedName name="BExB7F7EIHG0MYMQYUVG9HIZPHMZ" localSheetId="13" hidden="1">#REF!</definedName>
    <definedName name="BExB7F7EIHG0MYMQYUVG9HIZPHMZ" localSheetId="7" hidden="1">#REF!</definedName>
    <definedName name="BExB7F7EIHG0MYMQYUVG9HIZPHMZ" localSheetId="2" hidden="1">#REF!</definedName>
    <definedName name="BExB7F7EIHG0MYMQYUVG9HIZPHMZ" localSheetId="5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6" hidden="1">#REF!</definedName>
    <definedName name="BExB806PAXX70XUTA3ZI7OORD78R" localSheetId="13" hidden="1">#REF!</definedName>
    <definedName name="BExB806PAXX70XUTA3ZI7OORD78R" localSheetId="7" hidden="1">#REF!</definedName>
    <definedName name="BExB806PAXX70XUTA3ZI7OORD78R" localSheetId="2" hidden="1">#REF!</definedName>
    <definedName name="BExB806PAXX70XUTA3ZI7OORD78R" localSheetId="5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6" hidden="1">#REF!</definedName>
    <definedName name="BExB83199EQQS6I5HE7WADNCK8OE" localSheetId="13" hidden="1">#REF!</definedName>
    <definedName name="BExB83199EQQS6I5HE7WADNCK8OE" localSheetId="7" hidden="1">#REF!</definedName>
    <definedName name="BExB83199EQQS6I5HE7WADNCK8OE" localSheetId="2" hidden="1">#REF!</definedName>
    <definedName name="BExB83199EQQS6I5HE7WADNCK8OE" localSheetId="5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6" hidden="1">#REF!</definedName>
    <definedName name="BExB8HF4UBVZKQCSRFRUQL2EE6VL" localSheetId="13" hidden="1">#REF!</definedName>
    <definedName name="BExB8HF4UBVZKQCSRFRUQL2EE6VL" localSheetId="7" hidden="1">#REF!</definedName>
    <definedName name="BExB8HF4UBVZKQCSRFRUQL2EE6VL" localSheetId="2" hidden="1">#REF!</definedName>
    <definedName name="BExB8HF4UBVZKQCSRFRUQL2EE6VL" localSheetId="5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6" hidden="1">#REF!</definedName>
    <definedName name="BExB8HKHKZ1ORJZUYGG2M4VSCC39" localSheetId="13" hidden="1">#REF!</definedName>
    <definedName name="BExB8HKHKZ1ORJZUYGG2M4VSCC39" localSheetId="7" hidden="1">#REF!</definedName>
    <definedName name="BExB8HKHKZ1ORJZUYGG2M4VSCC39" localSheetId="2" hidden="1">#REF!</definedName>
    <definedName name="BExB8HKHKZ1ORJZUYGG2M4VSCC39" localSheetId="5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6" hidden="1">#REF!</definedName>
    <definedName name="BExB8HV9YUS1Q77M9SNFRKDLU5HS" localSheetId="13" hidden="1">#REF!</definedName>
    <definedName name="BExB8HV9YUS1Q77M9SNFRKDLU5HS" localSheetId="7" hidden="1">#REF!</definedName>
    <definedName name="BExB8HV9YUS1Q77M9SNFRKDLU5HS" localSheetId="2" hidden="1">#REF!</definedName>
    <definedName name="BExB8HV9YUS1Q77M9SNFRKDLU5HS" localSheetId="5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6" hidden="1">#REF!</definedName>
    <definedName name="BExB8QPH8DC5BESEVPSMBCWVN6PO" localSheetId="13" hidden="1">#REF!</definedName>
    <definedName name="BExB8QPH8DC5BESEVPSMBCWVN6PO" localSheetId="7" hidden="1">#REF!</definedName>
    <definedName name="BExB8QPH8DC5BESEVPSMBCWVN6PO" localSheetId="2" hidden="1">#REF!</definedName>
    <definedName name="BExB8QPH8DC5BESEVPSMBCWVN6PO" localSheetId="5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6" hidden="1">#REF!</definedName>
    <definedName name="BExB8U5N0D85YR8APKN3PPKG0FWP" localSheetId="13" hidden="1">#REF!</definedName>
    <definedName name="BExB8U5N0D85YR8APKN3PPKG0FWP" localSheetId="7" hidden="1">#REF!</definedName>
    <definedName name="BExB8U5N0D85YR8APKN3PPKG0FWP" localSheetId="2" hidden="1">#REF!</definedName>
    <definedName name="BExB8U5N0D85YR8APKN3PPKG0FWP" localSheetId="5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6" hidden="1">#REF!</definedName>
    <definedName name="BExB93G413CK5DKO7925ZHSOBGIN" localSheetId="13" hidden="1">#REF!</definedName>
    <definedName name="BExB93G413CK5DKO7925ZHSOBGIN" localSheetId="7" hidden="1">#REF!</definedName>
    <definedName name="BExB93G413CK5DKO7925ZHSOBGIN" localSheetId="2" hidden="1">#REF!</definedName>
    <definedName name="BExB93G413CK5DKO7925ZHSOBGIN" localSheetId="5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6" hidden="1">#REF!</definedName>
    <definedName name="BExB96LBXL1JW5A4PP93UJ9UDLKZ" localSheetId="13" hidden="1">#REF!</definedName>
    <definedName name="BExB96LBXL1JW5A4PP93UJ9UDLKZ" localSheetId="7" hidden="1">#REF!</definedName>
    <definedName name="BExB96LBXL1JW5A4PP93UJ9UDLKZ" localSheetId="2" hidden="1">#REF!</definedName>
    <definedName name="BExB96LBXL1JW5A4PP93UJ9UDLKZ" localSheetId="5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6" hidden="1">#REF!</definedName>
    <definedName name="BExB9DHI5I2TJ2LXYPM98EE81L27" localSheetId="13" hidden="1">#REF!</definedName>
    <definedName name="BExB9DHI5I2TJ2LXYPM98EE81L27" localSheetId="7" hidden="1">#REF!</definedName>
    <definedName name="BExB9DHI5I2TJ2LXYPM98EE81L27" localSheetId="2" hidden="1">#REF!</definedName>
    <definedName name="BExB9DHI5I2TJ2LXYPM98EE81L27" localSheetId="5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6" hidden="1">#REF!</definedName>
    <definedName name="BExB9G6LZG5OQUY0GZLHX066V3D4" localSheetId="13" hidden="1">#REF!</definedName>
    <definedName name="BExB9G6LZG5OQUY0GZLHX066V3D4" localSheetId="7" hidden="1">#REF!</definedName>
    <definedName name="BExB9G6LZG5OQUY0GZLHX066V3D4" localSheetId="2" hidden="1">#REF!</definedName>
    <definedName name="BExB9G6LZG5OQUY0GZLHX066V3D4" localSheetId="5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6" hidden="1">#REF!</definedName>
    <definedName name="BExB9IFG9FW3RQUDIMDFKIYDB4HE" localSheetId="13" hidden="1">#REF!</definedName>
    <definedName name="BExB9IFG9FW3RQUDIMDFKIYDB4HE" localSheetId="7" hidden="1">#REF!</definedName>
    <definedName name="BExB9IFG9FW3RQUDIMDFKIYDB4HE" localSheetId="2" hidden="1">#REF!</definedName>
    <definedName name="BExB9IFG9FW3RQUDIMDFKIYDB4HE" localSheetId="5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6" hidden="1">#REF!</definedName>
    <definedName name="BExB9NDIZ7LGMTL8351GRA6VK2K0" localSheetId="13" hidden="1">#REF!</definedName>
    <definedName name="BExB9NDIZ7LGMTL8351GRA6VK2K0" localSheetId="7" hidden="1">#REF!</definedName>
    <definedName name="BExB9NDIZ7LGMTL8351GRA6VK2K0" localSheetId="2" hidden="1">#REF!</definedName>
    <definedName name="BExB9NDIZ7LGMTL8351GRA6VK2K0" localSheetId="5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6" hidden="1">#REF!</definedName>
    <definedName name="BExB9Q2MZZHBGW8QQKVEYIMJBPIE" localSheetId="13" hidden="1">#REF!</definedName>
    <definedName name="BExB9Q2MZZHBGW8QQKVEYIMJBPIE" localSheetId="7" hidden="1">#REF!</definedName>
    <definedName name="BExB9Q2MZZHBGW8QQKVEYIMJBPIE" localSheetId="2" hidden="1">#REF!</definedName>
    <definedName name="BExB9Q2MZZHBGW8QQKVEYIMJBPIE" localSheetId="5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6" hidden="1">#REF!</definedName>
    <definedName name="BExBA1GON0EZRJ20UYPILAPLNQWM" localSheetId="13" hidden="1">#REF!</definedName>
    <definedName name="BExBA1GON0EZRJ20UYPILAPLNQWM" localSheetId="7" hidden="1">#REF!</definedName>
    <definedName name="BExBA1GON0EZRJ20UYPILAPLNQWM" localSheetId="2" hidden="1">#REF!</definedName>
    <definedName name="BExBA1GON0EZRJ20UYPILAPLNQWM" localSheetId="5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6" hidden="1">#REF!</definedName>
    <definedName name="BExBA525BALJ5HMTDMMSM5WWJ1YW" localSheetId="13" hidden="1">#REF!</definedName>
    <definedName name="BExBA525BALJ5HMTDMMSM5WWJ1YW" localSheetId="7" hidden="1">#REF!</definedName>
    <definedName name="BExBA525BALJ5HMTDMMSM5WWJ1YW" localSheetId="2" hidden="1">#REF!</definedName>
    <definedName name="BExBA525BALJ5HMTDMMSM5WWJ1YW" localSheetId="5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6" hidden="1">#REF!</definedName>
    <definedName name="BExBA69ASGYRZW1G1DYIS9QRRTBN" localSheetId="13" hidden="1">#REF!</definedName>
    <definedName name="BExBA69ASGYRZW1G1DYIS9QRRTBN" localSheetId="7" hidden="1">#REF!</definedName>
    <definedName name="BExBA69ASGYRZW1G1DYIS9QRRTBN" localSheetId="2" hidden="1">#REF!</definedName>
    <definedName name="BExBA69ASGYRZW1G1DYIS9QRRTBN" localSheetId="5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6" hidden="1">#REF!</definedName>
    <definedName name="BExBA6K42582A14WFFWQ3Q8QQWB6" localSheetId="13" hidden="1">#REF!</definedName>
    <definedName name="BExBA6K42582A14WFFWQ3Q8QQWB6" localSheetId="7" hidden="1">#REF!</definedName>
    <definedName name="BExBA6K42582A14WFFWQ3Q8QQWB6" localSheetId="2" hidden="1">#REF!</definedName>
    <definedName name="BExBA6K42582A14WFFWQ3Q8QQWB6" localSheetId="5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6" hidden="1">#REF!</definedName>
    <definedName name="BExBA8I5D4R8R2PYQ1K16TWGTOEP" localSheetId="13" hidden="1">#REF!</definedName>
    <definedName name="BExBA8I5D4R8R2PYQ1K16TWGTOEP" localSheetId="7" hidden="1">#REF!</definedName>
    <definedName name="BExBA8I5D4R8R2PYQ1K16TWGTOEP" localSheetId="2" hidden="1">#REF!</definedName>
    <definedName name="BExBA8I5D4R8R2PYQ1K16TWGTOEP" localSheetId="5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6" hidden="1">#REF!</definedName>
    <definedName name="BExBA93PE0DGUUTA7LLSIGBIXWE5" localSheetId="13" hidden="1">#REF!</definedName>
    <definedName name="BExBA93PE0DGUUTA7LLSIGBIXWE5" localSheetId="7" hidden="1">#REF!</definedName>
    <definedName name="BExBA93PE0DGUUTA7LLSIGBIXWE5" localSheetId="2" hidden="1">#REF!</definedName>
    <definedName name="BExBA93PE0DGUUTA7LLSIGBIXWE5" localSheetId="5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6" hidden="1">#REF!</definedName>
    <definedName name="BExBABCQMR685CQ1SC8CECO7GTGB" localSheetId="13" hidden="1">#REF!</definedName>
    <definedName name="BExBABCQMR685CQ1SC8CECO7GTGB" localSheetId="7" hidden="1">#REF!</definedName>
    <definedName name="BExBABCQMR685CQ1SC8CECO7GTGB" localSheetId="2" hidden="1">#REF!</definedName>
    <definedName name="BExBABCQMR685CQ1SC8CECO7GTGB" localSheetId="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6" hidden="1">#REF!</definedName>
    <definedName name="BExBAI8X0FKDQJ6YZJQDTTG4ZCWY" localSheetId="13" hidden="1">#REF!</definedName>
    <definedName name="BExBAI8X0FKDQJ6YZJQDTTG4ZCWY" localSheetId="7" hidden="1">#REF!</definedName>
    <definedName name="BExBAI8X0FKDQJ6YZJQDTTG4ZCWY" localSheetId="2" hidden="1">#REF!</definedName>
    <definedName name="BExBAI8X0FKDQJ6YZJQDTTG4ZCWY" localSheetId="5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6" hidden="1">#REF!</definedName>
    <definedName name="BExBAKN7XIBAXCF9PCNVS038PCQO" localSheetId="13" hidden="1">#REF!</definedName>
    <definedName name="BExBAKN7XIBAXCF9PCNVS038PCQO" localSheetId="7" hidden="1">#REF!</definedName>
    <definedName name="BExBAKN7XIBAXCF9PCNVS038PCQO" localSheetId="2" hidden="1">#REF!</definedName>
    <definedName name="BExBAKN7XIBAXCF9PCNVS038PCQO" localSheetId="5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6" hidden="1">#REF!</definedName>
    <definedName name="BExBAKXZ7PBW3DDKKA5MWC1ZUC7O" localSheetId="13" hidden="1">#REF!</definedName>
    <definedName name="BExBAKXZ7PBW3DDKKA5MWC1ZUC7O" localSheetId="7" hidden="1">#REF!</definedName>
    <definedName name="BExBAKXZ7PBW3DDKKA5MWC1ZUC7O" localSheetId="2" hidden="1">#REF!</definedName>
    <definedName name="BExBAKXZ7PBW3DDKKA5MWC1ZUC7O" localSheetId="5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6" hidden="1">#REF!</definedName>
    <definedName name="BExBAO8NLXZXHO6KCIECSFCH3RR0" localSheetId="13" hidden="1">#REF!</definedName>
    <definedName name="BExBAO8NLXZXHO6KCIECSFCH3RR0" localSheetId="7" hidden="1">#REF!</definedName>
    <definedName name="BExBAO8NLXZXHO6KCIECSFCH3RR0" localSheetId="2" hidden="1">#REF!</definedName>
    <definedName name="BExBAO8NLXZXHO6KCIECSFCH3RR0" localSheetId="5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6" hidden="1">#REF!</definedName>
    <definedName name="BExBAOOT1KBSIEISN1ADL4RMY879" localSheetId="13" hidden="1">#REF!</definedName>
    <definedName name="BExBAOOT1KBSIEISN1ADL4RMY879" localSheetId="7" hidden="1">#REF!</definedName>
    <definedName name="BExBAOOT1KBSIEISN1ADL4RMY879" localSheetId="2" hidden="1">#REF!</definedName>
    <definedName name="BExBAOOT1KBSIEISN1ADL4RMY879" localSheetId="5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6" hidden="1">#REF!</definedName>
    <definedName name="BExBAVKX8Q09370X1GCZWJ4E91YJ" localSheetId="13" hidden="1">#REF!</definedName>
    <definedName name="BExBAVKX8Q09370X1GCZWJ4E91YJ" localSheetId="7" hidden="1">#REF!</definedName>
    <definedName name="BExBAVKX8Q09370X1GCZWJ4E91YJ" localSheetId="2" hidden="1">#REF!</definedName>
    <definedName name="BExBAVKX8Q09370X1GCZWJ4E91YJ" localSheetId="5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6" hidden="1">#REF!</definedName>
    <definedName name="BExBAX2X2ENJYO4QTR5VAIQ86L7B" localSheetId="13" hidden="1">#REF!</definedName>
    <definedName name="BExBAX2X2ENJYO4QTR5VAIQ86L7B" localSheetId="7" hidden="1">#REF!</definedName>
    <definedName name="BExBAX2X2ENJYO4QTR5VAIQ86L7B" localSheetId="2" hidden="1">#REF!</definedName>
    <definedName name="BExBAX2X2ENJYO4QTR5VAIQ86L7B" localSheetId="5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6" hidden="1">#REF!</definedName>
    <definedName name="BExBAZ13D3F1DVJQ6YJ8JGUYEYJE" localSheetId="13" hidden="1">#REF!</definedName>
    <definedName name="BExBAZ13D3F1DVJQ6YJ8JGUYEYJE" localSheetId="7" hidden="1">#REF!</definedName>
    <definedName name="BExBAZ13D3F1DVJQ6YJ8JGUYEYJE" localSheetId="2" hidden="1">#REF!</definedName>
    <definedName name="BExBAZ13D3F1DVJQ6YJ8JGUYEYJE" localSheetId="5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6" hidden="1">#REF!</definedName>
    <definedName name="BExBBMPCB1QOZY8WWEX4J21JDE6U" localSheetId="13" hidden="1">#REF!</definedName>
    <definedName name="BExBBMPCB1QOZY8WWEX4J21JDE6U" localSheetId="7" hidden="1">#REF!</definedName>
    <definedName name="BExBBMPCB1QOZY8WWEX4J21JDE6U" localSheetId="2" hidden="1">#REF!</definedName>
    <definedName name="BExBBMPCB1QOZY8WWEX4J21JDE6U" localSheetId="5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6" hidden="1">#REF!</definedName>
    <definedName name="BExBBU1QQWUE0YFG7O1TN0RFLSSG" localSheetId="13" hidden="1">#REF!</definedName>
    <definedName name="BExBBU1QQWUE0YFG7O1TN0RFLSSG" localSheetId="7" hidden="1">#REF!</definedName>
    <definedName name="BExBBU1QQWUE0YFG7O1TN0RFLSSG" localSheetId="2" hidden="1">#REF!</definedName>
    <definedName name="BExBBU1QQWUE0YFG7O1TN0RFLSSG" localSheetId="5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6" hidden="1">#REF!</definedName>
    <definedName name="BExBBUCJQRR74Q7GPWDEZXYK2KJL" localSheetId="13" hidden="1">#REF!</definedName>
    <definedName name="BExBBUCJQRR74Q7GPWDEZXYK2KJL" localSheetId="7" hidden="1">#REF!</definedName>
    <definedName name="BExBBUCJQRR74Q7GPWDEZXYK2KJL" localSheetId="2" hidden="1">#REF!</definedName>
    <definedName name="BExBBUCJQRR74Q7GPWDEZXYK2KJL" localSheetId="5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6" hidden="1">#REF!</definedName>
    <definedName name="BExBBV8XVMD9CKZY711T0BN7H3PM" localSheetId="13" hidden="1">#REF!</definedName>
    <definedName name="BExBBV8XVMD9CKZY711T0BN7H3PM" localSheetId="7" hidden="1">#REF!</definedName>
    <definedName name="BExBBV8XVMD9CKZY711T0BN7H3PM" localSheetId="2" hidden="1">#REF!</definedName>
    <definedName name="BExBBV8XVMD9CKZY711T0BN7H3PM" localSheetId="5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6" hidden="1">#REF!</definedName>
    <definedName name="BExBC78HXWXHO3XAB6E8NVTBGLJS" localSheetId="13" hidden="1">#REF!</definedName>
    <definedName name="BExBC78HXWXHO3XAB6E8NVTBGLJS" localSheetId="7" hidden="1">#REF!</definedName>
    <definedName name="BExBC78HXWXHO3XAB6E8NVTBGLJS" localSheetId="2" hidden="1">#REF!</definedName>
    <definedName name="BExBC78HXWXHO3XAB6E8NVTBGLJS" localSheetId="5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6" hidden="1">#REF!</definedName>
    <definedName name="BExBCFH3SMGZ2IPHFB6BCM9O3W0H" localSheetId="13" hidden="1">#REF!</definedName>
    <definedName name="BExBCFH3SMGZ2IPHFB6BCM9O3W0H" localSheetId="7" hidden="1">#REF!</definedName>
    <definedName name="BExBCFH3SMGZ2IPHFB6BCM9O3W0H" localSheetId="2" hidden="1">#REF!</definedName>
    <definedName name="BExBCFH3SMGZ2IPHFB6BCM9O3W0H" localSheetId="5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6" hidden="1">#REF!</definedName>
    <definedName name="BExBCK9SCAABKOT9IP6TEPRR7YDT" localSheetId="13" hidden="1">#REF!</definedName>
    <definedName name="BExBCK9SCAABKOT9IP6TEPRR7YDT" localSheetId="7" hidden="1">#REF!</definedName>
    <definedName name="BExBCK9SCAABKOT9IP6TEPRR7YDT" localSheetId="2" hidden="1">#REF!</definedName>
    <definedName name="BExBCK9SCAABKOT9IP6TEPRR7YDT" localSheetId="5" hidden="1">#REF!</definedName>
    <definedName name="BExBCK9SCAABKOT9IP6TEPRR7YDT" localSheetId="1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6" hidden="1">#REF!</definedName>
    <definedName name="BExBCKKJTIRKC1RZJRTK65HHLX4W" localSheetId="13" hidden="1">#REF!</definedName>
    <definedName name="BExBCKKJTIRKC1RZJRTK65HHLX4W" localSheetId="7" hidden="1">#REF!</definedName>
    <definedName name="BExBCKKJTIRKC1RZJRTK65HHLX4W" localSheetId="2" hidden="1">#REF!</definedName>
    <definedName name="BExBCKKJTIRKC1RZJRTK65HHLX4W" localSheetId="5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6" hidden="1">#REF!</definedName>
    <definedName name="BExBCLMEPAN3XXX174TU8SS0627Q" localSheetId="13" hidden="1">#REF!</definedName>
    <definedName name="BExBCLMEPAN3XXX174TU8SS0627Q" localSheetId="7" hidden="1">#REF!</definedName>
    <definedName name="BExBCLMEPAN3XXX174TU8SS0627Q" localSheetId="2" hidden="1">#REF!</definedName>
    <definedName name="BExBCLMEPAN3XXX174TU8SS0627Q" localSheetId="5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6" hidden="1">#REF!</definedName>
    <definedName name="BExBCRBEYR2KZ8FAQFZ2NHY13WIY" localSheetId="13" hidden="1">#REF!</definedName>
    <definedName name="BExBCRBEYR2KZ8FAQFZ2NHY13WIY" localSheetId="7" hidden="1">#REF!</definedName>
    <definedName name="BExBCRBEYR2KZ8FAQFZ2NHY13WIY" localSheetId="2" hidden="1">#REF!</definedName>
    <definedName name="BExBCRBEYR2KZ8FAQFZ2NHY13WIY" localSheetId="5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6" hidden="1">#REF!</definedName>
    <definedName name="BExBD4I559NXSV6J07Q343TKYMVJ" localSheetId="13" hidden="1">#REF!</definedName>
    <definedName name="BExBD4I559NXSV6J07Q343TKYMVJ" localSheetId="7" hidden="1">#REF!</definedName>
    <definedName name="BExBD4I559NXSV6J07Q343TKYMVJ" localSheetId="2" hidden="1">#REF!</definedName>
    <definedName name="BExBD4I559NXSV6J07Q343TKYMVJ" localSheetId="5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6" hidden="1">#REF!</definedName>
    <definedName name="BExBD9W8C0W9N6L1AFL18JP4H94W" localSheetId="13" hidden="1">#REF!</definedName>
    <definedName name="BExBD9W8C0W9N6L1AFL18JP4H94W" localSheetId="7" hidden="1">#REF!</definedName>
    <definedName name="BExBD9W8C0W9N6L1AFL18JP4H94W" localSheetId="2" hidden="1">#REF!</definedName>
    <definedName name="BExBD9W8C0W9N6L1AFL18JP4H94W" localSheetId="5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6" hidden="1">#REF!</definedName>
    <definedName name="BExBDBZQLTX3OGFYGULQFK5WEZU5" localSheetId="13" hidden="1">#REF!</definedName>
    <definedName name="BExBDBZQLTX3OGFYGULQFK5WEZU5" localSheetId="7" hidden="1">#REF!</definedName>
    <definedName name="BExBDBZQLTX3OGFYGULQFK5WEZU5" localSheetId="2" hidden="1">#REF!</definedName>
    <definedName name="BExBDBZQLTX3OGFYGULQFK5WEZU5" localSheetId="5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6" hidden="1">#REF!</definedName>
    <definedName name="BExBDJS9TUEU8Z84IV59E5V4T8K6" localSheetId="13" hidden="1">#REF!</definedName>
    <definedName name="BExBDJS9TUEU8Z84IV59E5V4T8K6" localSheetId="7" hidden="1">#REF!</definedName>
    <definedName name="BExBDJS9TUEU8Z84IV59E5V4T8K6" localSheetId="2" hidden="1">#REF!</definedName>
    <definedName name="BExBDJS9TUEU8Z84IV59E5V4T8K6" localSheetId="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6" hidden="1">#REF!</definedName>
    <definedName name="BExBDKOMSVH4XMH52CFJ3F028I9R" localSheetId="13" hidden="1">#REF!</definedName>
    <definedName name="BExBDKOMSVH4XMH52CFJ3F028I9R" localSheetId="7" hidden="1">#REF!</definedName>
    <definedName name="BExBDKOMSVH4XMH52CFJ3F028I9R" localSheetId="2" hidden="1">#REF!</definedName>
    <definedName name="BExBDKOMSVH4XMH52CFJ3F028I9R" localSheetId="5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6" hidden="1">#REF!</definedName>
    <definedName name="BExBDSRXVZQ0W5WXQMP5XD00GRRL" localSheetId="13" hidden="1">#REF!</definedName>
    <definedName name="BExBDSRXVZQ0W5WXQMP5XD00GRRL" localSheetId="7" hidden="1">#REF!</definedName>
    <definedName name="BExBDSRXVZQ0W5WXQMP5XD00GRRL" localSheetId="2" hidden="1">#REF!</definedName>
    <definedName name="BExBDSRXVZQ0W5WXQMP5XD00GRRL" localSheetId="5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6" hidden="1">#REF!</definedName>
    <definedName name="BExBDTJ0J7XEHB9OATXFF5I8FZBJ" localSheetId="13" hidden="1">#REF!</definedName>
    <definedName name="BExBDTJ0J7XEHB9OATXFF5I8FZBJ" localSheetId="7" hidden="1">#REF!</definedName>
    <definedName name="BExBDTJ0J7XEHB9OATXFF5I8FZBJ" localSheetId="2" hidden="1">#REF!</definedName>
    <definedName name="BExBDTJ0J7XEHB9OATXFF5I8FZBJ" localSheetId="5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6" hidden="1">#REF!</definedName>
    <definedName name="BExBDUVGK3E1J4JY9ZYTS7V14BLY" localSheetId="13" hidden="1">#REF!</definedName>
    <definedName name="BExBDUVGK3E1J4JY9ZYTS7V14BLY" localSheetId="7" hidden="1">#REF!</definedName>
    <definedName name="BExBDUVGK3E1J4JY9ZYTS7V14BLY" localSheetId="2" hidden="1">#REF!</definedName>
    <definedName name="BExBDUVGK3E1J4JY9ZYTS7V14BLY" localSheetId="5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6" hidden="1">#REF!</definedName>
    <definedName name="BExBE0KGY14GSWOGPU4HSJRLD2UD" localSheetId="13" hidden="1">#REF!</definedName>
    <definedName name="BExBE0KGY14GSWOGPU4HSJRLD2UD" localSheetId="7" hidden="1">#REF!</definedName>
    <definedName name="BExBE0KGY14GSWOGPU4HSJRLD2UD" localSheetId="2" hidden="1">#REF!</definedName>
    <definedName name="BExBE0KGY14GSWOGPU4HSJRLD2UD" localSheetId="5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6" hidden="1">#REF!</definedName>
    <definedName name="BExBE162OSBKD30I7T1DKKPT3I9I" localSheetId="13" hidden="1">#REF!</definedName>
    <definedName name="BExBE162OSBKD30I7T1DKKPT3I9I" localSheetId="7" hidden="1">#REF!</definedName>
    <definedName name="BExBE162OSBKD30I7T1DKKPT3I9I" localSheetId="2" hidden="1">#REF!</definedName>
    <definedName name="BExBE162OSBKD30I7T1DKKPT3I9I" localSheetId="5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6" hidden="1">#REF!</definedName>
    <definedName name="BExBEC9ATLQZF86W1M3APSM4HEOH" localSheetId="13" hidden="1">#REF!</definedName>
    <definedName name="BExBEC9ATLQZF86W1M3APSM4HEOH" localSheetId="7" hidden="1">#REF!</definedName>
    <definedName name="BExBEC9ATLQZF86W1M3APSM4HEOH" localSheetId="2" hidden="1">#REF!</definedName>
    <definedName name="BExBEC9ATLQZF86W1M3APSM4HEOH" localSheetId="5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6" hidden="1">#REF!</definedName>
    <definedName name="BExBEXU4CFCM1P5CTZ4NE14PBGDA" localSheetId="13" hidden="1">#REF!</definedName>
    <definedName name="BExBEXU4CFCM1P5CTZ4NE14PBGDA" localSheetId="7" hidden="1">#REF!</definedName>
    <definedName name="BExBEXU4CFCM1P5CTZ4NE14PBGDA" localSheetId="2" hidden="1">#REF!</definedName>
    <definedName name="BExBEXU4CFCM1P5CTZ4NE14PBGDA" localSheetId="5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6" hidden="1">#REF!</definedName>
    <definedName name="BExBEYFQJE9YK12A6JBMRFKEC7RN" localSheetId="13" hidden="1">#REF!</definedName>
    <definedName name="BExBEYFQJE9YK12A6JBMRFKEC7RN" localSheetId="7" hidden="1">#REF!</definedName>
    <definedName name="BExBEYFQJE9YK12A6JBMRFKEC7RN" localSheetId="2" hidden="1">#REF!</definedName>
    <definedName name="BExBEYFQJE9YK12A6JBMRFKEC7RN" localSheetId="5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6" hidden="1">#REF!</definedName>
    <definedName name="BExBG1ED81J2O4A2S5F5Y3BPHMCR" localSheetId="13" hidden="1">#REF!</definedName>
    <definedName name="BExBG1ED81J2O4A2S5F5Y3BPHMCR" localSheetId="7" hidden="1">#REF!</definedName>
    <definedName name="BExBG1ED81J2O4A2S5F5Y3BPHMCR" localSheetId="2" hidden="1">#REF!</definedName>
    <definedName name="BExBG1ED81J2O4A2S5F5Y3BPHMCR" localSheetId="5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6" hidden="1">#REF!</definedName>
    <definedName name="BExCRK0K58VDM9V35DGI6VK8C92V" localSheetId="13" hidden="1">#REF!</definedName>
    <definedName name="BExCRK0K58VDM9V35DGI6VK8C92V" localSheetId="7" hidden="1">#REF!</definedName>
    <definedName name="BExCRK0K58VDM9V35DGI6VK8C92V" localSheetId="2" hidden="1">#REF!</definedName>
    <definedName name="BExCRK0K58VDM9V35DGI6VK8C92V" localSheetId="5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6" hidden="1">#REF!</definedName>
    <definedName name="BExCRLIHS7466WFJ3RPIUGGXYESZ" localSheetId="13" hidden="1">#REF!</definedName>
    <definedName name="BExCRLIHS7466WFJ3RPIUGGXYESZ" localSheetId="7" hidden="1">#REF!</definedName>
    <definedName name="BExCRLIHS7466WFJ3RPIUGGXYESZ" localSheetId="2" hidden="1">#REF!</definedName>
    <definedName name="BExCRLIHS7466WFJ3RPIUGGXYESZ" localSheetId="5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6" hidden="1">#REF!</definedName>
    <definedName name="BExCRXSXMF4LHAQZHN64FXJPMVZ7" localSheetId="13" hidden="1">#REF!</definedName>
    <definedName name="BExCRXSXMF4LHAQZHN64FXJPMVZ7" localSheetId="7" hidden="1">#REF!</definedName>
    <definedName name="BExCRXSXMF4LHAQZHN64FXJPMVZ7" localSheetId="2" hidden="1">#REF!</definedName>
    <definedName name="BExCRXSXMF4LHAQZHN64FXJPMVZ7" localSheetId="5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6" hidden="1">#REF!</definedName>
    <definedName name="BExCS1EDDUEAEWHVYXHIP9I1WCJH" localSheetId="13" hidden="1">#REF!</definedName>
    <definedName name="BExCS1EDDUEAEWHVYXHIP9I1WCJH" localSheetId="7" hidden="1">#REF!</definedName>
    <definedName name="BExCS1EDDUEAEWHVYXHIP9I1WCJH" localSheetId="2" hidden="1">#REF!</definedName>
    <definedName name="BExCS1EDDUEAEWHVYXHIP9I1WCJH" localSheetId="5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6" hidden="1">#REF!</definedName>
    <definedName name="BExCS1P5QG0X3OTHKX07RALOE5T5" localSheetId="13" hidden="1">#REF!</definedName>
    <definedName name="BExCS1P5QG0X3OTHKX07RALOE5T5" localSheetId="7" hidden="1">#REF!</definedName>
    <definedName name="BExCS1P5QG0X3OTHKX07RALOE5T5" localSheetId="2" hidden="1">#REF!</definedName>
    <definedName name="BExCS1P5QG0X3OTHKX07RALOE5T5" localSheetId="5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6" hidden="1">#REF!</definedName>
    <definedName name="BExCS7ZPMHFJ4UJDAL8CQOLSZ13B" localSheetId="13" hidden="1">#REF!</definedName>
    <definedName name="BExCS7ZPMHFJ4UJDAL8CQOLSZ13B" localSheetId="7" hidden="1">#REF!</definedName>
    <definedName name="BExCS7ZPMHFJ4UJDAL8CQOLSZ13B" localSheetId="2" hidden="1">#REF!</definedName>
    <definedName name="BExCS7ZPMHFJ4UJDAL8CQOLSZ13B" localSheetId="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6" hidden="1">#REF!</definedName>
    <definedName name="BExCS8W4NJUZH9S1CYB6XSDLEPBW" localSheetId="13" hidden="1">#REF!</definedName>
    <definedName name="BExCS8W4NJUZH9S1CYB6XSDLEPBW" localSheetId="7" hidden="1">#REF!</definedName>
    <definedName name="BExCS8W4NJUZH9S1CYB6XSDLEPBW" localSheetId="2" hidden="1">#REF!</definedName>
    <definedName name="BExCS8W4NJUZH9S1CYB6XSDLEPBW" localSheetId="5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6" hidden="1">#REF!</definedName>
    <definedName name="BExCSAE1M6G20R41J0Y24YNN0YC1" localSheetId="13" hidden="1">#REF!</definedName>
    <definedName name="BExCSAE1M6G20R41J0Y24YNN0YC1" localSheetId="7" hidden="1">#REF!</definedName>
    <definedName name="BExCSAE1M6G20R41J0Y24YNN0YC1" localSheetId="2" hidden="1">#REF!</definedName>
    <definedName name="BExCSAE1M6G20R41J0Y24YNN0YC1" localSheetId="5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6" hidden="1">#REF!</definedName>
    <definedName name="BExCSAOUZOYKHN7HV511TO8VDJ02" localSheetId="13" hidden="1">#REF!</definedName>
    <definedName name="BExCSAOUZOYKHN7HV511TO8VDJ02" localSheetId="7" hidden="1">#REF!</definedName>
    <definedName name="BExCSAOUZOYKHN7HV511TO8VDJ02" localSheetId="2" hidden="1">#REF!</definedName>
    <definedName name="BExCSAOUZOYKHN7HV511TO8VDJ02" localSheetId="5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6" hidden="1">#REF!</definedName>
    <definedName name="BExCSJ2XVKHN6ULCF7JML0TCRKEO" localSheetId="13" hidden="1">#REF!</definedName>
    <definedName name="BExCSJ2XVKHN6ULCF7JML0TCRKEO" localSheetId="7" hidden="1">#REF!</definedName>
    <definedName name="BExCSJ2XVKHN6ULCF7JML0TCRKEO" localSheetId="2" hidden="1">#REF!</definedName>
    <definedName name="BExCSJ2XVKHN6ULCF7JML0TCRKEO" localSheetId="5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6" hidden="1">#REF!</definedName>
    <definedName name="BExCSMOFTXSUEC1T46LR1UPYRCX5" localSheetId="13" hidden="1">#REF!</definedName>
    <definedName name="BExCSMOFTXSUEC1T46LR1UPYRCX5" localSheetId="7" hidden="1">#REF!</definedName>
    <definedName name="BExCSMOFTXSUEC1T46LR1UPYRCX5" localSheetId="2" hidden="1">#REF!</definedName>
    <definedName name="BExCSMOFTXSUEC1T46LR1UPYRCX5" localSheetId="5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6" hidden="1">#REF!</definedName>
    <definedName name="BExCSSDG3TM6TPKS19E9QYJEELZ6" localSheetId="13" hidden="1">#REF!</definedName>
    <definedName name="BExCSSDG3TM6TPKS19E9QYJEELZ6" localSheetId="7" hidden="1">#REF!</definedName>
    <definedName name="BExCSSDG3TM6TPKS19E9QYJEELZ6" localSheetId="2" hidden="1">#REF!</definedName>
    <definedName name="BExCSSDG3TM6TPKS19E9QYJEELZ6" localSheetId="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6" hidden="1">#REF!</definedName>
    <definedName name="BExCSZV7U67UWXL2HKJNM5W1E4OO" localSheetId="13" hidden="1">#REF!</definedName>
    <definedName name="BExCSZV7U67UWXL2HKJNM5W1E4OO" localSheetId="7" hidden="1">#REF!</definedName>
    <definedName name="BExCSZV7U67UWXL2HKJNM5W1E4OO" localSheetId="2" hidden="1">#REF!</definedName>
    <definedName name="BExCSZV7U67UWXL2HKJNM5W1E4OO" localSheetId="5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6" hidden="1">#REF!</definedName>
    <definedName name="BExCT4NSDT61OCH04Y2QIFIOP75H" localSheetId="13" hidden="1">#REF!</definedName>
    <definedName name="BExCT4NSDT61OCH04Y2QIFIOP75H" localSheetId="7" hidden="1">#REF!</definedName>
    <definedName name="BExCT4NSDT61OCH04Y2QIFIOP75H" localSheetId="2" hidden="1">#REF!</definedName>
    <definedName name="BExCT4NSDT61OCH04Y2QIFIOP75H" localSheetId="5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6" hidden="1">#REF!</definedName>
    <definedName name="BExCTHZWIPJVLE56GATEFKPIKLK2" localSheetId="13" hidden="1">#REF!</definedName>
    <definedName name="BExCTHZWIPJVLE56GATEFKPIKLK2" localSheetId="7" hidden="1">#REF!</definedName>
    <definedName name="BExCTHZWIPJVLE56GATEFKPIKLK2" localSheetId="2" hidden="1">#REF!</definedName>
    <definedName name="BExCTHZWIPJVLE56GATEFKPIKLK2" localSheetId="5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6" hidden="1">#REF!</definedName>
    <definedName name="BExCTW8G3VCZ55S09HTUGXKB1P2M" localSheetId="13" hidden="1">#REF!</definedName>
    <definedName name="BExCTW8G3VCZ55S09HTUGXKB1P2M" localSheetId="7" hidden="1">#REF!</definedName>
    <definedName name="BExCTW8G3VCZ55S09HTUGXKB1P2M" localSheetId="2" hidden="1">#REF!</definedName>
    <definedName name="BExCTW8G3VCZ55S09HTUGXKB1P2M" localSheetId="5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6" hidden="1">#REF!</definedName>
    <definedName name="BExCTYS2KX0QANOLT8LGZ9WV3S3T" localSheetId="13" hidden="1">#REF!</definedName>
    <definedName name="BExCTYS2KX0QANOLT8LGZ9WV3S3T" localSheetId="7" hidden="1">#REF!</definedName>
    <definedName name="BExCTYS2KX0QANOLT8LGZ9WV3S3T" localSheetId="2" hidden="1">#REF!</definedName>
    <definedName name="BExCTYS2KX0QANOLT8LGZ9WV3S3T" localSheetId="5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6" hidden="1">#REF!</definedName>
    <definedName name="BExCTZ2V6H9TT6LFGK3SADZ2TIGQ" localSheetId="13" hidden="1">#REF!</definedName>
    <definedName name="BExCTZ2V6H9TT6LFGK3SADZ2TIGQ" localSheetId="7" hidden="1">#REF!</definedName>
    <definedName name="BExCTZ2V6H9TT6LFGK3SADZ2TIGQ" localSheetId="2" hidden="1">#REF!</definedName>
    <definedName name="BExCTZ2V6H9TT6LFGK3SADZ2TIGQ" localSheetId="5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6" hidden="1">#REF!</definedName>
    <definedName name="BExCTZZ9JNES4EDHW97NP0EGQALX" localSheetId="13" hidden="1">#REF!</definedName>
    <definedName name="BExCTZZ9JNES4EDHW97NP0EGQALX" localSheetId="7" hidden="1">#REF!</definedName>
    <definedName name="BExCTZZ9JNES4EDHW97NP0EGQALX" localSheetId="2" hidden="1">#REF!</definedName>
    <definedName name="BExCTZZ9JNES4EDHW97NP0EGQALX" localSheetId="5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6" hidden="1">#REF!</definedName>
    <definedName name="BExCU0A1V6NMZQ9ASYJ8QIVQ5UR2" localSheetId="13" hidden="1">#REF!</definedName>
    <definedName name="BExCU0A1V6NMZQ9ASYJ8QIVQ5UR2" localSheetId="7" hidden="1">#REF!</definedName>
    <definedName name="BExCU0A1V6NMZQ9ASYJ8QIVQ5UR2" localSheetId="2" hidden="1">#REF!</definedName>
    <definedName name="BExCU0A1V6NMZQ9ASYJ8QIVQ5UR2" localSheetId="5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6" hidden="1">#REF!</definedName>
    <definedName name="BExCU2834920JBHSPCRC4UF80OLL" localSheetId="13" hidden="1">#REF!</definedName>
    <definedName name="BExCU2834920JBHSPCRC4UF80OLL" localSheetId="7" hidden="1">#REF!</definedName>
    <definedName name="BExCU2834920JBHSPCRC4UF80OLL" localSheetId="2" hidden="1">#REF!</definedName>
    <definedName name="BExCU2834920JBHSPCRC4UF80OLL" localSheetId="5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6" hidden="1">#REF!</definedName>
    <definedName name="BExCU8O54I3P3WRYWY1CRP3S78QY" localSheetId="13" hidden="1">#REF!</definedName>
    <definedName name="BExCU8O54I3P3WRYWY1CRP3S78QY" localSheetId="7" hidden="1">#REF!</definedName>
    <definedName name="BExCU8O54I3P3WRYWY1CRP3S78QY" localSheetId="2" hidden="1">#REF!</definedName>
    <definedName name="BExCU8O54I3P3WRYWY1CRP3S78QY" localSheetId="5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6" hidden="1">#REF!</definedName>
    <definedName name="BExCUDRJO23YOKT8GPWOVQ4XEHF5" localSheetId="13" hidden="1">#REF!</definedName>
    <definedName name="BExCUDRJO23YOKT8GPWOVQ4XEHF5" localSheetId="7" hidden="1">#REF!</definedName>
    <definedName name="BExCUDRJO23YOKT8GPWOVQ4XEHF5" localSheetId="2" hidden="1">#REF!</definedName>
    <definedName name="BExCUDRJO23YOKT8GPWOVQ4XEHF5" localSheetId="5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6" hidden="1">#REF!</definedName>
    <definedName name="BExCULEOALM7SEHVMQC4B4N25MRM" localSheetId="13" hidden="1">#REF!</definedName>
    <definedName name="BExCULEOALM7SEHVMQC4B4N25MRM" localSheetId="7" hidden="1">#REF!</definedName>
    <definedName name="BExCULEOALM7SEHVMQC4B4N25MRM" localSheetId="2" hidden="1">#REF!</definedName>
    <definedName name="BExCULEOALM7SEHVMQC4B4N25MRM" localSheetId="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6" hidden="1">#REF!</definedName>
    <definedName name="BExCUPAXFR16YMWL30ME3F3BSRDZ" localSheetId="13" hidden="1">#REF!</definedName>
    <definedName name="BExCUPAXFR16YMWL30ME3F3BSRDZ" localSheetId="7" hidden="1">#REF!</definedName>
    <definedName name="BExCUPAXFR16YMWL30ME3F3BSRDZ" localSheetId="2" hidden="1">#REF!</definedName>
    <definedName name="BExCUPAXFR16YMWL30ME3F3BSRDZ" localSheetId="5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6" hidden="1">#REF!</definedName>
    <definedName name="BExCUR94DHCE47PUUWEMT5QZOYR2" localSheetId="13" hidden="1">#REF!</definedName>
    <definedName name="BExCUR94DHCE47PUUWEMT5QZOYR2" localSheetId="7" hidden="1">#REF!</definedName>
    <definedName name="BExCUR94DHCE47PUUWEMT5QZOYR2" localSheetId="2" hidden="1">#REF!</definedName>
    <definedName name="BExCUR94DHCE47PUUWEMT5QZOYR2" localSheetId="5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6" hidden="1">#REF!</definedName>
    <definedName name="BExCV5HJSTBNPQZVGYJY9AZ4IJ26" localSheetId="13" hidden="1">#REF!</definedName>
    <definedName name="BExCV5HJSTBNPQZVGYJY9AZ4IJ26" localSheetId="7" hidden="1">#REF!</definedName>
    <definedName name="BExCV5HJSTBNPQZVGYJY9AZ4IJ26" localSheetId="2" hidden="1">#REF!</definedName>
    <definedName name="BExCV5HJSTBNPQZVGYJY9AZ4IJ26" localSheetId="5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6" hidden="1">#REF!</definedName>
    <definedName name="BExCV634L7SVHGB0UDDTRRQ2Q72H" localSheetId="13" hidden="1">#REF!</definedName>
    <definedName name="BExCV634L7SVHGB0UDDTRRQ2Q72H" localSheetId="7" hidden="1">#REF!</definedName>
    <definedName name="BExCV634L7SVHGB0UDDTRRQ2Q72H" localSheetId="2" hidden="1">#REF!</definedName>
    <definedName name="BExCV634L7SVHGB0UDDTRRQ2Q72H" localSheetId="5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6" hidden="1">#REF!</definedName>
    <definedName name="BExCVBXGSXT9FWJRG62PX9S1RK83" localSheetId="13" hidden="1">#REF!</definedName>
    <definedName name="BExCVBXGSXT9FWJRG62PX9S1RK83" localSheetId="7" hidden="1">#REF!</definedName>
    <definedName name="BExCVBXGSXT9FWJRG62PX9S1RK83" localSheetId="2" hidden="1">#REF!</definedName>
    <definedName name="BExCVBXGSXT9FWJRG62PX9S1RK83" localSheetId="5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6" hidden="1">#REF!</definedName>
    <definedName name="BExCVHBNLOHNFS0JAV3I1XGPNH9W" localSheetId="13" hidden="1">#REF!</definedName>
    <definedName name="BExCVHBNLOHNFS0JAV3I1XGPNH9W" localSheetId="7" hidden="1">#REF!</definedName>
    <definedName name="BExCVHBNLOHNFS0JAV3I1XGPNH9W" localSheetId="2" hidden="1">#REF!</definedName>
    <definedName name="BExCVHBNLOHNFS0JAV3I1XGPNH9W" localSheetId="5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6" hidden="1">#REF!</definedName>
    <definedName name="BExCVI86R31A2IOZIEBY1FJLVILD" localSheetId="13" hidden="1">#REF!</definedName>
    <definedName name="BExCVI86R31A2IOZIEBY1FJLVILD" localSheetId="7" hidden="1">#REF!</definedName>
    <definedName name="BExCVI86R31A2IOZIEBY1FJLVILD" localSheetId="2" hidden="1">#REF!</definedName>
    <definedName name="BExCVI86R31A2IOZIEBY1FJLVILD" localSheetId="5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6" hidden="1">#REF!</definedName>
    <definedName name="BExCVKGZXE0I9EIXKBZVSGSEY2RR" localSheetId="13" hidden="1">#REF!</definedName>
    <definedName name="BExCVKGZXE0I9EIXKBZVSGSEY2RR" localSheetId="7" hidden="1">#REF!</definedName>
    <definedName name="BExCVKGZXE0I9EIXKBZVSGSEY2RR" localSheetId="2" hidden="1">#REF!</definedName>
    <definedName name="BExCVKGZXE0I9EIXKBZVSGSEY2RR" localSheetId="5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6" hidden="1">#REF!</definedName>
    <definedName name="BExCVNROVORCSNX9HKHKPHY0URS3" localSheetId="13" hidden="1">#REF!</definedName>
    <definedName name="BExCVNROVORCSNX9HKHKPHY0URS3" localSheetId="7" hidden="1">#REF!</definedName>
    <definedName name="BExCVNROVORCSNX9HKHKPHY0URS3" localSheetId="2" hidden="1">#REF!</definedName>
    <definedName name="BExCVNROVORCSNX9HKHKPHY0URS3" localSheetId="5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6" hidden="1">#REF!</definedName>
    <definedName name="BExCVPEZON7VV6NOWII8VZMONPCJ" localSheetId="13" hidden="1">#REF!</definedName>
    <definedName name="BExCVPEZON7VV6NOWII8VZMONPCJ" localSheetId="7" hidden="1">#REF!</definedName>
    <definedName name="BExCVPEZON7VV6NOWII8VZMONPCJ" localSheetId="2" hidden="1">#REF!</definedName>
    <definedName name="BExCVPEZON7VV6NOWII8VZMONPCJ" localSheetId="5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6" hidden="1">#REF!</definedName>
    <definedName name="BExCVV44WY5807WGMTGKPW0GT256" localSheetId="13" hidden="1">#REF!</definedName>
    <definedName name="BExCVV44WY5807WGMTGKPW0GT256" localSheetId="7" hidden="1">#REF!</definedName>
    <definedName name="BExCVV44WY5807WGMTGKPW0GT256" localSheetId="2" hidden="1">#REF!</definedName>
    <definedName name="BExCVV44WY5807WGMTGKPW0GT256" localSheetId="5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6" hidden="1">#REF!</definedName>
    <definedName name="BExCVZ5PN4V6MRBZ04PZJW3GEF8S" localSheetId="13" hidden="1">#REF!</definedName>
    <definedName name="BExCVZ5PN4V6MRBZ04PZJW3GEF8S" localSheetId="7" hidden="1">#REF!</definedName>
    <definedName name="BExCVZ5PN4V6MRBZ04PZJW3GEF8S" localSheetId="2" hidden="1">#REF!</definedName>
    <definedName name="BExCVZ5PN4V6MRBZ04PZJW3GEF8S" localSheetId="5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6" hidden="1">#REF!</definedName>
    <definedName name="BExCW13R0GWJYGXZBNCPAHQN4NR2" localSheetId="13" hidden="1">#REF!</definedName>
    <definedName name="BExCW13R0GWJYGXZBNCPAHQN4NR2" localSheetId="7" hidden="1">#REF!</definedName>
    <definedName name="BExCW13R0GWJYGXZBNCPAHQN4NR2" localSheetId="2" hidden="1">#REF!</definedName>
    <definedName name="BExCW13R0GWJYGXZBNCPAHQN4NR2" localSheetId="5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6" hidden="1">#REF!</definedName>
    <definedName name="BExCW9Y5HWU4RJTNX74O6L24VGCK" localSheetId="13" hidden="1">#REF!</definedName>
    <definedName name="BExCW9Y5HWU4RJTNX74O6L24VGCK" localSheetId="7" hidden="1">#REF!</definedName>
    <definedName name="BExCW9Y5HWU4RJTNX74O6L24VGCK" localSheetId="2" hidden="1">#REF!</definedName>
    <definedName name="BExCW9Y5HWU4RJTNX74O6L24VGCK" localSheetId="5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6" hidden="1">#REF!</definedName>
    <definedName name="BExCWHADQJRXWFDGV2KMANWIY1YN" localSheetId="13" hidden="1">#REF!</definedName>
    <definedName name="BExCWHADQJRXWFDGV2KMANWIY1YN" localSheetId="7" hidden="1">#REF!</definedName>
    <definedName name="BExCWHADQJRXWFDGV2KMANWIY1YN" localSheetId="2" hidden="1">#REF!</definedName>
    <definedName name="BExCWHADQJRXWFDGV2KMANWIY1YN" localSheetId="5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6" hidden="1">#REF!</definedName>
    <definedName name="BExCWPDPESGZS07QGBLSBWDNVJLZ" localSheetId="13" hidden="1">#REF!</definedName>
    <definedName name="BExCWPDPESGZS07QGBLSBWDNVJLZ" localSheetId="7" hidden="1">#REF!</definedName>
    <definedName name="BExCWPDPESGZS07QGBLSBWDNVJLZ" localSheetId="2" hidden="1">#REF!</definedName>
    <definedName name="BExCWPDPESGZS07QGBLSBWDNVJLZ" localSheetId="5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6" hidden="1">#REF!</definedName>
    <definedName name="BExCWTVKHIVCRHF8GC39KI58YM5K" localSheetId="13" hidden="1">#REF!</definedName>
    <definedName name="BExCWTVKHIVCRHF8GC39KI58YM5K" localSheetId="7" hidden="1">#REF!</definedName>
    <definedName name="BExCWTVKHIVCRHF8GC39KI58YM5K" localSheetId="2" hidden="1">#REF!</definedName>
    <definedName name="BExCWTVKHIVCRHF8GC39KI58YM5K" localSheetId="5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6" hidden="1">#REF!</definedName>
    <definedName name="BExCX2KGRZBRVLZNM8SUSIE6A0RL" localSheetId="13" hidden="1">#REF!</definedName>
    <definedName name="BExCX2KGRZBRVLZNM8SUSIE6A0RL" localSheetId="7" hidden="1">#REF!</definedName>
    <definedName name="BExCX2KGRZBRVLZNM8SUSIE6A0RL" localSheetId="2" hidden="1">#REF!</definedName>
    <definedName name="BExCX2KGRZBRVLZNM8SUSIE6A0RL" localSheetId="5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6" hidden="1">#REF!</definedName>
    <definedName name="BExCX3X451T70LZ1VF95L7W4Y4TM" localSheetId="13" hidden="1">#REF!</definedName>
    <definedName name="BExCX3X451T70LZ1VF95L7W4Y4TM" localSheetId="7" hidden="1">#REF!</definedName>
    <definedName name="BExCX3X451T70LZ1VF95L7W4Y4TM" localSheetId="2" hidden="1">#REF!</definedName>
    <definedName name="BExCX3X451T70LZ1VF95L7W4Y4TM" localSheetId="5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6" hidden="1">#REF!</definedName>
    <definedName name="BExCX4NZ2N1OUGXM7EV0U7VULJMM" localSheetId="13" hidden="1">#REF!</definedName>
    <definedName name="BExCX4NZ2N1OUGXM7EV0U7VULJMM" localSheetId="7" hidden="1">#REF!</definedName>
    <definedName name="BExCX4NZ2N1OUGXM7EV0U7VULJMM" localSheetId="2" hidden="1">#REF!</definedName>
    <definedName name="BExCX4NZ2N1OUGXM7EV0U7VULJMM" localSheetId="5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6" hidden="1">#REF!</definedName>
    <definedName name="BExCXILMURGYMAH6N5LF5DV6K3GM" localSheetId="13" hidden="1">#REF!</definedName>
    <definedName name="BExCXILMURGYMAH6N5LF5DV6K3GM" localSheetId="7" hidden="1">#REF!</definedName>
    <definedName name="BExCXILMURGYMAH6N5LF5DV6K3GM" localSheetId="2" hidden="1">#REF!</definedName>
    <definedName name="BExCXILMURGYMAH6N5LF5DV6K3GM" localSheetId="5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6" hidden="1">#REF!</definedName>
    <definedName name="BExCXQUFBMXQ1650735H48B1AZT3" localSheetId="13" hidden="1">#REF!</definedName>
    <definedName name="BExCXQUFBMXQ1650735H48B1AZT3" localSheetId="7" hidden="1">#REF!</definedName>
    <definedName name="BExCXQUFBMXQ1650735H48B1AZT3" localSheetId="2" hidden="1">#REF!</definedName>
    <definedName name="BExCXQUFBMXQ1650735H48B1AZT3" localSheetId="5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6" hidden="1">#REF!</definedName>
    <definedName name="BExCXYSBKJ9SZQD7XS2WUS6SVBJO" localSheetId="13" hidden="1">#REF!</definedName>
    <definedName name="BExCXYSBKJ9SZQD7XS2WUS6SVBJO" localSheetId="7" hidden="1">#REF!</definedName>
    <definedName name="BExCXYSBKJ9SZQD7XS2WUS6SVBJO" localSheetId="2" hidden="1">#REF!</definedName>
    <definedName name="BExCXYSBKJ9SZQD7XS2WUS6SVBJO" localSheetId="5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6" hidden="1">#REF!</definedName>
    <definedName name="BExCXZ8DGK5ZE8467LFEHX6JNQHJ" localSheetId="13" hidden="1">#REF!</definedName>
    <definedName name="BExCXZ8DGK5ZE8467LFEHX6JNQHJ" localSheetId="7" hidden="1">#REF!</definedName>
    <definedName name="BExCXZ8DGK5ZE8467LFEHX6JNQHJ" localSheetId="2" hidden="1">#REF!</definedName>
    <definedName name="BExCXZ8DGK5ZE8467LFEHX6JNQHJ" localSheetId="5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6" hidden="1">#REF!</definedName>
    <definedName name="BExCY2DQO9VLA77Q7EG3T0XNXX4F" localSheetId="13" hidden="1">#REF!</definedName>
    <definedName name="BExCY2DQO9VLA77Q7EG3T0XNXX4F" localSheetId="7" hidden="1">#REF!</definedName>
    <definedName name="BExCY2DQO9VLA77Q7EG3T0XNXX4F" localSheetId="2" hidden="1">#REF!</definedName>
    <definedName name="BExCY2DQO9VLA77Q7EG3T0XNXX4F" localSheetId="5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6" hidden="1">#REF!</definedName>
    <definedName name="BExCY5Z7X93Z8XUOEASK50W08S36" localSheetId="13" hidden="1">#REF!</definedName>
    <definedName name="BExCY5Z7X93Z8XUOEASK50W08S36" localSheetId="7" hidden="1">#REF!</definedName>
    <definedName name="BExCY5Z7X93Z8XUOEASK50W08S36" localSheetId="2" hidden="1">#REF!</definedName>
    <definedName name="BExCY5Z7X93Z8XUOEASK50W08S36" localSheetId="5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6" hidden="1">#REF!</definedName>
    <definedName name="BExCY6VMJ68MX3C981R5Q0BX5791" localSheetId="13" hidden="1">#REF!</definedName>
    <definedName name="BExCY6VMJ68MX3C981R5Q0BX5791" localSheetId="7" hidden="1">#REF!</definedName>
    <definedName name="BExCY6VMJ68MX3C981R5Q0BX5791" localSheetId="2" hidden="1">#REF!</definedName>
    <definedName name="BExCY6VMJ68MX3C981R5Q0BX5791" localSheetId="5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6" hidden="1">#REF!</definedName>
    <definedName name="BExCYAH2SAZCPW6XCB7V7PMMCAWO" localSheetId="13" hidden="1">#REF!</definedName>
    <definedName name="BExCYAH2SAZCPW6XCB7V7PMMCAWO" localSheetId="7" hidden="1">#REF!</definedName>
    <definedName name="BExCYAH2SAZCPW6XCB7V7PMMCAWO" localSheetId="2" hidden="1">#REF!</definedName>
    <definedName name="BExCYAH2SAZCPW6XCB7V7PMMCAWO" localSheetId="5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6" hidden="1">#REF!</definedName>
    <definedName name="BExCYDGYM1UGUNTB331L2E4L5F34" localSheetId="13" hidden="1">#REF!</definedName>
    <definedName name="BExCYDGYM1UGUNTB331L2E4L5F34" localSheetId="7" hidden="1">#REF!</definedName>
    <definedName name="BExCYDGYM1UGUNTB331L2E4L5F34" localSheetId="2" hidden="1">#REF!</definedName>
    <definedName name="BExCYDGYM1UGUNTB331L2E4L5F34" localSheetId="5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6" hidden="1">#REF!</definedName>
    <definedName name="BExCYN7KCKU1F6EXMNPQPTKNOT6A" localSheetId="13" hidden="1">#REF!</definedName>
    <definedName name="BExCYN7KCKU1F6EXMNPQPTKNOT6A" localSheetId="7" hidden="1">#REF!</definedName>
    <definedName name="BExCYN7KCKU1F6EXMNPQPTKNOT6A" localSheetId="2" hidden="1">#REF!</definedName>
    <definedName name="BExCYN7KCKU1F6EXMNPQPTKNOT6A" localSheetId="5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6" hidden="1">#REF!</definedName>
    <definedName name="BExCYPRC5HJE6N2XQTHCT6NXGP8N" localSheetId="13" hidden="1">#REF!</definedName>
    <definedName name="BExCYPRC5HJE6N2XQTHCT6NXGP8N" localSheetId="7" hidden="1">#REF!</definedName>
    <definedName name="BExCYPRC5HJE6N2XQTHCT6NXGP8N" localSheetId="2" hidden="1">#REF!</definedName>
    <definedName name="BExCYPRC5HJE6N2XQTHCT6NXGP8N" localSheetId="5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6" hidden="1">#REF!</definedName>
    <definedName name="BExCYQCX9ES8ZWW2L35B12WDNT73" localSheetId="13" hidden="1">#REF!</definedName>
    <definedName name="BExCYQCX9ES8ZWW2L35B12WDNT73" localSheetId="7" hidden="1">#REF!</definedName>
    <definedName name="BExCYQCX9ES8ZWW2L35B12WDNT73" localSheetId="2" hidden="1">#REF!</definedName>
    <definedName name="BExCYQCX9ES8ZWW2L35B12WDNT73" localSheetId="5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6" hidden="1">#REF!</definedName>
    <definedName name="BExCYSLQY2CYU7DQ3QI07UGGS6OW" localSheetId="13" hidden="1">#REF!</definedName>
    <definedName name="BExCYSLQY2CYU7DQ3QI07UGGS6OW" localSheetId="7" hidden="1">#REF!</definedName>
    <definedName name="BExCYSLQY2CYU7DQ3QI07UGGS6OW" localSheetId="2" hidden="1">#REF!</definedName>
    <definedName name="BExCYSLQY2CYU7DQ3QI07UGGS6OW" localSheetId="5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6" hidden="1">#REF!</definedName>
    <definedName name="BExCYUK0I3UEXZNFDW71G6Z6D8XR" localSheetId="13" hidden="1">#REF!</definedName>
    <definedName name="BExCYUK0I3UEXZNFDW71G6Z6D8XR" localSheetId="7" hidden="1">#REF!</definedName>
    <definedName name="BExCYUK0I3UEXZNFDW71G6Z6D8XR" localSheetId="2" hidden="1">#REF!</definedName>
    <definedName name="BExCYUK0I3UEXZNFDW71G6Z6D8XR" localSheetId="5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6" hidden="1">#REF!</definedName>
    <definedName name="BExCZFZCXMLY5DWESYJ9NGTJYQ8M" localSheetId="13" hidden="1">#REF!</definedName>
    <definedName name="BExCZFZCXMLY5DWESYJ9NGTJYQ8M" localSheetId="7" hidden="1">#REF!</definedName>
    <definedName name="BExCZFZCXMLY5DWESYJ9NGTJYQ8M" localSheetId="2" hidden="1">#REF!</definedName>
    <definedName name="BExCZFZCXMLY5DWESYJ9NGTJYQ8M" localSheetId="5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6" hidden="1">#REF!</definedName>
    <definedName name="BExCZJ4P8WS0BDT31WDXI0ROE7D6" localSheetId="13" hidden="1">#REF!</definedName>
    <definedName name="BExCZJ4P8WS0BDT31WDXI0ROE7D6" localSheetId="7" hidden="1">#REF!</definedName>
    <definedName name="BExCZJ4P8WS0BDT31WDXI0ROE7D6" localSheetId="2" hidden="1">#REF!</definedName>
    <definedName name="BExCZJ4P8WS0BDT31WDXI0ROE7D6" localSheetId="5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6" hidden="1">#REF!</definedName>
    <definedName name="BExCZKH6NI0EE02L995IFVBD1J59" localSheetId="13" hidden="1">#REF!</definedName>
    <definedName name="BExCZKH6NI0EE02L995IFVBD1J59" localSheetId="7" hidden="1">#REF!</definedName>
    <definedName name="BExCZKH6NI0EE02L995IFVBD1J59" localSheetId="2" hidden="1">#REF!</definedName>
    <definedName name="BExCZKH6NI0EE02L995IFVBD1J59" localSheetId="5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6" hidden="1">#REF!</definedName>
    <definedName name="BExCZNRWARGGHWLSC1PEDZFLF3JV" localSheetId="13" hidden="1">#REF!</definedName>
    <definedName name="BExCZNRWARGGHWLSC1PEDZFLF3JV" localSheetId="7" hidden="1">#REF!</definedName>
    <definedName name="BExCZNRWARGGHWLSC1PEDZFLF3JV" localSheetId="2" hidden="1">#REF!</definedName>
    <definedName name="BExCZNRWARGGHWLSC1PEDZFLF3JV" localSheetId="5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6" hidden="1">#REF!</definedName>
    <definedName name="BExCZP9TBB61HISZ2U5QMQSO2LBE" localSheetId="13" hidden="1">#REF!</definedName>
    <definedName name="BExCZP9TBB61HISZ2U5QMQSO2LBE" localSheetId="7" hidden="1">#REF!</definedName>
    <definedName name="BExCZP9TBB61HISZ2U5QMQSO2LBE" localSheetId="2" hidden="1">#REF!</definedName>
    <definedName name="BExCZP9TBB61HISZ2U5QMQSO2LBE" localSheetId="5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6" hidden="1">#REF!</definedName>
    <definedName name="BExCZUD9FEOJBKDJ51Z3JON9LKJ8" localSheetId="13" hidden="1">#REF!</definedName>
    <definedName name="BExCZUD9FEOJBKDJ51Z3JON9LKJ8" localSheetId="7" hidden="1">#REF!</definedName>
    <definedName name="BExCZUD9FEOJBKDJ51Z3JON9LKJ8" localSheetId="2" hidden="1">#REF!</definedName>
    <definedName name="BExCZUD9FEOJBKDJ51Z3JON9LKJ8" localSheetId="5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6" hidden="1">#REF!</definedName>
    <definedName name="BExD0AUOVQT3UL53T2KUVJNGD0QF" localSheetId="13" hidden="1">#REF!</definedName>
    <definedName name="BExD0AUOVQT3UL53T2KUVJNGD0QF" localSheetId="7" hidden="1">#REF!</definedName>
    <definedName name="BExD0AUOVQT3UL53T2KUVJNGD0QF" localSheetId="2" hidden="1">#REF!</definedName>
    <definedName name="BExD0AUOVQT3UL53T2KUVJNGD0QF" localSheetId="5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6" hidden="1">#REF!</definedName>
    <definedName name="BExD0HALIN0JR4JTPGDEVAEE5EX5" localSheetId="13" hidden="1">#REF!</definedName>
    <definedName name="BExD0HALIN0JR4JTPGDEVAEE5EX5" localSheetId="7" hidden="1">#REF!</definedName>
    <definedName name="BExD0HALIN0JR4JTPGDEVAEE5EX5" localSheetId="2" hidden="1">#REF!</definedName>
    <definedName name="BExD0HALIN0JR4JTPGDEVAEE5EX5" localSheetId="5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6" hidden="1">#REF!</definedName>
    <definedName name="BExD0LCCDPG16YLY5WQSZF1XI5DA" localSheetId="13" hidden="1">#REF!</definedName>
    <definedName name="BExD0LCCDPG16YLY5WQSZF1XI5DA" localSheetId="7" hidden="1">#REF!</definedName>
    <definedName name="BExD0LCCDPG16YLY5WQSZF1XI5DA" localSheetId="2" hidden="1">#REF!</definedName>
    <definedName name="BExD0LCCDPG16YLY5WQSZF1XI5DA" localSheetId="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6" hidden="1">#REF!</definedName>
    <definedName name="BExD0RMWSB4TRECEHTH6NN4K9DFZ" localSheetId="13" hidden="1">#REF!</definedName>
    <definedName name="BExD0RMWSB4TRECEHTH6NN4K9DFZ" localSheetId="7" hidden="1">#REF!</definedName>
    <definedName name="BExD0RMWSB4TRECEHTH6NN4K9DFZ" localSheetId="2" hidden="1">#REF!</definedName>
    <definedName name="BExD0RMWSB4TRECEHTH6NN4K9DFZ" localSheetId="5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6" hidden="1">#REF!</definedName>
    <definedName name="BExD0U6KG10QGVDI1XSHK0J10A2V" localSheetId="13" hidden="1">#REF!</definedName>
    <definedName name="BExD0U6KG10QGVDI1XSHK0J10A2V" localSheetId="7" hidden="1">#REF!</definedName>
    <definedName name="BExD0U6KG10QGVDI1XSHK0J10A2V" localSheetId="2" hidden="1">#REF!</definedName>
    <definedName name="BExD0U6KG10QGVDI1XSHK0J10A2V" localSheetId="5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6" hidden="1">#REF!</definedName>
    <definedName name="BExD0WQ6EQ2G82IAJI3FDQKGZH18" localSheetId="13" hidden="1">#REF!</definedName>
    <definedName name="BExD0WQ6EQ2G82IAJI3FDQKGZH18" localSheetId="7" hidden="1">#REF!</definedName>
    <definedName name="BExD0WQ6EQ2G82IAJI3FDQKGZH18" localSheetId="2" hidden="1">#REF!</definedName>
    <definedName name="BExD0WQ6EQ2G82IAJI3FDQKGZH18" localSheetId="5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6" hidden="1">#REF!</definedName>
    <definedName name="BExD13RUIBGRXDL4QDZ305UKUR12" localSheetId="13" hidden="1">#REF!</definedName>
    <definedName name="BExD13RUIBGRXDL4QDZ305UKUR12" localSheetId="7" hidden="1">#REF!</definedName>
    <definedName name="BExD13RUIBGRXDL4QDZ305UKUR12" localSheetId="2" hidden="1">#REF!</definedName>
    <definedName name="BExD13RUIBGRXDL4QDZ305UKUR12" localSheetId="5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6" hidden="1">#REF!</definedName>
    <definedName name="BExD14DETV5R4OOTMAXD5NAKWRO3" localSheetId="13" hidden="1">#REF!</definedName>
    <definedName name="BExD14DETV5R4OOTMAXD5NAKWRO3" localSheetId="7" hidden="1">#REF!</definedName>
    <definedName name="BExD14DETV5R4OOTMAXD5NAKWRO3" localSheetId="2" hidden="1">#REF!</definedName>
    <definedName name="BExD14DETV5R4OOTMAXD5NAKWRO3" localSheetId="5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6" hidden="1">#REF!</definedName>
    <definedName name="BExD1MI40YRCBI7KT4S9YHQJUO06" localSheetId="13" hidden="1">#REF!</definedName>
    <definedName name="BExD1MI40YRCBI7KT4S9YHQJUO06" localSheetId="7" hidden="1">#REF!</definedName>
    <definedName name="BExD1MI40YRCBI7KT4S9YHQJUO06" localSheetId="2" hidden="1">#REF!</definedName>
    <definedName name="BExD1MI40YRCBI7KT4S9YHQJUO06" localSheetId="5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6" hidden="1">#REF!</definedName>
    <definedName name="BExD1OAU9OXQAZA4D70HP72CU6GB" localSheetId="13" hidden="1">#REF!</definedName>
    <definedName name="BExD1OAU9OXQAZA4D70HP72CU6GB" localSheetId="7" hidden="1">#REF!</definedName>
    <definedName name="BExD1OAU9OXQAZA4D70HP72CU6GB" localSheetId="2" hidden="1">#REF!</definedName>
    <definedName name="BExD1OAU9OXQAZA4D70HP72CU6GB" localSheetId="5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6" hidden="1">#REF!</definedName>
    <definedName name="BExD1T8WPV0G6YOX7WMAIZD8XNBK" localSheetId="13" hidden="1">#REF!</definedName>
    <definedName name="BExD1T8WPV0G6YOX7WMAIZD8XNBK" localSheetId="7" hidden="1">#REF!</definedName>
    <definedName name="BExD1T8WPV0G6YOX7WMAIZD8XNBK" localSheetId="2" hidden="1">#REF!</definedName>
    <definedName name="BExD1T8WPV0G6YOX7WMAIZD8XNBK" localSheetId="5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6" hidden="1">#REF!</definedName>
    <definedName name="BExD1Y1JV61416YA1XRQHKWPZIE7" localSheetId="13" hidden="1">#REF!</definedName>
    <definedName name="BExD1Y1JV61416YA1XRQHKWPZIE7" localSheetId="7" hidden="1">#REF!</definedName>
    <definedName name="BExD1Y1JV61416YA1XRQHKWPZIE7" localSheetId="2" hidden="1">#REF!</definedName>
    <definedName name="BExD1Y1JV61416YA1XRQHKWPZIE7" localSheetId="5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6" hidden="1">#REF!</definedName>
    <definedName name="BExD2CFHIRMBKN5KXE5QP4XXEWFS" localSheetId="13" hidden="1">#REF!</definedName>
    <definedName name="BExD2CFHIRMBKN5KXE5QP4XXEWFS" localSheetId="7" hidden="1">#REF!</definedName>
    <definedName name="BExD2CFHIRMBKN5KXE5QP4XXEWFS" localSheetId="2" hidden="1">#REF!</definedName>
    <definedName name="BExD2CFHIRMBKN5KXE5QP4XXEWFS" localSheetId="5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6" hidden="1">#REF!</definedName>
    <definedName name="BExD2DMHH1HWXQ9W0YYMDP8AAX8Q" localSheetId="13" hidden="1">#REF!</definedName>
    <definedName name="BExD2DMHH1HWXQ9W0YYMDP8AAX8Q" localSheetId="7" hidden="1">#REF!</definedName>
    <definedName name="BExD2DMHH1HWXQ9W0YYMDP8AAX8Q" localSheetId="2" hidden="1">#REF!</definedName>
    <definedName name="BExD2DMHH1HWXQ9W0YYMDP8AAX8Q" localSheetId="5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6" hidden="1">#REF!</definedName>
    <definedName name="BExD2HTPC7IWBAU6OSQ67MQA8BYZ" localSheetId="13" hidden="1">#REF!</definedName>
    <definedName name="BExD2HTPC7IWBAU6OSQ67MQA8BYZ" localSheetId="7" hidden="1">#REF!</definedName>
    <definedName name="BExD2HTPC7IWBAU6OSQ67MQA8BYZ" localSheetId="2" hidden="1">#REF!</definedName>
    <definedName name="BExD2HTPC7IWBAU6OSQ67MQA8BYZ" localSheetId="5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6" hidden="1">#REF!</definedName>
    <definedName name="BExD2PWTVQ2CXNG6B7UDL8FIMXBH" localSheetId="13" hidden="1">#REF!</definedName>
    <definedName name="BExD2PWTVQ2CXNG6B7UDL8FIMXBH" localSheetId="7" hidden="1">#REF!</definedName>
    <definedName name="BExD2PWTVQ2CXNG6B7UDL8FIMXBH" localSheetId="2" hidden="1">#REF!</definedName>
    <definedName name="BExD2PWTVQ2CXNG6B7UDL8FIMXBH" localSheetId="5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6" hidden="1">#REF!</definedName>
    <definedName name="BExD2X9AQ03EX1AVVX44CXLXRPTI" localSheetId="13" hidden="1">#REF!</definedName>
    <definedName name="BExD2X9AQ03EX1AVVX44CXLXRPTI" localSheetId="7" hidden="1">#REF!</definedName>
    <definedName name="BExD2X9AQ03EX1AVVX44CXLXRPTI" localSheetId="2" hidden="1">#REF!</definedName>
    <definedName name="BExD2X9AQ03EX1AVVX44CXLXRPTI" localSheetId="5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6" hidden="1">#REF!</definedName>
    <definedName name="BExD2ZNL9MWJOEL2575KJZBDP2A6" localSheetId="13" hidden="1">#REF!</definedName>
    <definedName name="BExD2ZNL9MWJOEL2575KJZBDP2A6" localSheetId="7" hidden="1">#REF!</definedName>
    <definedName name="BExD2ZNL9MWJOEL2575KJZBDP2A6" localSheetId="2" hidden="1">#REF!</definedName>
    <definedName name="BExD2ZNL9MWJOEL2575KJZBDP2A6" localSheetId="5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6" hidden="1">#REF!</definedName>
    <definedName name="BExD34G79JRMB8BZRVN81P1H9MSB" localSheetId="13" hidden="1">#REF!</definedName>
    <definedName name="BExD34G79JRMB8BZRVN81P1H9MSB" localSheetId="7" hidden="1">#REF!</definedName>
    <definedName name="BExD34G79JRMB8BZRVN81P1H9MSB" localSheetId="2" hidden="1">#REF!</definedName>
    <definedName name="BExD34G79JRMB8BZRVN81P1H9MSB" localSheetId="5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6" hidden="1">#REF!</definedName>
    <definedName name="BExD35CL2NULPPEHAM954ETQIJA2" localSheetId="13" hidden="1">#REF!</definedName>
    <definedName name="BExD35CL2NULPPEHAM954ETQIJA2" localSheetId="7" hidden="1">#REF!</definedName>
    <definedName name="BExD35CL2NULPPEHAM954ETQIJA2" localSheetId="2" hidden="1">#REF!</definedName>
    <definedName name="BExD35CL2NULPPEHAM954ETQIJA2" localSheetId="5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6" hidden="1">#REF!</definedName>
    <definedName name="BExD363H2VGFIQUCE6LS4AC5J0ZT" localSheetId="13" hidden="1">#REF!</definedName>
    <definedName name="BExD363H2VGFIQUCE6LS4AC5J0ZT" localSheetId="7" hidden="1">#REF!</definedName>
    <definedName name="BExD363H2VGFIQUCE6LS4AC5J0ZT" localSheetId="2" hidden="1">#REF!</definedName>
    <definedName name="BExD363H2VGFIQUCE6LS4AC5J0ZT" localSheetId="5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6" hidden="1">#REF!</definedName>
    <definedName name="BExD3A588E939V61P1XEW0FI5Q0S" localSheetId="13" hidden="1">#REF!</definedName>
    <definedName name="BExD3A588E939V61P1XEW0FI5Q0S" localSheetId="7" hidden="1">#REF!</definedName>
    <definedName name="BExD3A588E939V61P1XEW0FI5Q0S" localSheetId="2" hidden="1">#REF!</definedName>
    <definedName name="BExD3A588E939V61P1XEW0FI5Q0S" localSheetId="5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6" hidden="1">#REF!</definedName>
    <definedName name="BExD3CJJDKVR9M18XI3WDZH80WL6" localSheetId="13" hidden="1">#REF!</definedName>
    <definedName name="BExD3CJJDKVR9M18XI3WDZH80WL6" localSheetId="7" hidden="1">#REF!</definedName>
    <definedName name="BExD3CJJDKVR9M18XI3WDZH80WL6" localSheetId="2" hidden="1">#REF!</definedName>
    <definedName name="BExD3CJJDKVR9M18XI3WDZH80WL6" localSheetId="5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6" hidden="1">#REF!</definedName>
    <definedName name="BExD3ESD9WYJIB3TRDPJ1CKXRAVL" localSheetId="13" hidden="1">#REF!</definedName>
    <definedName name="BExD3ESD9WYJIB3TRDPJ1CKXRAVL" localSheetId="7" hidden="1">#REF!</definedName>
    <definedName name="BExD3ESD9WYJIB3TRDPJ1CKXRAVL" localSheetId="2" hidden="1">#REF!</definedName>
    <definedName name="BExD3ESD9WYJIB3TRDPJ1CKXRAVL" localSheetId="5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6" hidden="1">#REF!</definedName>
    <definedName name="BExD3F368X5S25MWSUNIV57RDB57" localSheetId="13" hidden="1">#REF!</definedName>
    <definedName name="BExD3F368X5S25MWSUNIV57RDB57" localSheetId="7" hidden="1">#REF!</definedName>
    <definedName name="BExD3F368X5S25MWSUNIV57RDB57" localSheetId="2" hidden="1">#REF!</definedName>
    <definedName name="BExD3F368X5S25MWSUNIV57RDB57" localSheetId="5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6" hidden="1">#REF!</definedName>
    <definedName name="BExD3I8JTNF4LTMFY6GRVDJ6VLGG" localSheetId="13" hidden="1">#REF!</definedName>
    <definedName name="BExD3I8JTNF4LTMFY6GRVDJ6VLGG" localSheetId="7" hidden="1">#REF!</definedName>
    <definedName name="BExD3I8JTNF4LTMFY6GRVDJ6VLGG" localSheetId="2" hidden="1">#REF!</definedName>
    <definedName name="BExD3I8JTNF4LTMFY6GRVDJ6VLGG" localSheetId="5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6" hidden="1">#REF!</definedName>
    <definedName name="BExD3IJ5IT335SOSNV9L85WKAOSI" localSheetId="13" hidden="1">#REF!</definedName>
    <definedName name="BExD3IJ5IT335SOSNV9L85WKAOSI" localSheetId="7" hidden="1">#REF!</definedName>
    <definedName name="BExD3IJ5IT335SOSNV9L85WKAOSI" localSheetId="2" hidden="1">#REF!</definedName>
    <definedName name="BExD3IJ5IT335SOSNV9L85WKAOSI" localSheetId="5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6" hidden="1">#REF!</definedName>
    <definedName name="BExD3KBVUY57GMMQTOFEU6S6G1AY" localSheetId="13" hidden="1">#REF!</definedName>
    <definedName name="BExD3KBVUY57GMMQTOFEU6S6G1AY" localSheetId="7" hidden="1">#REF!</definedName>
    <definedName name="BExD3KBVUY57GMMQTOFEU6S6G1AY" localSheetId="2" hidden="1">#REF!</definedName>
    <definedName name="BExD3KBVUY57GMMQTOFEU6S6G1AY" localSheetId="5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6" hidden="1">#REF!</definedName>
    <definedName name="BExD3NMR7AW2Z6V8SC79VQR37NA6" localSheetId="13" hidden="1">#REF!</definedName>
    <definedName name="BExD3NMR7AW2Z6V8SC79VQR37NA6" localSheetId="7" hidden="1">#REF!</definedName>
    <definedName name="BExD3NMR7AW2Z6V8SC79VQR37NA6" localSheetId="2" hidden="1">#REF!</definedName>
    <definedName name="BExD3NMR7AW2Z6V8SC79VQR37NA6" localSheetId="5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6" hidden="1">#REF!</definedName>
    <definedName name="BExD3QXA2UQ2W4N7NYLUEOG40BZB" localSheetId="13" hidden="1">#REF!</definedName>
    <definedName name="BExD3QXA2UQ2W4N7NYLUEOG40BZB" localSheetId="7" hidden="1">#REF!</definedName>
    <definedName name="BExD3QXA2UQ2W4N7NYLUEOG40BZB" localSheetId="2" hidden="1">#REF!</definedName>
    <definedName name="BExD3QXA2UQ2W4N7NYLUEOG40BZB" localSheetId="5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6" hidden="1">#REF!</definedName>
    <definedName name="BExD3U2N041TEJ7GCN005UTPHNXY" localSheetId="13" hidden="1">#REF!</definedName>
    <definedName name="BExD3U2N041TEJ7GCN005UTPHNXY" localSheetId="7" hidden="1">#REF!</definedName>
    <definedName name="BExD3U2N041TEJ7GCN005UTPHNXY" localSheetId="2" hidden="1">#REF!</definedName>
    <definedName name="BExD3U2N041TEJ7GCN005UTPHNXY" localSheetId="5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6" hidden="1">#REF!</definedName>
    <definedName name="BExD3VPY5VEI1LLQ4I16T16251DT" localSheetId="13" hidden="1">#REF!</definedName>
    <definedName name="BExD3VPY5VEI1LLQ4I16T16251DT" localSheetId="7" hidden="1">#REF!</definedName>
    <definedName name="BExD3VPY5VEI1LLQ4I16T16251DT" localSheetId="2" hidden="1">#REF!</definedName>
    <definedName name="BExD3VPY5VEI1LLQ4I16T16251DT" localSheetId="5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6" hidden="1">#REF!</definedName>
    <definedName name="BExD3XIUEZZ1KIHV7CPS7DKUGIN8" localSheetId="13" hidden="1">#REF!</definedName>
    <definedName name="BExD3XIUEZZ1KIHV7CPS7DKUGIN8" localSheetId="7" hidden="1">#REF!</definedName>
    <definedName name="BExD3XIUEZZ1KIHV7CPS7DKUGIN8" localSheetId="2" hidden="1">#REF!</definedName>
    <definedName name="BExD3XIUEZZ1KIHV7CPS7DKUGIN8" localSheetId="5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6" hidden="1">#REF!</definedName>
    <definedName name="BExD40O0CFTNJFOFMMM1KH0P7BUI" localSheetId="13" hidden="1">#REF!</definedName>
    <definedName name="BExD40O0CFTNJFOFMMM1KH0P7BUI" localSheetId="7" hidden="1">#REF!</definedName>
    <definedName name="BExD40O0CFTNJFOFMMM1KH0P7BUI" localSheetId="2" hidden="1">#REF!</definedName>
    <definedName name="BExD40O0CFTNJFOFMMM1KH0P7BUI" localSheetId="5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6" hidden="1">#REF!</definedName>
    <definedName name="BExD47UYINTJY1PDIW2S1FZ8ZMIO" localSheetId="13" hidden="1">#REF!</definedName>
    <definedName name="BExD47UYINTJY1PDIW2S1FZ8ZMIO" localSheetId="7" hidden="1">#REF!</definedName>
    <definedName name="BExD47UYINTJY1PDIW2S1FZ8ZMIO" localSheetId="2" hidden="1">#REF!</definedName>
    <definedName name="BExD47UYINTJY1PDIW2S1FZ8ZMIO" localSheetId="5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6" hidden="1">#REF!</definedName>
    <definedName name="BExD4BR9HJ3MWWZ5KLVZWX9FJAUS" localSheetId="13" hidden="1">#REF!</definedName>
    <definedName name="BExD4BR9HJ3MWWZ5KLVZWX9FJAUS" localSheetId="7" hidden="1">#REF!</definedName>
    <definedName name="BExD4BR9HJ3MWWZ5KLVZWX9FJAUS" localSheetId="2" hidden="1">#REF!</definedName>
    <definedName name="BExD4BR9HJ3MWWZ5KLVZWX9FJAUS" localSheetId="5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6" hidden="1">#REF!</definedName>
    <definedName name="BExD4F1WTKT3H0N9MF4H1LX7MBSY" localSheetId="13" hidden="1">#REF!</definedName>
    <definedName name="BExD4F1WTKT3H0N9MF4H1LX7MBSY" localSheetId="7" hidden="1">#REF!</definedName>
    <definedName name="BExD4F1WTKT3H0N9MF4H1LX7MBSY" localSheetId="2" hidden="1">#REF!</definedName>
    <definedName name="BExD4F1WTKT3H0N9MF4H1LX7MBSY" localSheetId="5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6" hidden="1">#REF!</definedName>
    <definedName name="BExD4H5GQWXBS6LUL3TSP36DVO38" localSheetId="13" hidden="1">#REF!</definedName>
    <definedName name="BExD4H5GQWXBS6LUL3TSP36DVO38" localSheetId="7" hidden="1">#REF!</definedName>
    <definedName name="BExD4H5GQWXBS6LUL3TSP36DVO38" localSheetId="2" hidden="1">#REF!</definedName>
    <definedName name="BExD4H5GQWXBS6LUL3TSP36DVO38" localSheetId="5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6" hidden="1">#REF!</definedName>
    <definedName name="BExD4JJSS3QDBLABCJCHD45SRNPI" localSheetId="13" hidden="1">#REF!</definedName>
    <definedName name="BExD4JJSS3QDBLABCJCHD45SRNPI" localSheetId="7" hidden="1">#REF!</definedName>
    <definedName name="BExD4JJSS3QDBLABCJCHD45SRNPI" localSheetId="2" hidden="1">#REF!</definedName>
    <definedName name="BExD4JJSS3QDBLABCJCHD45SRNPI" localSheetId="5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6" hidden="1">#REF!</definedName>
    <definedName name="BExD4QQQ7V9LH5WWBJA3HKJXLVP6" localSheetId="13" hidden="1">#REF!</definedName>
    <definedName name="BExD4QQQ7V9LH5WWBJA3HKJXLVP6" localSheetId="7" hidden="1">#REF!</definedName>
    <definedName name="BExD4QQQ7V9LH5WWBJA3HKJXLVP6" localSheetId="2" hidden="1">#REF!</definedName>
    <definedName name="BExD4QQQ7V9LH5WWBJA3HKJXLVP6" localSheetId="5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6" hidden="1">#REF!</definedName>
    <definedName name="BExD4R1I0MKF033I5LPUYIMTZ6E8" localSheetId="13" hidden="1">#REF!</definedName>
    <definedName name="BExD4R1I0MKF033I5LPUYIMTZ6E8" localSheetId="7" hidden="1">#REF!</definedName>
    <definedName name="BExD4R1I0MKF033I5LPUYIMTZ6E8" localSheetId="2" hidden="1">#REF!</definedName>
    <definedName name="BExD4R1I0MKF033I5LPUYIMTZ6E8" localSheetId="5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6" hidden="1">#REF!</definedName>
    <definedName name="BExD50MT3M6XZLNUP9JL93EG6D9R" localSheetId="13" hidden="1">#REF!</definedName>
    <definedName name="BExD50MT3M6XZLNUP9JL93EG6D9R" localSheetId="7" hidden="1">#REF!</definedName>
    <definedName name="BExD50MT3M6XZLNUP9JL93EG6D9R" localSheetId="2" hidden="1">#REF!</definedName>
    <definedName name="BExD50MT3M6XZLNUP9JL93EG6D9R" localSheetId="5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6" hidden="1">#REF!</definedName>
    <definedName name="BExD5EV7KDSVF1CJT38M4IBPFLPY" localSheetId="13" hidden="1">#REF!</definedName>
    <definedName name="BExD5EV7KDSVF1CJT38M4IBPFLPY" localSheetId="7" hidden="1">#REF!</definedName>
    <definedName name="BExD5EV7KDSVF1CJT38M4IBPFLPY" localSheetId="2" hidden="1">#REF!</definedName>
    <definedName name="BExD5EV7KDSVF1CJT38M4IBPFLPY" localSheetId="5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6" hidden="1">#REF!</definedName>
    <definedName name="BExD5FRK547OESJRYAW574DZEZ7J" localSheetId="13" hidden="1">#REF!</definedName>
    <definedName name="BExD5FRK547OESJRYAW574DZEZ7J" localSheetId="7" hidden="1">#REF!</definedName>
    <definedName name="BExD5FRK547OESJRYAW574DZEZ7J" localSheetId="2" hidden="1">#REF!</definedName>
    <definedName name="BExD5FRK547OESJRYAW574DZEZ7J" localSheetId="5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6" hidden="1">#REF!</definedName>
    <definedName name="BExD5I5X2YA2YNCTCDSMEL4CWF4N" localSheetId="13" hidden="1">#REF!</definedName>
    <definedName name="BExD5I5X2YA2YNCTCDSMEL4CWF4N" localSheetId="7" hidden="1">#REF!</definedName>
    <definedName name="BExD5I5X2YA2YNCTCDSMEL4CWF4N" localSheetId="2" hidden="1">#REF!</definedName>
    <definedName name="BExD5I5X2YA2YNCTCDSMEL4CWF4N" localSheetId="5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6" hidden="1">#REF!</definedName>
    <definedName name="BExD5QUSRFJWRQ1ZM50WYLCF74DF" localSheetId="13" hidden="1">#REF!</definedName>
    <definedName name="BExD5QUSRFJWRQ1ZM50WYLCF74DF" localSheetId="7" hidden="1">#REF!</definedName>
    <definedName name="BExD5QUSRFJWRQ1ZM50WYLCF74DF" localSheetId="2" hidden="1">#REF!</definedName>
    <definedName name="BExD5QUSRFJWRQ1ZM50WYLCF74DF" localSheetId="5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6" hidden="1">#REF!</definedName>
    <definedName name="BExD5SSUIF6AJQHBHK8PNMFBPRYB" localSheetId="13" hidden="1">#REF!</definedName>
    <definedName name="BExD5SSUIF6AJQHBHK8PNMFBPRYB" localSheetId="7" hidden="1">#REF!</definedName>
    <definedName name="BExD5SSUIF6AJQHBHK8PNMFBPRYB" localSheetId="2" hidden="1">#REF!</definedName>
    <definedName name="BExD5SSUIF6AJQHBHK8PNMFBPRYB" localSheetId="5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6" hidden="1">#REF!</definedName>
    <definedName name="BExD623C9LRX18BE0W2V6SZLQUXX" localSheetId="13" hidden="1">#REF!</definedName>
    <definedName name="BExD623C9LRX18BE0W2V6SZLQUXX" localSheetId="7" hidden="1">#REF!</definedName>
    <definedName name="BExD623C9LRX18BE0W2V6SZLQUXX" localSheetId="2" hidden="1">#REF!</definedName>
    <definedName name="BExD623C9LRX18BE0W2V6SZLQUXX" localSheetId="5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6" hidden="1">#REF!</definedName>
    <definedName name="BExD6CQA7UMJBXV7AIFAIHUF2ICX" localSheetId="13" hidden="1">#REF!</definedName>
    <definedName name="BExD6CQA7UMJBXV7AIFAIHUF2ICX" localSheetId="7" hidden="1">#REF!</definedName>
    <definedName name="BExD6CQA7UMJBXV7AIFAIHUF2ICX" localSheetId="2" hidden="1">#REF!</definedName>
    <definedName name="BExD6CQA7UMJBXV7AIFAIHUF2ICX" localSheetId="5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6" hidden="1">#REF!</definedName>
    <definedName name="BExD6D18MCF5R8YJMPG21WE3GPJQ" localSheetId="13" hidden="1">#REF!</definedName>
    <definedName name="BExD6D18MCF5R8YJMPG21WE3GPJQ" localSheetId="7" hidden="1">#REF!</definedName>
    <definedName name="BExD6D18MCF5R8YJMPG21WE3GPJQ" localSheetId="2" hidden="1">#REF!</definedName>
    <definedName name="BExD6D18MCF5R8YJMPG21WE3GPJQ" localSheetId="5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6" hidden="1">#REF!</definedName>
    <definedName name="BExD6FKVK8WJWNYPVENR7Q8Q30PK" localSheetId="13" hidden="1">#REF!</definedName>
    <definedName name="BExD6FKVK8WJWNYPVENR7Q8Q30PK" localSheetId="7" hidden="1">#REF!</definedName>
    <definedName name="BExD6FKVK8WJWNYPVENR7Q8Q30PK" localSheetId="2" hidden="1">#REF!</definedName>
    <definedName name="BExD6FKVK8WJWNYPVENR7Q8Q30PK" localSheetId="5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6" hidden="1">#REF!</definedName>
    <definedName name="BExD6GMP0LK8WKVWMIT1NNH8CHLF" localSheetId="13" hidden="1">#REF!</definedName>
    <definedName name="BExD6GMP0LK8WKVWMIT1NNH8CHLF" localSheetId="7" hidden="1">#REF!</definedName>
    <definedName name="BExD6GMP0LK8WKVWMIT1NNH8CHLF" localSheetId="2" hidden="1">#REF!</definedName>
    <definedName name="BExD6GMP0LK8WKVWMIT1NNH8CHLF" localSheetId="5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6" hidden="1">#REF!</definedName>
    <definedName name="BExD6H2TE0WWAUIWVSSCLPZ6B88N" localSheetId="13" hidden="1">#REF!</definedName>
    <definedName name="BExD6H2TE0WWAUIWVSSCLPZ6B88N" localSheetId="7" hidden="1">#REF!</definedName>
    <definedName name="BExD6H2TE0WWAUIWVSSCLPZ6B88N" localSheetId="2" hidden="1">#REF!</definedName>
    <definedName name="BExD6H2TE0WWAUIWVSSCLPZ6B88N" localSheetId="5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6" hidden="1">#REF!</definedName>
    <definedName name="BExD71LTOE015TV5RSAHM8NT8GVW" localSheetId="13" hidden="1">#REF!</definedName>
    <definedName name="BExD71LTOE015TV5RSAHM8NT8GVW" localSheetId="7" hidden="1">#REF!</definedName>
    <definedName name="BExD71LTOE015TV5RSAHM8NT8GVW" localSheetId="2" hidden="1">#REF!</definedName>
    <definedName name="BExD71LTOE015TV5RSAHM8NT8GVW" localSheetId="5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6" hidden="1">#REF!</definedName>
    <definedName name="BExD73USXVADC7EHGHVTQNCT06ZA" localSheetId="13" hidden="1">#REF!</definedName>
    <definedName name="BExD73USXVADC7EHGHVTQNCT06ZA" localSheetId="7" hidden="1">#REF!</definedName>
    <definedName name="BExD73USXVADC7EHGHVTQNCT06ZA" localSheetId="2" hidden="1">#REF!</definedName>
    <definedName name="BExD73USXVADC7EHGHVTQNCT06ZA" localSheetId="5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6" hidden="1">#REF!</definedName>
    <definedName name="BExD7GAIGULTB3YHM1OS9RBQOTEC" localSheetId="13" hidden="1">#REF!</definedName>
    <definedName name="BExD7GAIGULTB3YHM1OS9RBQOTEC" localSheetId="7" hidden="1">#REF!</definedName>
    <definedName name="BExD7GAIGULTB3YHM1OS9RBQOTEC" localSheetId="2" hidden="1">#REF!</definedName>
    <definedName name="BExD7GAIGULTB3YHM1OS9RBQOTEC" localSheetId="5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6" hidden="1">#REF!</definedName>
    <definedName name="BExD7IE1DHIS52UFDCTSKPJQNRD5" localSheetId="13" hidden="1">#REF!</definedName>
    <definedName name="BExD7IE1DHIS52UFDCTSKPJQNRD5" localSheetId="7" hidden="1">#REF!</definedName>
    <definedName name="BExD7IE1DHIS52UFDCTSKPJQNRD5" localSheetId="2" hidden="1">#REF!</definedName>
    <definedName name="BExD7IE1DHIS52UFDCTSKPJQNRD5" localSheetId="5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6" hidden="1">#REF!</definedName>
    <definedName name="BExD7IUBGUWHYC9UNZ1IY5XFYKQN" localSheetId="13" hidden="1">#REF!</definedName>
    <definedName name="BExD7IUBGUWHYC9UNZ1IY5XFYKQN" localSheetId="7" hidden="1">#REF!</definedName>
    <definedName name="BExD7IUBGUWHYC9UNZ1IY5XFYKQN" localSheetId="2" hidden="1">#REF!</definedName>
    <definedName name="BExD7IUBGUWHYC9UNZ1IY5XFYKQN" localSheetId="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6" hidden="1">#REF!</definedName>
    <definedName name="BExD7JQOJ35HGL8U2OCEI2P2JT7I" localSheetId="13" hidden="1">#REF!</definedName>
    <definedName name="BExD7JQOJ35HGL8U2OCEI2P2JT7I" localSheetId="7" hidden="1">#REF!</definedName>
    <definedName name="BExD7JQOJ35HGL8U2OCEI2P2JT7I" localSheetId="2" hidden="1">#REF!</definedName>
    <definedName name="BExD7JQOJ35HGL8U2OCEI2P2JT7I" localSheetId="5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6" hidden="1">#REF!</definedName>
    <definedName name="BExD7KSDKNDNH95NDT3S7GM3MUU2" localSheetId="13" hidden="1">#REF!</definedName>
    <definedName name="BExD7KSDKNDNH95NDT3S7GM3MUU2" localSheetId="7" hidden="1">#REF!</definedName>
    <definedName name="BExD7KSDKNDNH95NDT3S7GM3MUU2" localSheetId="2" hidden="1">#REF!</definedName>
    <definedName name="BExD7KSDKNDNH95NDT3S7GM3MUU2" localSheetId="5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6" hidden="1">#REF!</definedName>
    <definedName name="BExD8H5O087KQVWIVPUUID5VMGMS" localSheetId="13" hidden="1">#REF!</definedName>
    <definedName name="BExD8H5O087KQVWIVPUUID5VMGMS" localSheetId="7" hidden="1">#REF!</definedName>
    <definedName name="BExD8H5O087KQVWIVPUUID5VMGMS" localSheetId="2" hidden="1">#REF!</definedName>
    <definedName name="BExD8H5O087KQVWIVPUUID5VMGMS" localSheetId="5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6" hidden="1">#REF!</definedName>
    <definedName name="BExD8HLWJHFK6566YQLGOAPIWD7G" localSheetId="13" hidden="1">#REF!</definedName>
    <definedName name="BExD8HLWJHFK6566YQLGOAPIWD7G" localSheetId="7" hidden="1">#REF!</definedName>
    <definedName name="BExD8HLWJHFK6566YQLGOAPIWD7G" localSheetId="2" hidden="1">#REF!</definedName>
    <definedName name="BExD8HLWJHFK6566YQLGOAPIWD7G" localSheetId="5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6" hidden="1">#REF!</definedName>
    <definedName name="BExD8OCLZMFN5K3VZYI4Q4ITVKUA" localSheetId="13" hidden="1">#REF!</definedName>
    <definedName name="BExD8OCLZMFN5K3VZYI4Q4ITVKUA" localSheetId="7" hidden="1">#REF!</definedName>
    <definedName name="BExD8OCLZMFN5K3VZYI4Q4ITVKUA" localSheetId="2" hidden="1">#REF!</definedName>
    <definedName name="BExD8OCLZMFN5K3VZYI4Q4ITVKUA" localSheetId="5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6" hidden="1">#REF!</definedName>
    <definedName name="BExD93C1R6LC0631ECHVFYH0R0PD" localSheetId="13" hidden="1">#REF!</definedName>
    <definedName name="BExD93C1R6LC0631ECHVFYH0R0PD" localSheetId="7" hidden="1">#REF!</definedName>
    <definedName name="BExD93C1R6LC0631ECHVFYH0R0PD" localSheetId="2" hidden="1">#REF!</definedName>
    <definedName name="BExD93C1R6LC0631ECHVFYH0R0PD" localSheetId="5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6" hidden="1">#REF!</definedName>
    <definedName name="BExD97TXIO0COVNN4OH3DEJ33YLM" localSheetId="13" hidden="1">#REF!</definedName>
    <definedName name="BExD97TXIO0COVNN4OH3DEJ33YLM" localSheetId="7" hidden="1">#REF!</definedName>
    <definedName name="BExD97TXIO0COVNN4OH3DEJ33YLM" localSheetId="2" hidden="1">#REF!</definedName>
    <definedName name="BExD97TXIO0COVNN4OH3DEJ33YLM" localSheetId="5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6" hidden="1">#REF!</definedName>
    <definedName name="BExD99RZ1RFIMK6O1ZHSPJ68X9Y5" localSheetId="13" hidden="1">#REF!</definedName>
    <definedName name="BExD99RZ1RFIMK6O1ZHSPJ68X9Y5" localSheetId="7" hidden="1">#REF!</definedName>
    <definedName name="BExD99RZ1RFIMK6O1ZHSPJ68X9Y5" localSheetId="2" hidden="1">#REF!</definedName>
    <definedName name="BExD99RZ1RFIMK6O1ZHSPJ68X9Y5" localSheetId="5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6" hidden="1">#REF!</definedName>
    <definedName name="BExD9ATSNNU6SJVYYUCUG2AFS57W" localSheetId="13" hidden="1">#REF!</definedName>
    <definedName name="BExD9ATSNNU6SJVYYUCUG2AFS57W" localSheetId="7" hidden="1">#REF!</definedName>
    <definedName name="BExD9ATSNNU6SJVYYUCUG2AFS57W" localSheetId="2" hidden="1">#REF!</definedName>
    <definedName name="BExD9ATSNNU6SJVYYUCUG2AFS57W" localSheetId="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6" hidden="1">#REF!</definedName>
    <definedName name="BExD9JO1QOKHUKL6DOEKDLUBPPKZ" localSheetId="13" hidden="1">#REF!</definedName>
    <definedName name="BExD9JO1QOKHUKL6DOEKDLUBPPKZ" localSheetId="7" hidden="1">#REF!</definedName>
    <definedName name="BExD9JO1QOKHUKL6DOEKDLUBPPKZ" localSheetId="2" hidden="1">#REF!</definedName>
    <definedName name="BExD9JO1QOKHUKL6DOEKDLUBPPKZ" localSheetId="5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6" hidden="1">#REF!</definedName>
    <definedName name="BExD9L0ID3VSOU609GKWYTA5BFMA" localSheetId="13" hidden="1">#REF!</definedName>
    <definedName name="BExD9L0ID3VSOU609GKWYTA5BFMA" localSheetId="7" hidden="1">#REF!</definedName>
    <definedName name="BExD9L0ID3VSOU609GKWYTA5BFMA" localSheetId="2" hidden="1">#REF!</definedName>
    <definedName name="BExD9L0ID3VSOU609GKWYTA5BFMA" localSheetId="5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6" hidden="1">#REF!</definedName>
    <definedName name="BExD9M7SEMG0JK2FUTTZXWIEBTKB" localSheetId="13" hidden="1">#REF!</definedName>
    <definedName name="BExD9M7SEMG0JK2FUTTZXWIEBTKB" localSheetId="7" hidden="1">#REF!</definedName>
    <definedName name="BExD9M7SEMG0JK2FUTTZXWIEBTKB" localSheetId="2" hidden="1">#REF!</definedName>
    <definedName name="BExD9M7SEMG0JK2FUTTZXWIEBTKB" localSheetId="5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6" hidden="1">#REF!</definedName>
    <definedName name="BExD9MNYBYB1AICQL5165G472IE2" localSheetId="13" hidden="1">#REF!</definedName>
    <definedName name="BExD9MNYBYB1AICQL5165G472IE2" localSheetId="7" hidden="1">#REF!</definedName>
    <definedName name="BExD9MNYBYB1AICQL5165G472IE2" localSheetId="2" hidden="1">#REF!</definedName>
    <definedName name="BExD9MNYBYB1AICQL5165G472IE2" localSheetId="5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6" hidden="1">#REF!</definedName>
    <definedName name="BExD9PNSYT7GASEGUVL48MUQ02WO" localSheetId="13" hidden="1">#REF!</definedName>
    <definedName name="BExD9PNSYT7GASEGUVL48MUQ02WO" localSheetId="7" hidden="1">#REF!</definedName>
    <definedName name="BExD9PNSYT7GASEGUVL48MUQ02WO" localSheetId="2" hidden="1">#REF!</definedName>
    <definedName name="BExD9PNSYT7GASEGUVL48MUQ02WO" localSheetId="5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6" hidden="1">#REF!</definedName>
    <definedName name="BExD9TK2MIWFH5SKUYU9ZKF4NPHQ" localSheetId="13" hidden="1">#REF!</definedName>
    <definedName name="BExD9TK2MIWFH5SKUYU9ZKF4NPHQ" localSheetId="7" hidden="1">#REF!</definedName>
    <definedName name="BExD9TK2MIWFH5SKUYU9ZKF4NPHQ" localSheetId="2" hidden="1">#REF!</definedName>
    <definedName name="BExD9TK2MIWFH5SKUYU9ZKF4NPHQ" localSheetId="5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6" hidden="1">#REF!</definedName>
    <definedName name="BExDA23J1UL1EN1K0BLX2TKAX4U0" localSheetId="13" hidden="1">#REF!</definedName>
    <definedName name="BExDA23J1UL1EN1K0BLX2TKAX4U0" localSheetId="7" hidden="1">#REF!</definedName>
    <definedName name="BExDA23J1UL1EN1K0BLX2TKAX4U0" localSheetId="2" hidden="1">#REF!</definedName>
    <definedName name="BExDA23J1UL1EN1K0BLX2TKAX4U0" localSheetId="5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6" hidden="1">#REF!</definedName>
    <definedName name="BExDA6594R2INH5X2F55YRZSKRND" localSheetId="13" hidden="1">#REF!</definedName>
    <definedName name="BExDA6594R2INH5X2F55YRZSKRND" localSheetId="7" hidden="1">#REF!</definedName>
    <definedName name="BExDA6594R2INH5X2F55YRZSKRND" localSheetId="2" hidden="1">#REF!</definedName>
    <definedName name="BExDA6594R2INH5X2F55YRZSKRND" localSheetId="5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6" hidden="1">#REF!</definedName>
    <definedName name="BExDA6LD9061UULVKUUI4QP8SK13" localSheetId="13" hidden="1">#REF!</definedName>
    <definedName name="BExDA6LD9061UULVKUUI4QP8SK13" localSheetId="7" hidden="1">#REF!</definedName>
    <definedName name="BExDA6LD9061UULVKUUI4QP8SK13" localSheetId="2" hidden="1">#REF!</definedName>
    <definedName name="BExDA6LD9061UULVKUUI4QP8SK13" localSheetId="5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6" hidden="1">#REF!</definedName>
    <definedName name="BExDAGMVMNLQ6QXASB9R6D8DIT12" localSheetId="13" hidden="1">#REF!</definedName>
    <definedName name="BExDAGMVMNLQ6QXASB9R6D8DIT12" localSheetId="7" hidden="1">#REF!</definedName>
    <definedName name="BExDAGMVMNLQ6QXASB9R6D8DIT12" localSheetId="2" hidden="1">#REF!</definedName>
    <definedName name="BExDAGMVMNLQ6QXASB9R6D8DIT12" localSheetId="5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6" hidden="1">#REF!</definedName>
    <definedName name="BExDAYBHU9ADLXI8VRC7F608RVGM" localSheetId="13" hidden="1">#REF!</definedName>
    <definedName name="BExDAYBHU9ADLXI8VRC7F608RVGM" localSheetId="7" hidden="1">#REF!</definedName>
    <definedName name="BExDAYBHU9ADLXI8VRC7F608RVGM" localSheetId="2" hidden="1">#REF!</definedName>
    <definedName name="BExDAYBHU9ADLXI8VRC7F608RVGM" localSheetId="5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6" hidden="1">#REF!</definedName>
    <definedName name="BExDBDR1XR0FV0CYUCB2OJ7CJCZU" localSheetId="13" hidden="1">#REF!</definedName>
    <definedName name="BExDBDR1XR0FV0CYUCB2OJ7CJCZU" localSheetId="7" hidden="1">#REF!</definedName>
    <definedName name="BExDBDR1XR0FV0CYUCB2OJ7CJCZU" localSheetId="2" hidden="1">#REF!</definedName>
    <definedName name="BExDBDR1XR0FV0CYUCB2OJ7CJCZU" localSheetId="5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6" hidden="1">#REF!</definedName>
    <definedName name="BExDC7F818VN0S18ID7XRCRVYPJ4" localSheetId="13" hidden="1">#REF!</definedName>
    <definedName name="BExDC7F818VN0S18ID7XRCRVYPJ4" localSheetId="7" hidden="1">#REF!</definedName>
    <definedName name="BExDC7F818VN0S18ID7XRCRVYPJ4" localSheetId="2" hidden="1">#REF!</definedName>
    <definedName name="BExDC7F818VN0S18ID7XRCRVYPJ4" localSheetId="5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6" hidden="1">#REF!</definedName>
    <definedName name="BExDCL7K96PC9VZYB70ZW3QPVIJE" localSheetId="13" hidden="1">#REF!</definedName>
    <definedName name="BExDCL7K96PC9VZYB70ZW3QPVIJE" localSheetId="7" hidden="1">#REF!</definedName>
    <definedName name="BExDCL7K96PC9VZYB70ZW3QPVIJE" localSheetId="2" hidden="1">#REF!</definedName>
    <definedName name="BExDCL7K96PC9VZYB70ZW3QPVIJE" localSheetId="5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6" hidden="1">#REF!</definedName>
    <definedName name="BExDCP3UZ3C2O4C1F7KMU0Z9U32N" localSheetId="13" hidden="1">#REF!</definedName>
    <definedName name="BExDCP3UZ3C2O4C1F7KMU0Z9U32N" localSheetId="7" hidden="1">#REF!</definedName>
    <definedName name="BExDCP3UZ3C2O4C1F7KMU0Z9U32N" localSheetId="2" hidden="1">#REF!</definedName>
    <definedName name="BExDCP3UZ3C2O4C1F7KMU0Z9U32N" localSheetId="5" hidden="1">#REF!</definedName>
    <definedName name="BExDCP3UZ3C2O4C1F7KMU0Z9U32N" localSheetId="1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6" hidden="1">#REF!</definedName>
    <definedName name="BExEO14OTKLVDBTNB2ONGZ4YB20H" localSheetId="13" hidden="1">#REF!</definedName>
    <definedName name="BExEO14OTKLVDBTNB2ONGZ4YB20H" localSheetId="7" hidden="1">#REF!</definedName>
    <definedName name="BExEO14OTKLVDBTNB2ONGZ4YB20H" localSheetId="2" hidden="1">#REF!</definedName>
    <definedName name="BExEO14OTKLVDBTNB2ONGZ4YB20H" localSheetId="5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6" hidden="1">#REF!</definedName>
    <definedName name="BExEO80UUNTK4DX33Z5TYLM8NYZM" localSheetId="13" hidden="1">#REF!</definedName>
    <definedName name="BExEO80UUNTK4DX33Z5TYLM8NYZM" localSheetId="7" hidden="1">#REF!</definedName>
    <definedName name="BExEO80UUNTK4DX33Z5TYLM8NYZM" localSheetId="2" hidden="1">#REF!</definedName>
    <definedName name="BExEO80UUNTK4DX33Z5TYLM8NYZM" localSheetId="5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6" hidden="1">#REF!</definedName>
    <definedName name="BExEOBX3WECDMYCV9RLN49APTXMM" localSheetId="13" hidden="1">#REF!</definedName>
    <definedName name="BExEOBX3WECDMYCV9RLN49APTXMM" localSheetId="7" hidden="1">#REF!</definedName>
    <definedName name="BExEOBX3WECDMYCV9RLN49APTXMM" localSheetId="2" hidden="1">#REF!</definedName>
    <definedName name="BExEOBX3WECDMYCV9RLN49APTXMM" localSheetId="5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6" hidden="1">#REF!</definedName>
    <definedName name="BExEPN9VIYI0FVL0HLZQXJFO6TT0" localSheetId="13" hidden="1">#REF!</definedName>
    <definedName name="BExEPN9VIYI0FVL0HLZQXJFO6TT0" localSheetId="7" hidden="1">#REF!</definedName>
    <definedName name="BExEPN9VIYI0FVL0HLZQXJFO6TT0" localSheetId="2" hidden="1">#REF!</definedName>
    <definedName name="BExEPN9VIYI0FVL0HLZQXJFO6TT0" localSheetId="5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6" hidden="1">#REF!</definedName>
    <definedName name="BExEPQPUOD4B6H60DKEB9159F7DR" localSheetId="13" hidden="1">#REF!</definedName>
    <definedName name="BExEPQPUOD4B6H60DKEB9159F7DR" localSheetId="7" hidden="1">#REF!</definedName>
    <definedName name="BExEPQPUOD4B6H60DKEB9159F7DR" localSheetId="2" hidden="1">#REF!</definedName>
    <definedName name="BExEPQPUOD4B6H60DKEB9159F7DR" localSheetId="5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6" hidden="1">#REF!</definedName>
    <definedName name="BExEPYT6VDSMR8MU2341Q5GM2Y9V" localSheetId="13" hidden="1">#REF!</definedName>
    <definedName name="BExEPYT6VDSMR8MU2341Q5GM2Y9V" localSheetId="7" hidden="1">#REF!</definedName>
    <definedName name="BExEPYT6VDSMR8MU2341Q5GM2Y9V" localSheetId="2" hidden="1">#REF!</definedName>
    <definedName name="BExEPYT6VDSMR8MU2341Q5GM2Y9V" localSheetId="5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6" hidden="1">#REF!</definedName>
    <definedName name="BExEQ2ENYLMY8K1796XBB31CJHNN" localSheetId="13" hidden="1">#REF!</definedName>
    <definedName name="BExEQ2ENYLMY8K1796XBB31CJHNN" localSheetId="7" hidden="1">#REF!</definedName>
    <definedName name="BExEQ2ENYLMY8K1796XBB31CJHNN" localSheetId="2" hidden="1">#REF!</definedName>
    <definedName name="BExEQ2ENYLMY8K1796XBB31CJHNN" localSheetId="5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6" hidden="1">#REF!</definedName>
    <definedName name="BExEQ2PFE4N40LEPGDPS90WDL6BN" localSheetId="13" hidden="1">#REF!</definedName>
    <definedName name="BExEQ2PFE4N40LEPGDPS90WDL6BN" localSheetId="7" hidden="1">#REF!</definedName>
    <definedName name="BExEQ2PFE4N40LEPGDPS90WDL6BN" localSheetId="2" hidden="1">#REF!</definedName>
    <definedName name="BExEQ2PFE4N40LEPGDPS90WDL6BN" localSheetId="5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6" hidden="1">#REF!</definedName>
    <definedName name="BExEQ2PFURT24NQYGYVE8NKX1EGA" localSheetId="13" hidden="1">#REF!</definedName>
    <definedName name="BExEQ2PFURT24NQYGYVE8NKX1EGA" localSheetId="7" hidden="1">#REF!</definedName>
    <definedName name="BExEQ2PFURT24NQYGYVE8NKX1EGA" localSheetId="2" hidden="1">#REF!</definedName>
    <definedName name="BExEQ2PFURT24NQYGYVE8NKX1EGA" localSheetId="5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6" hidden="1">#REF!</definedName>
    <definedName name="BExEQB8ZWXO6IIGOEPWTLOJGE2NR" localSheetId="13" hidden="1">#REF!</definedName>
    <definedName name="BExEQB8ZWXO6IIGOEPWTLOJGE2NR" localSheetId="7" hidden="1">#REF!</definedName>
    <definedName name="BExEQB8ZWXO6IIGOEPWTLOJGE2NR" localSheetId="2" hidden="1">#REF!</definedName>
    <definedName name="BExEQB8ZWXO6IIGOEPWTLOJGE2NR" localSheetId="5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6" hidden="1">#REF!</definedName>
    <definedName name="BExEQBZX0EL6LIKPY01197ACK65H" localSheetId="13" hidden="1">#REF!</definedName>
    <definedName name="BExEQBZX0EL6LIKPY01197ACK65H" localSheetId="7" hidden="1">#REF!</definedName>
    <definedName name="BExEQBZX0EL6LIKPY01197ACK65H" localSheetId="2" hidden="1">#REF!</definedName>
    <definedName name="BExEQBZX0EL6LIKPY01197ACK65H" localSheetId="5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6" hidden="1">#REF!</definedName>
    <definedName name="BExEQDXZALJLD4OBF74IKZBR13SR" localSheetId="13" hidden="1">#REF!</definedName>
    <definedName name="BExEQDXZALJLD4OBF74IKZBR13SR" localSheetId="7" hidden="1">#REF!</definedName>
    <definedName name="BExEQDXZALJLD4OBF74IKZBR13SR" localSheetId="2" hidden="1">#REF!</definedName>
    <definedName name="BExEQDXZALJLD4OBF74IKZBR13SR" localSheetId="5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6" hidden="1">#REF!</definedName>
    <definedName name="BExEQFLE2RPWGMWQAI4JMKUEFRPT" localSheetId="13" hidden="1">#REF!</definedName>
    <definedName name="BExEQFLE2RPWGMWQAI4JMKUEFRPT" localSheetId="7" hidden="1">#REF!</definedName>
    <definedName name="BExEQFLE2RPWGMWQAI4JMKUEFRPT" localSheetId="2" hidden="1">#REF!</definedName>
    <definedName name="BExEQFLE2RPWGMWQAI4JMKUEFRPT" localSheetId="5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6" hidden="1">#REF!</definedName>
    <definedName name="BExEQJHNJV9U65F5VGIGX0VM02VF" localSheetId="13" hidden="1">#REF!</definedName>
    <definedName name="BExEQJHNJV9U65F5VGIGX0VM02VF" localSheetId="7" hidden="1">#REF!</definedName>
    <definedName name="BExEQJHNJV9U65F5VGIGX0VM02VF" localSheetId="2" hidden="1">#REF!</definedName>
    <definedName name="BExEQJHNJV9U65F5VGIGX0VM02VF" localSheetId="5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6" hidden="1">#REF!</definedName>
    <definedName name="BExEQTZAP8R69U31W4LKGTKKGKQE" localSheetId="13" hidden="1">#REF!</definedName>
    <definedName name="BExEQTZAP8R69U31W4LKGTKKGKQE" localSheetId="7" hidden="1">#REF!</definedName>
    <definedName name="BExEQTZAP8R69U31W4LKGTKKGKQE" localSheetId="2" hidden="1">#REF!</definedName>
    <definedName name="BExEQTZAP8R69U31W4LKGTKKGKQE" localSheetId="5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6" hidden="1">#REF!</definedName>
    <definedName name="BExER2O72H1F9WV6S1J04C15PXX7" localSheetId="13" hidden="1">#REF!</definedName>
    <definedName name="BExER2O72H1F9WV6S1J04C15PXX7" localSheetId="7" hidden="1">#REF!</definedName>
    <definedName name="BExER2O72H1F9WV6S1J04C15PXX7" localSheetId="2" hidden="1">#REF!</definedName>
    <definedName name="BExER2O72H1F9WV6S1J04C15PXX7" localSheetId="5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6" hidden="1">#REF!</definedName>
    <definedName name="BExERIPCI7N2NW7JRL59DVT0TTSU" localSheetId="13" hidden="1">#REF!</definedName>
    <definedName name="BExERIPCI7N2NW7JRL59DVT0TTSU" localSheetId="7" hidden="1">#REF!</definedName>
    <definedName name="BExERIPCI7N2NW7JRL59DVT0TTSU" localSheetId="2" hidden="1">#REF!</definedName>
    <definedName name="BExERIPCI7N2NW7JRL59DVT0TTSU" localSheetId="5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6" hidden="1">#REF!</definedName>
    <definedName name="BExERRUIKIOATPZ9U4HQ0V52RJAU" localSheetId="13" hidden="1">#REF!</definedName>
    <definedName name="BExERRUIKIOATPZ9U4HQ0V52RJAU" localSheetId="7" hidden="1">#REF!</definedName>
    <definedName name="BExERRUIKIOATPZ9U4HQ0V52RJAU" localSheetId="2" hidden="1">#REF!</definedName>
    <definedName name="BExERRUIKIOATPZ9U4HQ0V52RJAU" localSheetId="5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6" hidden="1">#REF!</definedName>
    <definedName name="BExERSANFNM1O7T65PC5MJ301YET" localSheetId="13" hidden="1">#REF!</definedName>
    <definedName name="BExERSANFNM1O7T65PC5MJ301YET" localSheetId="7" hidden="1">#REF!</definedName>
    <definedName name="BExERSANFNM1O7T65PC5MJ301YET" localSheetId="2" hidden="1">#REF!</definedName>
    <definedName name="BExERSANFNM1O7T65PC5MJ301YET" localSheetId="5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6" hidden="1">#REF!</definedName>
    <definedName name="BExERU8P606C6QQZZL55U0ZQYQF1" localSheetId="13" hidden="1">#REF!</definedName>
    <definedName name="BExERU8P606C6QQZZL55U0ZQYQF1" localSheetId="7" hidden="1">#REF!</definedName>
    <definedName name="BExERU8P606C6QQZZL55U0ZQYQF1" localSheetId="2" hidden="1">#REF!</definedName>
    <definedName name="BExERU8P606C6QQZZL55U0ZQYQF1" localSheetId="5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6" hidden="1">#REF!</definedName>
    <definedName name="BExERWCEBKQRYWRQLYJ4UCMMKTHG" localSheetId="13" hidden="1">#REF!</definedName>
    <definedName name="BExERWCEBKQRYWRQLYJ4UCMMKTHG" localSheetId="7" hidden="1">#REF!</definedName>
    <definedName name="BExERWCEBKQRYWRQLYJ4UCMMKTHG" localSheetId="2" hidden="1">#REF!</definedName>
    <definedName name="BExERWCEBKQRYWRQLYJ4UCMMKTHG" localSheetId="5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6" hidden="1">#REF!</definedName>
    <definedName name="BExERXE1QW042A2T25RI4DVUU59O" localSheetId="13" hidden="1">#REF!</definedName>
    <definedName name="BExERXE1QW042A2T25RI4DVUU59O" localSheetId="7" hidden="1">#REF!</definedName>
    <definedName name="BExERXE1QW042A2T25RI4DVUU59O" localSheetId="2" hidden="1">#REF!</definedName>
    <definedName name="BExERXE1QW042A2T25RI4DVUU59O" localSheetId="5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6" hidden="1">#REF!</definedName>
    <definedName name="BExES44RHHDL3V7FLV6M20834WF1" localSheetId="13" hidden="1">#REF!</definedName>
    <definedName name="BExES44RHHDL3V7FLV6M20834WF1" localSheetId="7" hidden="1">#REF!</definedName>
    <definedName name="BExES44RHHDL3V7FLV6M20834WF1" localSheetId="2" hidden="1">#REF!</definedName>
    <definedName name="BExES44RHHDL3V7FLV6M20834WF1" localSheetId="5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6" hidden="1">#REF!</definedName>
    <definedName name="BExES4A7VE2X3RYYTVRLKZD4I7WU" localSheetId="13" hidden="1">#REF!</definedName>
    <definedName name="BExES4A7VE2X3RYYTVRLKZD4I7WU" localSheetId="7" hidden="1">#REF!</definedName>
    <definedName name="BExES4A7VE2X3RYYTVRLKZD4I7WU" localSheetId="2" hidden="1">#REF!</definedName>
    <definedName name="BExES4A7VE2X3RYYTVRLKZD4I7WU" localSheetId="5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6" hidden="1">#REF!</definedName>
    <definedName name="BExESLYUFDACMPARVY264HKBCXLX" localSheetId="13" hidden="1">#REF!</definedName>
    <definedName name="BExESLYUFDACMPARVY264HKBCXLX" localSheetId="7" hidden="1">#REF!</definedName>
    <definedName name="BExESLYUFDACMPARVY264HKBCXLX" localSheetId="2" hidden="1">#REF!</definedName>
    <definedName name="BExESLYUFDACMPARVY264HKBCXLX" localSheetId="5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6" hidden="1">#REF!</definedName>
    <definedName name="BExESMKD95A649M0WRSG6CXXP326" localSheetId="13" hidden="1">#REF!</definedName>
    <definedName name="BExESMKD95A649M0WRSG6CXXP326" localSheetId="7" hidden="1">#REF!</definedName>
    <definedName name="BExESMKD95A649M0WRSG6CXXP326" localSheetId="2" hidden="1">#REF!</definedName>
    <definedName name="BExESMKD95A649M0WRSG6CXXP326" localSheetId="5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6" hidden="1">#REF!</definedName>
    <definedName name="BExESR27ZXJG5VMY4PR9D940VS7T" localSheetId="13" hidden="1">#REF!</definedName>
    <definedName name="BExESR27ZXJG5VMY4PR9D940VS7T" localSheetId="7" hidden="1">#REF!</definedName>
    <definedName name="BExESR27ZXJG5VMY4PR9D940VS7T" localSheetId="2" hidden="1">#REF!</definedName>
    <definedName name="BExESR27ZXJG5VMY4PR9D940VS7T" localSheetId="5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6" hidden="1">#REF!</definedName>
    <definedName name="BExESVK1YRJM6UG6FBYOF9CNX29X" localSheetId="13" hidden="1">#REF!</definedName>
    <definedName name="BExESVK1YRJM6UG6FBYOF9CNX29X" localSheetId="7" hidden="1">#REF!</definedName>
    <definedName name="BExESVK1YRJM6UG6FBYOF9CNX29X" localSheetId="2" hidden="1">#REF!</definedName>
    <definedName name="BExESVK1YRJM6UG6FBYOF9CNX29X" localSheetId="5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6" hidden="1">#REF!</definedName>
    <definedName name="BExESZ03KXL8DQ2591HLR56ZML94" localSheetId="13" hidden="1">#REF!</definedName>
    <definedName name="BExESZ03KXL8DQ2591HLR56ZML94" localSheetId="7" hidden="1">#REF!</definedName>
    <definedName name="BExESZ03KXL8DQ2591HLR56ZML94" localSheetId="2" hidden="1">#REF!</definedName>
    <definedName name="BExESZ03KXL8DQ2591HLR56ZML94" localSheetId="5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6" hidden="1">#REF!</definedName>
    <definedName name="BExESZAW5N443NRTKIP59OEI1CR6" localSheetId="13" hidden="1">#REF!</definedName>
    <definedName name="BExESZAW5N443NRTKIP59OEI1CR6" localSheetId="7" hidden="1">#REF!</definedName>
    <definedName name="BExESZAW5N443NRTKIP59OEI1CR6" localSheetId="2" hidden="1">#REF!</definedName>
    <definedName name="BExESZAW5N443NRTKIP59OEI1CR6" localSheetId="5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6" hidden="1">#REF!</definedName>
    <definedName name="BExET3HXQ60A4O2OLKX8QNXRI6LQ" localSheetId="13" hidden="1">#REF!</definedName>
    <definedName name="BExET3HXQ60A4O2OLKX8QNXRI6LQ" localSheetId="7" hidden="1">#REF!</definedName>
    <definedName name="BExET3HXQ60A4O2OLKX8QNXRI6LQ" localSheetId="2" hidden="1">#REF!</definedName>
    <definedName name="BExET3HXQ60A4O2OLKX8QNXRI6LQ" localSheetId="5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6" hidden="1">#REF!</definedName>
    <definedName name="BExET4EAH366GROMVVMDCSUI1018" localSheetId="13" hidden="1">#REF!</definedName>
    <definedName name="BExET4EAH366GROMVVMDCSUI1018" localSheetId="7" hidden="1">#REF!</definedName>
    <definedName name="BExET4EAH366GROMVVMDCSUI1018" localSheetId="2" hidden="1">#REF!</definedName>
    <definedName name="BExET4EAH366GROMVVMDCSUI1018" localSheetId="5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6" hidden="1">#REF!</definedName>
    <definedName name="BExETA3B1FCIOA80H94K90FWXQKE" localSheetId="13" hidden="1">#REF!</definedName>
    <definedName name="BExETA3B1FCIOA80H94K90FWXQKE" localSheetId="7" hidden="1">#REF!</definedName>
    <definedName name="BExETA3B1FCIOA80H94K90FWXQKE" localSheetId="2" hidden="1">#REF!</definedName>
    <definedName name="BExETA3B1FCIOA80H94K90FWXQKE" localSheetId="5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6" hidden="1">#REF!</definedName>
    <definedName name="BExETAZOYT4CJIT8RRKC9F2HJG1D" localSheetId="13" hidden="1">#REF!</definedName>
    <definedName name="BExETAZOYT4CJIT8RRKC9F2HJG1D" localSheetId="7" hidden="1">#REF!</definedName>
    <definedName name="BExETAZOYT4CJIT8RRKC9F2HJG1D" localSheetId="2" hidden="1">#REF!</definedName>
    <definedName name="BExETAZOYT4CJIT8RRKC9F2HJG1D" localSheetId="5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6" hidden="1">#REF!</definedName>
    <definedName name="BExETB55BNG40G9YOI2H6UHIR9WU" localSheetId="13" hidden="1">#REF!</definedName>
    <definedName name="BExETB55BNG40G9YOI2H6UHIR9WU" localSheetId="7" hidden="1">#REF!</definedName>
    <definedName name="BExETB55BNG40G9YOI2H6UHIR9WU" localSheetId="2" hidden="1">#REF!</definedName>
    <definedName name="BExETB55BNG40G9YOI2H6UHIR9WU" localSheetId="5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6" hidden="1">#REF!</definedName>
    <definedName name="BExETF6QD5A9GEINE1KZRRC2LXWM" localSheetId="13" hidden="1">#REF!</definedName>
    <definedName name="BExETF6QD5A9GEINE1KZRRC2LXWM" localSheetId="7" hidden="1">#REF!</definedName>
    <definedName name="BExETF6QD5A9GEINE1KZRRC2LXWM" localSheetId="2" hidden="1">#REF!</definedName>
    <definedName name="BExETF6QD5A9GEINE1KZRRC2LXWM" localSheetId="5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6" hidden="1">#REF!</definedName>
    <definedName name="BExETQ9XRXLUACN82805SPSPNKHI" localSheetId="13" hidden="1">#REF!</definedName>
    <definedName name="BExETQ9XRXLUACN82805SPSPNKHI" localSheetId="7" hidden="1">#REF!</definedName>
    <definedName name="BExETQ9XRXLUACN82805SPSPNKHI" localSheetId="2" hidden="1">#REF!</definedName>
    <definedName name="BExETQ9XRXLUACN82805SPSPNKHI" localSheetId="5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6" hidden="1">#REF!</definedName>
    <definedName name="BExETR0YRMOR63E6DHLEHV9QVVON" localSheetId="13" hidden="1">#REF!</definedName>
    <definedName name="BExETR0YRMOR63E6DHLEHV9QVVON" localSheetId="7" hidden="1">#REF!</definedName>
    <definedName name="BExETR0YRMOR63E6DHLEHV9QVVON" localSheetId="2" hidden="1">#REF!</definedName>
    <definedName name="BExETR0YRMOR63E6DHLEHV9QVVON" localSheetId="5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6" hidden="1">#REF!</definedName>
    <definedName name="BExETVO51BGF7GGNGB21UD7OIF15" localSheetId="13" hidden="1">#REF!</definedName>
    <definedName name="BExETVO51BGF7GGNGB21UD7OIF15" localSheetId="7" hidden="1">#REF!</definedName>
    <definedName name="BExETVO51BGF7GGNGB21UD7OIF15" localSheetId="2" hidden="1">#REF!</definedName>
    <definedName name="BExETVO51BGF7GGNGB21UD7OIF15" localSheetId="5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6" hidden="1">#REF!</definedName>
    <definedName name="BExETVTGY38YXYYF7N73OYN6FYY3" localSheetId="13" hidden="1">#REF!</definedName>
    <definedName name="BExETVTGY38YXYYF7N73OYN6FYY3" localSheetId="7" hidden="1">#REF!</definedName>
    <definedName name="BExETVTGY38YXYYF7N73OYN6FYY3" localSheetId="2" hidden="1">#REF!</definedName>
    <definedName name="BExETVTGY38YXYYF7N73OYN6FYY3" localSheetId="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6" hidden="1">#REF!</definedName>
    <definedName name="BExETVTH8RADW05P2XUUV7V44TWW" localSheetId="13" hidden="1">#REF!</definedName>
    <definedName name="BExETVTH8RADW05P2XUUV7V44TWW" localSheetId="7" hidden="1">#REF!</definedName>
    <definedName name="BExETVTH8RADW05P2XUUV7V44TWW" localSheetId="2" hidden="1">#REF!</definedName>
    <definedName name="BExETVTH8RADW05P2XUUV7V44TWW" localSheetId="5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6" hidden="1">#REF!</definedName>
    <definedName name="BExETW9PYUAV5QY6A4VCYZRIOUX4" localSheetId="13" hidden="1">#REF!</definedName>
    <definedName name="BExETW9PYUAV5QY6A4VCYZRIOUX4" localSheetId="7" hidden="1">#REF!</definedName>
    <definedName name="BExETW9PYUAV5QY6A4VCYZRIOUX4" localSheetId="2" hidden="1">#REF!</definedName>
    <definedName name="BExETW9PYUAV5QY6A4VCYZRIOUX4" localSheetId="5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6" hidden="1">#REF!</definedName>
    <definedName name="BExEUGNELLVZ7K2PYWP2TG8T65XQ" localSheetId="13" hidden="1">#REF!</definedName>
    <definedName name="BExEUGNELLVZ7K2PYWP2TG8T65XQ" localSheetId="7" hidden="1">#REF!</definedName>
    <definedName name="BExEUGNELLVZ7K2PYWP2TG8T65XQ" localSheetId="2" hidden="1">#REF!</definedName>
    <definedName name="BExEUGNELLVZ7K2PYWP2TG8T65XQ" localSheetId="5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6" hidden="1">#REF!</definedName>
    <definedName name="BExEUHUG1NGJGB6F1UH5IKFZ9B9M" localSheetId="13" hidden="1">#REF!</definedName>
    <definedName name="BExEUHUG1NGJGB6F1UH5IKFZ9B9M" localSheetId="7" hidden="1">#REF!</definedName>
    <definedName name="BExEUHUG1NGJGB6F1UH5IKFZ9B9M" localSheetId="2" hidden="1">#REF!</definedName>
    <definedName name="BExEUHUG1NGJGB6F1UH5IKFZ9B9M" localSheetId="5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6" hidden="1">#REF!</definedName>
    <definedName name="BExEUNE4T242Y59C6MS28MXEUGCP" localSheetId="13" hidden="1">#REF!</definedName>
    <definedName name="BExEUNE4T242Y59C6MS28MXEUGCP" localSheetId="7" hidden="1">#REF!</definedName>
    <definedName name="BExEUNE4T242Y59C6MS28MXEUGCP" localSheetId="2" hidden="1">#REF!</definedName>
    <definedName name="BExEUNE4T242Y59C6MS28MXEUGCP" localSheetId="5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6" hidden="1">#REF!</definedName>
    <definedName name="BExEUNU7FYVTR4DD1D31SS7PNXX2" localSheetId="13" hidden="1">#REF!</definedName>
    <definedName name="BExEUNU7FYVTR4DD1D31SS7PNXX2" localSheetId="7" hidden="1">#REF!</definedName>
    <definedName name="BExEUNU7FYVTR4DD1D31SS7PNXX2" localSheetId="2" hidden="1">#REF!</definedName>
    <definedName name="BExEUNU7FYVTR4DD1D31SS7PNXX2" localSheetId="5" hidden="1">#REF!</definedName>
    <definedName name="BExEUNU7FYVTR4DD1D31SS7PNXX2" localSheetId="1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6" hidden="1">#REF!</definedName>
    <definedName name="BExEV2TP7NA3ZR6RJGH5ER370OUM" localSheetId="13" hidden="1">#REF!</definedName>
    <definedName name="BExEV2TP7NA3ZR6RJGH5ER370OUM" localSheetId="7" hidden="1">#REF!</definedName>
    <definedName name="BExEV2TP7NA3ZR6RJGH5ER370OUM" localSheetId="2" hidden="1">#REF!</definedName>
    <definedName name="BExEV2TP7NA3ZR6RJGH5ER370OUM" localSheetId="5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6" hidden="1">#REF!</definedName>
    <definedName name="BExEV3Q7M5YTX3CY3QCP1SUIEP2E" localSheetId="13" hidden="1">#REF!</definedName>
    <definedName name="BExEV3Q7M5YTX3CY3QCP1SUIEP2E" localSheetId="7" hidden="1">#REF!</definedName>
    <definedName name="BExEV3Q7M5YTX3CY3QCP1SUIEP2E" localSheetId="2" hidden="1">#REF!</definedName>
    <definedName name="BExEV3Q7M5YTX3CY3QCP1SUIEP2E" localSheetId="5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6" hidden="1">#REF!</definedName>
    <definedName name="BExEV69USLNYO2QRJRC0J92XUF00" localSheetId="13" hidden="1">#REF!</definedName>
    <definedName name="BExEV69USLNYO2QRJRC0J92XUF00" localSheetId="7" hidden="1">#REF!</definedName>
    <definedName name="BExEV69USLNYO2QRJRC0J92XUF00" localSheetId="2" hidden="1">#REF!</definedName>
    <definedName name="BExEV69USLNYO2QRJRC0J92XUF00" localSheetId="5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6" hidden="1">#REF!</definedName>
    <definedName name="BExEV6KNTQOCFD7GV726XQEVQ7R6" localSheetId="13" hidden="1">#REF!</definedName>
    <definedName name="BExEV6KNTQOCFD7GV726XQEVQ7R6" localSheetId="7" hidden="1">#REF!</definedName>
    <definedName name="BExEV6KNTQOCFD7GV726XQEVQ7R6" localSheetId="2" hidden="1">#REF!</definedName>
    <definedName name="BExEV6KNTQOCFD7GV726XQEVQ7R6" localSheetId="5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6" hidden="1">#REF!</definedName>
    <definedName name="BExEV6VGM4POO9QT9KH3QA3VYCWM" localSheetId="13" hidden="1">#REF!</definedName>
    <definedName name="BExEV6VGM4POO9QT9KH3QA3VYCWM" localSheetId="7" hidden="1">#REF!</definedName>
    <definedName name="BExEV6VGM4POO9QT9KH3QA3VYCWM" localSheetId="2" hidden="1">#REF!</definedName>
    <definedName name="BExEV6VGM4POO9QT9KH3QA3VYCWM" localSheetId="5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6" hidden="1">#REF!</definedName>
    <definedName name="BExEVCEYMOI0PGO7HAEOS9CVMU2O" localSheetId="13" hidden="1">#REF!</definedName>
    <definedName name="BExEVCEYMOI0PGO7HAEOS9CVMU2O" localSheetId="7" hidden="1">#REF!</definedName>
    <definedName name="BExEVCEYMOI0PGO7HAEOS9CVMU2O" localSheetId="2" hidden="1">#REF!</definedName>
    <definedName name="BExEVCEYMOI0PGO7HAEOS9CVMU2O" localSheetId="5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6" hidden="1">#REF!</definedName>
    <definedName name="BExEVET98G3FU6QBF9LHYWSAMV0O" localSheetId="13" hidden="1">#REF!</definedName>
    <definedName name="BExEVET98G3FU6QBF9LHYWSAMV0O" localSheetId="7" hidden="1">#REF!</definedName>
    <definedName name="BExEVET98G3FU6QBF9LHYWSAMV0O" localSheetId="2" hidden="1">#REF!</definedName>
    <definedName name="BExEVET98G3FU6QBF9LHYWSAMV0O" localSheetId="5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6" hidden="1">#REF!</definedName>
    <definedName name="BExEVNCUT0PDUYNJH7G6BSEWZOT2" localSheetId="13" hidden="1">#REF!</definedName>
    <definedName name="BExEVNCUT0PDUYNJH7G6BSEWZOT2" localSheetId="7" hidden="1">#REF!</definedName>
    <definedName name="BExEVNCUT0PDUYNJH7G6BSEWZOT2" localSheetId="2" hidden="1">#REF!</definedName>
    <definedName name="BExEVNCUT0PDUYNJH7G6BSEWZOT2" localSheetId="5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6" hidden="1">#REF!</definedName>
    <definedName name="BExEVPGF4V5J0WQRZKUM8F9TTKZJ" localSheetId="13" hidden="1">#REF!</definedName>
    <definedName name="BExEVPGF4V5J0WQRZKUM8F9TTKZJ" localSheetId="7" hidden="1">#REF!</definedName>
    <definedName name="BExEVPGF4V5J0WQRZKUM8F9TTKZJ" localSheetId="2" hidden="1">#REF!</definedName>
    <definedName name="BExEVPGF4V5J0WQRZKUM8F9TTKZJ" localSheetId="5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6" hidden="1">#REF!</definedName>
    <definedName name="BExEVVLIEVWYRF2UUC1H0H5QU1CP" localSheetId="13" hidden="1">#REF!</definedName>
    <definedName name="BExEVVLIEVWYRF2UUC1H0H5QU1CP" localSheetId="7" hidden="1">#REF!</definedName>
    <definedName name="BExEVVLIEVWYRF2UUC1H0H5QU1CP" localSheetId="2" hidden="1">#REF!</definedName>
    <definedName name="BExEVVLIEVWYRF2UUC1H0H5QU1CP" localSheetId="5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6" hidden="1">#REF!</definedName>
    <definedName name="BExEVWCKO8T84GW9Z3X47915XKSH" localSheetId="13" hidden="1">#REF!</definedName>
    <definedName name="BExEVWCKO8T84GW9Z3X47915XKSH" localSheetId="7" hidden="1">#REF!</definedName>
    <definedName name="BExEVWCKO8T84GW9Z3X47915XKSH" localSheetId="2" hidden="1">#REF!</definedName>
    <definedName name="BExEVWCKO8T84GW9Z3X47915XKSH" localSheetId="5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6" hidden="1">#REF!</definedName>
    <definedName name="BExEVZSJWMZ5L2ZE7AZC57CXKW6T" localSheetId="13" hidden="1">#REF!</definedName>
    <definedName name="BExEVZSJWMZ5L2ZE7AZC57CXKW6T" localSheetId="7" hidden="1">#REF!</definedName>
    <definedName name="BExEVZSJWMZ5L2ZE7AZC57CXKW6T" localSheetId="2" hidden="1">#REF!</definedName>
    <definedName name="BExEVZSJWMZ5L2ZE7AZC57CXKW6T" localSheetId="5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6" hidden="1">#REF!</definedName>
    <definedName name="BExEW0JL1GFFCXMDGW54CI7Y8FZN" localSheetId="13" hidden="1">#REF!</definedName>
    <definedName name="BExEW0JL1GFFCXMDGW54CI7Y8FZN" localSheetId="7" hidden="1">#REF!</definedName>
    <definedName name="BExEW0JL1GFFCXMDGW54CI7Y8FZN" localSheetId="2" hidden="1">#REF!</definedName>
    <definedName name="BExEW0JL1GFFCXMDGW54CI7Y8FZN" localSheetId="5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6" hidden="1">#REF!</definedName>
    <definedName name="BExEW68M9WL8214QH9C7VCK7BN08" localSheetId="13" hidden="1">#REF!</definedName>
    <definedName name="BExEW68M9WL8214QH9C7VCK7BN08" localSheetId="7" hidden="1">#REF!</definedName>
    <definedName name="BExEW68M9WL8214QH9C7VCK7BN08" localSheetId="2" hidden="1">#REF!</definedName>
    <definedName name="BExEW68M9WL8214QH9C7VCK7BN08" localSheetId="5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6" hidden="1">#REF!</definedName>
    <definedName name="BExEW8HFKH6F47KIHYBDRUEFZ2ZZ" localSheetId="13" hidden="1">#REF!</definedName>
    <definedName name="BExEW8HFKH6F47KIHYBDRUEFZ2ZZ" localSheetId="7" hidden="1">#REF!</definedName>
    <definedName name="BExEW8HFKH6F47KIHYBDRUEFZ2ZZ" localSheetId="2" hidden="1">#REF!</definedName>
    <definedName name="BExEW8HFKH6F47KIHYBDRUEFZ2ZZ" localSheetId="5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6" hidden="1">#REF!</definedName>
    <definedName name="BExEWB6JHMITZPXHB6JATOCLLKLJ" localSheetId="13" hidden="1">#REF!</definedName>
    <definedName name="BExEWB6JHMITZPXHB6JATOCLLKLJ" localSheetId="7" hidden="1">#REF!</definedName>
    <definedName name="BExEWB6JHMITZPXHB6JATOCLLKLJ" localSheetId="2" hidden="1">#REF!</definedName>
    <definedName name="BExEWB6JHMITZPXHB6JATOCLLKLJ" localSheetId="5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6" hidden="1">#REF!</definedName>
    <definedName name="BExEWNBGQS1U2LW3W84T4LSJ9K00" localSheetId="13" hidden="1">#REF!</definedName>
    <definedName name="BExEWNBGQS1U2LW3W84T4LSJ9K00" localSheetId="7" hidden="1">#REF!</definedName>
    <definedName name="BExEWNBGQS1U2LW3W84T4LSJ9K00" localSheetId="2" hidden="1">#REF!</definedName>
    <definedName name="BExEWNBGQS1U2LW3W84T4LSJ9K00" localSheetId="5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6" hidden="1">#REF!</definedName>
    <definedName name="BExEWO7STL7HNZSTY8VQBPTX1WK6" localSheetId="13" hidden="1">#REF!</definedName>
    <definedName name="BExEWO7STL7HNZSTY8VQBPTX1WK6" localSheetId="7" hidden="1">#REF!</definedName>
    <definedName name="BExEWO7STL7HNZSTY8VQBPTX1WK6" localSheetId="2" hidden="1">#REF!</definedName>
    <definedName name="BExEWO7STL7HNZSTY8VQBPTX1WK6" localSheetId="5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6" hidden="1">#REF!</definedName>
    <definedName name="BExEWQ0M1N3KMKTDJ73H10QSG4W1" localSheetId="13" hidden="1">#REF!</definedName>
    <definedName name="BExEWQ0M1N3KMKTDJ73H10QSG4W1" localSheetId="7" hidden="1">#REF!</definedName>
    <definedName name="BExEWQ0M1N3KMKTDJ73H10QSG4W1" localSheetId="2" hidden="1">#REF!</definedName>
    <definedName name="BExEWQ0M1N3KMKTDJ73H10QSG4W1" localSheetId="5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6" hidden="1">#REF!</definedName>
    <definedName name="BExEX43OR6NH8GF32YY2ZB6Y8WGP" localSheetId="13" hidden="1">#REF!</definedName>
    <definedName name="BExEX43OR6NH8GF32YY2ZB6Y8WGP" localSheetId="7" hidden="1">#REF!</definedName>
    <definedName name="BExEX43OR6NH8GF32YY2ZB6Y8WGP" localSheetId="2" hidden="1">#REF!</definedName>
    <definedName name="BExEX43OR6NH8GF32YY2ZB6Y8WGP" localSheetId="5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6" hidden="1">#REF!</definedName>
    <definedName name="BExEX85F3OSW8NSCYGYPS9372Z1Q" localSheetId="13" hidden="1">#REF!</definedName>
    <definedName name="BExEX85F3OSW8NSCYGYPS9372Z1Q" localSheetId="7" hidden="1">#REF!</definedName>
    <definedName name="BExEX85F3OSW8NSCYGYPS9372Z1Q" localSheetId="2" hidden="1">#REF!</definedName>
    <definedName name="BExEX85F3OSW8NSCYGYPS9372Z1Q" localSheetId="5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6" hidden="1">#REF!</definedName>
    <definedName name="BExEX9HWY2G6928ZVVVQF77QCM2C" localSheetId="13" hidden="1">#REF!</definedName>
    <definedName name="BExEX9HWY2G6928ZVVVQF77QCM2C" localSheetId="7" hidden="1">#REF!</definedName>
    <definedName name="BExEX9HWY2G6928ZVVVQF77QCM2C" localSheetId="2" hidden="1">#REF!</definedName>
    <definedName name="BExEX9HWY2G6928ZVVVQF77QCM2C" localSheetId="5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6" hidden="1">#REF!</definedName>
    <definedName name="BExEXBQWAYKMVBRJRHB8PFCSYFVN" localSheetId="13" hidden="1">#REF!</definedName>
    <definedName name="BExEXBQWAYKMVBRJRHB8PFCSYFVN" localSheetId="7" hidden="1">#REF!</definedName>
    <definedName name="BExEXBQWAYKMVBRJRHB8PFCSYFVN" localSheetId="2" hidden="1">#REF!</definedName>
    <definedName name="BExEXBQWAYKMVBRJRHB8PFCSYFVN" localSheetId="5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6" hidden="1">#REF!</definedName>
    <definedName name="BExEXGE2TE9MQWLQVHL7XGQWL102" localSheetId="13" hidden="1">#REF!</definedName>
    <definedName name="BExEXGE2TE9MQWLQVHL7XGQWL102" localSheetId="7" hidden="1">#REF!</definedName>
    <definedName name="BExEXGE2TE9MQWLQVHL7XGQWL102" localSheetId="2" hidden="1">#REF!</definedName>
    <definedName name="BExEXGE2TE9MQWLQVHL7XGQWL102" localSheetId="5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6" hidden="1">#REF!</definedName>
    <definedName name="BExEXRBZ0DI9E2UFLLKYWGN66B61" localSheetId="13" hidden="1">#REF!</definedName>
    <definedName name="BExEXRBZ0DI9E2UFLLKYWGN66B61" localSheetId="7" hidden="1">#REF!</definedName>
    <definedName name="BExEXRBZ0DI9E2UFLLKYWGN66B61" localSheetId="2" hidden="1">#REF!</definedName>
    <definedName name="BExEXRBZ0DI9E2UFLLKYWGN66B61" localSheetId="5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6" hidden="1">#REF!</definedName>
    <definedName name="BExEXW4FSOZ9C2SZSQIAA3W82I5K" localSheetId="13" hidden="1">#REF!</definedName>
    <definedName name="BExEXW4FSOZ9C2SZSQIAA3W82I5K" localSheetId="7" hidden="1">#REF!</definedName>
    <definedName name="BExEXW4FSOZ9C2SZSQIAA3W82I5K" localSheetId="2" hidden="1">#REF!</definedName>
    <definedName name="BExEXW4FSOZ9C2SZSQIAA3W82I5K" localSheetId="5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6" hidden="1">#REF!</definedName>
    <definedName name="BExEXZ4H2ZUNEW5I6I74GK08QAQC" localSheetId="13" hidden="1">#REF!</definedName>
    <definedName name="BExEXZ4H2ZUNEW5I6I74GK08QAQC" localSheetId="7" hidden="1">#REF!</definedName>
    <definedName name="BExEXZ4H2ZUNEW5I6I74GK08QAQC" localSheetId="2" hidden="1">#REF!</definedName>
    <definedName name="BExEXZ4H2ZUNEW5I6I74GK08QAQC" localSheetId="5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6" hidden="1">#REF!</definedName>
    <definedName name="BExEY42GK80HA9M84NTZ3NV9K2VI" localSheetId="13" hidden="1">#REF!</definedName>
    <definedName name="BExEY42GK80HA9M84NTZ3NV9K2VI" localSheetId="7" hidden="1">#REF!</definedName>
    <definedName name="BExEY42GK80HA9M84NTZ3NV9K2VI" localSheetId="2" hidden="1">#REF!</definedName>
    <definedName name="BExEY42GK80HA9M84NTZ3NV9K2VI" localSheetId="5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6" hidden="1">#REF!</definedName>
    <definedName name="BExEYLG9FL9V1JPPNZ3FUDNSEJ4V" localSheetId="13" hidden="1">#REF!</definedName>
    <definedName name="BExEYLG9FL9V1JPPNZ3FUDNSEJ4V" localSheetId="7" hidden="1">#REF!</definedName>
    <definedName name="BExEYLG9FL9V1JPPNZ3FUDNSEJ4V" localSheetId="2" hidden="1">#REF!</definedName>
    <definedName name="BExEYLG9FL9V1JPPNZ3FUDNSEJ4V" localSheetId="5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6" hidden="1">#REF!</definedName>
    <definedName name="BExEYOW8C1B3OUUCIGEC7L8OOW1Z" localSheetId="13" hidden="1">#REF!</definedName>
    <definedName name="BExEYOW8C1B3OUUCIGEC7L8OOW1Z" localSheetId="7" hidden="1">#REF!</definedName>
    <definedName name="BExEYOW8C1B3OUUCIGEC7L8OOW1Z" localSheetId="2" hidden="1">#REF!</definedName>
    <definedName name="BExEYOW8C1B3OUUCIGEC7L8OOW1Z" localSheetId="5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6" hidden="1">#REF!</definedName>
    <definedName name="BExEYPCI2LT224YS4M3T50V85FAG" localSheetId="13" hidden="1">#REF!</definedName>
    <definedName name="BExEYPCI2LT224YS4M3T50V85FAG" localSheetId="7" hidden="1">#REF!</definedName>
    <definedName name="BExEYPCI2LT224YS4M3T50V85FAG" localSheetId="2" hidden="1">#REF!</definedName>
    <definedName name="BExEYPCI2LT224YS4M3T50V85FAG" localSheetId="5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6" hidden="1">#REF!</definedName>
    <definedName name="BExEYUQJXZT6N5HJH8ACJF6SRWEE" localSheetId="13" hidden="1">#REF!</definedName>
    <definedName name="BExEYUQJXZT6N5HJH8ACJF6SRWEE" localSheetId="7" hidden="1">#REF!</definedName>
    <definedName name="BExEYUQJXZT6N5HJH8ACJF6SRWEE" localSheetId="2" hidden="1">#REF!</definedName>
    <definedName name="BExEYUQJXZT6N5HJH8ACJF6SRWEE" localSheetId="5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6" hidden="1">#REF!</definedName>
    <definedName name="BExEYYC7KLO4XJQW9GMGVVJQXF4C" localSheetId="13" hidden="1">#REF!</definedName>
    <definedName name="BExEYYC7KLO4XJQW9GMGVVJQXF4C" localSheetId="7" hidden="1">#REF!</definedName>
    <definedName name="BExEYYC7KLO4XJQW9GMGVVJQXF4C" localSheetId="2" hidden="1">#REF!</definedName>
    <definedName name="BExEYYC7KLO4XJQW9GMGVVJQXF4C" localSheetId="5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6" hidden="1">#REF!</definedName>
    <definedName name="BExEZ1S6VZCG01ZPLBSS9Z1SBOJ2" localSheetId="13" hidden="1">#REF!</definedName>
    <definedName name="BExEZ1S6VZCG01ZPLBSS9Z1SBOJ2" localSheetId="7" hidden="1">#REF!</definedName>
    <definedName name="BExEZ1S6VZCG01ZPLBSS9Z1SBOJ2" localSheetId="2" hidden="1">#REF!</definedName>
    <definedName name="BExEZ1S6VZCG01ZPLBSS9Z1SBOJ2" localSheetId="5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6" hidden="1">#REF!</definedName>
    <definedName name="BExEZ6KV8TDKOO0Y66LSH9DCFW5M" localSheetId="13" hidden="1">#REF!</definedName>
    <definedName name="BExEZ6KV8TDKOO0Y66LSH9DCFW5M" localSheetId="7" hidden="1">#REF!</definedName>
    <definedName name="BExEZ6KV8TDKOO0Y66LSH9DCFW5M" localSheetId="2" hidden="1">#REF!</definedName>
    <definedName name="BExEZ6KV8TDKOO0Y66LSH9DCFW5M" localSheetId="5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6" hidden="1">#REF!</definedName>
    <definedName name="BExEZGBFNJR8DLPN0V11AU22L6WY" localSheetId="13" hidden="1">#REF!</definedName>
    <definedName name="BExEZGBFNJR8DLPN0V11AU22L6WY" localSheetId="7" hidden="1">#REF!</definedName>
    <definedName name="BExEZGBFNJR8DLPN0V11AU22L6WY" localSheetId="2" hidden="1">#REF!</definedName>
    <definedName name="BExEZGBFNJR8DLPN0V11AU22L6WY" localSheetId="5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6" hidden="1">#REF!</definedName>
    <definedName name="BExEZVR61GWO1ZM3XHWUKRJJMQXV" localSheetId="13" hidden="1">#REF!</definedName>
    <definedName name="BExEZVR61GWO1ZM3XHWUKRJJMQXV" localSheetId="7" hidden="1">#REF!</definedName>
    <definedName name="BExEZVR61GWO1ZM3XHWUKRJJMQXV" localSheetId="2" hidden="1">#REF!</definedName>
    <definedName name="BExEZVR61GWO1ZM3XHWUKRJJMQXV" localSheetId="5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6" hidden="1">#REF!</definedName>
    <definedName name="BExF02Y3V3QEPO2XLDSK47APK9XJ" localSheetId="13" hidden="1">#REF!</definedName>
    <definedName name="BExF02Y3V3QEPO2XLDSK47APK9XJ" localSheetId="7" hidden="1">#REF!</definedName>
    <definedName name="BExF02Y3V3QEPO2XLDSK47APK9XJ" localSheetId="2" hidden="1">#REF!</definedName>
    <definedName name="BExF02Y3V3QEPO2XLDSK47APK9XJ" localSheetId="5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6" hidden="1">#REF!</definedName>
    <definedName name="BExF03E824NHBODFUZ3PZ5HLF85X" localSheetId="13" hidden="1">#REF!</definedName>
    <definedName name="BExF03E824NHBODFUZ3PZ5HLF85X" localSheetId="7" hidden="1">#REF!</definedName>
    <definedName name="BExF03E824NHBODFUZ3PZ5HLF85X" localSheetId="2" hidden="1">#REF!</definedName>
    <definedName name="BExF03E824NHBODFUZ3PZ5HLF85X" localSheetId="5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6" hidden="1">#REF!</definedName>
    <definedName name="BExF09OS91RT7N7IW8JLMZ121ZP3" localSheetId="13" hidden="1">#REF!</definedName>
    <definedName name="BExF09OS91RT7N7IW8JLMZ121ZP3" localSheetId="7" hidden="1">#REF!</definedName>
    <definedName name="BExF09OS91RT7N7IW8JLMZ121ZP3" localSheetId="2" hidden="1">#REF!</definedName>
    <definedName name="BExF09OS91RT7N7IW8JLMZ121ZP3" localSheetId="5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6" hidden="1">#REF!</definedName>
    <definedName name="BExF0D4SEQ7RRCAER8UQKUJ4HH0Q" localSheetId="13" hidden="1">#REF!</definedName>
    <definedName name="BExF0D4SEQ7RRCAER8UQKUJ4HH0Q" localSheetId="7" hidden="1">#REF!</definedName>
    <definedName name="BExF0D4SEQ7RRCAER8UQKUJ4HH0Q" localSheetId="2" hidden="1">#REF!</definedName>
    <definedName name="BExF0D4SEQ7RRCAER8UQKUJ4HH0Q" localSheetId="5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6" hidden="1">#REF!</definedName>
    <definedName name="BExF0D4Z97PCG5JI9CC2TFB553AX" localSheetId="13" hidden="1">#REF!</definedName>
    <definedName name="BExF0D4Z97PCG5JI9CC2TFB553AX" localSheetId="7" hidden="1">#REF!</definedName>
    <definedName name="BExF0D4Z97PCG5JI9CC2TFB553AX" localSheetId="2" hidden="1">#REF!</definedName>
    <definedName name="BExF0D4Z97PCG5JI9CC2TFB553AX" localSheetId="5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6" hidden="1">#REF!</definedName>
    <definedName name="BExF0DAB1PUE0V936NFEK68CCKTJ" localSheetId="13" hidden="1">#REF!</definedName>
    <definedName name="BExF0DAB1PUE0V936NFEK68CCKTJ" localSheetId="7" hidden="1">#REF!</definedName>
    <definedName name="BExF0DAB1PUE0V936NFEK68CCKTJ" localSheetId="2" hidden="1">#REF!</definedName>
    <definedName name="BExF0DAB1PUE0V936NFEK68CCKTJ" localSheetId="5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6" hidden="1">#REF!</definedName>
    <definedName name="BExF0LOEHV42P2DV7QL8O7HOQ3N9" localSheetId="13" hidden="1">#REF!</definedName>
    <definedName name="BExF0LOEHV42P2DV7QL8O7HOQ3N9" localSheetId="7" hidden="1">#REF!</definedName>
    <definedName name="BExF0LOEHV42P2DV7QL8O7HOQ3N9" localSheetId="2" hidden="1">#REF!</definedName>
    <definedName name="BExF0LOEHV42P2DV7QL8O7HOQ3N9" localSheetId="5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6" hidden="1">#REF!</definedName>
    <definedName name="BExF0QRT0ZP2578DKKC9SRW40F5L" localSheetId="13" hidden="1">#REF!</definedName>
    <definedName name="BExF0QRT0ZP2578DKKC9SRW40F5L" localSheetId="7" hidden="1">#REF!</definedName>
    <definedName name="BExF0QRT0ZP2578DKKC9SRW40F5L" localSheetId="2" hidden="1">#REF!</definedName>
    <definedName name="BExF0QRT0ZP2578DKKC9SRW40F5L" localSheetId="5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6" hidden="1">#REF!</definedName>
    <definedName name="BExF0WRM9VO25RLSO03ZOCE8H7K5" localSheetId="13" hidden="1">#REF!</definedName>
    <definedName name="BExF0WRM9VO25RLSO03ZOCE8H7K5" localSheetId="7" hidden="1">#REF!</definedName>
    <definedName name="BExF0WRM9VO25RLSO03ZOCE8H7K5" localSheetId="2" hidden="1">#REF!</definedName>
    <definedName name="BExF0WRM9VO25RLSO03ZOCE8H7K5" localSheetId="5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6" hidden="1">#REF!</definedName>
    <definedName name="BExF0ZRI7W4RSLIDLHTSM0AWXO3S" localSheetId="13" hidden="1">#REF!</definedName>
    <definedName name="BExF0ZRI7W4RSLIDLHTSM0AWXO3S" localSheetId="7" hidden="1">#REF!</definedName>
    <definedName name="BExF0ZRI7W4RSLIDLHTSM0AWXO3S" localSheetId="2" hidden="1">#REF!</definedName>
    <definedName name="BExF0ZRI7W4RSLIDLHTSM0AWXO3S" localSheetId="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6" hidden="1">#REF!</definedName>
    <definedName name="BExF19CT3MMZZ2T5EWMDNG3UOJ01" localSheetId="13" hidden="1">#REF!</definedName>
    <definedName name="BExF19CT3MMZZ2T5EWMDNG3UOJ01" localSheetId="7" hidden="1">#REF!</definedName>
    <definedName name="BExF19CT3MMZZ2T5EWMDNG3UOJ01" localSheetId="2" hidden="1">#REF!</definedName>
    <definedName name="BExF19CT3MMZZ2T5EWMDNG3UOJ01" localSheetId="5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6" hidden="1">#REF!</definedName>
    <definedName name="BExF1C1VNHJBRW2XQKVSL1KSLFZ8" localSheetId="13" hidden="1">#REF!</definedName>
    <definedName name="BExF1C1VNHJBRW2XQKVSL1KSLFZ8" localSheetId="7" hidden="1">#REF!</definedName>
    <definedName name="BExF1C1VNHJBRW2XQKVSL1KSLFZ8" localSheetId="2" hidden="1">#REF!</definedName>
    <definedName name="BExF1C1VNHJBRW2XQKVSL1KSLFZ8" localSheetId="5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6" hidden="1">#REF!</definedName>
    <definedName name="BExF1M38U6NX17YJA8YU359B5Z4M" localSheetId="13" hidden="1">#REF!</definedName>
    <definedName name="BExF1M38U6NX17YJA8YU359B5Z4M" localSheetId="7" hidden="1">#REF!</definedName>
    <definedName name="BExF1M38U6NX17YJA8YU359B5Z4M" localSheetId="2" hidden="1">#REF!</definedName>
    <definedName name="BExF1M38U6NX17YJA8YU359B5Z4M" localSheetId="5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6" hidden="1">#REF!</definedName>
    <definedName name="BExF1MU4W3NPEY0OHRDWP5IANCBB" localSheetId="13" hidden="1">#REF!</definedName>
    <definedName name="BExF1MU4W3NPEY0OHRDWP5IANCBB" localSheetId="7" hidden="1">#REF!</definedName>
    <definedName name="BExF1MU4W3NPEY0OHRDWP5IANCBB" localSheetId="2" hidden="1">#REF!</definedName>
    <definedName name="BExF1MU4W3NPEY0OHRDWP5IANCBB" localSheetId="5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6" hidden="1">#REF!</definedName>
    <definedName name="BExF1MZN8MWMOKOARHJ1QAF9HPGT" localSheetId="13" hidden="1">#REF!</definedName>
    <definedName name="BExF1MZN8MWMOKOARHJ1QAF9HPGT" localSheetId="7" hidden="1">#REF!</definedName>
    <definedName name="BExF1MZN8MWMOKOARHJ1QAF9HPGT" localSheetId="2" hidden="1">#REF!</definedName>
    <definedName name="BExF1MZN8MWMOKOARHJ1QAF9HPGT" localSheetId="5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6" hidden="1">#REF!</definedName>
    <definedName name="BExF1US4ZIQYSU5LBFYNRA9N0K2O" localSheetId="13" hidden="1">#REF!</definedName>
    <definedName name="BExF1US4ZIQYSU5LBFYNRA9N0K2O" localSheetId="7" hidden="1">#REF!</definedName>
    <definedName name="BExF1US4ZIQYSU5LBFYNRA9N0K2O" localSheetId="2" hidden="1">#REF!</definedName>
    <definedName name="BExF1US4ZIQYSU5LBFYNRA9N0K2O" localSheetId="5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6" hidden="1">#REF!</definedName>
    <definedName name="BExF272JNPJCK1XLBG016XXBVFO8" localSheetId="13" hidden="1">#REF!</definedName>
    <definedName name="BExF272JNPJCK1XLBG016XXBVFO8" localSheetId="7" hidden="1">#REF!</definedName>
    <definedName name="BExF272JNPJCK1XLBG016XXBVFO8" localSheetId="2" hidden="1">#REF!</definedName>
    <definedName name="BExF272JNPJCK1XLBG016XXBVFO8" localSheetId="5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6" hidden="1">#REF!</definedName>
    <definedName name="BExF2CWZN6E87RGTBMD4YQI2QT7R" localSheetId="13" hidden="1">#REF!</definedName>
    <definedName name="BExF2CWZN6E87RGTBMD4YQI2QT7R" localSheetId="7" hidden="1">#REF!</definedName>
    <definedName name="BExF2CWZN6E87RGTBMD4YQI2QT7R" localSheetId="2" hidden="1">#REF!</definedName>
    <definedName name="BExF2CWZN6E87RGTBMD4YQI2QT7R" localSheetId="5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6" hidden="1">#REF!</definedName>
    <definedName name="BExF2DYO1WQ7GMXSTAQRDBW1NSFG" localSheetId="13" hidden="1">#REF!</definedName>
    <definedName name="BExF2DYO1WQ7GMXSTAQRDBW1NSFG" localSheetId="7" hidden="1">#REF!</definedName>
    <definedName name="BExF2DYO1WQ7GMXSTAQRDBW1NSFG" localSheetId="2" hidden="1">#REF!</definedName>
    <definedName name="BExF2DYO1WQ7GMXSTAQRDBW1NSFG" localSheetId="5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6" hidden="1">#REF!</definedName>
    <definedName name="BExF2H9D3MC9XKLPZ6VIP4F7G4YN" localSheetId="13" hidden="1">#REF!</definedName>
    <definedName name="BExF2H9D3MC9XKLPZ6VIP4F7G4YN" localSheetId="7" hidden="1">#REF!</definedName>
    <definedName name="BExF2H9D3MC9XKLPZ6VIP4F7G4YN" localSheetId="2" hidden="1">#REF!</definedName>
    <definedName name="BExF2H9D3MC9XKLPZ6VIP4F7G4YN" localSheetId="5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6" hidden="1">#REF!</definedName>
    <definedName name="BExF2MSWNUY9Z6BZJQZ538PPTION" localSheetId="13" hidden="1">#REF!</definedName>
    <definedName name="BExF2MSWNUY9Z6BZJQZ538PPTION" localSheetId="7" hidden="1">#REF!</definedName>
    <definedName name="BExF2MSWNUY9Z6BZJQZ538PPTION" localSheetId="2" hidden="1">#REF!</definedName>
    <definedName name="BExF2MSWNUY9Z6BZJQZ538PPTION" localSheetId="5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6" hidden="1">#REF!</definedName>
    <definedName name="BExF2QZYWHTYGUTTXR15CKCV3LS7" localSheetId="13" hidden="1">#REF!</definedName>
    <definedName name="BExF2QZYWHTYGUTTXR15CKCV3LS7" localSheetId="7" hidden="1">#REF!</definedName>
    <definedName name="BExF2QZYWHTYGUTTXR15CKCV3LS7" localSheetId="2" hidden="1">#REF!</definedName>
    <definedName name="BExF2QZYWHTYGUTTXR15CKCV3LS7" localSheetId="5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6" hidden="1">#REF!</definedName>
    <definedName name="BExF2T8Y6TSJ74RMSZOA9CEH4OZ6" localSheetId="13" hidden="1">#REF!</definedName>
    <definedName name="BExF2T8Y6TSJ74RMSZOA9CEH4OZ6" localSheetId="7" hidden="1">#REF!</definedName>
    <definedName name="BExF2T8Y6TSJ74RMSZOA9CEH4OZ6" localSheetId="2" hidden="1">#REF!</definedName>
    <definedName name="BExF2T8Y6TSJ74RMSZOA9CEH4OZ6" localSheetId="5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6" hidden="1">#REF!</definedName>
    <definedName name="BExF31N3YM4F37EOOY8M8VI1KXN8" localSheetId="13" hidden="1">#REF!</definedName>
    <definedName name="BExF31N3YM4F37EOOY8M8VI1KXN8" localSheetId="7" hidden="1">#REF!</definedName>
    <definedName name="BExF31N3YM4F37EOOY8M8VI1KXN8" localSheetId="2" hidden="1">#REF!</definedName>
    <definedName name="BExF31N3YM4F37EOOY8M8VI1KXN8" localSheetId="5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6" hidden="1">#REF!</definedName>
    <definedName name="BExF37C1YKBT79Z9SOJAG5MXQGTU" localSheetId="13" hidden="1">#REF!</definedName>
    <definedName name="BExF37C1YKBT79Z9SOJAG5MXQGTU" localSheetId="7" hidden="1">#REF!</definedName>
    <definedName name="BExF37C1YKBT79Z9SOJAG5MXQGTU" localSheetId="2" hidden="1">#REF!</definedName>
    <definedName name="BExF37C1YKBT79Z9SOJAG5MXQGTU" localSheetId="5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6" hidden="1">#REF!</definedName>
    <definedName name="BExF3A6HPA6DGYALZNHHJPMCUYZR" localSheetId="13" hidden="1">#REF!</definedName>
    <definedName name="BExF3A6HPA6DGYALZNHHJPMCUYZR" localSheetId="7" hidden="1">#REF!</definedName>
    <definedName name="BExF3A6HPA6DGYALZNHHJPMCUYZR" localSheetId="2" hidden="1">#REF!</definedName>
    <definedName name="BExF3A6HPA6DGYALZNHHJPMCUYZR" localSheetId="5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6" hidden="1">#REF!</definedName>
    <definedName name="BExF3GMJW5D7066GYKTMM3CVH1HE" localSheetId="13" hidden="1">#REF!</definedName>
    <definedName name="BExF3GMJW5D7066GYKTMM3CVH1HE" localSheetId="7" hidden="1">#REF!</definedName>
    <definedName name="BExF3GMJW5D7066GYKTMM3CVH1HE" localSheetId="2" hidden="1">#REF!</definedName>
    <definedName name="BExF3GMJW5D7066GYKTMM3CVH1HE" localSheetId="5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6" hidden="1">#REF!</definedName>
    <definedName name="BExF3I9T44X7DV9HHV51DVDDPPZG" localSheetId="13" hidden="1">#REF!</definedName>
    <definedName name="BExF3I9T44X7DV9HHV51DVDDPPZG" localSheetId="7" hidden="1">#REF!</definedName>
    <definedName name="BExF3I9T44X7DV9HHV51DVDDPPZG" localSheetId="2" hidden="1">#REF!</definedName>
    <definedName name="BExF3I9T44X7DV9HHV51DVDDPPZG" localSheetId="5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6" hidden="1">#REF!</definedName>
    <definedName name="BExF3IKLZ35F2D4DI7R7P7NZLVC3" localSheetId="13" hidden="1">#REF!</definedName>
    <definedName name="BExF3IKLZ35F2D4DI7R7P7NZLVC3" localSheetId="7" hidden="1">#REF!</definedName>
    <definedName name="BExF3IKLZ35F2D4DI7R7P7NZLVC3" localSheetId="2" hidden="1">#REF!</definedName>
    <definedName name="BExF3IKLZ35F2D4DI7R7P7NZLVC3" localSheetId="5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6" hidden="1">#REF!</definedName>
    <definedName name="BExF3JMFX5DILOIFUDIO1HZUK875" localSheetId="13" hidden="1">#REF!</definedName>
    <definedName name="BExF3JMFX5DILOIFUDIO1HZUK875" localSheetId="7" hidden="1">#REF!</definedName>
    <definedName name="BExF3JMFX5DILOIFUDIO1HZUK875" localSheetId="2" hidden="1">#REF!</definedName>
    <definedName name="BExF3JMFX5DILOIFUDIO1HZUK875" localSheetId="5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6" hidden="1">#REF!</definedName>
    <definedName name="BExF3KIO2G9LJYXZ61H8PJJ6OQXV" localSheetId="13" hidden="1">#REF!</definedName>
    <definedName name="BExF3KIO2G9LJYXZ61H8PJJ6OQXV" localSheetId="7" hidden="1">#REF!</definedName>
    <definedName name="BExF3KIO2G9LJYXZ61H8PJJ6OQXV" localSheetId="2" hidden="1">#REF!</definedName>
    <definedName name="BExF3KIO2G9LJYXZ61H8PJJ6OQXV" localSheetId="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6" hidden="1">#REF!</definedName>
    <definedName name="BExF3MGVCZHXDAUDZAGUYESZ3RC8" localSheetId="13" hidden="1">#REF!</definedName>
    <definedName name="BExF3MGVCZHXDAUDZAGUYESZ3RC8" localSheetId="7" hidden="1">#REF!</definedName>
    <definedName name="BExF3MGVCZHXDAUDZAGUYESZ3RC8" localSheetId="2" hidden="1">#REF!</definedName>
    <definedName name="BExF3MGVCZHXDAUDZAGUYESZ3RC8" localSheetId="5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6" hidden="1">#REF!</definedName>
    <definedName name="BExF3NTC4BGZEM6B87TCFX277QCS" localSheetId="13" hidden="1">#REF!</definedName>
    <definedName name="BExF3NTC4BGZEM6B87TCFX277QCS" localSheetId="7" hidden="1">#REF!</definedName>
    <definedName name="BExF3NTC4BGZEM6B87TCFX277QCS" localSheetId="2" hidden="1">#REF!</definedName>
    <definedName name="BExF3NTC4BGZEM6B87TCFX277QCS" localSheetId="5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6" hidden="1">#REF!</definedName>
    <definedName name="BExF3Q2DOSQI9SIAXB522CN0WBZ7" localSheetId="13" hidden="1">#REF!</definedName>
    <definedName name="BExF3Q2DOSQI9SIAXB522CN0WBZ7" localSheetId="7" hidden="1">#REF!</definedName>
    <definedName name="BExF3Q2DOSQI9SIAXB522CN0WBZ7" localSheetId="2" hidden="1">#REF!</definedName>
    <definedName name="BExF3Q2DOSQI9SIAXB522CN0WBZ7" localSheetId="5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6" hidden="1">#REF!</definedName>
    <definedName name="BExF3Q7NI90WT31QHYSJDIG0LLLJ" localSheetId="13" hidden="1">#REF!</definedName>
    <definedName name="BExF3Q7NI90WT31QHYSJDIG0LLLJ" localSheetId="7" hidden="1">#REF!</definedName>
    <definedName name="BExF3Q7NI90WT31QHYSJDIG0LLLJ" localSheetId="2" hidden="1">#REF!</definedName>
    <definedName name="BExF3Q7NI90WT31QHYSJDIG0LLLJ" localSheetId="5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6" hidden="1">#REF!</definedName>
    <definedName name="BExF3QD55TIY1MSBSRK9TUJKBEWO" localSheetId="13" hidden="1">#REF!</definedName>
    <definedName name="BExF3QD55TIY1MSBSRK9TUJKBEWO" localSheetId="7" hidden="1">#REF!</definedName>
    <definedName name="BExF3QD55TIY1MSBSRK9TUJKBEWO" localSheetId="2" hidden="1">#REF!</definedName>
    <definedName name="BExF3QD55TIY1MSBSRK9TUJKBEWO" localSheetId="5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6" hidden="1">#REF!</definedName>
    <definedName name="BExF3QT8J6RIF1L3R700MBSKIOKW" localSheetId="13" hidden="1">#REF!</definedName>
    <definedName name="BExF3QT8J6RIF1L3R700MBSKIOKW" localSheetId="7" hidden="1">#REF!</definedName>
    <definedName name="BExF3QT8J6RIF1L3R700MBSKIOKW" localSheetId="2" hidden="1">#REF!</definedName>
    <definedName name="BExF3QT8J6RIF1L3R700MBSKIOKW" localSheetId="5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6" hidden="1">#REF!</definedName>
    <definedName name="BExF42SSBVPMLK2UB3B7FPEIY9TU" localSheetId="13" hidden="1">#REF!</definedName>
    <definedName name="BExF42SSBVPMLK2UB3B7FPEIY9TU" localSheetId="7" hidden="1">#REF!</definedName>
    <definedName name="BExF42SSBVPMLK2UB3B7FPEIY9TU" localSheetId="2" hidden="1">#REF!</definedName>
    <definedName name="BExF42SSBVPMLK2UB3B7FPEIY9TU" localSheetId="5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6" hidden="1">#REF!</definedName>
    <definedName name="BExF4HXSWB50BKYPWA0HTT8W56H6" localSheetId="13" hidden="1">#REF!</definedName>
    <definedName name="BExF4HXSWB50BKYPWA0HTT8W56H6" localSheetId="7" hidden="1">#REF!</definedName>
    <definedName name="BExF4HXSWB50BKYPWA0HTT8W56H6" localSheetId="2" hidden="1">#REF!</definedName>
    <definedName name="BExF4HXSWB50BKYPWA0HTT8W56H6" localSheetId="5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6" hidden="1">#REF!</definedName>
    <definedName name="BExF4J4Y60OUA8GY6YN8XVRUX80A" localSheetId="13" hidden="1">#REF!</definedName>
    <definedName name="BExF4J4Y60OUA8GY6YN8XVRUX80A" localSheetId="7" hidden="1">#REF!</definedName>
    <definedName name="BExF4J4Y60OUA8GY6YN8XVRUX80A" localSheetId="2" hidden="1">#REF!</definedName>
    <definedName name="BExF4J4Y60OUA8GY6YN8XVRUX80A" localSheetId="5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6" hidden="1">#REF!</definedName>
    <definedName name="BExF4KHF04IWW4LQ95FHQPFE4Y9K" localSheetId="13" hidden="1">#REF!</definedName>
    <definedName name="BExF4KHF04IWW4LQ95FHQPFE4Y9K" localSheetId="7" hidden="1">#REF!</definedName>
    <definedName name="BExF4KHF04IWW4LQ95FHQPFE4Y9K" localSheetId="2" hidden="1">#REF!</definedName>
    <definedName name="BExF4KHF04IWW4LQ95FHQPFE4Y9K" localSheetId="5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6" hidden="1">#REF!</definedName>
    <definedName name="BExF4MVQM5Y0QRDLDFSKWWTF709C" localSheetId="13" hidden="1">#REF!</definedName>
    <definedName name="BExF4MVQM5Y0QRDLDFSKWWTF709C" localSheetId="7" hidden="1">#REF!</definedName>
    <definedName name="BExF4MVQM5Y0QRDLDFSKWWTF709C" localSheetId="2" hidden="1">#REF!</definedName>
    <definedName name="BExF4MVQM5Y0QRDLDFSKWWTF709C" localSheetId="5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6" hidden="1">#REF!</definedName>
    <definedName name="BExF4PVMZYV36E8HOYY06J81AMBI" localSheetId="13" hidden="1">#REF!</definedName>
    <definedName name="BExF4PVMZYV36E8HOYY06J81AMBI" localSheetId="7" hidden="1">#REF!</definedName>
    <definedName name="BExF4PVMZYV36E8HOYY06J81AMBI" localSheetId="2" hidden="1">#REF!</definedName>
    <definedName name="BExF4PVMZYV36E8HOYY06J81AMBI" localSheetId="5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6" hidden="1">#REF!</definedName>
    <definedName name="BExF4SF9NEX1FZE9N8EXT89PM54D" localSheetId="13" hidden="1">#REF!</definedName>
    <definedName name="BExF4SF9NEX1FZE9N8EXT89PM54D" localSheetId="7" hidden="1">#REF!</definedName>
    <definedName name="BExF4SF9NEX1FZE9N8EXT89PM54D" localSheetId="2" hidden="1">#REF!</definedName>
    <definedName name="BExF4SF9NEX1FZE9N8EXT89PM54D" localSheetId="5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6" hidden="1">#REF!</definedName>
    <definedName name="BExF52GTGP8MHGII4KJ8TJGR8W8U" localSheetId="13" hidden="1">#REF!</definedName>
    <definedName name="BExF52GTGP8MHGII4KJ8TJGR8W8U" localSheetId="7" hidden="1">#REF!</definedName>
    <definedName name="BExF52GTGP8MHGII4KJ8TJGR8W8U" localSheetId="2" hidden="1">#REF!</definedName>
    <definedName name="BExF52GTGP8MHGII4KJ8TJGR8W8U" localSheetId="5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6" hidden="1">#REF!</definedName>
    <definedName name="BExF57K7L3UC1I2FSAWURR4SN0UN" localSheetId="13" hidden="1">#REF!</definedName>
    <definedName name="BExF57K7L3UC1I2FSAWURR4SN0UN" localSheetId="7" hidden="1">#REF!</definedName>
    <definedName name="BExF57K7L3UC1I2FSAWURR4SN0UN" localSheetId="2" hidden="1">#REF!</definedName>
    <definedName name="BExF57K7L3UC1I2FSAWURR4SN0UN" localSheetId="5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6" hidden="1">#REF!</definedName>
    <definedName name="BExF5HR2GFV7O8LKG9SJ4BY78LYA" localSheetId="13" hidden="1">#REF!</definedName>
    <definedName name="BExF5HR2GFV7O8LKG9SJ4BY78LYA" localSheetId="7" hidden="1">#REF!</definedName>
    <definedName name="BExF5HR2GFV7O8LKG9SJ4BY78LYA" localSheetId="2" hidden="1">#REF!</definedName>
    <definedName name="BExF5HR2GFV7O8LKG9SJ4BY78LYA" localSheetId="5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6" hidden="1">#REF!</definedName>
    <definedName name="BExF5ZFO2A29GHWR5ES64Z9OS16J" localSheetId="13" hidden="1">#REF!</definedName>
    <definedName name="BExF5ZFO2A29GHWR5ES64Z9OS16J" localSheetId="7" hidden="1">#REF!</definedName>
    <definedName name="BExF5ZFO2A29GHWR5ES64Z9OS16J" localSheetId="2" hidden="1">#REF!</definedName>
    <definedName name="BExF5ZFO2A29GHWR5ES64Z9OS16J" localSheetId="5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6" hidden="1">#REF!</definedName>
    <definedName name="BExF63S045JO7H2ZJCBTBVH3SUIF" localSheetId="13" hidden="1">#REF!</definedName>
    <definedName name="BExF63S045JO7H2ZJCBTBVH3SUIF" localSheetId="7" hidden="1">#REF!</definedName>
    <definedName name="BExF63S045JO7H2ZJCBTBVH3SUIF" localSheetId="2" hidden="1">#REF!</definedName>
    <definedName name="BExF63S045JO7H2ZJCBTBVH3SUIF" localSheetId="5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6" hidden="1">#REF!</definedName>
    <definedName name="BExF642TEGTXCI9A61ZOONJCB0U1" localSheetId="13" hidden="1">#REF!</definedName>
    <definedName name="BExF642TEGTXCI9A61ZOONJCB0U1" localSheetId="7" hidden="1">#REF!</definedName>
    <definedName name="BExF642TEGTXCI9A61ZOONJCB0U1" localSheetId="2" hidden="1">#REF!</definedName>
    <definedName name="BExF642TEGTXCI9A61ZOONJCB0U1" localSheetId="5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6" hidden="1">#REF!</definedName>
    <definedName name="BExF67O951CF8UJF3KBDNR0E83C1" localSheetId="13" hidden="1">#REF!</definedName>
    <definedName name="BExF67O951CF8UJF3KBDNR0E83C1" localSheetId="7" hidden="1">#REF!</definedName>
    <definedName name="BExF67O951CF8UJF3KBDNR0E83C1" localSheetId="2" hidden="1">#REF!</definedName>
    <definedName name="BExF67O951CF8UJF3KBDNR0E83C1" localSheetId="5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6" hidden="1">#REF!</definedName>
    <definedName name="BExF6EV7I35NVMIJGYTB6E24YVPA" localSheetId="13" hidden="1">#REF!</definedName>
    <definedName name="BExF6EV7I35NVMIJGYTB6E24YVPA" localSheetId="7" hidden="1">#REF!</definedName>
    <definedName name="BExF6EV7I35NVMIJGYTB6E24YVPA" localSheetId="2" hidden="1">#REF!</definedName>
    <definedName name="BExF6EV7I35NVMIJGYTB6E24YVPA" localSheetId="5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6" hidden="1">#REF!</definedName>
    <definedName name="BExF6FGUF393KTMBT40S5BYAFG00" localSheetId="13" hidden="1">#REF!</definedName>
    <definedName name="BExF6FGUF393KTMBT40S5BYAFG00" localSheetId="7" hidden="1">#REF!</definedName>
    <definedName name="BExF6FGUF393KTMBT40S5BYAFG00" localSheetId="2" hidden="1">#REF!</definedName>
    <definedName name="BExF6FGUF393KTMBT40S5BYAFG00" localSheetId="5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6" hidden="1">#REF!</definedName>
    <definedName name="BExF6GNYXWY8A0SY4PW1B6KJMMTM" localSheetId="13" hidden="1">#REF!</definedName>
    <definedName name="BExF6GNYXWY8A0SY4PW1B6KJMMTM" localSheetId="7" hidden="1">#REF!</definedName>
    <definedName name="BExF6GNYXWY8A0SY4PW1B6KJMMTM" localSheetId="2" hidden="1">#REF!</definedName>
    <definedName name="BExF6GNYXWY8A0SY4PW1B6KJMMTM" localSheetId="5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6" hidden="1">#REF!</definedName>
    <definedName name="BExF6IB8K74Z0AFT05GPOKKZW7C9" localSheetId="13" hidden="1">#REF!</definedName>
    <definedName name="BExF6IB8K74Z0AFT05GPOKKZW7C9" localSheetId="7" hidden="1">#REF!</definedName>
    <definedName name="BExF6IB8K74Z0AFT05GPOKKZW7C9" localSheetId="2" hidden="1">#REF!</definedName>
    <definedName name="BExF6IB8K74Z0AFT05GPOKKZW7C9" localSheetId="5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6" hidden="1">#REF!</definedName>
    <definedName name="BExF6NUXJI11W2IAZNAM1QWC0459" localSheetId="13" hidden="1">#REF!</definedName>
    <definedName name="BExF6NUXJI11W2IAZNAM1QWC0459" localSheetId="7" hidden="1">#REF!</definedName>
    <definedName name="BExF6NUXJI11W2IAZNAM1QWC0459" localSheetId="2" hidden="1">#REF!</definedName>
    <definedName name="BExF6NUXJI11W2IAZNAM1QWC0459" localSheetId="5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6" hidden="1">#REF!</definedName>
    <definedName name="BExF6RR76KNVIXGJOVFO8GDILKGZ" localSheetId="13" hidden="1">#REF!</definedName>
    <definedName name="BExF6RR76KNVIXGJOVFO8GDILKGZ" localSheetId="7" hidden="1">#REF!</definedName>
    <definedName name="BExF6RR76KNVIXGJOVFO8GDILKGZ" localSheetId="2" hidden="1">#REF!</definedName>
    <definedName name="BExF6RR76KNVIXGJOVFO8GDILKGZ" localSheetId="5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6" hidden="1">#REF!</definedName>
    <definedName name="BExF6ZE8D5CMPJPRWT6S4HM56LPF" localSheetId="13" hidden="1">#REF!</definedName>
    <definedName name="BExF6ZE8D5CMPJPRWT6S4HM56LPF" localSheetId="7" hidden="1">#REF!</definedName>
    <definedName name="BExF6ZE8D5CMPJPRWT6S4HM56LPF" localSheetId="2" hidden="1">#REF!</definedName>
    <definedName name="BExF6ZE8D5CMPJPRWT6S4HM56LPF" localSheetId="5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6" hidden="1">#REF!</definedName>
    <definedName name="BExF76FV8SF7AJK7B35AL7VTZF6D" localSheetId="13" hidden="1">#REF!</definedName>
    <definedName name="BExF76FV8SF7AJK7B35AL7VTZF6D" localSheetId="7" hidden="1">#REF!</definedName>
    <definedName name="BExF76FV8SF7AJK7B35AL7VTZF6D" localSheetId="2" hidden="1">#REF!</definedName>
    <definedName name="BExF76FV8SF7AJK7B35AL7VTZF6D" localSheetId="5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6" hidden="1">#REF!</definedName>
    <definedName name="BExF7EOIMC1OYL1N7835KGOI0FIZ" localSheetId="13" hidden="1">#REF!</definedName>
    <definedName name="BExF7EOIMC1OYL1N7835KGOI0FIZ" localSheetId="7" hidden="1">#REF!</definedName>
    <definedName name="BExF7EOIMC1OYL1N7835KGOI0FIZ" localSheetId="2" hidden="1">#REF!</definedName>
    <definedName name="BExF7EOIMC1OYL1N7835KGOI0FIZ" localSheetId="5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6" hidden="1">#REF!</definedName>
    <definedName name="BExF7K88K7ASGV6RAOAGH52G04VR" localSheetId="13" hidden="1">#REF!</definedName>
    <definedName name="BExF7K88K7ASGV6RAOAGH52G04VR" localSheetId="7" hidden="1">#REF!</definedName>
    <definedName name="BExF7K88K7ASGV6RAOAGH52G04VR" localSheetId="2" hidden="1">#REF!</definedName>
    <definedName name="BExF7K88K7ASGV6RAOAGH52G04VR" localSheetId="5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6" hidden="1">#REF!</definedName>
    <definedName name="BExF7OVDRP3LHNAF2CX4V84CKKIR" localSheetId="13" hidden="1">#REF!</definedName>
    <definedName name="BExF7OVDRP3LHNAF2CX4V84CKKIR" localSheetId="7" hidden="1">#REF!</definedName>
    <definedName name="BExF7OVDRP3LHNAF2CX4V84CKKIR" localSheetId="2" hidden="1">#REF!</definedName>
    <definedName name="BExF7OVDRP3LHNAF2CX4V84CKKIR" localSheetId="5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6" hidden="1">#REF!</definedName>
    <definedName name="BExF7QO41X2A2SL8UXDNP99GY7U9" localSheetId="13" hidden="1">#REF!</definedName>
    <definedName name="BExF7QO41X2A2SL8UXDNP99GY7U9" localSheetId="7" hidden="1">#REF!</definedName>
    <definedName name="BExF7QO41X2A2SL8UXDNP99GY7U9" localSheetId="2" hidden="1">#REF!</definedName>
    <definedName name="BExF7QO41X2A2SL8UXDNP99GY7U9" localSheetId="5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6" hidden="1">#REF!</definedName>
    <definedName name="BExF7QYWRJ8S4SID84VVXH3TN7X8" localSheetId="13" hidden="1">#REF!</definedName>
    <definedName name="BExF7QYWRJ8S4SID84VVXH3TN7X8" localSheetId="7" hidden="1">#REF!</definedName>
    <definedName name="BExF7QYWRJ8S4SID84VVXH3TN7X8" localSheetId="2" hidden="1">#REF!</definedName>
    <definedName name="BExF7QYWRJ8S4SID84VVXH3TN7X8" localSheetId="5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6" hidden="1">#REF!</definedName>
    <definedName name="BExF81GI8B8WBHXFTET68A9358BR" localSheetId="13" hidden="1">#REF!</definedName>
    <definedName name="BExF81GI8B8WBHXFTET68A9358BR" localSheetId="7" hidden="1">#REF!</definedName>
    <definedName name="BExF81GI8B8WBHXFTET68A9358BR" localSheetId="2" hidden="1">#REF!</definedName>
    <definedName name="BExF81GI8B8WBHXFTET68A9358BR" localSheetId="5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6" hidden="1">#REF!</definedName>
    <definedName name="BExGKN1EUJWHOYSSFY4XX6T9QVV5" localSheetId="13" hidden="1">#REF!</definedName>
    <definedName name="BExGKN1EUJWHOYSSFY4XX6T9QVV5" localSheetId="7" hidden="1">#REF!</definedName>
    <definedName name="BExGKN1EUJWHOYSSFY4XX6T9QVV5" localSheetId="2" hidden="1">#REF!</definedName>
    <definedName name="BExGKN1EUJWHOYSSFY4XX6T9QVV5" localSheetId="5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6" hidden="1">#REF!</definedName>
    <definedName name="BExGL97US0Y3KXXASUTVR26XLT70" localSheetId="13" hidden="1">#REF!</definedName>
    <definedName name="BExGL97US0Y3KXXASUTVR26XLT70" localSheetId="7" hidden="1">#REF!</definedName>
    <definedName name="BExGL97US0Y3KXXASUTVR26XLT70" localSheetId="2" hidden="1">#REF!</definedName>
    <definedName name="BExGL97US0Y3KXXASUTVR26XLT70" localSheetId="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6" hidden="1">#REF!</definedName>
    <definedName name="BExGL9TEJAX73AMCXKXTMRO9T6QA" localSheetId="13" hidden="1">#REF!</definedName>
    <definedName name="BExGL9TEJAX73AMCXKXTMRO9T6QA" localSheetId="7" hidden="1">#REF!</definedName>
    <definedName name="BExGL9TEJAX73AMCXKXTMRO9T6QA" localSheetId="2" hidden="1">#REF!</definedName>
    <definedName name="BExGL9TEJAX73AMCXKXTMRO9T6QA" localSheetId="5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6" hidden="1">#REF!</definedName>
    <definedName name="BExGLBM5GKGBJDTZSMMBZBAVQ7N1" localSheetId="13" hidden="1">#REF!</definedName>
    <definedName name="BExGLBM5GKGBJDTZSMMBZBAVQ7N1" localSheetId="7" hidden="1">#REF!</definedName>
    <definedName name="BExGLBM5GKGBJDTZSMMBZBAVQ7N1" localSheetId="2" hidden="1">#REF!</definedName>
    <definedName name="BExGLBM5GKGBJDTZSMMBZBAVQ7N1" localSheetId="5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6" hidden="1">#REF!</definedName>
    <definedName name="BExGLC7R4C33RO0PID97ZPPVCW4M" localSheetId="13" hidden="1">#REF!</definedName>
    <definedName name="BExGLC7R4C33RO0PID97ZPPVCW4M" localSheetId="7" hidden="1">#REF!</definedName>
    <definedName name="BExGLC7R4C33RO0PID97ZPPVCW4M" localSheetId="2" hidden="1">#REF!</definedName>
    <definedName name="BExGLC7R4C33RO0PID97ZPPVCW4M" localSheetId="5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6" hidden="1">#REF!</definedName>
    <definedName name="BExGLFIF7HCFSHNQHKEV6RY0WCO3" localSheetId="13" hidden="1">#REF!</definedName>
    <definedName name="BExGLFIF7HCFSHNQHKEV6RY0WCO3" localSheetId="7" hidden="1">#REF!</definedName>
    <definedName name="BExGLFIF7HCFSHNQHKEV6RY0WCO3" localSheetId="2" hidden="1">#REF!</definedName>
    <definedName name="BExGLFIF7HCFSHNQHKEV6RY0WCO3" localSheetId="5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6" hidden="1">#REF!</definedName>
    <definedName name="BExGLPP9Z6SH15N8AV0F7H58S14K" localSheetId="13" hidden="1">#REF!</definedName>
    <definedName name="BExGLPP9Z6SH15N8AV0F7H58S14K" localSheetId="7" hidden="1">#REF!</definedName>
    <definedName name="BExGLPP9Z6SH15N8AV0F7H58S14K" localSheetId="2" hidden="1">#REF!</definedName>
    <definedName name="BExGLPP9Z6SH15N8AV0F7H58S14K" localSheetId="5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6" hidden="1">#REF!</definedName>
    <definedName name="BExGLQATG820J44V2O4JEICPUUTR" localSheetId="13" hidden="1">#REF!</definedName>
    <definedName name="BExGLQATG820J44V2O4JEICPUUTR" localSheetId="7" hidden="1">#REF!</definedName>
    <definedName name="BExGLQATG820J44V2O4JEICPUUTR" localSheetId="2" hidden="1">#REF!</definedName>
    <definedName name="BExGLQATG820J44V2O4JEICPUUTR" localSheetId="5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6" hidden="1">#REF!</definedName>
    <definedName name="BExGLTARRL0J772UD2TXEYAVPY6E" localSheetId="13" hidden="1">#REF!</definedName>
    <definedName name="BExGLTARRL0J772UD2TXEYAVPY6E" localSheetId="7" hidden="1">#REF!</definedName>
    <definedName name="BExGLTARRL0J772UD2TXEYAVPY6E" localSheetId="2" hidden="1">#REF!</definedName>
    <definedName name="BExGLTARRL0J772UD2TXEYAVPY6E" localSheetId="5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6" hidden="1">#REF!</definedName>
    <definedName name="BExGLYE6RZTAAWHJBG2QFJPTDS2Q" localSheetId="13" hidden="1">#REF!</definedName>
    <definedName name="BExGLYE6RZTAAWHJBG2QFJPTDS2Q" localSheetId="7" hidden="1">#REF!</definedName>
    <definedName name="BExGLYE6RZTAAWHJBG2QFJPTDS2Q" localSheetId="2" hidden="1">#REF!</definedName>
    <definedName name="BExGLYE6RZTAAWHJBG2QFJPTDS2Q" localSheetId="5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6" hidden="1">#REF!</definedName>
    <definedName name="BExGM4DZ65OAQP7MA4LN6QMYZOFF" localSheetId="13" hidden="1">#REF!</definedName>
    <definedName name="BExGM4DZ65OAQP7MA4LN6QMYZOFF" localSheetId="7" hidden="1">#REF!</definedName>
    <definedName name="BExGM4DZ65OAQP7MA4LN6QMYZOFF" localSheetId="2" hidden="1">#REF!</definedName>
    <definedName name="BExGM4DZ65OAQP7MA4LN6QMYZOFF" localSheetId="5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6" hidden="1">#REF!</definedName>
    <definedName name="BExGMCXCWEC9XNUOEMZ61TMI6CUO" localSheetId="13" hidden="1">#REF!</definedName>
    <definedName name="BExGMCXCWEC9XNUOEMZ61TMI6CUO" localSheetId="7" hidden="1">#REF!</definedName>
    <definedName name="BExGMCXCWEC9XNUOEMZ61TMI6CUO" localSheetId="2" hidden="1">#REF!</definedName>
    <definedName name="BExGMCXCWEC9XNUOEMZ61TMI6CUO" localSheetId="5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6" hidden="1">#REF!</definedName>
    <definedName name="BExGMJDGIH0MEPC2TUSFUCY2ROTB" localSheetId="13" hidden="1">#REF!</definedName>
    <definedName name="BExGMJDGIH0MEPC2TUSFUCY2ROTB" localSheetId="7" hidden="1">#REF!</definedName>
    <definedName name="BExGMJDGIH0MEPC2TUSFUCY2ROTB" localSheetId="2" hidden="1">#REF!</definedName>
    <definedName name="BExGMJDGIH0MEPC2TUSFUCY2ROTB" localSheetId="5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6" hidden="1">#REF!</definedName>
    <definedName name="BExGMKPW2HPKN0M0XKF3AZ8YP0D6" localSheetId="13" hidden="1">#REF!</definedName>
    <definedName name="BExGMKPW2HPKN0M0XKF3AZ8YP0D6" localSheetId="7" hidden="1">#REF!</definedName>
    <definedName name="BExGMKPW2HPKN0M0XKF3AZ8YP0D6" localSheetId="2" hidden="1">#REF!</definedName>
    <definedName name="BExGMKPW2HPKN0M0XKF3AZ8YP0D6" localSheetId="5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6" hidden="1">#REF!</definedName>
    <definedName name="BExGMOGUOL3NATNV0TIZH2J6DLLD" localSheetId="13" hidden="1">#REF!</definedName>
    <definedName name="BExGMOGUOL3NATNV0TIZH2J6DLLD" localSheetId="7" hidden="1">#REF!</definedName>
    <definedName name="BExGMOGUOL3NATNV0TIZH2J6DLLD" localSheetId="2" hidden="1">#REF!</definedName>
    <definedName name="BExGMOGUOL3NATNV0TIZH2J6DLLD" localSheetId="5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6" hidden="1">#REF!</definedName>
    <definedName name="BExGMP2F175LGL6QVSJGP6GKYHHA" localSheetId="13" hidden="1">#REF!</definedName>
    <definedName name="BExGMP2F175LGL6QVSJGP6GKYHHA" localSheetId="7" hidden="1">#REF!</definedName>
    <definedName name="BExGMP2F175LGL6QVSJGP6GKYHHA" localSheetId="2" hidden="1">#REF!</definedName>
    <definedName name="BExGMP2F175LGL6QVSJGP6GKYHHA" localSheetId="5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6" hidden="1">#REF!</definedName>
    <definedName name="BExGMPIIP8GKML2VVA8OEFL43NCS" localSheetId="13" hidden="1">#REF!</definedName>
    <definedName name="BExGMPIIP8GKML2VVA8OEFL43NCS" localSheetId="7" hidden="1">#REF!</definedName>
    <definedName name="BExGMPIIP8GKML2VVA8OEFL43NCS" localSheetId="2" hidden="1">#REF!</definedName>
    <definedName name="BExGMPIIP8GKML2VVA8OEFL43NCS" localSheetId="5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6" hidden="1">#REF!</definedName>
    <definedName name="BExGMZ3SRIXLXMWBVOXXV3M4U4YL" localSheetId="13" hidden="1">#REF!</definedName>
    <definedName name="BExGMZ3SRIXLXMWBVOXXV3M4U4YL" localSheetId="7" hidden="1">#REF!</definedName>
    <definedName name="BExGMZ3SRIXLXMWBVOXXV3M4U4YL" localSheetId="2" hidden="1">#REF!</definedName>
    <definedName name="BExGMZ3SRIXLXMWBVOXXV3M4U4YL" localSheetId="5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6" hidden="1">#REF!</definedName>
    <definedName name="BExGMZ3UBN48IXU1ZEFYECEMZ1IM" localSheetId="13" hidden="1">#REF!</definedName>
    <definedName name="BExGMZ3UBN48IXU1ZEFYECEMZ1IM" localSheetId="7" hidden="1">#REF!</definedName>
    <definedName name="BExGMZ3UBN48IXU1ZEFYECEMZ1IM" localSheetId="2" hidden="1">#REF!</definedName>
    <definedName name="BExGMZ3UBN48IXU1ZEFYECEMZ1IM" localSheetId="5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6" hidden="1">#REF!</definedName>
    <definedName name="BExGN4I0QATXNZCLZJM1KH1OIJQH" localSheetId="13" hidden="1">#REF!</definedName>
    <definedName name="BExGN4I0QATXNZCLZJM1KH1OIJQH" localSheetId="7" hidden="1">#REF!</definedName>
    <definedName name="BExGN4I0QATXNZCLZJM1KH1OIJQH" localSheetId="2" hidden="1">#REF!</definedName>
    <definedName name="BExGN4I0QATXNZCLZJM1KH1OIJQH" localSheetId="5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6" hidden="1">#REF!</definedName>
    <definedName name="BExGN9FZ2RWCMSY1YOBJKZMNIM9R" localSheetId="13" hidden="1">#REF!</definedName>
    <definedName name="BExGN9FZ2RWCMSY1YOBJKZMNIM9R" localSheetId="7" hidden="1">#REF!</definedName>
    <definedName name="BExGN9FZ2RWCMSY1YOBJKZMNIM9R" localSheetId="2" hidden="1">#REF!</definedName>
    <definedName name="BExGN9FZ2RWCMSY1YOBJKZMNIM9R" localSheetId="5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6" hidden="1">#REF!</definedName>
    <definedName name="BExGNDSIMTHOCXXG6QOGR6DA8SGG" localSheetId="13" hidden="1">#REF!</definedName>
    <definedName name="BExGNDSIMTHOCXXG6QOGR6DA8SGG" localSheetId="7" hidden="1">#REF!</definedName>
    <definedName name="BExGNDSIMTHOCXXG6QOGR6DA8SGG" localSheetId="2" hidden="1">#REF!</definedName>
    <definedName name="BExGNDSIMTHOCXXG6QOGR6DA8SGG" localSheetId="5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6" hidden="1">#REF!</definedName>
    <definedName name="BExGNHOS7RBERG1J2M2HVGSRZL5G" localSheetId="13" hidden="1">#REF!</definedName>
    <definedName name="BExGNHOS7RBERG1J2M2HVGSRZL5G" localSheetId="7" hidden="1">#REF!</definedName>
    <definedName name="BExGNHOS7RBERG1J2M2HVGSRZL5G" localSheetId="2" hidden="1">#REF!</definedName>
    <definedName name="BExGNHOS7RBERG1J2M2HVGSRZL5G" localSheetId="5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6" hidden="1">#REF!</definedName>
    <definedName name="BExGNJ18W3Q55XAXY8XTFB80IVMV" localSheetId="13" hidden="1">#REF!</definedName>
    <definedName name="BExGNJ18W3Q55XAXY8XTFB80IVMV" localSheetId="7" hidden="1">#REF!</definedName>
    <definedName name="BExGNJ18W3Q55XAXY8XTFB80IVMV" localSheetId="2" hidden="1">#REF!</definedName>
    <definedName name="BExGNJ18W3Q55XAXY8XTFB80IVMV" localSheetId="5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6" hidden="1">#REF!</definedName>
    <definedName name="BExGNN2YQ9BDAZXT2GLCSAPXKIM7" localSheetId="13" hidden="1">#REF!</definedName>
    <definedName name="BExGNN2YQ9BDAZXT2GLCSAPXKIM7" localSheetId="7" hidden="1">#REF!</definedName>
    <definedName name="BExGNN2YQ9BDAZXT2GLCSAPXKIM7" localSheetId="2" hidden="1">#REF!</definedName>
    <definedName name="BExGNN2YQ9BDAZXT2GLCSAPXKIM7" localSheetId="5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6" hidden="1">#REF!</definedName>
    <definedName name="BExGNP6INLF5NZFP5ME6K7C9Y0NH" localSheetId="13" hidden="1">#REF!</definedName>
    <definedName name="BExGNP6INLF5NZFP5ME6K7C9Y0NH" localSheetId="7" hidden="1">#REF!</definedName>
    <definedName name="BExGNP6INLF5NZFP5ME6K7C9Y0NH" localSheetId="2" hidden="1">#REF!</definedName>
    <definedName name="BExGNP6INLF5NZFP5ME6K7C9Y0NH" localSheetId="5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6" hidden="1">#REF!</definedName>
    <definedName name="BExGNSS0CKRPKHO25R3TDBEL2NHX" localSheetId="13" hidden="1">#REF!</definedName>
    <definedName name="BExGNSS0CKRPKHO25R3TDBEL2NHX" localSheetId="7" hidden="1">#REF!</definedName>
    <definedName name="BExGNSS0CKRPKHO25R3TDBEL2NHX" localSheetId="2" hidden="1">#REF!</definedName>
    <definedName name="BExGNSS0CKRPKHO25R3TDBEL2NHX" localSheetId="5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6" hidden="1">#REF!</definedName>
    <definedName name="BExGNYH0MO8NOVS85L15G0RWX4GW" localSheetId="13" hidden="1">#REF!</definedName>
    <definedName name="BExGNYH0MO8NOVS85L15G0RWX4GW" localSheetId="7" hidden="1">#REF!</definedName>
    <definedName name="BExGNYH0MO8NOVS85L15G0RWX4GW" localSheetId="2" hidden="1">#REF!</definedName>
    <definedName name="BExGNYH0MO8NOVS85L15G0RWX4GW" localSheetId="5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6" hidden="1">#REF!</definedName>
    <definedName name="BExGNZO44DEG8CGIDYSEGDUQ531R" localSheetId="13" hidden="1">#REF!</definedName>
    <definedName name="BExGNZO44DEG8CGIDYSEGDUQ531R" localSheetId="7" hidden="1">#REF!</definedName>
    <definedName name="BExGNZO44DEG8CGIDYSEGDUQ531R" localSheetId="2" hidden="1">#REF!</definedName>
    <definedName name="BExGNZO44DEG8CGIDYSEGDUQ531R" localSheetId="5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6" hidden="1">#REF!</definedName>
    <definedName name="BExGO22GMMPZVQY9RQ8MDKZDP5G3" localSheetId="13" hidden="1">#REF!</definedName>
    <definedName name="BExGO22GMMPZVQY9RQ8MDKZDP5G3" localSheetId="7" hidden="1">#REF!</definedName>
    <definedName name="BExGO22GMMPZVQY9RQ8MDKZDP5G3" localSheetId="2" hidden="1">#REF!</definedName>
    <definedName name="BExGO22GMMPZVQY9RQ8MDKZDP5G3" localSheetId="5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6" hidden="1">#REF!</definedName>
    <definedName name="BExGO2O0V6UYDY26AX8OSN72F77N" localSheetId="13" hidden="1">#REF!</definedName>
    <definedName name="BExGO2O0V6UYDY26AX8OSN72F77N" localSheetId="7" hidden="1">#REF!</definedName>
    <definedName name="BExGO2O0V6UYDY26AX8OSN72F77N" localSheetId="2" hidden="1">#REF!</definedName>
    <definedName name="BExGO2O0V6UYDY26AX8OSN72F77N" localSheetId="5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6" hidden="1">#REF!</definedName>
    <definedName name="BExGO2YUBOVLYHY1QSIHRE1KLAFV" localSheetId="13" hidden="1">#REF!</definedName>
    <definedName name="BExGO2YUBOVLYHY1QSIHRE1KLAFV" localSheetId="7" hidden="1">#REF!</definedName>
    <definedName name="BExGO2YUBOVLYHY1QSIHRE1KLAFV" localSheetId="2" hidden="1">#REF!</definedName>
    <definedName name="BExGO2YUBOVLYHY1QSIHRE1KLAFV" localSheetId="5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6" hidden="1">#REF!</definedName>
    <definedName name="BExGO70E2O70LF46V8T26YFPL4V8" localSheetId="13" hidden="1">#REF!</definedName>
    <definedName name="BExGO70E2O70LF46V8T26YFPL4V8" localSheetId="7" hidden="1">#REF!</definedName>
    <definedName name="BExGO70E2O70LF46V8T26YFPL4V8" localSheetId="2" hidden="1">#REF!</definedName>
    <definedName name="BExGO70E2O70LF46V8T26YFPL4V8" localSheetId="5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6" hidden="1">#REF!</definedName>
    <definedName name="BExGOB25QJMQCQE76MRW9X58OIOO" localSheetId="13" hidden="1">#REF!</definedName>
    <definedName name="BExGOB25QJMQCQE76MRW9X58OIOO" localSheetId="7" hidden="1">#REF!</definedName>
    <definedName name="BExGOB25QJMQCQE76MRW9X58OIOO" localSheetId="2" hidden="1">#REF!</definedName>
    <definedName name="BExGOB25QJMQCQE76MRW9X58OIOO" localSheetId="5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6" hidden="1">#REF!</definedName>
    <definedName name="BExGODAZKJ9EXMQZNQR5YDBSS525" localSheetId="13" hidden="1">#REF!</definedName>
    <definedName name="BExGODAZKJ9EXMQZNQR5YDBSS525" localSheetId="7" hidden="1">#REF!</definedName>
    <definedName name="BExGODAZKJ9EXMQZNQR5YDBSS525" localSheetId="2" hidden="1">#REF!</definedName>
    <definedName name="BExGODAZKJ9EXMQZNQR5YDBSS525" localSheetId="5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6" hidden="1">#REF!</definedName>
    <definedName name="BExGODR8ZSMUC11I56QHSZ686XV5" localSheetId="13" hidden="1">#REF!</definedName>
    <definedName name="BExGODR8ZSMUC11I56QHSZ686XV5" localSheetId="7" hidden="1">#REF!</definedName>
    <definedName name="BExGODR8ZSMUC11I56QHSZ686XV5" localSheetId="2" hidden="1">#REF!</definedName>
    <definedName name="BExGODR8ZSMUC11I56QHSZ686XV5" localSheetId="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6" hidden="1">#REF!</definedName>
    <definedName name="BExGOXJDHUDPDT8I8IVGVW9J0R5Q" localSheetId="13" hidden="1">#REF!</definedName>
    <definedName name="BExGOXJDHUDPDT8I8IVGVW9J0R5Q" localSheetId="7" hidden="1">#REF!</definedName>
    <definedName name="BExGOXJDHUDPDT8I8IVGVW9J0R5Q" localSheetId="2" hidden="1">#REF!</definedName>
    <definedName name="BExGOXJDHUDPDT8I8IVGVW9J0R5Q" localSheetId="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6" hidden="1">#REF!</definedName>
    <definedName name="BExGPAPYI1N5W3IH8H485BHSVOY3" localSheetId="13" hidden="1">#REF!</definedName>
    <definedName name="BExGPAPYI1N5W3IH8H485BHSVOY3" localSheetId="7" hidden="1">#REF!</definedName>
    <definedName name="BExGPAPYI1N5W3IH8H485BHSVOY3" localSheetId="2" hidden="1">#REF!</definedName>
    <definedName name="BExGPAPYI1N5W3IH8H485BHSVOY3" localSheetId="5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6" hidden="1">#REF!</definedName>
    <definedName name="BExGPFO3GOKYO2922Y91GMQRCMOA" localSheetId="13" hidden="1">#REF!</definedName>
    <definedName name="BExGPFO3GOKYO2922Y91GMQRCMOA" localSheetId="7" hidden="1">#REF!</definedName>
    <definedName name="BExGPFO3GOKYO2922Y91GMQRCMOA" localSheetId="2" hidden="1">#REF!</definedName>
    <definedName name="BExGPFO3GOKYO2922Y91GMQRCMOA" localSheetId="5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6" hidden="1">#REF!</definedName>
    <definedName name="BExGPHGT5KDOCMV2EFS4OVKTWBRD" localSheetId="13" hidden="1">#REF!</definedName>
    <definedName name="BExGPHGT5KDOCMV2EFS4OVKTWBRD" localSheetId="7" hidden="1">#REF!</definedName>
    <definedName name="BExGPHGT5KDOCMV2EFS4OVKTWBRD" localSheetId="2" hidden="1">#REF!</definedName>
    <definedName name="BExGPHGT5KDOCMV2EFS4OVKTWBRD" localSheetId="5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6" hidden="1">#REF!</definedName>
    <definedName name="BExGPID72Y4Y619LWASUQZKZHJNC" localSheetId="13" hidden="1">#REF!</definedName>
    <definedName name="BExGPID72Y4Y619LWASUQZKZHJNC" localSheetId="7" hidden="1">#REF!</definedName>
    <definedName name="BExGPID72Y4Y619LWASUQZKZHJNC" localSheetId="2" hidden="1">#REF!</definedName>
    <definedName name="BExGPID72Y4Y619LWASUQZKZHJNC" localSheetId="5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6" hidden="1">#REF!</definedName>
    <definedName name="BExGPPENQIANVGLVQJ77DK5JPRTB" localSheetId="13" hidden="1">#REF!</definedName>
    <definedName name="BExGPPENQIANVGLVQJ77DK5JPRTB" localSheetId="7" hidden="1">#REF!</definedName>
    <definedName name="BExGPPENQIANVGLVQJ77DK5JPRTB" localSheetId="2" hidden="1">#REF!</definedName>
    <definedName name="BExGPPENQIANVGLVQJ77DK5JPRTB" localSheetId="5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6" hidden="1">#REF!</definedName>
    <definedName name="BExGPSUUG7TL5F5PTYU6G4HPJV1B" localSheetId="13" hidden="1">#REF!</definedName>
    <definedName name="BExGPSUUG7TL5F5PTYU6G4HPJV1B" localSheetId="7" hidden="1">#REF!</definedName>
    <definedName name="BExGPSUUG7TL5F5PTYU6G4HPJV1B" localSheetId="2" hidden="1">#REF!</definedName>
    <definedName name="BExGPSUUG7TL5F5PTYU6G4HPJV1B" localSheetId="5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6" hidden="1">#REF!</definedName>
    <definedName name="BExGQ1E950UYXYWQ84EZEQPWHVYY" localSheetId="13" hidden="1">#REF!</definedName>
    <definedName name="BExGQ1E950UYXYWQ84EZEQPWHVYY" localSheetId="7" hidden="1">#REF!</definedName>
    <definedName name="BExGQ1E950UYXYWQ84EZEQPWHVYY" localSheetId="2" hidden="1">#REF!</definedName>
    <definedName name="BExGQ1E950UYXYWQ84EZEQPWHVYY" localSheetId="5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6" hidden="1">#REF!</definedName>
    <definedName name="BExGQ1ZU4967P72AHF4V1D0FOL5C" localSheetId="13" hidden="1">#REF!</definedName>
    <definedName name="BExGQ1ZU4967P72AHF4V1D0FOL5C" localSheetId="7" hidden="1">#REF!</definedName>
    <definedName name="BExGQ1ZU4967P72AHF4V1D0FOL5C" localSheetId="2" hidden="1">#REF!</definedName>
    <definedName name="BExGQ1ZU4967P72AHF4V1D0FOL5C" localSheetId="5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6" hidden="1">#REF!</definedName>
    <definedName name="BExGQ36ZOMR9GV8T05M605MMOY3Y" localSheetId="13" hidden="1">#REF!</definedName>
    <definedName name="BExGQ36ZOMR9GV8T05M605MMOY3Y" localSheetId="7" hidden="1">#REF!</definedName>
    <definedName name="BExGQ36ZOMR9GV8T05M605MMOY3Y" localSheetId="2" hidden="1">#REF!</definedName>
    <definedName name="BExGQ36ZOMR9GV8T05M605MMOY3Y" localSheetId="5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6" hidden="1">#REF!</definedName>
    <definedName name="BExGQ4ZP0PPMLDNVBUG12W9FFVI9" localSheetId="13" hidden="1">#REF!</definedName>
    <definedName name="BExGQ4ZP0PPMLDNVBUG12W9FFVI9" localSheetId="7" hidden="1">#REF!</definedName>
    <definedName name="BExGQ4ZP0PPMLDNVBUG12W9FFVI9" localSheetId="2" hidden="1">#REF!</definedName>
    <definedName name="BExGQ4ZP0PPMLDNVBUG12W9FFVI9" localSheetId="5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6" hidden="1">#REF!</definedName>
    <definedName name="BExGQ61DTJ0SBFMDFBAK3XZ9O0ZO" localSheetId="13" hidden="1">#REF!</definedName>
    <definedName name="BExGQ61DTJ0SBFMDFBAK3XZ9O0ZO" localSheetId="7" hidden="1">#REF!</definedName>
    <definedName name="BExGQ61DTJ0SBFMDFBAK3XZ9O0ZO" localSheetId="2" hidden="1">#REF!</definedName>
    <definedName name="BExGQ61DTJ0SBFMDFBAK3XZ9O0ZO" localSheetId="5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6" hidden="1">#REF!</definedName>
    <definedName name="BExGQ6SG9XEOD0VMBAR22YPZWSTA" localSheetId="13" hidden="1">#REF!</definedName>
    <definedName name="BExGQ6SG9XEOD0VMBAR22YPZWSTA" localSheetId="7" hidden="1">#REF!</definedName>
    <definedName name="BExGQ6SG9XEOD0VMBAR22YPZWSTA" localSheetId="2" hidden="1">#REF!</definedName>
    <definedName name="BExGQ6SG9XEOD0VMBAR22YPZWSTA" localSheetId="5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6" hidden="1">#REF!</definedName>
    <definedName name="BExGQ8FQN3FRAGH5H2V74848P5JX" localSheetId="13" hidden="1">#REF!</definedName>
    <definedName name="BExGQ8FQN3FRAGH5H2V74848P5JX" localSheetId="7" hidden="1">#REF!</definedName>
    <definedName name="BExGQ8FQN3FRAGH5H2V74848P5JX" localSheetId="2" hidden="1">#REF!</definedName>
    <definedName name="BExGQ8FQN3FRAGH5H2V74848P5JX" localSheetId="5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6" hidden="1">#REF!</definedName>
    <definedName name="BExGQGJ1A7LNZUS8QSMOG8UNGLMK" localSheetId="13" hidden="1">#REF!</definedName>
    <definedName name="BExGQGJ1A7LNZUS8QSMOG8UNGLMK" localSheetId="7" hidden="1">#REF!</definedName>
    <definedName name="BExGQGJ1A7LNZUS8QSMOG8UNGLMK" localSheetId="2" hidden="1">#REF!</definedName>
    <definedName name="BExGQGJ1A7LNZUS8QSMOG8UNGLMK" localSheetId="5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6" hidden="1">#REF!</definedName>
    <definedName name="BExGQLBNZ35IK2VK33HJUAE4ADX2" localSheetId="13" hidden="1">#REF!</definedName>
    <definedName name="BExGQLBNZ35IK2VK33HJUAE4ADX2" localSheetId="7" hidden="1">#REF!</definedName>
    <definedName name="BExGQLBNZ35IK2VK33HJUAE4ADX2" localSheetId="2" hidden="1">#REF!</definedName>
    <definedName name="BExGQLBNZ35IK2VK33HJUAE4ADX2" localSheetId="5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6" hidden="1">#REF!</definedName>
    <definedName name="BExGQPO7ENFEQC0NC6MC9OZR2LHY" localSheetId="13" hidden="1">#REF!</definedName>
    <definedName name="BExGQPO7ENFEQC0NC6MC9OZR2LHY" localSheetId="7" hidden="1">#REF!</definedName>
    <definedName name="BExGQPO7ENFEQC0NC6MC9OZR2LHY" localSheetId="2" hidden="1">#REF!</definedName>
    <definedName name="BExGQPO7ENFEQC0NC6MC9OZR2LHY" localSheetId="5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6" hidden="1">#REF!</definedName>
    <definedName name="BExGQX0H4EZMXBJTKJJE4ICJWN5O" localSheetId="13" hidden="1">#REF!</definedName>
    <definedName name="BExGQX0H4EZMXBJTKJJE4ICJWN5O" localSheetId="7" hidden="1">#REF!</definedName>
    <definedName name="BExGQX0H4EZMXBJTKJJE4ICJWN5O" localSheetId="2" hidden="1">#REF!</definedName>
    <definedName name="BExGQX0H4EZMXBJTKJJE4ICJWN5O" localSheetId="5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6" hidden="1">#REF!</definedName>
    <definedName name="BExGR4CW3WRIID17GGX4MI9ZDHFE" localSheetId="13" hidden="1">#REF!</definedName>
    <definedName name="BExGR4CW3WRIID17GGX4MI9ZDHFE" localSheetId="7" hidden="1">#REF!</definedName>
    <definedName name="BExGR4CW3WRIID17GGX4MI9ZDHFE" localSheetId="2" hidden="1">#REF!</definedName>
    <definedName name="BExGR4CW3WRIID17GGX4MI9ZDHFE" localSheetId="5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6" hidden="1">#REF!</definedName>
    <definedName name="BExGR65GJX27MU2OL6NI5PB8XVB4" localSheetId="13" hidden="1">#REF!</definedName>
    <definedName name="BExGR65GJX27MU2OL6NI5PB8XVB4" localSheetId="7" hidden="1">#REF!</definedName>
    <definedName name="BExGR65GJX27MU2OL6NI5PB8XVB4" localSheetId="2" hidden="1">#REF!</definedName>
    <definedName name="BExGR65GJX27MU2OL6NI5PB8XVB4" localSheetId="5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6" hidden="1">#REF!</definedName>
    <definedName name="BExGR6LQ97HETGS3CT96L4IK0JSH" localSheetId="13" hidden="1">#REF!</definedName>
    <definedName name="BExGR6LQ97HETGS3CT96L4IK0JSH" localSheetId="7" hidden="1">#REF!</definedName>
    <definedName name="BExGR6LQ97HETGS3CT96L4IK0JSH" localSheetId="2" hidden="1">#REF!</definedName>
    <definedName name="BExGR6LQ97HETGS3CT96L4IK0JSH" localSheetId="5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6" hidden="1">#REF!</definedName>
    <definedName name="BExGR9ATP2LVT7B9OCPSLJ11H9SX" localSheetId="13" hidden="1">#REF!</definedName>
    <definedName name="BExGR9ATP2LVT7B9OCPSLJ11H9SX" localSheetId="7" hidden="1">#REF!</definedName>
    <definedName name="BExGR9ATP2LVT7B9OCPSLJ11H9SX" localSheetId="2" hidden="1">#REF!</definedName>
    <definedName name="BExGR9ATP2LVT7B9OCPSLJ11H9SX" localSheetId="5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6" hidden="1">#REF!</definedName>
    <definedName name="BExGRILCZ3BMTGDY72B1Q9BUGW0J" localSheetId="13" hidden="1">#REF!</definedName>
    <definedName name="BExGRILCZ3BMTGDY72B1Q9BUGW0J" localSheetId="7" hidden="1">#REF!</definedName>
    <definedName name="BExGRILCZ3BMTGDY72B1Q9BUGW0J" localSheetId="2" hidden="1">#REF!</definedName>
    <definedName name="BExGRILCZ3BMTGDY72B1Q9BUGW0J" localSheetId="5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6" hidden="1">#REF!</definedName>
    <definedName name="BExGRNZJ74Y6OYJB9F9Y9T3CAHOS" localSheetId="13" hidden="1">#REF!</definedName>
    <definedName name="BExGRNZJ74Y6OYJB9F9Y9T3CAHOS" localSheetId="7" hidden="1">#REF!</definedName>
    <definedName name="BExGRNZJ74Y6OYJB9F9Y9T3CAHOS" localSheetId="2" hidden="1">#REF!</definedName>
    <definedName name="BExGRNZJ74Y6OYJB9F9Y9T3CAHOS" localSheetId="5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6" hidden="1">#REF!</definedName>
    <definedName name="BExGRPC5QJQ7UGQ4P7CFWVGRQGFW" localSheetId="13" hidden="1">#REF!</definedName>
    <definedName name="BExGRPC5QJQ7UGQ4P7CFWVGRQGFW" localSheetId="7" hidden="1">#REF!</definedName>
    <definedName name="BExGRPC5QJQ7UGQ4P7CFWVGRQGFW" localSheetId="2" hidden="1">#REF!</definedName>
    <definedName name="BExGRPC5QJQ7UGQ4P7CFWVGRQGFW" localSheetId="5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6" hidden="1">#REF!</definedName>
    <definedName name="BExGRSMULUXOBEN8G0TK90PRKQ9O" localSheetId="13" hidden="1">#REF!</definedName>
    <definedName name="BExGRSMULUXOBEN8G0TK90PRKQ9O" localSheetId="7" hidden="1">#REF!</definedName>
    <definedName name="BExGRSMULUXOBEN8G0TK90PRKQ9O" localSheetId="2" hidden="1">#REF!</definedName>
    <definedName name="BExGRSMULUXOBEN8G0TK90PRKQ9O" localSheetId="5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6" hidden="1">#REF!</definedName>
    <definedName name="BExGRUKVVKDL8483WI70VN2QZDGD" localSheetId="13" hidden="1">#REF!</definedName>
    <definedName name="BExGRUKVVKDL8483WI70VN2QZDGD" localSheetId="7" hidden="1">#REF!</definedName>
    <definedName name="BExGRUKVVKDL8483WI70VN2QZDGD" localSheetId="2" hidden="1">#REF!</definedName>
    <definedName name="BExGRUKVVKDL8483WI70VN2QZDGD" localSheetId="5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6" hidden="1">#REF!</definedName>
    <definedName name="BExGS2IWR5DUNJ1U9PAKIV8CMBNI" localSheetId="13" hidden="1">#REF!</definedName>
    <definedName name="BExGS2IWR5DUNJ1U9PAKIV8CMBNI" localSheetId="7" hidden="1">#REF!</definedName>
    <definedName name="BExGS2IWR5DUNJ1U9PAKIV8CMBNI" localSheetId="2" hidden="1">#REF!</definedName>
    <definedName name="BExGS2IWR5DUNJ1U9PAKIV8CMBNI" localSheetId="5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6" hidden="1">#REF!</definedName>
    <definedName name="BExGS69P9FFTEOPDS0MWFKF45G47" localSheetId="13" hidden="1">#REF!</definedName>
    <definedName name="BExGS69P9FFTEOPDS0MWFKF45G47" localSheetId="7" hidden="1">#REF!</definedName>
    <definedName name="BExGS69P9FFTEOPDS0MWFKF45G47" localSheetId="2" hidden="1">#REF!</definedName>
    <definedName name="BExGS69P9FFTEOPDS0MWFKF45G47" localSheetId="5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6" hidden="1">#REF!</definedName>
    <definedName name="BExGS6F1JFHM5MUJ1RFO50WP6D05" localSheetId="13" hidden="1">#REF!</definedName>
    <definedName name="BExGS6F1JFHM5MUJ1RFO50WP6D05" localSheetId="7" hidden="1">#REF!</definedName>
    <definedName name="BExGS6F1JFHM5MUJ1RFO50WP6D05" localSheetId="2" hidden="1">#REF!</definedName>
    <definedName name="BExGS6F1JFHM5MUJ1RFO50WP6D05" localSheetId="5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6" hidden="1">#REF!</definedName>
    <definedName name="BExGSA5YB5ZGE4NHDVCZ55TQAJTL" localSheetId="13" hidden="1">#REF!</definedName>
    <definedName name="BExGSA5YB5ZGE4NHDVCZ55TQAJTL" localSheetId="7" hidden="1">#REF!</definedName>
    <definedName name="BExGSA5YB5ZGE4NHDVCZ55TQAJTL" localSheetId="2" hidden="1">#REF!</definedName>
    <definedName name="BExGSA5YB5ZGE4NHDVCZ55TQAJTL" localSheetId="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6" hidden="1">#REF!</definedName>
    <definedName name="BExGSBYPYOBOB218ABCIM2X63GJ8" localSheetId="13" hidden="1">#REF!</definedName>
    <definedName name="BExGSBYPYOBOB218ABCIM2X63GJ8" localSheetId="7" hidden="1">#REF!</definedName>
    <definedName name="BExGSBYPYOBOB218ABCIM2X63GJ8" localSheetId="2" hidden="1">#REF!</definedName>
    <definedName name="BExGSBYPYOBOB218ABCIM2X63GJ8" localSheetId="5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6" hidden="1">#REF!</definedName>
    <definedName name="BExGSCEUCQQVDEEKWJ677QTGUVTE" localSheetId="13" hidden="1">#REF!</definedName>
    <definedName name="BExGSCEUCQQVDEEKWJ677QTGUVTE" localSheetId="7" hidden="1">#REF!</definedName>
    <definedName name="BExGSCEUCQQVDEEKWJ677QTGUVTE" localSheetId="2" hidden="1">#REF!</definedName>
    <definedName name="BExGSCEUCQQVDEEKWJ677QTGUVTE" localSheetId="5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6" hidden="1">#REF!</definedName>
    <definedName name="BExGSQY65LH1PCKKM5WHDW83F35O" localSheetId="13" hidden="1">#REF!</definedName>
    <definedName name="BExGSQY65LH1PCKKM5WHDW83F35O" localSheetId="7" hidden="1">#REF!</definedName>
    <definedName name="BExGSQY65LH1PCKKM5WHDW83F35O" localSheetId="2" hidden="1">#REF!</definedName>
    <definedName name="BExGSQY65LH1PCKKM5WHDW83F35O" localSheetId="5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6" hidden="1">#REF!</definedName>
    <definedName name="BExGSYW1GKISF0PMUAK3XJK9PEW9" localSheetId="13" hidden="1">#REF!</definedName>
    <definedName name="BExGSYW1GKISF0PMUAK3XJK9PEW9" localSheetId="7" hidden="1">#REF!</definedName>
    <definedName name="BExGSYW1GKISF0PMUAK3XJK9PEW9" localSheetId="2" hidden="1">#REF!</definedName>
    <definedName name="BExGSYW1GKISF0PMUAK3XJK9PEW9" localSheetId="5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6" hidden="1">#REF!</definedName>
    <definedName name="BExGT0DZJB6LSF6L693UUB9EY1VQ" localSheetId="13" hidden="1">#REF!</definedName>
    <definedName name="BExGT0DZJB6LSF6L693UUB9EY1VQ" localSheetId="7" hidden="1">#REF!</definedName>
    <definedName name="BExGT0DZJB6LSF6L693UUB9EY1VQ" localSheetId="2" hidden="1">#REF!</definedName>
    <definedName name="BExGT0DZJB6LSF6L693UUB9EY1VQ" localSheetId="5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6" hidden="1">#REF!</definedName>
    <definedName name="BExGTEMKIEF46KBIDWCAOAN5U718" localSheetId="13" hidden="1">#REF!</definedName>
    <definedName name="BExGTEMKIEF46KBIDWCAOAN5U718" localSheetId="7" hidden="1">#REF!</definedName>
    <definedName name="BExGTEMKIEF46KBIDWCAOAN5U718" localSheetId="2" hidden="1">#REF!</definedName>
    <definedName name="BExGTEMKIEF46KBIDWCAOAN5U718" localSheetId="5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6" hidden="1">#REF!</definedName>
    <definedName name="BExGTGVFIF8HOQXR54SK065A8M4K" localSheetId="13" hidden="1">#REF!</definedName>
    <definedName name="BExGTGVFIF8HOQXR54SK065A8M4K" localSheetId="7" hidden="1">#REF!</definedName>
    <definedName name="BExGTGVFIF8HOQXR54SK065A8M4K" localSheetId="2" hidden="1">#REF!</definedName>
    <definedName name="BExGTGVFIF8HOQXR54SK065A8M4K" localSheetId="5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6" hidden="1">#REF!</definedName>
    <definedName name="BExGTIYX3OWPIINOGY1E4QQYSKHP" localSheetId="13" hidden="1">#REF!</definedName>
    <definedName name="BExGTIYX3OWPIINOGY1E4QQYSKHP" localSheetId="7" hidden="1">#REF!</definedName>
    <definedName name="BExGTIYX3OWPIINOGY1E4QQYSKHP" localSheetId="2" hidden="1">#REF!</definedName>
    <definedName name="BExGTIYX3OWPIINOGY1E4QQYSKHP" localSheetId="5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6" hidden="1">#REF!</definedName>
    <definedName name="BExGTKGUN0KUU3C0RL2LK98D8MEK" localSheetId="13" hidden="1">#REF!</definedName>
    <definedName name="BExGTKGUN0KUU3C0RL2LK98D8MEK" localSheetId="7" hidden="1">#REF!</definedName>
    <definedName name="BExGTKGUN0KUU3C0RL2LK98D8MEK" localSheetId="2" hidden="1">#REF!</definedName>
    <definedName name="BExGTKGUN0KUU3C0RL2LK98D8MEK" localSheetId="5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6" hidden="1">#REF!</definedName>
    <definedName name="BExGTV3U5SZUPLTWEMEY3IIN1L4L" localSheetId="13" hidden="1">#REF!</definedName>
    <definedName name="BExGTV3U5SZUPLTWEMEY3IIN1L4L" localSheetId="7" hidden="1">#REF!</definedName>
    <definedName name="BExGTV3U5SZUPLTWEMEY3IIN1L4L" localSheetId="2" hidden="1">#REF!</definedName>
    <definedName name="BExGTV3U5SZUPLTWEMEY3IIN1L4L" localSheetId="5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6" hidden="1">#REF!</definedName>
    <definedName name="BExGTZ046J7VMUG4YPKFN2K8TWB7" localSheetId="13" hidden="1">#REF!</definedName>
    <definedName name="BExGTZ046J7VMUG4YPKFN2K8TWB7" localSheetId="7" hidden="1">#REF!</definedName>
    <definedName name="BExGTZ046J7VMUG4YPKFN2K8TWB7" localSheetId="2" hidden="1">#REF!</definedName>
    <definedName name="BExGTZ046J7VMUG4YPKFN2K8TWB7" localSheetId="5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6" hidden="1">#REF!</definedName>
    <definedName name="BExGTZ04EFFQ3Z3JMM0G35JYWUK3" localSheetId="13" hidden="1">#REF!</definedName>
    <definedName name="BExGTZ04EFFQ3Z3JMM0G35JYWUK3" localSheetId="7" hidden="1">#REF!</definedName>
    <definedName name="BExGTZ04EFFQ3Z3JMM0G35JYWUK3" localSheetId="2" hidden="1">#REF!</definedName>
    <definedName name="BExGTZ04EFFQ3Z3JMM0G35JYWUK3" localSheetId="5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6" hidden="1">#REF!</definedName>
    <definedName name="BExGU2G9OPRZRIU9YGF6NX9FUW0J" localSheetId="13" hidden="1">#REF!</definedName>
    <definedName name="BExGU2G9OPRZRIU9YGF6NX9FUW0J" localSheetId="7" hidden="1">#REF!</definedName>
    <definedName name="BExGU2G9OPRZRIU9YGF6NX9FUW0J" localSheetId="2" hidden="1">#REF!</definedName>
    <definedName name="BExGU2G9OPRZRIU9YGF6NX9FUW0J" localSheetId="5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6" hidden="1">#REF!</definedName>
    <definedName name="BExGU6HTKLRZO8UOI3DTAM5RFDBA" localSheetId="13" hidden="1">#REF!</definedName>
    <definedName name="BExGU6HTKLRZO8UOI3DTAM5RFDBA" localSheetId="7" hidden="1">#REF!</definedName>
    <definedName name="BExGU6HTKLRZO8UOI3DTAM5RFDBA" localSheetId="2" hidden="1">#REF!</definedName>
    <definedName name="BExGU6HTKLRZO8UOI3DTAM5RFDBA" localSheetId="5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6" hidden="1">#REF!</definedName>
    <definedName name="BExGUDDZXFFQHAF4UZF8ZB1HO7H6" localSheetId="13" hidden="1">#REF!</definedName>
    <definedName name="BExGUDDZXFFQHAF4UZF8ZB1HO7H6" localSheetId="7" hidden="1">#REF!</definedName>
    <definedName name="BExGUDDZXFFQHAF4UZF8ZB1HO7H6" localSheetId="2" hidden="1">#REF!</definedName>
    <definedName name="BExGUDDZXFFQHAF4UZF8ZB1HO7H6" localSheetId="5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6" hidden="1">#REF!</definedName>
    <definedName name="BExGUI6NCRHY7EAB6SK6EPPMWFG1" localSheetId="13" hidden="1">#REF!</definedName>
    <definedName name="BExGUI6NCRHY7EAB6SK6EPPMWFG1" localSheetId="7" hidden="1">#REF!</definedName>
    <definedName name="BExGUI6NCRHY7EAB6SK6EPPMWFG1" localSheetId="2" hidden="1">#REF!</definedName>
    <definedName name="BExGUI6NCRHY7EAB6SK6EPPMWFG1" localSheetId="5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6" hidden="1">#REF!</definedName>
    <definedName name="BExGUIBXBRHGM97ZX6GBA4ZDQ79C" localSheetId="13" hidden="1">#REF!</definedName>
    <definedName name="BExGUIBXBRHGM97ZX6GBA4ZDQ79C" localSheetId="7" hidden="1">#REF!</definedName>
    <definedName name="BExGUIBXBRHGM97ZX6GBA4ZDQ79C" localSheetId="2" hidden="1">#REF!</definedName>
    <definedName name="BExGUIBXBRHGM97ZX6GBA4ZDQ79C" localSheetId="5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6" hidden="1">#REF!</definedName>
    <definedName name="BExGUM8D91UNPCOO4TKP9FGX85TF" localSheetId="13" hidden="1">#REF!</definedName>
    <definedName name="BExGUM8D91UNPCOO4TKP9FGX85TF" localSheetId="7" hidden="1">#REF!</definedName>
    <definedName name="BExGUM8D91UNPCOO4TKP9FGX85TF" localSheetId="2" hidden="1">#REF!</definedName>
    <definedName name="BExGUM8D91UNPCOO4TKP9FGX85TF" localSheetId="5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6" hidden="1">#REF!</definedName>
    <definedName name="BExGUMDP0WYFBZL2MCB36WWJIC04" localSheetId="13" hidden="1">#REF!</definedName>
    <definedName name="BExGUMDP0WYFBZL2MCB36WWJIC04" localSheetId="7" hidden="1">#REF!</definedName>
    <definedName name="BExGUMDP0WYFBZL2MCB36WWJIC04" localSheetId="2" hidden="1">#REF!</definedName>
    <definedName name="BExGUMDP0WYFBZL2MCB36WWJIC04" localSheetId="5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6" hidden="1">#REF!</definedName>
    <definedName name="BExGUQF9N9FKI7S0H30WUAEB5LPD" localSheetId="13" hidden="1">#REF!</definedName>
    <definedName name="BExGUQF9N9FKI7S0H30WUAEB5LPD" localSheetId="7" hidden="1">#REF!</definedName>
    <definedName name="BExGUQF9N9FKI7S0H30WUAEB5LPD" localSheetId="2" hidden="1">#REF!</definedName>
    <definedName name="BExGUQF9N9FKI7S0H30WUAEB5LPD" localSheetId="5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6" hidden="1">#REF!</definedName>
    <definedName name="BExGUR6BA03XPBK60SQUW197GJ5X" localSheetId="13" hidden="1">#REF!</definedName>
    <definedName name="BExGUR6BA03XPBK60SQUW197GJ5X" localSheetId="7" hidden="1">#REF!</definedName>
    <definedName name="BExGUR6BA03XPBK60SQUW197GJ5X" localSheetId="2" hidden="1">#REF!</definedName>
    <definedName name="BExGUR6BA03XPBK60SQUW197GJ5X" localSheetId="5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6" hidden="1">#REF!</definedName>
    <definedName name="BExGUVIP60TA4B7X2PFGMBFUSKGX" localSheetId="13" hidden="1">#REF!</definedName>
    <definedName name="BExGUVIP60TA4B7X2PFGMBFUSKGX" localSheetId="7" hidden="1">#REF!</definedName>
    <definedName name="BExGUVIP60TA4B7X2PFGMBFUSKGX" localSheetId="2" hidden="1">#REF!</definedName>
    <definedName name="BExGUVIP60TA4B7X2PFGMBFUSKGX" localSheetId="5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6" hidden="1">#REF!</definedName>
    <definedName name="BExGUVTIIWAK5T0F5FD428QDO46W" localSheetId="13" hidden="1">#REF!</definedName>
    <definedName name="BExGUVTIIWAK5T0F5FD428QDO46W" localSheetId="7" hidden="1">#REF!</definedName>
    <definedName name="BExGUVTIIWAK5T0F5FD428QDO46W" localSheetId="2" hidden="1">#REF!</definedName>
    <definedName name="BExGUVTIIWAK5T0F5FD428QDO46W" localSheetId="5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6" hidden="1">#REF!</definedName>
    <definedName name="BExGUZKF06F209XL1IZWVJEQ82EE" localSheetId="13" hidden="1">#REF!</definedName>
    <definedName name="BExGUZKF06F209XL1IZWVJEQ82EE" localSheetId="7" hidden="1">#REF!</definedName>
    <definedName name="BExGUZKF06F209XL1IZWVJEQ82EE" localSheetId="2" hidden="1">#REF!</definedName>
    <definedName name="BExGUZKF06F209XL1IZWVJEQ82EE" localSheetId="5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6" hidden="1">#REF!</definedName>
    <definedName name="BExGUZPWM950OZ8P1A3N86LXK97U" localSheetId="13" hidden="1">#REF!</definedName>
    <definedName name="BExGUZPWM950OZ8P1A3N86LXK97U" localSheetId="7" hidden="1">#REF!</definedName>
    <definedName name="BExGUZPWM950OZ8P1A3N86LXK97U" localSheetId="2" hidden="1">#REF!</definedName>
    <definedName name="BExGUZPWM950OZ8P1A3N86LXK97U" localSheetId="5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6" hidden="1">#REF!</definedName>
    <definedName name="BExGV2EVT380QHD4AP2RL9MR8L5L" localSheetId="13" hidden="1">#REF!</definedName>
    <definedName name="BExGV2EVT380QHD4AP2RL9MR8L5L" localSheetId="7" hidden="1">#REF!</definedName>
    <definedName name="BExGV2EVT380QHD4AP2RL9MR8L5L" localSheetId="2" hidden="1">#REF!</definedName>
    <definedName name="BExGV2EVT380QHD4AP2RL9MR8L5L" localSheetId="5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6" hidden="1">#REF!</definedName>
    <definedName name="BExGVBUSKOI7KB24K40PTXJE6MER" localSheetId="13" hidden="1">#REF!</definedName>
    <definedName name="BExGVBUSKOI7KB24K40PTXJE6MER" localSheetId="7" hidden="1">#REF!</definedName>
    <definedName name="BExGVBUSKOI7KB24K40PTXJE6MER" localSheetId="2" hidden="1">#REF!</definedName>
    <definedName name="BExGVBUSKOI7KB24K40PTXJE6MER" localSheetId="5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6" hidden="1">#REF!</definedName>
    <definedName name="BExGVGSQSVWTL2MNI6TT8Y92W3KA" localSheetId="13" hidden="1">#REF!</definedName>
    <definedName name="BExGVGSQSVWTL2MNI6TT8Y92W3KA" localSheetId="7" hidden="1">#REF!</definedName>
    <definedName name="BExGVGSQSVWTL2MNI6TT8Y92W3KA" localSheetId="2" hidden="1">#REF!</definedName>
    <definedName name="BExGVGSQSVWTL2MNI6TT8Y92W3KA" localSheetId="5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6" hidden="1">#REF!</definedName>
    <definedName name="BExGVHP63K0GSYU17R73XGX6W2U6" localSheetId="13" hidden="1">#REF!</definedName>
    <definedName name="BExGVHP63K0GSYU17R73XGX6W2U6" localSheetId="7" hidden="1">#REF!</definedName>
    <definedName name="BExGVHP63K0GSYU17R73XGX6W2U6" localSheetId="2" hidden="1">#REF!</definedName>
    <definedName name="BExGVHP63K0GSYU17R73XGX6W2U6" localSheetId="5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6" hidden="1">#REF!</definedName>
    <definedName name="BExGVN3DDSLKWSP9MVJS9QMNEUIK" localSheetId="13" hidden="1">#REF!</definedName>
    <definedName name="BExGVN3DDSLKWSP9MVJS9QMNEUIK" localSheetId="7" hidden="1">#REF!</definedName>
    <definedName name="BExGVN3DDSLKWSP9MVJS9QMNEUIK" localSheetId="2" hidden="1">#REF!</definedName>
    <definedName name="BExGVN3DDSLKWSP9MVJS9QMNEUIK" localSheetId="5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6" hidden="1">#REF!</definedName>
    <definedName name="BExGVUVVMLOCR9DPVUZSQ141EE4J" localSheetId="13" hidden="1">#REF!</definedName>
    <definedName name="BExGVUVVMLOCR9DPVUZSQ141EE4J" localSheetId="7" hidden="1">#REF!</definedName>
    <definedName name="BExGVUVVMLOCR9DPVUZSQ141EE4J" localSheetId="2" hidden="1">#REF!</definedName>
    <definedName name="BExGVUVVMLOCR9DPVUZSQ141EE4J" localSheetId="5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6" hidden="1">#REF!</definedName>
    <definedName name="BExGVV6OOLDQ3TXZK51TTF3YX0WN" localSheetId="13" hidden="1">#REF!</definedName>
    <definedName name="BExGVV6OOLDQ3TXZK51TTF3YX0WN" localSheetId="7" hidden="1">#REF!</definedName>
    <definedName name="BExGVV6OOLDQ3TXZK51TTF3YX0WN" localSheetId="2" hidden="1">#REF!</definedName>
    <definedName name="BExGVV6OOLDQ3TXZK51TTF3YX0WN" localSheetId="5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6" hidden="1">#REF!</definedName>
    <definedName name="BExGW0KVS7U0C87XFZ78QW991IEV" localSheetId="13" hidden="1">#REF!</definedName>
    <definedName name="BExGW0KVS7U0C87XFZ78QW991IEV" localSheetId="7" hidden="1">#REF!</definedName>
    <definedName name="BExGW0KVS7U0C87XFZ78QW991IEV" localSheetId="2" hidden="1">#REF!</definedName>
    <definedName name="BExGW0KVS7U0C87XFZ78QW991IEV" localSheetId="5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6" hidden="1">#REF!</definedName>
    <definedName name="BExGW0Q7QHE29TGNWAWQ6GR0V6TQ" localSheetId="13" hidden="1">#REF!</definedName>
    <definedName name="BExGW0Q7QHE29TGNWAWQ6GR0V6TQ" localSheetId="7" hidden="1">#REF!</definedName>
    <definedName name="BExGW0Q7QHE29TGNWAWQ6GR0V6TQ" localSheetId="2" hidden="1">#REF!</definedName>
    <definedName name="BExGW0Q7QHE29TGNWAWQ6GR0V6TQ" localSheetId="5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6" hidden="1">#REF!</definedName>
    <definedName name="BExGW2Z7AMPG6H9EXA9ML6EZVGGA" localSheetId="13" hidden="1">#REF!</definedName>
    <definedName name="BExGW2Z7AMPG6H9EXA9ML6EZVGGA" localSheetId="7" hidden="1">#REF!</definedName>
    <definedName name="BExGW2Z7AMPG6H9EXA9ML6EZVGGA" localSheetId="2" hidden="1">#REF!</definedName>
    <definedName name="BExGW2Z7AMPG6H9EXA9ML6EZVGGA" localSheetId="5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6" hidden="1">#REF!</definedName>
    <definedName name="BExGWABG5VT5XO1A196RK61AXA8C" localSheetId="13" hidden="1">#REF!</definedName>
    <definedName name="BExGWABG5VT5XO1A196RK61AXA8C" localSheetId="7" hidden="1">#REF!</definedName>
    <definedName name="BExGWABG5VT5XO1A196RK61AXA8C" localSheetId="2" hidden="1">#REF!</definedName>
    <definedName name="BExGWABG5VT5XO1A196RK61AXA8C" localSheetId="5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6" hidden="1">#REF!</definedName>
    <definedName name="BExGWEO0JDG84NYLEAV5NSOAGMJZ" localSheetId="13" hidden="1">#REF!</definedName>
    <definedName name="BExGWEO0JDG84NYLEAV5NSOAGMJZ" localSheetId="7" hidden="1">#REF!</definedName>
    <definedName name="BExGWEO0JDG84NYLEAV5NSOAGMJZ" localSheetId="2" hidden="1">#REF!</definedName>
    <definedName name="BExGWEO0JDG84NYLEAV5NSOAGMJZ" localSheetId="5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6" hidden="1">#REF!</definedName>
    <definedName name="BExGWLEOC70Z8QAJTPT2PDHTNM4L" localSheetId="13" hidden="1">#REF!</definedName>
    <definedName name="BExGWLEOC70Z8QAJTPT2PDHTNM4L" localSheetId="7" hidden="1">#REF!</definedName>
    <definedName name="BExGWLEOC70Z8QAJTPT2PDHTNM4L" localSheetId="2" hidden="1">#REF!</definedName>
    <definedName name="BExGWLEOC70Z8QAJTPT2PDHTNM4L" localSheetId="5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6" hidden="1">#REF!</definedName>
    <definedName name="BExGWNCXLCRTLBVMTXYJ5PHQI6SS" localSheetId="13" hidden="1">#REF!</definedName>
    <definedName name="BExGWNCXLCRTLBVMTXYJ5PHQI6SS" localSheetId="7" hidden="1">#REF!</definedName>
    <definedName name="BExGWNCXLCRTLBVMTXYJ5PHQI6SS" localSheetId="2" hidden="1">#REF!</definedName>
    <definedName name="BExGWNCXLCRTLBVMTXYJ5PHQI6SS" localSheetId="5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6" hidden="1">#REF!</definedName>
    <definedName name="BExGX4L8N6ERT0Q4EVVNA97EGD80" localSheetId="13" hidden="1">#REF!</definedName>
    <definedName name="BExGX4L8N6ERT0Q4EVVNA97EGD80" localSheetId="7" hidden="1">#REF!</definedName>
    <definedName name="BExGX4L8N6ERT0Q4EVVNA97EGD80" localSheetId="2" hidden="1">#REF!</definedName>
    <definedName name="BExGX4L8N6ERT0Q4EVVNA97EGD80" localSheetId="5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6" hidden="1">#REF!</definedName>
    <definedName name="BExGX5MWTL78XM0QCP4NT564ML39" localSheetId="13" hidden="1">#REF!</definedName>
    <definedName name="BExGX5MWTL78XM0QCP4NT564ML39" localSheetId="7" hidden="1">#REF!</definedName>
    <definedName name="BExGX5MWTL78XM0QCP4NT564ML39" localSheetId="2" hidden="1">#REF!</definedName>
    <definedName name="BExGX5MWTL78XM0QCP4NT564ML39" localSheetId="5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6" hidden="1">#REF!</definedName>
    <definedName name="BExGX6U988MCFIGDA1282F92U9AA" localSheetId="13" hidden="1">#REF!</definedName>
    <definedName name="BExGX6U988MCFIGDA1282F92U9AA" localSheetId="7" hidden="1">#REF!</definedName>
    <definedName name="BExGX6U988MCFIGDA1282F92U9AA" localSheetId="2" hidden="1">#REF!</definedName>
    <definedName name="BExGX6U988MCFIGDA1282F92U9AA" localSheetId="5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6" hidden="1">#REF!</definedName>
    <definedName name="BExGX7FTB1CKAT5HUW6H531FIY6I" localSheetId="13" hidden="1">#REF!</definedName>
    <definedName name="BExGX7FTB1CKAT5HUW6H531FIY6I" localSheetId="7" hidden="1">#REF!</definedName>
    <definedName name="BExGX7FTB1CKAT5HUW6H531FIY6I" localSheetId="2" hidden="1">#REF!</definedName>
    <definedName name="BExGX7FTB1CKAT5HUW6H531FIY6I" localSheetId="5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6" hidden="1">#REF!</definedName>
    <definedName name="BExGX9DVACJQIZ4GH6YAD2A7F70O" localSheetId="13" hidden="1">#REF!</definedName>
    <definedName name="BExGX9DVACJQIZ4GH6YAD2A7F70O" localSheetId="7" hidden="1">#REF!</definedName>
    <definedName name="BExGX9DVACJQIZ4GH6YAD2A7F70O" localSheetId="2" hidden="1">#REF!</definedName>
    <definedName name="BExGX9DVACJQIZ4GH6YAD2A7F70O" localSheetId="5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6" hidden="1">#REF!</definedName>
    <definedName name="BExGXCZBQISQ3IMF6DJH1OXNAQP8" localSheetId="13" hidden="1">#REF!</definedName>
    <definedName name="BExGXCZBQISQ3IMF6DJH1OXNAQP8" localSheetId="7" hidden="1">#REF!</definedName>
    <definedName name="BExGXCZBQISQ3IMF6DJH1OXNAQP8" localSheetId="2" hidden="1">#REF!</definedName>
    <definedName name="BExGXCZBQISQ3IMF6DJH1OXNAQP8" localSheetId="5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6" hidden="1">#REF!</definedName>
    <definedName name="BExGXDVP2S2Y8Z8Q43I78RCIK3DD" localSheetId="13" hidden="1">#REF!</definedName>
    <definedName name="BExGXDVP2S2Y8Z8Q43I78RCIK3DD" localSheetId="7" hidden="1">#REF!</definedName>
    <definedName name="BExGXDVP2S2Y8Z8Q43I78RCIK3DD" localSheetId="2" hidden="1">#REF!</definedName>
    <definedName name="BExGXDVP2S2Y8Z8Q43I78RCIK3DD" localSheetId="5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6" hidden="1">#REF!</definedName>
    <definedName name="BExGXJ9W5JU7TT9S0BKL5Y6VVB39" localSheetId="13" hidden="1">#REF!</definedName>
    <definedName name="BExGXJ9W5JU7TT9S0BKL5Y6VVB39" localSheetId="7" hidden="1">#REF!</definedName>
    <definedName name="BExGXJ9W5JU7TT9S0BKL5Y6VVB39" localSheetId="2" hidden="1">#REF!</definedName>
    <definedName name="BExGXJ9W5JU7TT9S0BKL5Y6VVB39" localSheetId="5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6" hidden="1">#REF!</definedName>
    <definedName name="BExGXWB73RJ4BASBQTQ8EY0EC1EB" localSheetId="13" hidden="1">#REF!</definedName>
    <definedName name="BExGXWB73RJ4BASBQTQ8EY0EC1EB" localSheetId="7" hidden="1">#REF!</definedName>
    <definedName name="BExGXWB73RJ4BASBQTQ8EY0EC1EB" localSheetId="2" hidden="1">#REF!</definedName>
    <definedName name="BExGXWB73RJ4BASBQTQ8EY0EC1EB" localSheetId="5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6" hidden="1">#REF!</definedName>
    <definedName name="BExGXZ0ABB43C7SMRKZHWOSU9EQX" localSheetId="13" hidden="1">#REF!</definedName>
    <definedName name="BExGXZ0ABB43C7SMRKZHWOSU9EQX" localSheetId="7" hidden="1">#REF!</definedName>
    <definedName name="BExGXZ0ABB43C7SMRKZHWOSU9EQX" localSheetId="2" hidden="1">#REF!</definedName>
    <definedName name="BExGXZ0ABB43C7SMRKZHWOSU9EQX" localSheetId="5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6" hidden="1">#REF!</definedName>
    <definedName name="BExGY6SU3SYVCJ3AG2ITY59SAZ5A" localSheetId="13" hidden="1">#REF!</definedName>
    <definedName name="BExGY6SU3SYVCJ3AG2ITY59SAZ5A" localSheetId="7" hidden="1">#REF!</definedName>
    <definedName name="BExGY6SU3SYVCJ3AG2ITY59SAZ5A" localSheetId="2" hidden="1">#REF!</definedName>
    <definedName name="BExGY6SU3SYVCJ3AG2ITY59SAZ5A" localSheetId="5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6" hidden="1">#REF!</definedName>
    <definedName name="BExGY6YA4P5KMY2VHT0DYK3YTFAX" localSheetId="13" hidden="1">#REF!</definedName>
    <definedName name="BExGY6YA4P5KMY2VHT0DYK3YTFAX" localSheetId="7" hidden="1">#REF!</definedName>
    <definedName name="BExGY6YA4P5KMY2VHT0DYK3YTFAX" localSheetId="2" hidden="1">#REF!</definedName>
    <definedName name="BExGY6YA4P5KMY2VHT0DYK3YTFAX" localSheetId="5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6" hidden="1">#REF!</definedName>
    <definedName name="BExGY8G88PVVRYHPHRPJZFSX6HSC" localSheetId="13" hidden="1">#REF!</definedName>
    <definedName name="BExGY8G88PVVRYHPHRPJZFSX6HSC" localSheetId="7" hidden="1">#REF!</definedName>
    <definedName name="BExGY8G88PVVRYHPHRPJZFSX6HSC" localSheetId="2" hidden="1">#REF!</definedName>
    <definedName name="BExGY8G88PVVRYHPHRPJZFSX6HSC" localSheetId="5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6" hidden="1">#REF!</definedName>
    <definedName name="BExGYC718HTZ80PNKYPVIYGRJVF6" localSheetId="13" hidden="1">#REF!</definedName>
    <definedName name="BExGYC718HTZ80PNKYPVIYGRJVF6" localSheetId="7" hidden="1">#REF!</definedName>
    <definedName name="BExGYC718HTZ80PNKYPVIYGRJVF6" localSheetId="2" hidden="1">#REF!</definedName>
    <definedName name="BExGYC718HTZ80PNKYPVIYGRJVF6" localSheetId="5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6" hidden="1">#REF!</definedName>
    <definedName name="BExGYCNATXZY2FID93B17YWIPPRD" localSheetId="13" hidden="1">#REF!</definedName>
    <definedName name="BExGYCNATXZY2FID93B17YWIPPRD" localSheetId="7" hidden="1">#REF!</definedName>
    <definedName name="BExGYCNATXZY2FID93B17YWIPPRD" localSheetId="2" hidden="1">#REF!</definedName>
    <definedName name="BExGYCNATXZY2FID93B17YWIPPRD" localSheetId="5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6" hidden="1">#REF!</definedName>
    <definedName name="BExGYGJJJ3BBCQAOA51WHP01HN73" localSheetId="13" hidden="1">#REF!</definedName>
    <definedName name="BExGYGJJJ3BBCQAOA51WHP01HN73" localSheetId="7" hidden="1">#REF!</definedName>
    <definedName name="BExGYGJJJ3BBCQAOA51WHP01HN73" localSheetId="2" hidden="1">#REF!</definedName>
    <definedName name="BExGYGJJJ3BBCQAOA51WHP01HN73" localSheetId="5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6" hidden="1">#REF!</definedName>
    <definedName name="BExGYOS6TV2C72PLRFU8RP1I58GY" localSheetId="13" hidden="1">#REF!</definedName>
    <definedName name="BExGYOS6TV2C72PLRFU8RP1I58GY" localSheetId="7" hidden="1">#REF!</definedName>
    <definedName name="BExGYOS6TV2C72PLRFU8RP1I58GY" localSheetId="2" hidden="1">#REF!</definedName>
    <definedName name="BExGYOS6TV2C72PLRFU8RP1I58GY" localSheetId="5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6" hidden="1">#REF!</definedName>
    <definedName name="BExGYXBM828PX0KPDVAZBWDL6MJZ" localSheetId="13" hidden="1">#REF!</definedName>
    <definedName name="BExGYXBM828PX0KPDVAZBWDL6MJZ" localSheetId="7" hidden="1">#REF!</definedName>
    <definedName name="BExGYXBM828PX0KPDVAZBWDL6MJZ" localSheetId="2" hidden="1">#REF!</definedName>
    <definedName name="BExGYXBM828PX0KPDVAZBWDL6MJZ" localSheetId="5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6" hidden="1">#REF!</definedName>
    <definedName name="BExGZJ78ZWZCVHZ3BKEKFJZ6MAEO" localSheetId="13" hidden="1">#REF!</definedName>
    <definedName name="BExGZJ78ZWZCVHZ3BKEKFJZ6MAEO" localSheetId="7" hidden="1">#REF!</definedName>
    <definedName name="BExGZJ78ZWZCVHZ3BKEKFJZ6MAEO" localSheetId="2" hidden="1">#REF!</definedName>
    <definedName name="BExGZJ78ZWZCVHZ3BKEKFJZ6MAEO" localSheetId="5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6" hidden="1">#REF!</definedName>
    <definedName name="BExGZOLH2QV73J3M9IWDDPA62TP4" localSheetId="13" hidden="1">#REF!</definedName>
    <definedName name="BExGZOLH2QV73J3M9IWDDPA62TP4" localSheetId="7" hidden="1">#REF!</definedName>
    <definedName name="BExGZOLH2QV73J3M9IWDDPA62TP4" localSheetId="2" hidden="1">#REF!</definedName>
    <definedName name="BExGZOLH2QV73J3M9IWDDPA62TP4" localSheetId="5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6" hidden="1">#REF!</definedName>
    <definedName name="BExGZP1PWGFKVVVN4YDIS22DZPCR" localSheetId="13" hidden="1">#REF!</definedName>
    <definedName name="BExGZP1PWGFKVVVN4YDIS22DZPCR" localSheetId="7" hidden="1">#REF!</definedName>
    <definedName name="BExGZP1PWGFKVVVN4YDIS22DZPCR" localSheetId="2" hidden="1">#REF!</definedName>
    <definedName name="BExGZP1PWGFKVVVN4YDIS22DZPCR" localSheetId="5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6" hidden="1">#REF!</definedName>
    <definedName name="BExGZQUHCPM6G5U9OM8JU339JAG6" localSheetId="13" hidden="1">#REF!</definedName>
    <definedName name="BExGZQUHCPM6G5U9OM8JU339JAG6" localSheetId="7" hidden="1">#REF!</definedName>
    <definedName name="BExGZQUHCPM6G5U9OM8JU339JAG6" localSheetId="2" hidden="1">#REF!</definedName>
    <definedName name="BExGZQUHCPM6G5U9OM8JU339JAG6" localSheetId="5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6" hidden="1">#REF!</definedName>
    <definedName name="BExH00FQKX09BD5WU4DB5KPXAUYA" localSheetId="13" hidden="1">#REF!</definedName>
    <definedName name="BExH00FQKX09BD5WU4DB5KPXAUYA" localSheetId="7" hidden="1">#REF!</definedName>
    <definedName name="BExH00FQKX09BD5WU4DB5KPXAUYA" localSheetId="2" hidden="1">#REF!</definedName>
    <definedName name="BExH00FQKX09BD5WU4DB5KPXAUYA" localSheetId="5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6" hidden="1">#REF!</definedName>
    <definedName name="BExH00L21GZX5YJJGVMOAWBERLP5" localSheetId="13" hidden="1">#REF!</definedName>
    <definedName name="BExH00L21GZX5YJJGVMOAWBERLP5" localSheetId="7" hidden="1">#REF!</definedName>
    <definedName name="BExH00L21GZX5YJJGVMOAWBERLP5" localSheetId="2" hidden="1">#REF!</definedName>
    <definedName name="BExH00L21GZX5YJJGVMOAWBERLP5" localSheetId="5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6" hidden="1">#REF!</definedName>
    <definedName name="BExH02ZD6VAY1KQLAQYBBI6WWIZB" localSheetId="13" hidden="1">#REF!</definedName>
    <definedName name="BExH02ZD6VAY1KQLAQYBBI6WWIZB" localSheetId="7" hidden="1">#REF!</definedName>
    <definedName name="BExH02ZD6VAY1KQLAQYBBI6WWIZB" localSheetId="2" hidden="1">#REF!</definedName>
    <definedName name="BExH02ZD6VAY1KQLAQYBBI6WWIZB" localSheetId="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6" hidden="1">#REF!</definedName>
    <definedName name="BExH08Z6LQCGGSGSAILMHX4X7JMD" localSheetId="13" hidden="1">#REF!</definedName>
    <definedName name="BExH08Z6LQCGGSGSAILMHX4X7JMD" localSheetId="7" hidden="1">#REF!</definedName>
    <definedName name="BExH08Z6LQCGGSGSAILMHX4X7JMD" localSheetId="2" hidden="1">#REF!</definedName>
    <definedName name="BExH08Z6LQCGGSGSAILMHX4X7JMD" localSheetId="5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6" hidden="1">#REF!</definedName>
    <definedName name="BExH0KT9Z8HEVRRQRGQ8YHXRLIJA" localSheetId="13" hidden="1">#REF!</definedName>
    <definedName name="BExH0KT9Z8HEVRRQRGQ8YHXRLIJA" localSheetId="7" hidden="1">#REF!</definedName>
    <definedName name="BExH0KT9Z8HEVRRQRGQ8YHXRLIJA" localSheetId="2" hidden="1">#REF!</definedName>
    <definedName name="BExH0KT9Z8HEVRRQRGQ8YHXRLIJA" localSheetId="5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6" hidden="1">#REF!</definedName>
    <definedName name="BExH0M0FDN12YBOCKL3XL2Z7T7Y8" localSheetId="13" hidden="1">#REF!</definedName>
    <definedName name="BExH0M0FDN12YBOCKL3XL2Z7T7Y8" localSheetId="7" hidden="1">#REF!</definedName>
    <definedName name="BExH0M0FDN12YBOCKL3XL2Z7T7Y8" localSheetId="2" hidden="1">#REF!</definedName>
    <definedName name="BExH0M0FDN12YBOCKL3XL2Z7T7Y8" localSheetId="5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6" hidden="1">#REF!</definedName>
    <definedName name="BExH0O9G06YPZ5TN9RYT326I1CP2" localSheetId="13" hidden="1">#REF!</definedName>
    <definedName name="BExH0O9G06YPZ5TN9RYT326I1CP2" localSheetId="7" hidden="1">#REF!</definedName>
    <definedName name="BExH0O9G06YPZ5TN9RYT326I1CP2" localSheetId="2" hidden="1">#REF!</definedName>
    <definedName name="BExH0O9G06YPZ5TN9RYT326I1CP2" localSheetId="5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6" hidden="1">#REF!</definedName>
    <definedName name="BExH0PGM6RG0F3AAGULBIGOH91C2" localSheetId="13" hidden="1">#REF!</definedName>
    <definedName name="BExH0PGM6RG0F3AAGULBIGOH91C2" localSheetId="7" hidden="1">#REF!</definedName>
    <definedName name="BExH0PGM6RG0F3AAGULBIGOH91C2" localSheetId="2" hidden="1">#REF!</definedName>
    <definedName name="BExH0PGM6RG0F3AAGULBIGOH91C2" localSheetId="5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6" hidden="1">#REF!</definedName>
    <definedName name="BExH0QIB3F0YZLM5XYHBCU5F0OVR" localSheetId="13" hidden="1">#REF!</definedName>
    <definedName name="BExH0QIB3F0YZLM5XYHBCU5F0OVR" localSheetId="7" hidden="1">#REF!</definedName>
    <definedName name="BExH0QIB3F0YZLM5XYHBCU5F0OVR" localSheetId="2" hidden="1">#REF!</definedName>
    <definedName name="BExH0QIB3F0YZLM5XYHBCU5F0OVR" localSheetId="5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6" hidden="1">#REF!</definedName>
    <definedName name="BExH0RK5LJAAP7O67ZFB4RG6WPPL" localSheetId="13" hidden="1">#REF!</definedName>
    <definedName name="BExH0RK5LJAAP7O67ZFB4RG6WPPL" localSheetId="7" hidden="1">#REF!</definedName>
    <definedName name="BExH0RK5LJAAP7O67ZFB4RG6WPPL" localSheetId="2" hidden="1">#REF!</definedName>
    <definedName name="BExH0RK5LJAAP7O67ZFB4RG6WPPL" localSheetId="5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6" hidden="1">#REF!</definedName>
    <definedName name="BExH0WNJAKTJRCKMTX8O4KNMIIJM" localSheetId="13" hidden="1">#REF!</definedName>
    <definedName name="BExH0WNJAKTJRCKMTX8O4KNMIIJM" localSheetId="7" hidden="1">#REF!</definedName>
    <definedName name="BExH0WNJAKTJRCKMTX8O4KNMIIJM" localSheetId="2" hidden="1">#REF!</definedName>
    <definedName name="BExH0WNJAKTJRCKMTX8O4KNMIIJM" localSheetId="5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6" hidden="1">#REF!</definedName>
    <definedName name="BExH12Y4WX542WI3ZEM15AK4UM9J" localSheetId="13" hidden="1">#REF!</definedName>
    <definedName name="BExH12Y4WX542WI3ZEM15AK4UM9J" localSheetId="7" hidden="1">#REF!</definedName>
    <definedName name="BExH12Y4WX542WI3ZEM15AK4UM9J" localSheetId="2" hidden="1">#REF!</definedName>
    <definedName name="BExH12Y4WX542WI3ZEM15AK4UM9J" localSheetId="5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6" hidden="1">#REF!</definedName>
    <definedName name="BExH18CCU7B8JWO8AWGEQRLWZG6J" localSheetId="13" hidden="1">#REF!</definedName>
    <definedName name="BExH18CCU7B8JWO8AWGEQRLWZG6J" localSheetId="7" hidden="1">#REF!</definedName>
    <definedName name="BExH18CCU7B8JWO8AWGEQRLWZG6J" localSheetId="2" hidden="1">#REF!</definedName>
    <definedName name="BExH18CCU7B8JWO8AWGEQRLWZG6J" localSheetId="5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6" hidden="1">#REF!</definedName>
    <definedName name="BExH1BN2H92IQKKP5IREFSS9FBF2" localSheetId="13" hidden="1">#REF!</definedName>
    <definedName name="BExH1BN2H92IQKKP5IREFSS9FBF2" localSheetId="7" hidden="1">#REF!</definedName>
    <definedName name="BExH1BN2H92IQKKP5IREFSS9FBF2" localSheetId="2" hidden="1">#REF!</definedName>
    <definedName name="BExH1BN2H92IQKKP5IREFSS9FBF2" localSheetId="5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6" hidden="1">#REF!</definedName>
    <definedName name="BExH1FDTQXR9QQ31WDB7OPXU7MPT" localSheetId="13" hidden="1">#REF!</definedName>
    <definedName name="BExH1FDTQXR9QQ31WDB7OPXU7MPT" localSheetId="7" hidden="1">#REF!</definedName>
    <definedName name="BExH1FDTQXR9QQ31WDB7OPXU7MPT" localSheetId="2" hidden="1">#REF!</definedName>
    <definedName name="BExH1FDTQXR9QQ31WDB7OPXU7MPT" localSheetId="5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6" hidden="1">#REF!</definedName>
    <definedName name="BExH1FOMEUIJNIDJAUY0ZQFBJSY9" localSheetId="13" hidden="1">#REF!</definedName>
    <definedName name="BExH1FOMEUIJNIDJAUY0ZQFBJSY9" localSheetId="7" hidden="1">#REF!</definedName>
    <definedName name="BExH1FOMEUIJNIDJAUY0ZQFBJSY9" localSheetId="2" hidden="1">#REF!</definedName>
    <definedName name="BExH1FOMEUIJNIDJAUY0ZQFBJSY9" localSheetId="5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6" hidden="1">#REF!</definedName>
    <definedName name="BExH1GA6TT290OTIZ8C3N610CYZ1" localSheetId="13" hidden="1">#REF!</definedName>
    <definedName name="BExH1GA6TT290OTIZ8C3N610CYZ1" localSheetId="7" hidden="1">#REF!</definedName>
    <definedName name="BExH1GA6TT290OTIZ8C3N610CYZ1" localSheetId="2" hidden="1">#REF!</definedName>
    <definedName name="BExH1GA6TT290OTIZ8C3N610CYZ1" localSheetId="5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6" hidden="1">#REF!</definedName>
    <definedName name="BExH1I8E3HJSZLFRZZ1ZKX7TBJEP" localSheetId="13" hidden="1">#REF!</definedName>
    <definedName name="BExH1I8E3HJSZLFRZZ1ZKX7TBJEP" localSheetId="7" hidden="1">#REF!</definedName>
    <definedName name="BExH1I8E3HJSZLFRZZ1ZKX7TBJEP" localSheetId="2" hidden="1">#REF!</definedName>
    <definedName name="BExH1I8E3HJSZLFRZZ1ZKX7TBJEP" localSheetId="5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6" hidden="1">#REF!</definedName>
    <definedName name="BExH1JFFHEBFX9BWJMNIA3N66R3Z" localSheetId="13" hidden="1">#REF!</definedName>
    <definedName name="BExH1JFFHEBFX9BWJMNIA3N66R3Z" localSheetId="7" hidden="1">#REF!</definedName>
    <definedName name="BExH1JFFHEBFX9BWJMNIA3N66R3Z" localSheetId="2" hidden="1">#REF!</definedName>
    <definedName name="BExH1JFFHEBFX9BWJMNIA3N66R3Z" localSheetId="5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6" hidden="1">#REF!</definedName>
    <definedName name="BExH1XYRKX51T571O1SRBP9J1D98" localSheetId="13" hidden="1">#REF!</definedName>
    <definedName name="BExH1XYRKX51T571O1SRBP9J1D98" localSheetId="7" hidden="1">#REF!</definedName>
    <definedName name="BExH1XYRKX51T571O1SRBP9J1D98" localSheetId="2" hidden="1">#REF!</definedName>
    <definedName name="BExH1XYRKX51T571O1SRBP9J1D98" localSheetId="5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6" hidden="1">#REF!</definedName>
    <definedName name="BExH1Z0GIUSVTF2H1G1I3PDGBNK2" localSheetId="13" hidden="1">#REF!</definedName>
    <definedName name="BExH1Z0GIUSVTF2H1G1I3PDGBNK2" localSheetId="7" hidden="1">#REF!</definedName>
    <definedName name="BExH1Z0GIUSVTF2H1G1I3PDGBNK2" localSheetId="2" hidden="1">#REF!</definedName>
    <definedName name="BExH1Z0GIUSVTF2H1G1I3PDGBNK2" localSheetId="5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6" hidden="1">#REF!</definedName>
    <definedName name="BExH225UTM6S9FW4MUDZS7F1PQSH" localSheetId="13" hidden="1">#REF!</definedName>
    <definedName name="BExH225UTM6S9FW4MUDZS7F1PQSH" localSheetId="7" hidden="1">#REF!</definedName>
    <definedName name="BExH225UTM6S9FW4MUDZS7F1PQSH" localSheetId="2" hidden="1">#REF!</definedName>
    <definedName name="BExH225UTM6S9FW4MUDZS7F1PQSH" localSheetId="5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6" hidden="1">#REF!</definedName>
    <definedName name="BExH23271RF7AYZ542KHQTH68GQ7" localSheetId="13" hidden="1">#REF!</definedName>
    <definedName name="BExH23271RF7AYZ542KHQTH68GQ7" localSheetId="7" hidden="1">#REF!</definedName>
    <definedName name="BExH23271RF7AYZ542KHQTH68GQ7" localSheetId="2" hidden="1">#REF!</definedName>
    <definedName name="BExH23271RF7AYZ542KHQTH68GQ7" localSheetId="5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6" hidden="1">#REF!</definedName>
    <definedName name="BExH2DP58R7D1BGUFBM2FHESVRF0" localSheetId="13" hidden="1">#REF!</definedName>
    <definedName name="BExH2DP58R7D1BGUFBM2FHESVRF0" localSheetId="7" hidden="1">#REF!</definedName>
    <definedName name="BExH2DP58R7D1BGUFBM2FHESVRF0" localSheetId="2" hidden="1">#REF!</definedName>
    <definedName name="BExH2DP58R7D1BGUFBM2FHESVRF0" localSheetId="5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6" hidden="1">#REF!</definedName>
    <definedName name="BExH2GJQR4JALNB314RY0LDI49VH" localSheetId="13" hidden="1">#REF!</definedName>
    <definedName name="BExH2GJQR4JALNB314RY0LDI49VH" localSheetId="7" hidden="1">#REF!</definedName>
    <definedName name="BExH2GJQR4JALNB314RY0LDI49VH" localSheetId="2" hidden="1">#REF!</definedName>
    <definedName name="BExH2GJQR4JALNB314RY0LDI49VH" localSheetId="5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6" hidden="1">#REF!</definedName>
    <definedName name="BExH2JZR49T7644JFVE7B3N7RZM9" localSheetId="13" hidden="1">#REF!</definedName>
    <definedName name="BExH2JZR49T7644JFVE7B3N7RZM9" localSheetId="7" hidden="1">#REF!</definedName>
    <definedName name="BExH2JZR49T7644JFVE7B3N7RZM9" localSheetId="2" hidden="1">#REF!</definedName>
    <definedName name="BExH2JZR49T7644JFVE7B3N7RZM9" localSheetId="5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6" hidden="1">#REF!</definedName>
    <definedName name="BExH2QVWL3AXHSB9EK2GQRD0DBRH" localSheetId="13" hidden="1">#REF!</definedName>
    <definedName name="BExH2QVWL3AXHSB9EK2GQRD0DBRH" localSheetId="7" hidden="1">#REF!</definedName>
    <definedName name="BExH2QVWL3AXHSB9EK2GQRD0DBRH" localSheetId="2" hidden="1">#REF!</definedName>
    <definedName name="BExH2QVWL3AXHSB9EK2GQRD0DBRH" localSheetId="5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6" hidden="1">#REF!</definedName>
    <definedName name="BExH2WKXV8X5S2GSBBTWGI0NLNAH" localSheetId="13" hidden="1">#REF!</definedName>
    <definedName name="BExH2WKXV8X5S2GSBBTWGI0NLNAH" localSheetId="7" hidden="1">#REF!</definedName>
    <definedName name="BExH2WKXV8X5S2GSBBTWGI0NLNAH" localSheetId="2" hidden="1">#REF!</definedName>
    <definedName name="BExH2WKXV8X5S2GSBBTWGI0NLNAH" localSheetId="5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6" hidden="1">#REF!</definedName>
    <definedName name="BExH2XS1UFYFGU0S0EBXX90W2WE8" localSheetId="13" hidden="1">#REF!</definedName>
    <definedName name="BExH2XS1UFYFGU0S0EBXX90W2WE8" localSheetId="7" hidden="1">#REF!</definedName>
    <definedName name="BExH2XS1UFYFGU0S0EBXX90W2WE8" localSheetId="2" hidden="1">#REF!</definedName>
    <definedName name="BExH2XS1UFYFGU0S0EBXX90W2WE8" localSheetId="5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6" hidden="1">#REF!</definedName>
    <definedName name="BExH2XS1X04DMUN544K5RU4XPDCI" localSheetId="13" hidden="1">#REF!</definedName>
    <definedName name="BExH2XS1X04DMUN544K5RU4XPDCI" localSheetId="7" hidden="1">#REF!</definedName>
    <definedName name="BExH2XS1X04DMUN544K5RU4XPDCI" localSheetId="2" hidden="1">#REF!</definedName>
    <definedName name="BExH2XS1X04DMUN544K5RU4XPDCI" localSheetId="5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6" hidden="1">#REF!</definedName>
    <definedName name="BExH2XS2TND9SB0GC295R4FP6K5Y" localSheetId="13" hidden="1">#REF!</definedName>
    <definedName name="BExH2XS2TND9SB0GC295R4FP6K5Y" localSheetId="7" hidden="1">#REF!</definedName>
    <definedName name="BExH2XS2TND9SB0GC295R4FP6K5Y" localSheetId="2" hidden="1">#REF!</definedName>
    <definedName name="BExH2XS2TND9SB0GC295R4FP6K5Y" localSheetId="5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6" hidden="1">#REF!</definedName>
    <definedName name="BExH2ZA0SZ4SSITL50NA8LZ3OEX6" localSheetId="13" hidden="1">#REF!</definedName>
    <definedName name="BExH2ZA0SZ4SSITL50NA8LZ3OEX6" localSheetId="7" hidden="1">#REF!</definedName>
    <definedName name="BExH2ZA0SZ4SSITL50NA8LZ3OEX6" localSheetId="2" hidden="1">#REF!</definedName>
    <definedName name="BExH2ZA0SZ4SSITL50NA8LZ3OEX6" localSheetId="5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6" hidden="1">#REF!</definedName>
    <definedName name="BExH31Z3JNVJPESWKXHILGXZHP2M" localSheetId="13" hidden="1">#REF!</definedName>
    <definedName name="BExH31Z3JNVJPESWKXHILGXZHP2M" localSheetId="7" hidden="1">#REF!</definedName>
    <definedName name="BExH31Z3JNVJPESWKXHILGXZHP2M" localSheetId="2" hidden="1">#REF!</definedName>
    <definedName name="BExH31Z3JNVJPESWKXHILGXZHP2M" localSheetId="5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6" hidden="1">#REF!</definedName>
    <definedName name="BExH3E9HZ3QJCDZW7WI7YACFQCHE" localSheetId="13" hidden="1">#REF!</definedName>
    <definedName name="BExH3E9HZ3QJCDZW7WI7YACFQCHE" localSheetId="7" hidden="1">#REF!</definedName>
    <definedName name="BExH3E9HZ3QJCDZW7WI7YACFQCHE" localSheetId="2" hidden="1">#REF!</definedName>
    <definedName name="BExH3E9HZ3QJCDZW7WI7YACFQCHE" localSheetId="5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6" hidden="1">#REF!</definedName>
    <definedName name="BExH3IRB6764RQ5HBYRLH6XCT29X" localSheetId="13" hidden="1">#REF!</definedName>
    <definedName name="BExH3IRB6764RQ5HBYRLH6XCT29X" localSheetId="7" hidden="1">#REF!</definedName>
    <definedName name="BExH3IRB6764RQ5HBYRLH6XCT29X" localSheetId="2" hidden="1">#REF!</definedName>
    <definedName name="BExH3IRB6764RQ5HBYRLH6XCT29X" localSheetId="5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6" hidden="1">#REF!</definedName>
    <definedName name="BExIG2U8V6RSB47SXLCQG3Q68YRO" localSheetId="13" hidden="1">#REF!</definedName>
    <definedName name="BExIG2U8V6RSB47SXLCQG3Q68YRO" localSheetId="7" hidden="1">#REF!</definedName>
    <definedName name="BExIG2U8V6RSB47SXLCQG3Q68YRO" localSheetId="2" hidden="1">#REF!</definedName>
    <definedName name="BExIG2U8V6RSB47SXLCQG3Q68YRO" localSheetId="5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6" hidden="1">#REF!</definedName>
    <definedName name="BExIGJBO8R13LV7CZ7C1YCP974NN" localSheetId="13" hidden="1">#REF!</definedName>
    <definedName name="BExIGJBO8R13LV7CZ7C1YCP974NN" localSheetId="7" hidden="1">#REF!</definedName>
    <definedName name="BExIGJBO8R13LV7CZ7C1YCP974NN" localSheetId="2" hidden="1">#REF!</definedName>
    <definedName name="BExIGJBO8R13LV7CZ7C1YCP974NN" localSheetId="5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6" hidden="1">#REF!</definedName>
    <definedName name="BExIGWT86FPOEYTI8GXCGU5Y3KGK" localSheetId="13" hidden="1">#REF!</definedName>
    <definedName name="BExIGWT86FPOEYTI8GXCGU5Y3KGK" localSheetId="7" hidden="1">#REF!</definedName>
    <definedName name="BExIGWT86FPOEYTI8GXCGU5Y3KGK" localSheetId="2" hidden="1">#REF!</definedName>
    <definedName name="BExIGWT86FPOEYTI8GXCGU5Y3KGK" localSheetId="5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6" hidden="1">#REF!</definedName>
    <definedName name="BExIHBHXA7E7VUTBVHXXXCH3A5CL" localSheetId="13" hidden="1">#REF!</definedName>
    <definedName name="BExIHBHXA7E7VUTBVHXXXCH3A5CL" localSheetId="7" hidden="1">#REF!</definedName>
    <definedName name="BExIHBHXA7E7VUTBVHXXXCH3A5CL" localSheetId="2" hidden="1">#REF!</definedName>
    <definedName name="BExIHBHXA7E7VUTBVHXXXCH3A5CL" localSheetId="5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6" hidden="1">#REF!</definedName>
    <definedName name="BExIHBSOGRSH1GKS6GKBRAJ7GXFQ" localSheetId="13" hidden="1">#REF!</definedName>
    <definedName name="BExIHBSOGRSH1GKS6GKBRAJ7GXFQ" localSheetId="7" hidden="1">#REF!</definedName>
    <definedName name="BExIHBSOGRSH1GKS6GKBRAJ7GXFQ" localSheetId="2" hidden="1">#REF!</definedName>
    <definedName name="BExIHBSOGRSH1GKS6GKBRAJ7GXFQ" localSheetId="5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6" hidden="1">#REF!</definedName>
    <definedName name="BExIHDFY73YM0AHAR2Z5OJTFKSL2" localSheetId="13" hidden="1">#REF!</definedName>
    <definedName name="BExIHDFY73YM0AHAR2Z5OJTFKSL2" localSheetId="7" hidden="1">#REF!</definedName>
    <definedName name="BExIHDFY73YM0AHAR2Z5OJTFKSL2" localSheetId="2" hidden="1">#REF!</definedName>
    <definedName name="BExIHDFY73YM0AHAR2Z5OJTFKSL2" localSheetId="5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6" hidden="1">#REF!</definedName>
    <definedName name="BExIHPQCQTGEW8QOJVIQ4VX0P6DX" localSheetId="13" hidden="1">#REF!</definedName>
    <definedName name="BExIHPQCQTGEW8QOJVIQ4VX0P6DX" localSheetId="7" hidden="1">#REF!</definedName>
    <definedName name="BExIHPQCQTGEW8QOJVIQ4VX0P6DX" localSheetId="2" hidden="1">#REF!</definedName>
    <definedName name="BExIHPQCQTGEW8QOJVIQ4VX0P6DX" localSheetId="5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6" hidden="1">#REF!</definedName>
    <definedName name="BExII1KN91Q7DLW0UB7W2TJ5ACT9" localSheetId="13" hidden="1">#REF!</definedName>
    <definedName name="BExII1KN91Q7DLW0UB7W2TJ5ACT9" localSheetId="7" hidden="1">#REF!</definedName>
    <definedName name="BExII1KN91Q7DLW0UB7W2TJ5ACT9" localSheetId="2" hidden="1">#REF!</definedName>
    <definedName name="BExII1KN91Q7DLW0UB7W2TJ5ACT9" localSheetId="5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6" hidden="1">#REF!</definedName>
    <definedName name="BExII50LI8I0CDOOZEMIVHVA2V95" localSheetId="13" hidden="1">#REF!</definedName>
    <definedName name="BExII50LI8I0CDOOZEMIVHVA2V95" localSheetId="7" hidden="1">#REF!</definedName>
    <definedName name="BExII50LI8I0CDOOZEMIVHVA2V95" localSheetId="2" hidden="1">#REF!</definedName>
    <definedName name="BExII50LI8I0CDOOZEMIVHVA2V95" localSheetId="5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6" hidden="1">#REF!</definedName>
    <definedName name="BExIINQWABWRGYDT02DOJQ5L7BQF" localSheetId="13" hidden="1">#REF!</definedName>
    <definedName name="BExIINQWABWRGYDT02DOJQ5L7BQF" localSheetId="7" hidden="1">#REF!</definedName>
    <definedName name="BExIINQWABWRGYDT02DOJQ5L7BQF" localSheetId="2" hidden="1">#REF!</definedName>
    <definedName name="BExIINQWABWRGYDT02DOJQ5L7BQF" localSheetId="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6" hidden="1">#REF!</definedName>
    <definedName name="BExIIXMY38TQD12CVV4S57L3I809" localSheetId="13" hidden="1">#REF!</definedName>
    <definedName name="BExIIXMY38TQD12CVV4S57L3I809" localSheetId="7" hidden="1">#REF!</definedName>
    <definedName name="BExIIXMY38TQD12CVV4S57L3I809" localSheetId="2" hidden="1">#REF!</definedName>
    <definedName name="BExIIXMY38TQD12CVV4S57L3I809" localSheetId="5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6" hidden="1">#REF!</definedName>
    <definedName name="BExIIY37NEVU2LGS1JE4VR9AN6W4" localSheetId="13" hidden="1">#REF!</definedName>
    <definedName name="BExIIY37NEVU2LGS1JE4VR9AN6W4" localSheetId="7" hidden="1">#REF!</definedName>
    <definedName name="BExIIY37NEVU2LGS1JE4VR9AN6W4" localSheetId="2" hidden="1">#REF!</definedName>
    <definedName name="BExIIY37NEVU2LGS1JE4VR9AN6W4" localSheetId="5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6" hidden="1">#REF!</definedName>
    <definedName name="BExIIYJAGXR8TPZ1KCYM7EGJ79UW" localSheetId="13" hidden="1">#REF!</definedName>
    <definedName name="BExIIYJAGXR8TPZ1KCYM7EGJ79UW" localSheetId="7" hidden="1">#REF!</definedName>
    <definedName name="BExIIYJAGXR8TPZ1KCYM7EGJ79UW" localSheetId="2" hidden="1">#REF!</definedName>
    <definedName name="BExIIYJAGXR8TPZ1KCYM7EGJ79UW" localSheetId="5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6" hidden="1">#REF!</definedName>
    <definedName name="BExIJ3160YCWGAVEU0208ZGXXG3P" localSheetId="13" hidden="1">#REF!</definedName>
    <definedName name="BExIJ3160YCWGAVEU0208ZGXXG3P" localSheetId="7" hidden="1">#REF!</definedName>
    <definedName name="BExIJ3160YCWGAVEU0208ZGXXG3P" localSheetId="2" hidden="1">#REF!</definedName>
    <definedName name="BExIJ3160YCWGAVEU0208ZGXXG3P" localSheetId="5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6" hidden="1">#REF!</definedName>
    <definedName name="BExIJFGZJ5ED9D6KAY4PGQYLELAX" localSheetId="13" hidden="1">#REF!</definedName>
    <definedName name="BExIJFGZJ5ED9D6KAY4PGQYLELAX" localSheetId="7" hidden="1">#REF!</definedName>
    <definedName name="BExIJFGZJ5ED9D6KAY4PGQYLELAX" localSheetId="2" hidden="1">#REF!</definedName>
    <definedName name="BExIJFGZJ5ED9D6KAY4PGQYLELAX" localSheetId="5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6" hidden="1">#REF!</definedName>
    <definedName name="BExIJQK80ZEKSTV62E59AYJYUNLI" localSheetId="13" hidden="1">#REF!</definedName>
    <definedName name="BExIJQK80ZEKSTV62E59AYJYUNLI" localSheetId="7" hidden="1">#REF!</definedName>
    <definedName name="BExIJQK80ZEKSTV62E59AYJYUNLI" localSheetId="2" hidden="1">#REF!</definedName>
    <definedName name="BExIJQK80ZEKSTV62E59AYJYUNLI" localSheetId="5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6" hidden="1">#REF!</definedName>
    <definedName name="BExIJRLX3M0YQLU1D5Y9V7HM5QNM" localSheetId="13" hidden="1">#REF!</definedName>
    <definedName name="BExIJRLX3M0YQLU1D5Y9V7HM5QNM" localSheetId="7" hidden="1">#REF!</definedName>
    <definedName name="BExIJRLX3M0YQLU1D5Y9V7HM5QNM" localSheetId="2" hidden="1">#REF!</definedName>
    <definedName name="BExIJRLX3M0YQLU1D5Y9V7HM5QNM" localSheetId="5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6" hidden="1">#REF!</definedName>
    <definedName name="BExIJV22J0QA7286KNPMHO1ZUCB3" localSheetId="13" hidden="1">#REF!</definedName>
    <definedName name="BExIJV22J0QA7286KNPMHO1ZUCB3" localSheetId="7" hidden="1">#REF!</definedName>
    <definedName name="BExIJV22J0QA7286KNPMHO1ZUCB3" localSheetId="2" hidden="1">#REF!</definedName>
    <definedName name="BExIJV22J0QA7286KNPMHO1ZUCB3" localSheetId="5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6" hidden="1">#REF!</definedName>
    <definedName name="BExIJVI6OC7B6ZE9V4PAOYZXKNER" localSheetId="13" hidden="1">#REF!</definedName>
    <definedName name="BExIJVI6OC7B6ZE9V4PAOYZXKNER" localSheetId="7" hidden="1">#REF!</definedName>
    <definedName name="BExIJVI6OC7B6ZE9V4PAOYZXKNER" localSheetId="2" hidden="1">#REF!</definedName>
    <definedName name="BExIJVI6OC7B6ZE9V4PAOYZXKNER" localSheetId="5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6" hidden="1">#REF!</definedName>
    <definedName name="BExIJWK0NGTGQ4X7D5VIVXD14JHI" localSheetId="13" hidden="1">#REF!</definedName>
    <definedName name="BExIJWK0NGTGQ4X7D5VIVXD14JHI" localSheetId="7" hidden="1">#REF!</definedName>
    <definedName name="BExIJWK0NGTGQ4X7D5VIVXD14JHI" localSheetId="2" hidden="1">#REF!</definedName>
    <definedName name="BExIJWK0NGTGQ4X7D5VIVXD14JHI" localSheetId="5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6" hidden="1">#REF!</definedName>
    <definedName name="BExIJWPCIYINEJUTXU74VK7WG031" localSheetId="13" hidden="1">#REF!</definedName>
    <definedName name="BExIJWPCIYINEJUTXU74VK7WG031" localSheetId="7" hidden="1">#REF!</definedName>
    <definedName name="BExIJWPCIYINEJUTXU74VK7WG031" localSheetId="2" hidden="1">#REF!</definedName>
    <definedName name="BExIJWPCIYINEJUTXU74VK7WG031" localSheetId="5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6" hidden="1">#REF!</definedName>
    <definedName name="BExIKHTXPZR5A8OHB6HDP6QWDHAD" localSheetId="13" hidden="1">#REF!</definedName>
    <definedName name="BExIKHTXPZR5A8OHB6HDP6QWDHAD" localSheetId="7" hidden="1">#REF!</definedName>
    <definedName name="BExIKHTXPZR5A8OHB6HDP6QWDHAD" localSheetId="2" hidden="1">#REF!</definedName>
    <definedName name="BExIKHTXPZR5A8OHB6HDP6QWDHAD" localSheetId="5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6" hidden="1">#REF!</definedName>
    <definedName name="BExIKMMJOETSAXJYY1SIKM58LMA2" localSheetId="13" hidden="1">#REF!</definedName>
    <definedName name="BExIKMMJOETSAXJYY1SIKM58LMA2" localSheetId="7" hidden="1">#REF!</definedName>
    <definedName name="BExIKMMJOETSAXJYY1SIKM58LMA2" localSheetId="2" hidden="1">#REF!</definedName>
    <definedName name="BExIKMMJOETSAXJYY1SIKM58LMA2" localSheetId="5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6" hidden="1">#REF!</definedName>
    <definedName name="BExIKRF6AQ6VOO9KCIWSM6FY8M7D" localSheetId="13" hidden="1">#REF!</definedName>
    <definedName name="BExIKRF6AQ6VOO9KCIWSM6FY8M7D" localSheetId="7" hidden="1">#REF!</definedName>
    <definedName name="BExIKRF6AQ6VOO9KCIWSM6FY8M7D" localSheetId="2" hidden="1">#REF!</definedName>
    <definedName name="BExIKRF6AQ6VOO9KCIWSM6FY8M7D" localSheetId="5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6" hidden="1">#REF!</definedName>
    <definedName name="BExIKTYZESFT3LC0ASFMFKSE0D1X" localSheetId="13" hidden="1">#REF!</definedName>
    <definedName name="BExIKTYZESFT3LC0ASFMFKSE0D1X" localSheetId="7" hidden="1">#REF!</definedName>
    <definedName name="BExIKTYZESFT3LC0ASFMFKSE0D1X" localSheetId="2" hidden="1">#REF!</definedName>
    <definedName name="BExIKTYZESFT3LC0ASFMFKSE0D1X" localSheetId="5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6" hidden="1">#REF!</definedName>
    <definedName name="BExIKXVA6M8K0PTRYAGXS666L335" localSheetId="13" hidden="1">#REF!</definedName>
    <definedName name="BExIKXVA6M8K0PTRYAGXS666L335" localSheetId="7" hidden="1">#REF!</definedName>
    <definedName name="BExIKXVA6M8K0PTRYAGXS666L335" localSheetId="2" hidden="1">#REF!</definedName>
    <definedName name="BExIKXVA6M8K0PTRYAGXS666L335" localSheetId="5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6" hidden="1">#REF!</definedName>
    <definedName name="BExIL0PMZ2SXK9R6MLP43KBU1J2P" localSheetId="13" hidden="1">#REF!</definedName>
    <definedName name="BExIL0PMZ2SXK9R6MLP43KBU1J2P" localSheetId="7" hidden="1">#REF!</definedName>
    <definedName name="BExIL0PMZ2SXK9R6MLP43KBU1J2P" localSheetId="2" hidden="1">#REF!</definedName>
    <definedName name="BExIL0PMZ2SXK9R6MLP43KBU1J2P" localSheetId="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6" hidden="1">#REF!</definedName>
    <definedName name="BExIL1WSMNNQQK98YHWHV5HVONIZ" localSheetId="13" hidden="1">#REF!</definedName>
    <definedName name="BExIL1WSMNNQQK98YHWHV5HVONIZ" localSheetId="7" hidden="1">#REF!</definedName>
    <definedName name="BExIL1WSMNNQQK98YHWHV5HVONIZ" localSheetId="2" hidden="1">#REF!</definedName>
    <definedName name="BExIL1WSMNNQQK98YHWHV5HVONIZ" localSheetId="5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6" hidden="1">#REF!</definedName>
    <definedName name="BExILAAXRTRAD18K74M6MGUEEPUM" localSheetId="13" hidden="1">#REF!</definedName>
    <definedName name="BExILAAXRTRAD18K74M6MGUEEPUM" localSheetId="7" hidden="1">#REF!</definedName>
    <definedName name="BExILAAXRTRAD18K74M6MGUEEPUM" localSheetId="2" hidden="1">#REF!</definedName>
    <definedName name="BExILAAXRTRAD18K74M6MGUEEPUM" localSheetId="5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6" hidden="1">#REF!</definedName>
    <definedName name="BExILG5F338C0FFLMVOKMKF8X5ZP" localSheetId="13" hidden="1">#REF!</definedName>
    <definedName name="BExILG5F338C0FFLMVOKMKF8X5ZP" localSheetId="7" hidden="1">#REF!</definedName>
    <definedName name="BExILG5F338C0FFLMVOKMKF8X5ZP" localSheetId="2" hidden="1">#REF!</definedName>
    <definedName name="BExILG5F338C0FFLMVOKMKF8X5ZP" localSheetId="5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6" hidden="1">#REF!</definedName>
    <definedName name="BExILGQTQM0HOD0BJI90YO7GOIN3" localSheetId="13" hidden="1">#REF!</definedName>
    <definedName name="BExILGQTQM0HOD0BJI90YO7GOIN3" localSheetId="7" hidden="1">#REF!</definedName>
    <definedName name="BExILGQTQM0HOD0BJI90YO7GOIN3" localSheetId="2" hidden="1">#REF!</definedName>
    <definedName name="BExILGQTQM0HOD0BJI90YO7GOIN3" localSheetId="5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6" hidden="1">#REF!</definedName>
    <definedName name="BExILPL7P2BNCD7MYCGTQ9F0R5JX" localSheetId="13" hidden="1">#REF!</definedName>
    <definedName name="BExILPL7P2BNCD7MYCGTQ9F0R5JX" localSheetId="7" hidden="1">#REF!</definedName>
    <definedName name="BExILPL7P2BNCD7MYCGTQ9F0R5JX" localSheetId="2" hidden="1">#REF!</definedName>
    <definedName name="BExILPL7P2BNCD7MYCGTQ9F0R5JX" localSheetId="5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6" hidden="1">#REF!</definedName>
    <definedName name="BExILVVS4B1B4G7IO0LPUDWY9K8W" localSheetId="13" hidden="1">#REF!</definedName>
    <definedName name="BExILVVS4B1B4G7IO0LPUDWY9K8W" localSheetId="7" hidden="1">#REF!</definedName>
    <definedName name="BExILVVS4B1B4G7IO0LPUDWY9K8W" localSheetId="2" hidden="1">#REF!</definedName>
    <definedName name="BExILVVS4B1B4G7IO0LPUDWY9K8W" localSheetId="5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6" hidden="1">#REF!</definedName>
    <definedName name="BExIM9DBUB7ZGF4B20FVUO9QGOX2" localSheetId="13" hidden="1">#REF!</definedName>
    <definedName name="BExIM9DBUB7ZGF4B20FVUO9QGOX2" localSheetId="7" hidden="1">#REF!</definedName>
    <definedName name="BExIM9DBUB7ZGF4B20FVUO9QGOX2" localSheetId="2" hidden="1">#REF!</definedName>
    <definedName name="BExIM9DBUB7ZGF4B20FVUO9QGOX2" localSheetId="5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6" hidden="1">#REF!</definedName>
    <definedName name="BExIMCTBZ4WAESGCDWJ64SB4F0L1" localSheetId="13" hidden="1">#REF!</definedName>
    <definedName name="BExIMCTBZ4WAESGCDWJ64SB4F0L1" localSheetId="7" hidden="1">#REF!</definedName>
    <definedName name="BExIMCTBZ4WAESGCDWJ64SB4F0L1" localSheetId="2" hidden="1">#REF!</definedName>
    <definedName name="BExIMCTBZ4WAESGCDWJ64SB4F0L1" localSheetId="5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6" hidden="1">#REF!</definedName>
    <definedName name="BExIMGK9Z94TFPWWZFMD10HV0IF6" localSheetId="13" hidden="1">#REF!</definedName>
    <definedName name="BExIMGK9Z94TFPWWZFMD10HV0IF6" localSheetId="7" hidden="1">#REF!</definedName>
    <definedName name="BExIMGK9Z94TFPWWZFMD10HV0IF6" localSheetId="2" hidden="1">#REF!</definedName>
    <definedName name="BExIMGK9Z94TFPWWZFMD10HV0IF6" localSheetId="5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6" hidden="1">#REF!</definedName>
    <definedName name="BExIMPEGKG18TELVC33T4OQTNBWC" localSheetId="13" hidden="1">#REF!</definedName>
    <definedName name="BExIMPEGKG18TELVC33T4OQTNBWC" localSheetId="7" hidden="1">#REF!</definedName>
    <definedName name="BExIMPEGKG18TELVC33T4OQTNBWC" localSheetId="2" hidden="1">#REF!</definedName>
    <definedName name="BExIMPEGKG18TELVC33T4OQTNBWC" localSheetId="5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6" hidden="1">#REF!</definedName>
    <definedName name="BExIN4OR435DL1US13JQPOQK8GD5" localSheetId="13" hidden="1">#REF!</definedName>
    <definedName name="BExIN4OR435DL1US13JQPOQK8GD5" localSheetId="7" hidden="1">#REF!</definedName>
    <definedName name="BExIN4OR435DL1US13JQPOQK8GD5" localSheetId="2" hidden="1">#REF!</definedName>
    <definedName name="BExIN4OR435DL1US13JQPOQK8GD5" localSheetId="5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6" hidden="1">#REF!</definedName>
    <definedName name="BExINI6A7H3KSFRFA6UBBDPKW37F" localSheetId="13" hidden="1">#REF!</definedName>
    <definedName name="BExINI6A7H3KSFRFA6UBBDPKW37F" localSheetId="7" hidden="1">#REF!</definedName>
    <definedName name="BExINI6A7H3KSFRFA6UBBDPKW37F" localSheetId="2" hidden="1">#REF!</definedName>
    <definedName name="BExINI6A7H3KSFRFA6UBBDPKW37F" localSheetId="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6" hidden="1">#REF!</definedName>
    <definedName name="BExINIMK8XC3JOBT2EXYFHHH52H0" localSheetId="13" hidden="1">#REF!</definedName>
    <definedName name="BExINIMK8XC3JOBT2EXYFHHH52H0" localSheetId="7" hidden="1">#REF!</definedName>
    <definedName name="BExINIMK8XC3JOBT2EXYFHHH52H0" localSheetId="2" hidden="1">#REF!</definedName>
    <definedName name="BExINIMK8XC3JOBT2EXYFHHH52H0" localSheetId="5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6" hidden="1">#REF!</definedName>
    <definedName name="BExINLX401ZKEGWU168DS4JUM2J6" localSheetId="13" hidden="1">#REF!</definedName>
    <definedName name="BExINLX401ZKEGWU168DS4JUM2J6" localSheetId="7" hidden="1">#REF!</definedName>
    <definedName name="BExINLX401ZKEGWU168DS4JUM2J6" localSheetId="2" hidden="1">#REF!</definedName>
    <definedName name="BExINLX401ZKEGWU168DS4JUM2J6" localSheetId="5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6" hidden="1">#REF!</definedName>
    <definedName name="BExINMYYJO1FTV1CZF6O5XCFAMQX" localSheetId="13" hidden="1">#REF!</definedName>
    <definedName name="BExINMYYJO1FTV1CZF6O5XCFAMQX" localSheetId="7" hidden="1">#REF!</definedName>
    <definedName name="BExINMYYJO1FTV1CZF6O5XCFAMQX" localSheetId="2" hidden="1">#REF!</definedName>
    <definedName name="BExINMYYJO1FTV1CZF6O5XCFAMQX" localSheetId="5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6" hidden="1">#REF!</definedName>
    <definedName name="BExINP2H4KI05FRFV5PKZFE00HKO" localSheetId="13" hidden="1">#REF!</definedName>
    <definedName name="BExINP2H4KI05FRFV5PKZFE00HKO" localSheetId="7" hidden="1">#REF!</definedName>
    <definedName name="BExINP2H4KI05FRFV5PKZFE00HKO" localSheetId="2" hidden="1">#REF!</definedName>
    <definedName name="BExINP2H4KI05FRFV5PKZFE00HKO" localSheetId="5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6" hidden="1">#REF!</definedName>
    <definedName name="BExINPTCEJ9RPDEBJEJH80NATGUQ" localSheetId="13" hidden="1">#REF!</definedName>
    <definedName name="BExINPTCEJ9RPDEBJEJH80NATGUQ" localSheetId="7" hidden="1">#REF!</definedName>
    <definedName name="BExINPTCEJ9RPDEBJEJH80NATGUQ" localSheetId="2" hidden="1">#REF!</definedName>
    <definedName name="BExINPTCEJ9RPDEBJEJH80NATGUQ" localSheetId="5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6" hidden="1">#REF!</definedName>
    <definedName name="BExINWEQMNJ70A6JRXC2LACBX1GX" localSheetId="13" hidden="1">#REF!</definedName>
    <definedName name="BExINWEQMNJ70A6JRXC2LACBX1GX" localSheetId="7" hidden="1">#REF!</definedName>
    <definedName name="BExINWEQMNJ70A6JRXC2LACBX1GX" localSheetId="2" hidden="1">#REF!</definedName>
    <definedName name="BExINWEQMNJ70A6JRXC2LACBX1GX" localSheetId="5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6" hidden="1">#REF!</definedName>
    <definedName name="BExINZELVWYGU876QUUZCIMXPBQC" localSheetId="13" hidden="1">#REF!</definedName>
    <definedName name="BExINZELVWYGU876QUUZCIMXPBQC" localSheetId="7" hidden="1">#REF!</definedName>
    <definedName name="BExINZELVWYGU876QUUZCIMXPBQC" localSheetId="2" hidden="1">#REF!</definedName>
    <definedName name="BExINZELVWYGU876QUUZCIMXPBQC" localSheetId="5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6" hidden="1">#REF!</definedName>
    <definedName name="BExIO9QZ59ZHRA8SX6QICH2AY8A2" localSheetId="13" hidden="1">#REF!</definedName>
    <definedName name="BExIO9QZ59ZHRA8SX6QICH2AY8A2" localSheetId="7" hidden="1">#REF!</definedName>
    <definedName name="BExIO9QZ59ZHRA8SX6QICH2AY8A2" localSheetId="2" hidden="1">#REF!</definedName>
    <definedName name="BExIO9QZ59ZHRA8SX6QICH2AY8A2" localSheetId="5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6" hidden="1">#REF!</definedName>
    <definedName name="BExIOAHV525SMMGFDJFE7456JPBD" localSheetId="13" hidden="1">#REF!</definedName>
    <definedName name="BExIOAHV525SMMGFDJFE7456JPBD" localSheetId="7" hidden="1">#REF!</definedName>
    <definedName name="BExIOAHV525SMMGFDJFE7456JPBD" localSheetId="2" hidden="1">#REF!</definedName>
    <definedName name="BExIOAHV525SMMGFDJFE7456JPBD" localSheetId="5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6" hidden="1">#REF!</definedName>
    <definedName name="BExIOCQUQHKUU1KONGSDOLQTQEIC" localSheetId="13" hidden="1">#REF!</definedName>
    <definedName name="BExIOCQUQHKUU1KONGSDOLQTQEIC" localSheetId="7" hidden="1">#REF!</definedName>
    <definedName name="BExIOCQUQHKUU1KONGSDOLQTQEIC" localSheetId="2" hidden="1">#REF!</definedName>
    <definedName name="BExIOCQUQHKUU1KONGSDOLQTQEIC" localSheetId="5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6" hidden="1">#REF!</definedName>
    <definedName name="BExIOFAGCDQQKALMX3V0KU94KUQO" localSheetId="13" hidden="1">#REF!</definedName>
    <definedName name="BExIOFAGCDQQKALMX3V0KU94KUQO" localSheetId="7" hidden="1">#REF!</definedName>
    <definedName name="BExIOFAGCDQQKALMX3V0KU94KUQO" localSheetId="2" hidden="1">#REF!</definedName>
    <definedName name="BExIOFAGCDQQKALMX3V0KU94KUQO" localSheetId="5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6" hidden="1">#REF!</definedName>
    <definedName name="BExIOFL8Y5O61VLKTB4H20IJNWS1" localSheetId="13" hidden="1">#REF!</definedName>
    <definedName name="BExIOFL8Y5O61VLKTB4H20IJNWS1" localSheetId="7" hidden="1">#REF!</definedName>
    <definedName name="BExIOFL8Y5O61VLKTB4H20IJNWS1" localSheetId="2" hidden="1">#REF!</definedName>
    <definedName name="BExIOFL8Y5O61VLKTB4H20IJNWS1" localSheetId="5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6" hidden="1">#REF!</definedName>
    <definedName name="BExIOMBXRW5NS4ZPYX9G5QREZ5J6" localSheetId="13" hidden="1">#REF!</definedName>
    <definedName name="BExIOMBXRW5NS4ZPYX9G5QREZ5J6" localSheetId="7" hidden="1">#REF!</definedName>
    <definedName name="BExIOMBXRW5NS4ZPYX9G5QREZ5J6" localSheetId="2" hidden="1">#REF!</definedName>
    <definedName name="BExIOMBXRW5NS4ZPYX9G5QREZ5J6" localSheetId="5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6" hidden="1">#REF!</definedName>
    <definedName name="BExIORA3GK78T7C7SNBJJUONJ0LS" localSheetId="13" hidden="1">#REF!</definedName>
    <definedName name="BExIORA3GK78T7C7SNBJJUONJ0LS" localSheetId="7" hidden="1">#REF!</definedName>
    <definedName name="BExIORA3GK78T7C7SNBJJUONJ0LS" localSheetId="2" hidden="1">#REF!</definedName>
    <definedName name="BExIORA3GK78T7C7SNBJJUONJ0LS" localSheetId="5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6" hidden="1">#REF!</definedName>
    <definedName name="BExIORFDXP4AVIEBLSTZ8ETSXMNM" localSheetId="13" hidden="1">#REF!</definedName>
    <definedName name="BExIORFDXP4AVIEBLSTZ8ETSXMNM" localSheetId="7" hidden="1">#REF!</definedName>
    <definedName name="BExIORFDXP4AVIEBLSTZ8ETSXMNM" localSheetId="2" hidden="1">#REF!</definedName>
    <definedName name="BExIORFDXP4AVIEBLSTZ8ETSXMNM" localSheetId="5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6" hidden="1">#REF!</definedName>
    <definedName name="BExIOTZ5EFZ2NASVQ05RH15HRSW6" localSheetId="13" hidden="1">#REF!</definedName>
    <definedName name="BExIOTZ5EFZ2NASVQ05RH15HRSW6" localSheetId="7" hidden="1">#REF!</definedName>
    <definedName name="BExIOTZ5EFZ2NASVQ05RH15HRSW6" localSheetId="2" hidden="1">#REF!</definedName>
    <definedName name="BExIOTZ5EFZ2NASVQ05RH15HRSW6" localSheetId="5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6" hidden="1">#REF!</definedName>
    <definedName name="BExIP8YNN6UUE1GZ223SWH7DLGKO" localSheetId="13" hidden="1">#REF!</definedName>
    <definedName name="BExIP8YNN6UUE1GZ223SWH7DLGKO" localSheetId="7" hidden="1">#REF!</definedName>
    <definedName name="BExIP8YNN6UUE1GZ223SWH7DLGKO" localSheetId="2" hidden="1">#REF!</definedName>
    <definedName name="BExIP8YNN6UUE1GZ223SWH7DLGKO" localSheetId="5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6" hidden="1">#REF!</definedName>
    <definedName name="BExIPAB4AOL592OJCC1CFAXTLF1A" localSheetId="13" hidden="1">#REF!</definedName>
    <definedName name="BExIPAB4AOL592OJCC1CFAXTLF1A" localSheetId="7" hidden="1">#REF!</definedName>
    <definedName name="BExIPAB4AOL592OJCC1CFAXTLF1A" localSheetId="2" hidden="1">#REF!</definedName>
    <definedName name="BExIPAB4AOL592OJCC1CFAXTLF1A" localSheetId="5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6" hidden="1">#REF!</definedName>
    <definedName name="BExIPB25DKX4S2ZCKQN7KWSC3JBF" localSheetId="13" hidden="1">#REF!</definedName>
    <definedName name="BExIPB25DKX4S2ZCKQN7KWSC3JBF" localSheetId="7" hidden="1">#REF!</definedName>
    <definedName name="BExIPB25DKX4S2ZCKQN7KWSC3JBF" localSheetId="2" hidden="1">#REF!</definedName>
    <definedName name="BExIPB25DKX4S2ZCKQN7KWSC3JBF" localSheetId="5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6" hidden="1">#REF!</definedName>
    <definedName name="BExIPCUX4I4S2N50TLMMLALYLH9S" localSheetId="13" hidden="1">#REF!</definedName>
    <definedName name="BExIPCUX4I4S2N50TLMMLALYLH9S" localSheetId="7" hidden="1">#REF!</definedName>
    <definedName name="BExIPCUX4I4S2N50TLMMLALYLH9S" localSheetId="2" hidden="1">#REF!</definedName>
    <definedName name="BExIPCUX4I4S2N50TLMMLALYLH9S" localSheetId="5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6" hidden="1">#REF!</definedName>
    <definedName name="BExIPDLT8JYAMGE5HTN4D1YHZF3V" localSheetId="13" hidden="1">#REF!</definedName>
    <definedName name="BExIPDLT8JYAMGE5HTN4D1YHZF3V" localSheetId="7" hidden="1">#REF!</definedName>
    <definedName name="BExIPDLT8JYAMGE5HTN4D1YHZF3V" localSheetId="2" hidden="1">#REF!</definedName>
    <definedName name="BExIPDLT8JYAMGE5HTN4D1YHZF3V" localSheetId="5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6" hidden="1">#REF!</definedName>
    <definedName name="BExIPG040Q08EWIWL6CAVR3GRI43" localSheetId="13" hidden="1">#REF!</definedName>
    <definedName name="BExIPG040Q08EWIWL6CAVR3GRI43" localSheetId="7" hidden="1">#REF!</definedName>
    <definedName name="BExIPG040Q08EWIWL6CAVR3GRI43" localSheetId="2" hidden="1">#REF!</definedName>
    <definedName name="BExIPG040Q08EWIWL6CAVR3GRI43" localSheetId="5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6" hidden="1">#REF!</definedName>
    <definedName name="BExIPKNFUDPDKOSH5GHDVNA8D66S" localSheetId="13" hidden="1">#REF!</definedName>
    <definedName name="BExIPKNFUDPDKOSH5GHDVNA8D66S" localSheetId="7" hidden="1">#REF!</definedName>
    <definedName name="BExIPKNFUDPDKOSH5GHDVNA8D66S" localSheetId="2" hidden="1">#REF!</definedName>
    <definedName name="BExIPKNFUDPDKOSH5GHDVNA8D66S" localSheetId="5" hidden="1">#REF!</definedName>
    <definedName name="BExIPKNFUDPDKOSH5GHDVNA8D66S" localSheetId="1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6" hidden="1">#REF!</definedName>
    <definedName name="BExIQ1VS9A2FHVD9TUHKG9K8EVVP" localSheetId="13" hidden="1">#REF!</definedName>
    <definedName name="BExIQ1VS9A2FHVD9TUHKG9K8EVVP" localSheetId="7" hidden="1">#REF!</definedName>
    <definedName name="BExIQ1VS9A2FHVD9TUHKG9K8EVVP" localSheetId="2" hidden="1">#REF!</definedName>
    <definedName name="BExIQ1VS9A2FHVD9TUHKG9K8EVVP" localSheetId="5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6" hidden="1">#REF!</definedName>
    <definedName name="BExIQ3J19L30PSQ2CXNT6IHW0I7V" localSheetId="13" hidden="1">#REF!</definedName>
    <definedName name="BExIQ3J19L30PSQ2CXNT6IHW0I7V" localSheetId="7" hidden="1">#REF!</definedName>
    <definedName name="BExIQ3J19L30PSQ2CXNT6IHW0I7V" localSheetId="2" hidden="1">#REF!</definedName>
    <definedName name="BExIQ3J19L30PSQ2CXNT6IHW0I7V" localSheetId="5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6" hidden="1">#REF!</definedName>
    <definedName name="BExIQ3OJ7M04XCY276IO0LJA5XUK" localSheetId="13" hidden="1">#REF!</definedName>
    <definedName name="BExIQ3OJ7M04XCY276IO0LJA5XUK" localSheetId="7" hidden="1">#REF!</definedName>
    <definedName name="BExIQ3OJ7M04XCY276IO0LJA5XUK" localSheetId="2" hidden="1">#REF!</definedName>
    <definedName name="BExIQ3OJ7M04XCY276IO0LJA5XUK" localSheetId="5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6" hidden="1">#REF!</definedName>
    <definedName name="BExIQ5S19ITB0NDRUN4XV7B905ED" localSheetId="13" hidden="1">#REF!</definedName>
    <definedName name="BExIQ5S19ITB0NDRUN4XV7B905ED" localSheetId="7" hidden="1">#REF!</definedName>
    <definedName name="BExIQ5S19ITB0NDRUN4XV7B905ED" localSheetId="2" hidden="1">#REF!</definedName>
    <definedName name="BExIQ5S19ITB0NDRUN4XV7B905ED" localSheetId="5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6" hidden="1">#REF!</definedName>
    <definedName name="BExIQ810MMN2UN0EQ9CRQAFWA19X" localSheetId="13" hidden="1">#REF!</definedName>
    <definedName name="BExIQ810MMN2UN0EQ9CRQAFWA19X" localSheetId="7" hidden="1">#REF!</definedName>
    <definedName name="BExIQ810MMN2UN0EQ9CRQAFWA19X" localSheetId="2" hidden="1">#REF!</definedName>
    <definedName name="BExIQ810MMN2UN0EQ9CRQAFWA19X" localSheetId="5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6" hidden="1">#REF!</definedName>
    <definedName name="BExIQ9TMQT2EIXSVQW7GVSOAW2VJ" localSheetId="13" hidden="1">#REF!</definedName>
    <definedName name="BExIQ9TMQT2EIXSVQW7GVSOAW2VJ" localSheetId="7" hidden="1">#REF!</definedName>
    <definedName name="BExIQ9TMQT2EIXSVQW7GVSOAW2VJ" localSheetId="2" hidden="1">#REF!</definedName>
    <definedName name="BExIQ9TMQT2EIXSVQW7GVSOAW2VJ" localSheetId="5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6" hidden="1">#REF!</definedName>
    <definedName name="BExIQBMDE1L6J4H27K1FMSHQKDSE" localSheetId="13" hidden="1">#REF!</definedName>
    <definedName name="BExIQBMDE1L6J4H27K1FMSHQKDSE" localSheetId="7" hidden="1">#REF!</definedName>
    <definedName name="BExIQBMDE1L6J4H27K1FMSHQKDSE" localSheetId="2" hidden="1">#REF!</definedName>
    <definedName name="BExIQBMDE1L6J4H27K1FMSHQKDSE" localSheetId="5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6" hidden="1">#REF!</definedName>
    <definedName name="BExIQE65LVXUOF3UZFO7SDHFJH22" localSheetId="13" hidden="1">#REF!</definedName>
    <definedName name="BExIQE65LVXUOF3UZFO7SDHFJH22" localSheetId="7" hidden="1">#REF!</definedName>
    <definedName name="BExIQE65LVXUOF3UZFO7SDHFJH22" localSheetId="2" hidden="1">#REF!</definedName>
    <definedName name="BExIQE65LVXUOF3UZFO7SDHFJH22" localSheetId="5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6" hidden="1">#REF!</definedName>
    <definedName name="BExIQG9OO2KKBOWTMD1OXY36TEGA" localSheetId="13" hidden="1">#REF!</definedName>
    <definedName name="BExIQG9OO2KKBOWTMD1OXY36TEGA" localSheetId="7" hidden="1">#REF!</definedName>
    <definedName name="BExIQG9OO2KKBOWTMD1OXY36TEGA" localSheetId="2" hidden="1">#REF!</definedName>
    <definedName name="BExIQG9OO2KKBOWTMD1OXY36TEGA" localSheetId="5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6" hidden="1">#REF!</definedName>
    <definedName name="BExIQHWZ65ALA9VAFCJEGIL1145G" localSheetId="13" hidden="1">#REF!</definedName>
    <definedName name="BExIQHWZ65ALA9VAFCJEGIL1145G" localSheetId="7" hidden="1">#REF!</definedName>
    <definedName name="BExIQHWZ65ALA9VAFCJEGIL1145G" localSheetId="2" hidden="1">#REF!</definedName>
    <definedName name="BExIQHWZ65ALA9VAFCJEGIL1145G" localSheetId="5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6" hidden="1">#REF!</definedName>
    <definedName name="BExIQX1XBB31HZTYEEVOBSE3C5A6" localSheetId="13" hidden="1">#REF!</definedName>
    <definedName name="BExIQX1XBB31HZTYEEVOBSE3C5A6" localSheetId="7" hidden="1">#REF!</definedName>
    <definedName name="BExIQX1XBB31HZTYEEVOBSE3C5A6" localSheetId="2" hidden="1">#REF!</definedName>
    <definedName name="BExIQX1XBB31HZTYEEVOBSE3C5A6" localSheetId="5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6" hidden="1">#REF!</definedName>
    <definedName name="BExIR2ALYRP9FW99DK2084J7IIDC" localSheetId="13" hidden="1">#REF!</definedName>
    <definedName name="BExIR2ALYRP9FW99DK2084J7IIDC" localSheetId="7" hidden="1">#REF!</definedName>
    <definedName name="BExIR2ALYRP9FW99DK2084J7IIDC" localSheetId="2" hidden="1">#REF!</definedName>
    <definedName name="BExIR2ALYRP9FW99DK2084J7IIDC" localSheetId="5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6" hidden="1">#REF!</definedName>
    <definedName name="BExIR8FQETPTQYW37DBVDWG3J4JW" localSheetId="13" hidden="1">#REF!</definedName>
    <definedName name="BExIR8FQETPTQYW37DBVDWG3J4JW" localSheetId="7" hidden="1">#REF!</definedName>
    <definedName name="BExIR8FQETPTQYW37DBVDWG3J4JW" localSheetId="2" hidden="1">#REF!</definedName>
    <definedName name="BExIR8FQETPTQYW37DBVDWG3J4JW" localSheetId="5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6" hidden="1">#REF!</definedName>
    <definedName name="BExIRHKWQB1PP4ZLB0C3AVUBAFMD" localSheetId="13" hidden="1">#REF!</definedName>
    <definedName name="BExIRHKWQB1PP4ZLB0C3AVUBAFMD" localSheetId="7" hidden="1">#REF!</definedName>
    <definedName name="BExIRHKWQB1PP4ZLB0C3AVUBAFMD" localSheetId="2" hidden="1">#REF!</definedName>
    <definedName name="BExIRHKWQB1PP4ZLB0C3AVUBAFMD" localSheetId="5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6" hidden="1">#REF!</definedName>
    <definedName name="BExIRJTRJPQR3OTAGAV7JTA4VMPS" localSheetId="13" hidden="1">#REF!</definedName>
    <definedName name="BExIRJTRJPQR3OTAGAV7JTA4VMPS" localSheetId="7" hidden="1">#REF!</definedName>
    <definedName name="BExIRJTRJPQR3OTAGAV7JTA4VMPS" localSheetId="2" hidden="1">#REF!</definedName>
    <definedName name="BExIRJTRJPQR3OTAGAV7JTA4VMPS" localSheetId="5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6" hidden="1">#REF!</definedName>
    <definedName name="BExIROH27RJOG6VI7ZHR0RZGAZZ4" localSheetId="13" hidden="1">#REF!</definedName>
    <definedName name="BExIROH27RJOG6VI7ZHR0RZGAZZ4" localSheetId="7" hidden="1">#REF!</definedName>
    <definedName name="BExIROH27RJOG6VI7ZHR0RZGAZZ4" localSheetId="2" hidden="1">#REF!</definedName>
    <definedName name="BExIROH27RJOG6VI7ZHR0RZGAZZ4" localSheetId="5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6" hidden="1">#REF!</definedName>
    <definedName name="BExIRRBGTY01OQOI3U5SW59RFDFI" localSheetId="13" hidden="1">#REF!</definedName>
    <definedName name="BExIRRBGTY01OQOI3U5SW59RFDFI" localSheetId="7" hidden="1">#REF!</definedName>
    <definedName name="BExIRRBGTY01OQOI3U5SW59RFDFI" localSheetId="2" hidden="1">#REF!</definedName>
    <definedName name="BExIRRBGTY01OQOI3U5SW59RFDFI" localSheetId="5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6" hidden="1">#REF!</definedName>
    <definedName name="BExIS4T0DRF57HYO7OGG72KBOFOI" localSheetId="13" hidden="1">#REF!</definedName>
    <definedName name="BExIS4T0DRF57HYO7OGG72KBOFOI" localSheetId="7" hidden="1">#REF!</definedName>
    <definedName name="BExIS4T0DRF57HYO7OGG72KBOFOI" localSheetId="2" hidden="1">#REF!</definedName>
    <definedName name="BExIS4T0DRF57HYO7OGG72KBOFOI" localSheetId="5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6" hidden="1">#REF!</definedName>
    <definedName name="BExIS77BJDDK18PGI9DSEYZPIL7P" localSheetId="13" hidden="1">#REF!</definedName>
    <definedName name="BExIS77BJDDK18PGI9DSEYZPIL7P" localSheetId="7" hidden="1">#REF!</definedName>
    <definedName name="BExIS77BJDDK18PGI9DSEYZPIL7P" localSheetId="2" hidden="1">#REF!</definedName>
    <definedName name="BExIS77BJDDK18PGI9DSEYZPIL7P" localSheetId="5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6" hidden="1">#REF!</definedName>
    <definedName name="BExIS8USL1T3Z97CZ30HJ98E2GXQ" localSheetId="13" hidden="1">#REF!</definedName>
    <definedName name="BExIS8USL1T3Z97CZ30HJ98E2GXQ" localSheetId="7" hidden="1">#REF!</definedName>
    <definedName name="BExIS8USL1T3Z97CZ30HJ98E2GXQ" localSheetId="2" hidden="1">#REF!</definedName>
    <definedName name="BExIS8USL1T3Z97CZ30HJ98E2GXQ" localSheetId="5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6" hidden="1">#REF!</definedName>
    <definedName name="BExISC5B700MZUBFTQ9K4IKTF7HR" localSheetId="13" hidden="1">#REF!</definedName>
    <definedName name="BExISC5B700MZUBFTQ9K4IKTF7HR" localSheetId="7" hidden="1">#REF!</definedName>
    <definedName name="BExISC5B700MZUBFTQ9K4IKTF7HR" localSheetId="2" hidden="1">#REF!</definedName>
    <definedName name="BExISC5B700MZUBFTQ9K4IKTF7HR" localSheetId="5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6" hidden="1">#REF!</definedName>
    <definedName name="BExISDHXS49S1H56ENBPRF1NLD5C" localSheetId="13" hidden="1">#REF!</definedName>
    <definedName name="BExISDHXS49S1H56ENBPRF1NLD5C" localSheetId="7" hidden="1">#REF!</definedName>
    <definedName name="BExISDHXS49S1H56ENBPRF1NLD5C" localSheetId="2" hidden="1">#REF!</definedName>
    <definedName name="BExISDHXS49S1H56ENBPRF1NLD5C" localSheetId="5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6" hidden="1">#REF!</definedName>
    <definedName name="BExISM1JLV54A21A164IURMPGUMU" localSheetId="13" hidden="1">#REF!</definedName>
    <definedName name="BExISM1JLV54A21A164IURMPGUMU" localSheetId="7" hidden="1">#REF!</definedName>
    <definedName name="BExISM1JLV54A21A164IURMPGUMU" localSheetId="2" hidden="1">#REF!</definedName>
    <definedName name="BExISM1JLV54A21A164IURMPGUMU" localSheetId="5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6" hidden="1">#REF!</definedName>
    <definedName name="BExISRFKJYUZ4AKW44IJF7RF9Y90" localSheetId="13" hidden="1">#REF!</definedName>
    <definedName name="BExISRFKJYUZ4AKW44IJF7RF9Y90" localSheetId="7" hidden="1">#REF!</definedName>
    <definedName name="BExISRFKJYUZ4AKW44IJF7RF9Y90" localSheetId="2" hidden="1">#REF!</definedName>
    <definedName name="BExISRFKJYUZ4AKW44IJF7RF9Y90" localSheetId="5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6" hidden="1">#REF!</definedName>
    <definedName name="BExISSMVV57JAUB6CSGBMBFVNGWK" localSheetId="13" hidden="1">#REF!</definedName>
    <definedName name="BExISSMVV57JAUB6CSGBMBFVNGWK" localSheetId="7" hidden="1">#REF!</definedName>
    <definedName name="BExISSMVV57JAUB6CSGBMBFVNGWK" localSheetId="2" hidden="1">#REF!</definedName>
    <definedName name="BExISSMVV57JAUB6CSGBMBFVNGWK" localSheetId="5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6" hidden="1">#REF!</definedName>
    <definedName name="BExIT16AD4HCD0WQCCA72AKLQHK1" localSheetId="13" hidden="1">#REF!</definedName>
    <definedName name="BExIT16AD4HCD0WQCCA72AKLQHK1" localSheetId="7" hidden="1">#REF!</definedName>
    <definedName name="BExIT16AD4HCD0WQCCA72AKLQHK1" localSheetId="2" hidden="1">#REF!</definedName>
    <definedName name="BExIT16AD4HCD0WQCCA72AKLQHK1" localSheetId="5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6" hidden="1">#REF!</definedName>
    <definedName name="BExIT1MK8TBAK3SNP36A8FKDQSOK" localSheetId="13" hidden="1">#REF!</definedName>
    <definedName name="BExIT1MK8TBAK3SNP36A8FKDQSOK" localSheetId="7" hidden="1">#REF!</definedName>
    <definedName name="BExIT1MK8TBAK3SNP36A8FKDQSOK" localSheetId="2" hidden="1">#REF!</definedName>
    <definedName name="BExIT1MK8TBAK3SNP36A8FKDQSOK" localSheetId="5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6" hidden="1">#REF!</definedName>
    <definedName name="BExIT9PPVL7XGGIZS7G6QI6L7H9U" localSheetId="13" hidden="1">#REF!</definedName>
    <definedName name="BExIT9PPVL7XGGIZS7G6QI6L7H9U" localSheetId="7" hidden="1">#REF!</definedName>
    <definedName name="BExIT9PPVL7XGGIZS7G6QI6L7H9U" localSheetId="2" hidden="1">#REF!</definedName>
    <definedName name="BExIT9PPVL7XGGIZS7G6QI6L7H9U" localSheetId="5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6" hidden="1">#REF!</definedName>
    <definedName name="BExITBNYANV2S8KD56GOGCKW393R" localSheetId="13" hidden="1">#REF!</definedName>
    <definedName name="BExITBNYANV2S8KD56GOGCKW393R" localSheetId="7" hidden="1">#REF!</definedName>
    <definedName name="BExITBNYANV2S8KD56GOGCKW393R" localSheetId="2" hidden="1">#REF!</definedName>
    <definedName name="BExITBNYANV2S8KD56GOGCKW393R" localSheetId="5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6" hidden="1">#REF!</definedName>
    <definedName name="BExITGB4FVAV0LE88D7JMX7FBYXI" localSheetId="13" hidden="1">#REF!</definedName>
    <definedName name="BExITGB4FVAV0LE88D7JMX7FBYXI" localSheetId="7" hidden="1">#REF!</definedName>
    <definedName name="BExITGB4FVAV0LE88D7JMX7FBYXI" localSheetId="2" hidden="1">#REF!</definedName>
    <definedName name="BExITGB4FVAV0LE88D7JMX7FBYXI" localSheetId="5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6" hidden="1">#REF!</definedName>
    <definedName name="BExITI3TQ14K842P38QF0PNWSWNO" localSheetId="13" hidden="1">#REF!</definedName>
    <definedName name="BExITI3TQ14K842P38QF0PNWSWNO" localSheetId="7" hidden="1">#REF!</definedName>
    <definedName name="BExITI3TQ14K842P38QF0PNWSWNO" localSheetId="2" hidden="1">#REF!</definedName>
    <definedName name="BExITI3TQ14K842P38QF0PNWSWNO" localSheetId="5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6" hidden="1">#REF!</definedName>
    <definedName name="BExIU9OGER4TPMETACWUEP1UENK0" localSheetId="13" hidden="1">#REF!</definedName>
    <definedName name="BExIU9OGER4TPMETACWUEP1UENK0" localSheetId="7" hidden="1">#REF!</definedName>
    <definedName name="BExIU9OGER4TPMETACWUEP1UENK0" localSheetId="2" hidden="1">#REF!</definedName>
    <definedName name="BExIU9OGER4TPMETACWUEP1UENK0" localSheetId="5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6" hidden="1">#REF!</definedName>
    <definedName name="BExIUD4OJGH65NFNQ4VMCE3R4J1X" localSheetId="13" hidden="1">#REF!</definedName>
    <definedName name="BExIUD4OJGH65NFNQ4VMCE3R4J1X" localSheetId="7" hidden="1">#REF!</definedName>
    <definedName name="BExIUD4OJGH65NFNQ4VMCE3R4J1X" localSheetId="2" hidden="1">#REF!</definedName>
    <definedName name="BExIUD4OJGH65NFNQ4VMCE3R4J1X" localSheetId="5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6" hidden="1">#REF!</definedName>
    <definedName name="BExIUQM0XWNNW3MJD26EOVIT7FSU" localSheetId="13" hidden="1">#REF!</definedName>
    <definedName name="BExIUQM0XWNNW3MJD26EOVIT7FSU" localSheetId="7" hidden="1">#REF!</definedName>
    <definedName name="BExIUQM0XWNNW3MJD26EOVIT7FSU" localSheetId="2" hidden="1">#REF!</definedName>
    <definedName name="BExIUQM0XWNNW3MJD26EOVIT7FSU" localSheetId="5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6" hidden="1">#REF!</definedName>
    <definedName name="BExIUTB5OAAXYW0OFMP0PS40SPOB" localSheetId="13" hidden="1">#REF!</definedName>
    <definedName name="BExIUTB5OAAXYW0OFMP0PS40SPOB" localSheetId="7" hidden="1">#REF!</definedName>
    <definedName name="BExIUTB5OAAXYW0OFMP0PS40SPOB" localSheetId="2" hidden="1">#REF!</definedName>
    <definedName name="BExIUTB5OAAXYW0OFMP0PS40SPOB" localSheetId="5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6" hidden="1">#REF!</definedName>
    <definedName name="BExIUUT2MHIOV6R3WHA0DPM1KBKY" localSheetId="13" hidden="1">#REF!</definedName>
    <definedName name="BExIUUT2MHIOV6R3WHA0DPM1KBKY" localSheetId="7" hidden="1">#REF!</definedName>
    <definedName name="BExIUUT2MHIOV6R3WHA0DPM1KBKY" localSheetId="2" hidden="1">#REF!</definedName>
    <definedName name="BExIUUT2MHIOV6R3WHA0DPM1KBKY" localSheetId="5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6" hidden="1">#REF!</definedName>
    <definedName name="BExIUYPDT1AM6MWGWQS646PIZIWC" localSheetId="13" hidden="1">#REF!</definedName>
    <definedName name="BExIUYPDT1AM6MWGWQS646PIZIWC" localSheetId="7" hidden="1">#REF!</definedName>
    <definedName name="BExIUYPDT1AM6MWGWQS646PIZIWC" localSheetId="2" hidden="1">#REF!</definedName>
    <definedName name="BExIUYPDT1AM6MWGWQS646PIZIWC" localSheetId="5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6" hidden="1">#REF!</definedName>
    <definedName name="BExIV0I2O9F8D1UK1SI8AEYR6U0A" localSheetId="13" hidden="1">#REF!</definedName>
    <definedName name="BExIV0I2O9F8D1UK1SI8AEYR6U0A" localSheetId="7" hidden="1">#REF!</definedName>
    <definedName name="BExIV0I2O9F8D1UK1SI8AEYR6U0A" localSheetId="2" hidden="1">#REF!</definedName>
    <definedName name="BExIV0I2O9F8D1UK1SI8AEYR6U0A" localSheetId="5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6" hidden="1">#REF!</definedName>
    <definedName name="BExIV2LM38XPLRTWT0R44TMQ59E5" localSheetId="13" hidden="1">#REF!</definedName>
    <definedName name="BExIV2LM38XPLRTWT0R44TMQ59E5" localSheetId="7" hidden="1">#REF!</definedName>
    <definedName name="BExIV2LM38XPLRTWT0R44TMQ59E5" localSheetId="2" hidden="1">#REF!</definedName>
    <definedName name="BExIV2LM38XPLRTWT0R44TMQ59E5" localSheetId="5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6" hidden="1">#REF!</definedName>
    <definedName name="BExIV3HY4S0YRV1F7XEMF2YHAR2I" localSheetId="13" hidden="1">#REF!</definedName>
    <definedName name="BExIV3HY4S0YRV1F7XEMF2YHAR2I" localSheetId="7" hidden="1">#REF!</definedName>
    <definedName name="BExIV3HY4S0YRV1F7XEMF2YHAR2I" localSheetId="2" hidden="1">#REF!</definedName>
    <definedName name="BExIV3HY4S0YRV1F7XEMF2YHAR2I" localSheetId="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6" hidden="1">#REF!</definedName>
    <definedName name="BExIV6HUZFRIFLXW2SICKGTAH1PV" localSheetId="13" hidden="1">#REF!</definedName>
    <definedName name="BExIV6HUZFRIFLXW2SICKGTAH1PV" localSheetId="7" hidden="1">#REF!</definedName>
    <definedName name="BExIV6HUZFRIFLXW2SICKGTAH1PV" localSheetId="2" hidden="1">#REF!</definedName>
    <definedName name="BExIV6HUZFRIFLXW2SICKGTAH1PV" localSheetId="5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6" hidden="1">#REF!</definedName>
    <definedName name="BExIVCXWL6H5LD9DHDIA4F5U9TQL" localSheetId="13" hidden="1">#REF!</definedName>
    <definedName name="BExIVCXWL6H5LD9DHDIA4F5U9TQL" localSheetId="7" hidden="1">#REF!</definedName>
    <definedName name="BExIVCXWL6H5LD9DHDIA4F5U9TQL" localSheetId="2" hidden="1">#REF!</definedName>
    <definedName name="BExIVCXWL6H5LD9DHDIA4F5U9TQL" localSheetId="5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6" hidden="1">#REF!</definedName>
    <definedName name="BExIVEVYJ7KL8QNR5ZTOSD11I5A6" localSheetId="13" hidden="1">#REF!</definedName>
    <definedName name="BExIVEVYJ7KL8QNR5ZTOSD11I5A6" localSheetId="7" hidden="1">#REF!</definedName>
    <definedName name="BExIVEVYJ7KL8QNR5ZTOSD11I5A6" localSheetId="2" hidden="1">#REF!</definedName>
    <definedName name="BExIVEVYJ7KL8QNR5ZTOSD11I5A6" localSheetId="5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6" hidden="1">#REF!</definedName>
    <definedName name="BExIVJ30S9U8MA1TUBRND8DGF96D" localSheetId="13" hidden="1">#REF!</definedName>
    <definedName name="BExIVJ30S9U8MA1TUBRND8DGF96D" localSheetId="7" hidden="1">#REF!</definedName>
    <definedName name="BExIVJ30S9U8MA1TUBRND8DGF96D" localSheetId="2" hidden="1">#REF!</definedName>
    <definedName name="BExIVJ30S9U8MA1TUBRND8DGF96D" localSheetId="5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6" hidden="1">#REF!</definedName>
    <definedName name="BExIVMOIPSEWSIHIDDLOXESQ28A0" localSheetId="13" hidden="1">#REF!</definedName>
    <definedName name="BExIVMOIPSEWSIHIDDLOXESQ28A0" localSheetId="7" hidden="1">#REF!</definedName>
    <definedName name="BExIVMOIPSEWSIHIDDLOXESQ28A0" localSheetId="2" hidden="1">#REF!</definedName>
    <definedName name="BExIVMOIPSEWSIHIDDLOXESQ28A0" localSheetId="5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6" hidden="1">#REF!</definedName>
    <definedName name="BExIVNVNJX9BYDLC88NG09YF5XQ6" localSheetId="13" hidden="1">#REF!</definedName>
    <definedName name="BExIVNVNJX9BYDLC88NG09YF5XQ6" localSheetId="7" hidden="1">#REF!</definedName>
    <definedName name="BExIVNVNJX9BYDLC88NG09YF5XQ6" localSheetId="2" hidden="1">#REF!</definedName>
    <definedName name="BExIVNVNJX9BYDLC88NG09YF5XQ6" localSheetId="5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6" hidden="1">#REF!</definedName>
    <definedName name="BExIVQVKLMGSRYT1LFZH0KUIA4OR" localSheetId="13" hidden="1">#REF!</definedName>
    <definedName name="BExIVQVKLMGSRYT1LFZH0KUIA4OR" localSheetId="7" hidden="1">#REF!</definedName>
    <definedName name="BExIVQVKLMGSRYT1LFZH0KUIA4OR" localSheetId="2" hidden="1">#REF!</definedName>
    <definedName name="BExIVQVKLMGSRYT1LFZH0KUIA4OR" localSheetId="5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6" hidden="1">#REF!</definedName>
    <definedName name="BExIVYTFI35KNR2XSA6N8OJYUTUR" localSheetId="13" hidden="1">#REF!</definedName>
    <definedName name="BExIVYTFI35KNR2XSA6N8OJYUTUR" localSheetId="7" hidden="1">#REF!</definedName>
    <definedName name="BExIVYTFI35KNR2XSA6N8OJYUTUR" localSheetId="2" hidden="1">#REF!</definedName>
    <definedName name="BExIVYTFI35KNR2XSA6N8OJYUTUR" localSheetId="5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6" hidden="1">#REF!</definedName>
    <definedName name="BExIVZF05SNB8DE7VLQOFG9S41HS" localSheetId="13" hidden="1">#REF!</definedName>
    <definedName name="BExIVZF05SNB8DE7VLQOFG9S41HS" localSheetId="7" hidden="1">#REF!</definedName>
    <definedName name="BExIVZF05SNB8DE7VLQOFG9S41HS" localSheetId="2" hidden="1">#REF!</definedName>
    <definedName name="BExIVZF05SNB8DE7VLQOFG9S41HS" localSheetId="5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6" hidden="1">#REF!</definedName>
    <definedName name="BExIWB3SY3WRIVIOF988DNNODBOA" localSheetId="13" hidden="1">#REF!</definedName>
    <definedName name="BExIWB3SY3WRIVIOF988DNNODBOA" localSheetId="7" hidden="1">#REF!</definedName>
    <definedName name="BExIWB3SY3WRIVIOF988DNNODBOA" localSheetId="2" hidden="1">#REF!</definedName>
    <definedName name="BExIWB3SY3WRIVIOF988DNNODBOA" localSheetId="5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6" hidden="1">#REF!</definedName>
    <definedName name="BExIWB99CG0H52LRD6QWPN4L6DV2" localSheetId="13" hidden="1">#REF!</definedName>
    <definedName name="BExIWB99CG0H52LRD6QWPN4L6DV2" localSheetId="7" hidden="1">#REF!</definedName>
    <definedName name="BExIWB99CG0H52LRD6QWPN4L6DV2" localSheetId="2" hidden="1">#REF!</definedName>
    <definedName name="BExIWB99CG0H52LRD6QWPN4L6DV2" localSheetId="5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6" hidden="1">#REF!</definedName>
    <definedName name="BExIWG1W7XP9DFYYSZAIOSHM0QLQ" localSheetId="13" hidden="1">#REF!</definedName>
    <definedName name="BExIWG1W7XP9DFYYSZAIOSHM0QLQ" localSheetId="7" hidden="1">#REF!</definedName>
    <definedName name="BExIWG1W7XP9DFYYSZAIOSHM0QLQ" localSheetId="2" hidden="1">#REF!</definedName>
    <definedName name="BExIWG1W7XP9DFYYSZAIOSHM0QLQ" localSheetId="5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6" hidden="1">#REF!</definedName>
    <definedName name="BExIWH3KUK94B7833DD4TB0Y6KP9" localSheetId="13" hidden="1">#REF!</definedName>
    <definedName name="BExIWH3KUK94B7833DD4TB0Y6KP9" localSheetId="7" hidden="1">#REF!</definedName>
    <definedName name="BExIWH3KUK94B7833DD4TB0Y6KP9" localSheetId="2" hidden="1">#REF!</definedName>
    <definedName name="BExIWH3KUK94B7833DD4TB0Y6KP9" localSheetId="5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6" hidden="1">#REF!</definedName>
    <definedName name="BExIWHZXYAALPLS8CSHZHJ82LBOH" localSheetId="13" hidden="1">#REF!</definedName>
    <definedName name="BExIWHZXYAALPLS8CSHZHJ82LBOH" localSheetId="7" hidden="1">#REF!</definedName>
    <definedName name="BExIWHZXYAALPLS8CSHZHJ82LBOH" localSheetId="2" hidden="1">#REF!</definedName>
    <definedName name="BExIWHZXYAALPLS8CSHZHJ82LBOH" localSheetId="5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6" hidden="1">#REF!</definedName>
    <definedName name="BExIWJY6FHR6KOO0P8U4IZ7VD42D" localSheetId="13" hidden="1">#REF!</definedName>
    <definedName name="BExIWJY6FHR6KOO0P8U4IZ7VD42D" localSheetId="7" hidden="1">#REF!</definedName>
    <definedName name="BExIWJY6FHR6KOO0P8U4IZ7VD42D" localSheetId="2" hidden="1">#REF!</definedName>
    <definedName name="BExIWJY6FHR6KOO0P8U4IZ7VD42D" localSheetId="5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6" hidden="1">#REF!</definedName>
    <definedName name="BExIWKE9MGIDWORBI43AWTUNYFAN" localSheetId="13" hidden="1">#REF!</definedName>
    <definedName name="BExIWKE9MGIDWORBI43AWTUNYFAN" localSheetId="7" hidden="1">#REF!</definedName>
    <definedName name="BExIWKE9MGIDWORBI43AWTUNYFAN" localSheetId="2" hidden="1">#REF!</definedName>
    <definedName name="BExIWKE9MGIDWORBI43AWTUNYFAN" localSheetId="5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6" hidden="1">#REF!</definedName>
    <definedName name="BExIWPHOYLSNGZKVD3RRKOEALEUG" localSheetId="13" hidden="1">#REF!</definedName>
    <definedName name="BExIWPHOYLSNGZKVD3RRKOEALEUG" localSheetId="7" hidden="1">#REF!</definedName>
    <definedName name="BExIWPHOYLSNGZKVD3RRKOEALEUG" localSheetId="2" hidden="1">#REF!</definedName>
    <definedName name="BExIWPHOYLSNGZKVD3RRKOEALEUG" localSheetId="5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6" hidden="1">#REF!</definedName>
    <definedName name="BExIWSHLD1QIZPL5ARLXOJ9Y2CAA" localSheetId="13" hidden="1">#REF!</definedName>
    <definedName name="BExIWSHLD1QIZPL5ARLXOJ9Y2CAA" localSheetId="7" hidden="1">#REF!</definedName>
    <definedName name="BExIWSHLD1QIZPL5ARLXOJ9Y2CAA" localSheetId="2" hidden="1">#REF!</definedName>
    <definedName name="BExIWSHLD1QIZPL5ARLXOJ9Y2CAA" localSheetId="5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6" hidden="1">#REF!</definedName>
    <definedName name="BExIX34PM5DBTRHRQWP6PL6WIX88" localSheetId="13" hidden="1">#REF!</definedName>
    <definedName name="BExIX34PM5DBTRHRQWP6PL6WIX88" localSheetId="7" hidden="1">#REF!</definedName>
    <definedName name="BExIX34PM5DBTRHRQWP6PL6WIX88" localSheetId="2" hidden="1">#REF!</definedName>
    <definedName name="BExIX34PM5DBTRHRQWP6PL6WIX88" localSheetId="5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6" hidden="1">#REF!</definedName>
    <definedName name="BExIX5OAP9KSUE5SIZCW9P39Q4WE" localSheetId="13" hidden="1">#REF!</definedName>
    <definedName name="BExIX5OAP9KSUE5SIZCW9P39Q4WE" localSheetId="7" hidden="1">#REF!</definedName>
    <definedName name="BExIX5OAP9KSUE5SIZCW9P39Q4WE" localSheetId="2" hidden="1">#REF!</definedName>
    <definedName name="BExIX5OAP9KSUE5SIZCW9P39Q4WE" localSheetId="5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6" hidden="1">#REF!</definedName>
    <definedName name="BExIXGRJPVJMUDGSG7IHPXPNO69B" localSheetId="13" hidden="1">#REF!</definedName>
    <definedName name="BExIXGRJPVJMUDGSG7IHPXPNO69B" localSheetId="7" hidden="1">#REF!</definedName>
    <definedName name="BExIXGRJPVJMUDGSG7IHPXPNO69B" localSheetId="2" hidden="1">#REF!</definedName>
    <definedName name="BExIXGRJPVJMUDGSG7IHPXPNO69B" localSheetId="5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6" hidden="1">#REF!</definedName>
    <definedName name="BExIXGWVQ9WOO0NCJLXAU4PJPOPM" localSheetId="13" hidden="1">#REF!</definedName>
    <definedName name="BExIXGWVQ9WOO0NCJLXAU4PJPOPM" localSheetId="7" hidden="1">#REF!</definedName>
    <definedName name="BExIXGWVQ9WOO0NCJLXAU4PJPOPM" localSheetId="2" hidden="1">#REF!</definedName>
    <definedName name="BExIXGWVQ9WOO0NCJLXAU4PJPOPM" localSheetId="5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6" hidden="1">#REF!</definedName>
    <definedName name="BExIXLK6SEOTUWQVNLCH4SAKTVGQ" localSheetId="13" hidden="1">#REF!</definedName>
    <definedName name="BExIXLK6SEOTUWQVNLCH4SAKTVGQ" localSheetId="7" hidden="1">#REF!</definedName>
    <definedName name="BExIXLK6SEOTUWQVNLCH4SAKTVGQ" localSheetId="2" hidden="1">#REF!</definedName>
    <definedName name="BExIXLK6SEOTUWQVNLCH4SAKTVGQ" localSheetId="5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6" hidden="1">#REF!</definedName>
    <definedName name="BExIXM5R87ZL3FHALWZXYCPHGX3E" localSheetId="13" hidden="1">#REF!</definedName>
    <definedName name="BExIXM5R87ZL3FHALWZXYCPHGX3E" localSheetId="7" hidden="1">#REF!</definedName>
    <definedName name="BExIXM5R87ZL3FHALWZXYCPHGX3E" localSheetId="2" hidden="1">#REF!</definedName>
    <definedName name="BExIXM5R87ZL3FHALWZXYCPHGX3E" localSheetId="5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6" hidden="1">#REF!</definedName>
    <definedName name="BExIXN24YK8MIB3OZ905DHU9CDH1" localSheetId="13" hidden="1">#REF!</definedName>
    <definedName name="BExIXN24YK8MIB3OZ905DHU9CDH1" localSheetId="7" hidden="1">#REF!</definedName>
    <definedName name="BExIXN24YK8MIB3OZ905DHU9CDH1" localSheetId="2" hidden="1">#REF!</definedName>
    <definedName name="BExIXN24YK8MIB3OZ905DHU9CDH1" localSheetId="5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6" hidden="1">#REF!</definedName>
    <definedName name="BExIXS036ZCKT2Z8XZKLZ8PFWQGL" localSheetId="13" hidden="1">#REF!</definedName>
    <definedName name="BExIXS036ZCKT2Z8XZKLZ8PFWQGL" localSheetId="7" hidden="1">#REF!</definedName>
    <definedName name="BExIXS036ZCKT2Z8XZKLZ8PFWQGL" localSheetId="2" hidden="1">#REF!</definedName>
    <definedName name="BExIXS036ZCKT2Z8XZKLZ8PFWQGL" localSheetId="5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6" hidden="1">#REF!</definedName>
    <definedName name="BExIXY5CF9PFM0P40AZ4U51TMWV0" localSheetId="13" hidden="1">#REF!</definedName>
    <definedName name="BExIXY5CF9PFM0P40AZ4U51TMWV0" localSheetId="7" hidden="1">#REF!</definedName>
    <definedName name="BExIXY5CF9PFM0P40AZ4U51TMWV0" localSheetId="2" hidden="1">#REF!</definedName>
    <definedName name="BExIXY5CF9PFM0P40AZ4U51TMWV0" localSheetId="5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6" hidden="1">#REF!</definedName>
    <definedName name="BExIYEXJBK8JDWIRSVV4RJSKZVV1" localSheetId="13" hidden="1">#REF!</definedName>
    <definedName name="BExIYEXJBK8JDWIRSVV4RJSKZVV1" localSheetId="7" hidden="1">#REF!</definedName>
    <definedName name="BExIYEXJBK8JDWIRSVV4RJSKZVV1" localSheetId="2" hidden="1">#REF!</definedName>
    <definedName name="BExIYEXJBK8JDWIRSVV4RJSKZVV1" localSheetId="5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6" hidden="1">#REF!</definedName>
    <definedName name="BExIYFJ59KLIPRTGIHX9X07UVGT3" localSheetId="13" hidden="1">#REF!</definedName>
    <definedName name="BExIYFJ59KLIPRTGIHX9X07UVGT3" localSheetId="7" hidden="1">#REF!</definedName>
    <definedName name="BExIYFJ59KLIPRTGIHX9X07UVGT3" localSheetId="2" hidden="1">#REF!</definedName>
    <definedName name="BExIYFJ59KLIPRTGIHX9X07UVGT3" localSheetId="5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6" hidden="1">#REF!</definedName>
    <definedName name="BExIYHH7GZO6BU3DC4GRLH3FD3ZS" localSheetId="13" hidden="1">#REF!</definedName>
    <definedName name="BExIYHH7GZO6BU3DC4GRLH3FD3ZS" localSheetId="7" hidden="1">#REF!</definedName>
    <definedName name="BExIYHH7GZO6BU3DC4GRLH3FD3ZS" localSheetId="2" hidden="1">#REF!</definedName>
    <definedName name="BExIYHH7GZO6BU3DC4GRLH3FD3ZS" localSheetId="5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6" hidden="1">#REF!</definedName>
    <definedName name="BExIYHMPBTD67ZNUL9O76FZQHYPT" localSheetId="13" hidden="1">#REF!</definedName>
    <definedName name="BExIYHMPBTD67ZNUL9O76FZQHYPT" localSheetId="7" hidden="1">#REF!</definedName>
    <definedName name="BExIYHMPBTD67ZNUL9O76FZQHYPT" localSheetId="2" hidden="1">#REF!</definedName>
    <definedName name="BExIYHMPBTD67ZNUL9O76FZQHYPT" localSheetId="5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6" hidden="1">#REF!</definedName>
    <definedName name="BExIYI2RH0K4225XO970K2IQ1E79" localSheetId="13" hidden="1">#REF!</definedName>
    <definedName name="BExIYI2RH0K4225XO970K2IQ1E79" localSheetId="7" hidden="1">#REF!</definedName>
    <definedName name="BExIYI2RH0K4225XO970K2IQ1E79" localSheetId="2" hidden="1">#REF!</definedName>
    <definedName name="BExIYI2RH0K4225XO970K2IQ1E79" localSheetId="5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6" hidden="1">#REF!</definedName>
    <definedName name="BExIYMPZ0KS2KOJFQAUQJ77L7701" localSheetId="13" hidden="1">#REF!</definedName>
    <definedName name="BExIYMPZ0KS2KOJFQAUQJ77L7701" localSheetId="7" hidden="1">#REF!</definedName>
    <definedName name="BExIYMPZ0KS2KOJFQAUQJ77L7701" localSheetId="2" hidden="1">#REF!</definedName>
    <definedName name="BExIYMPZ0KS2KOJFQAUQJ77L7701" localSheetId="5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6" hidden="1">#REF!</definedName>
    <definedName name="BExIYP9Q6FV9T0R9G3UDKLS4TTYX" localSheetId="13" hidden="1">#REF!</definedName>
    <definedName name="BExIYP9Q6FV9T0R9G3UDKLS4TTYX" localSheetId="7" hidden="1">#REF!</definedName>
    <definedName name="BExIYP9Q6FV9T0R9G3UDKLS4TTYX" localSheetId="2" hidden="1">#REF!</definedName>
    <definedName name="BExIYP9Q6FV9T0R9G3UDKLS4TTYX" localSheetId="5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6" hidden="1">#REF!</definedName>
    <definedName name="BExIYZGLDQ1TN7BIIN4RLDP31GIM" localSheetId="13" hidden="1">#REF!</definedName>
    <definedName name="BExIYZGLDQ1TN7BIIN4RLDP31GIM" localSheetId="7" hidden="1">#REF!</definedName>
    <definedName name="BExIYZGLDQ1TN7BIIN4RLDP31GIM" localSheetId="2" hidden="1">#REF!</definedName>
    <definedName name="BExIYZGLDQ1TN7BIIN4RLDP31GIM" localSheetId="5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6" hidden="1">#REF!</definedName>
    <definedName name="BExIZ4K0EZJK6PW3L8SVKTJFSWW9" localSheetId="13" hidden="1">#REF!</definedName>
    <definedName name="BExIZ4K0EZJK6PW3L8SVKTJFSWW9" localSheetId="7" hidden="1">#REF!</definedName>
    <definedName name="BExIZ4K0EZJK6PW3L8SVKTJFSWW9" localSheetId="2" hidden="1">#REF!</definedName>
    <definedName name="BExIZ4K0EZJK6PW3L8SVKTJFSWW9" localSheetId="5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6" hidden="1">#REF!</definedName>
    <definedName name="BExIZAECOEZGBAO29QMV14E6XDIV" localSheetId="13" hidden="1">#REF!</definedName>
    <definedName name="BExIZAECOEZGBAO29QMV14E6XDIV" localSheetId="7" hidden="1">#REF!</definedName>
    <definedName name="BExIZAECOEZGBAO29QMV14E6XDIV" localSheetId="2" hidden="1">#REF!</definedName>
    <definedName name="BExIZAECOEZGBAO29QMV14E6XDIV" localSheetId="5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6" hidden="1">#REF!</definedName>
    <definedName name="BExIZHQR3N1546MQS83ZJ8I6SPZ3" localSheetId="13" hidden="1">#REF!</definedName>
    <definedName name="BExIZHQR3N1546MQS83ZJ8I6SPZ3" localSheetId="7" hidden="1">#REF!</definedName>
    <definedName name="BExIZHQR3N1546MQS83ZJ8I6SPZ3" localSheetId="2" hidden="1">#REF!</definedName>
    <definedName name="BExIZHQR3N1546MQS83ZJ8I6SPZ3" localSheetId="5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6" hidden="1">#REF!</definedName>
    <definedName name="BExIZKVXYD5O2JBU81F2UFJZLLSI" localSheetId="13" hidden="1">#REF!</definedName>
    <definedName name="BExIZKVXYD5O2JBU81F2UFJZLLSI" localSheetId="7" hidden="1">#REF!</definedName>
    <definedName name="BExIZKVXYD5O2JBU81F2UFJZLLSI" localSheetId="2" hidden="1">#REF!</definedName>
    <definedName name="BExIZKVXYD5O2JBU81F2UFJZLLSI" localSheetId="5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6" hidden="1">#REF!</definedName>
    <definedName name="BExIZPZDHC8HGER83WHCZAHOX7LK" localSheetId="13" hidden="1">#REF!</definedName>
    <definedName name="BExIZPZDHC8HGER83WHCZAHOX7LK" localSheetId="7" hidden="1">#REF!</definedName>
    <definedName name="BExIZPZDHC8HGER83WHCZAHOX7LK" localSheetId="2" hidden="1">#REF!</definedName>
    <definedName name="BExIZPZDHC8HGER83WHCZAHOX7LK" localSheetId="5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6" hidden="1">#REF!</definedName>
    <definedName name="BExIZQA5XCS39QKXMYR1MH2ZIGPS" localSheetId="13" hidden="1">#REF!</definedName>
    <definedName name="BExIZQA5XCS39QKXMYR1MH2ZIGPS" localSheetId="7" hidden="1">#REF!</definedName>
    <definedName name="BExIZQA5XCS39QKXMYR1MH2ZIGPS" localSheetId="2" hidden="1">#REF!</definedName>
    <definedName name="BExIZQA5XCS39QKXMYR1MH2ZIGPS" localSheetId="5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6" hidden="1">#REF!</definedName>
    <definedName name="BExIZVDLRUNAL32D9KO9X7Y4PB3O" localSheetId="13" hidden="1">#REF!</definedName>
    <definedName name="BExIZVDLRUNAL32D9KO9X7Y4PB3O" localSheetId="7" hidden="1">#REF!</definedName>
    <definedName name="BExIZVDLRUNAL32D9KO9X7Y4PB3O" localSheetId="2" hidden="1">#REF!</definedName>
    <definedName name="BExIZVDLRUNAL32D9KO9X7Y4PB3O" localSheetId="5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6" hidden="1">#REF!</definedName>
    <definedName name="BExIZY2PUZ0OF9YKK1B13IW0VS6G" localSheetId="13" hidden="1">#REF!</definedName>
    <definedName name="BExIZY2PUZ0OF9YKK1B13IW0VS6G" localSheetId="7" hidden="1">#REF!</definedName>
    <definedName name="BExIZY2PUZ0OF9YKK1B13IW0VS6G" localSheetId="2" hidden="1">#REF!</definedName>
    <definedName name="BExIZY2PUZ0OF9YKK1B13IW0VS6G" localSheetId="5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6" hidden="1">#REF!</definedName>
    <definedName name="BExJ08KBRR2XMWW3VZMPSQKXHZUH" localSheetId="13" hidden="1">#REF!</definedName>
    <definedName name="BExJ08KBRR2XMWW3VZMPSQKXHZUH" localSheetId="7" hidden="1">#REF!</definedName>
    <definedName name="BExJ08KBRR2XMWW3VZMPSQKXHZUH" localSheetId="2" hidden="1">#REF!</definedName>
    <definedName name="BExJ08KBRR2XMWW3VZMPSQKXHZUH" localSheetId="5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6" hidden="1">#REF!</definedName>
    <definedName name="BExJ0DYJWXGE7DA39PYL3WM05U9O" localSheetId="13" hidden="1">#REF!</definedName>
    <definedName name="BExJ0DYJWXGE7DA39PYL3WM05U9O" localSheetId="7" hidden="1">#REF!</definedName>
    <definedName name="BExJ0DYJWXGE7DA39PYL3WM05U9O" localSheetId="2" hidden="1">#REF!</definedName>
    <definedName name="BExJ0DYJWXGE7DA39PYL3WM05U9O" localSheetId="5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6" hidden="1">#REF!</definedName>
    <definedName name="BExJ0JYDEZPM2303TRBXOZ74M7N6" localSheetId="13" hidden="1">#REF!</definedName>
    <definedName name="BExJ0JYDEZPM2303TRBXOZ74M7N6" localSheetId="7" hidden="1">#REF!</definedName>
    <definedName name="BExJ0JYDEZPM2303TRBXOZ74M7N6" localSheetId="2" hidden="1">#REF!</definedName>
    <definedName name="BExJ0JYDEZPM2303TRBXOZ74M7N6" localSheetId="5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6" hidden="1">#REF!</definedName>
    <definedName name="BExJ0MY8SY5J5V50H3UKE78ODTVB" localSheetId="13" hidden="1">#REF!</definedName>
    <definedName name="BExJ0MY8SY5J5V50H3UKE78ODTVB" localSheetId="7" hidden="1">#REF!</definedName>
    <definedName name="BExJ0MY8SY5J5V50H3UKE78ODTVB" localSheetId="2" hidden="1">#REF!</definedName>
    <definedName name="BExJ0MY8SY5J5V50H3UKE78ODTVB" localSheetId="5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6" hidden="1">#REF!</definedName>
    <definedName name="BExJ0YC98G37ML4N8FLP8D95EFRF" localSheetId="13" hidden="1">#REF!</definedName>
    <definedName name="BExJ0YC98G37ML4N8FLP8D95EFRF" localSheetId="7" hidden="1">#REF!</definedName>
    <definedName name="BExJ0YC98G37ML4N8FLP8D95EFRF" localSheetId="2" hidden="1">#REF!</definedName>
    <definedName name="BExJ0YC98G37ML4N8FLP8D95EFRF" localSheetId="5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6" hidden="1">#REF!</definedName>
    <definedName name="BExKCDYKAEV45AFXHVHZZ62E5BM3" localSheetId="13" hidden="1">#REF!</definedName>
    <definedName name="BExKCDYKAEV45AFXHVHZZ62E5BM3" localSheetId="7" hidden="1">#REF!</definedName>
    <definedName name="BExKCDYKAEV45AFXHVHZZ62E5BM3" localSheetId="2" hidden="1">#REF!</definedName>
    <definedName name="BExKCDYKAEV45AFXHVHZZ62E5BM3" localSheetId="5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6" hidden="1">#REF!</definedName>
    <definedName name="BExKCYXU0W2VQVDI3N3N37K2598P" localSheetId="13" hidden="1">#REF!</definedName>
    <definedName name="BExKCYXU0W2VQVDI3N3N37K2598P" localSheetId="7" hidden="1">#REF!</definedName>
    <definedName name="BExKCYXU0W2VQVDI3N3N37K2598P" localSheetId="2" hidden="1">#REF!</definedName>
    <definedName name="BExKCYXU0W2VQVDI3N3N37K2598P" localSheetId="5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6" hidden="1">#REF!</definedName>
    <definedName name="BExKDJX3Z1TS0WFDD9EAO42JHL9G" localSheetId="13" hidden="1">#REF!</definedName>
    <definedName name="BExKDJX3Z1TS0WFDD9EAO42JHL9G" localSheetId="7" hidden="1">#REF!</definedName>
    <definedName name="BExKDJX3Z1TS0WFDD9EAO42JHL9G" localSheetId="2" hidden="1">#REF!</definedName>
    <definedName name="BExKDJX3Z1TS0WFDD9EAO42JHL9G" localSheetId="5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6" hidden="1">#REF!</definedName>
    <definedName name="BExKDK7WVA5I2WBACAZHAHN35D0I" localSheetId="13" hidden="1">#REF!</definedName>
    <definedName name="BExKDK7WVA5I2WBACAZHAHN35D0I" localSheetId="7" hidden="1">#REF!</definedName>
    <definedName name="BExKDK7WVA5I2WBACAZHAHN35D0I" localSheetId="2" hidden="1">#REF!</definedName>
    <definedName name="BExKDK7WVA5I2WBACAZHAHN35D0I" localSheetId="5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6" hidden="1">#REF!</definedName>
    <definedName name="BExKDKO0W4AGQO1V7K6Q4VM750FT" localSheetId="13" hidden="1">#REF!</definedName>
    <definedName name="BExKDKO0W4AGQO1V7K6Q4VM750FT" localSheetId="7" hidden="1">#REF!</definedName>
    <definedName name="BExKDKO0W4AGQO1V7K6Q4VM750FT" localSheetId="2" hidden="1">#REF!</definedName>
    <definedName name="BExKDKO0W4AGQO1V7K6Q4VM750FT" localSheetId="5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6" hidden="1">#REF!</definedName>
    <definedName name="BExKDLF10G7W77J87QWH3ZGLUCLW" localSheetId="13" hidden="1">#REF!</definedName>
    <definedName name="BExKDLF10G7W77J87QWH3ZGLUCLW" localSheetId="7" hidden="1">#REF!</definedName>
    <definedName name="BExKDLF10G7W77J87QWH3ZGLUCLW" localSheetId="2" hidden="1">#REF!</definedName>
    <definedName name="BExKDLF10G7W77J87QWH3ZGLUCLW" localSheetId="5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6" hidden="1">#REF!</definedName>
    <definedName name="BExKE2NDBQ14HOJH945N4W9ZZFJO" localSheetId="13" hidden="1">#REF!</definedName>
    <definedName name="BExKE2NDBQ14HOJH945N4W9ZZFJO" localSheetId="7" hidden="1">#REF!</definedName>
    <definedName name="BExKE2NDBQ14HOJH945N4W9ZZFJO" localSheetId="2" hidden="1">#REF!</definedName>
    <definedName name="BExKE2NDBQ14HOJH945N4W9ZZFJO" localSheetId="5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6" hidden="1">#REF!</definedName>
    <definedName name="BExKEFE0I3MT6ZLC4T1L9465HKTN" localSheetId="13" hidden="1">#REF!</definedName>
    <definedName name="BExKEFE0I3MT6ZLC4T1L9465HKTN" localSheetId="7" hidden="1">#REF!</definedName>
    <definedName name="BExKEFE0I3MT6ZLC4T1L9465HKTN" localSheetId="2" hidden="1">#REF!</definedName>
    <definedName name="BExKEFE0I3MT6ZLC4T1L9465HKTN" localSheetId="5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6" hidden="1">#REF!</definedName>
    <definedName name="BExKEK6O5BVJP4VY02FY7JNAZ6BT" localSheetId="13" hidden="1">#REF!</definedName>
    <definedName name="BExKEK6O5BVJP4VY02FY7JNAZ6BT" localSheetId="7" hidden="1">#REF!</definedName>
    <definedName name="BExKEK6O5BVJP4VY02FY7JNAZ6BT" localSheetId="2" hidden="1">#REF!</definedName>
    <definedName name="BExKEK6O5BVJP4VY02FY7JNAZ6BT" localSheetId="5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6" hidden="1">#REF!</definedName>
    <definedName name="BExKEKXK6E6QX339ELPXDIRZSJE0" localSheetId="13" hidden="1">#REF!</definedName>
    <definedName name="BExKEKXK6E6QX339ELPXDIRZSJE0" localSheetId="7" hidden="1">#REF!</definedName>
    <definedName name="BExKEKXK6E6QX339ELPXDIRZSJE0" localSheetId="2" hidden="1">#REF!</definedName>
    <definedName name="BExKEKXK6E6QX339ELPXDIRZSJE0" localSheetId="5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6" hidden="1">#REF!</definedName>
    <definedName name="BExKEMFI35R0D4WN4A59V9QH7I5S" localSheetId="13" hidden="1">#REF!</definedName>
    <definedName name="BExKEMFI35R0D4WN4A59V9QH7I5S" localSheetId="7" hidden="1">#REF!</definedName>
    <definedName name="BExKEMFI35R0D4WN4A59V9QH7I5S" localSheetId="2" hidden="1">#REF!</definedName>
    <definedName name="BExKEMFI35R0D4WN4A59V9QH7I5S" localSheetId="5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6" hidden="1">#REF!</definedName>
    <definedName name="BExKEOOIBMP7N8033EY2CJYCBX6H" localSheetId="13" hidden="1">#REF!</definedName>
    <definedName name="BExKEOOIBMP7N8033EY2CJYCBX6H" localSheetId="7" hidden="1">#REF!</definedName>
    <definedName name="BExKEOOIBMP7N8033EY2CJYCBX6H" localSheetId="2" hidden="1">#REF!</definedName>
    <definedName name="BExKEOOIBMP7N8033EY2CJYCBX6H" localSheetId="5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6" hidden="1">#REF!</definedName>
    <definedName name="BExKEW0RR5LA3VC46A2BEOOMQE56" localSheetId="13" hidden="1">#REF!</definedName>
    <definedName name="BExKEW0RR5LA3VC46A2BEOOMQE56" localSheetId="7" hidden="1">#REF!</definedName>
    <definedName name="BExKEW0RR5LA3VC46A2BEOOMQE56" localSheetId="2" hidden="1">#REF!</definedName>
    <definedName name="BExKEW0RR5LA3VC46A2BEOOMQE56" localSheetId="5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6" hidden="1">#REF!</definedName>
    <definedName name="BExKF37PTJB4PE1PUQWG20ASBX4E" localSheetId="13" hidden="1">#REF!</definedName>
    <definedName name="BExKF37PTJB4PE1PUQWG20ASBX4E" localSheetId="7" hidden="1">#REF!</definedName>
    <definedName name="BExKF37PTJB4PE1PUQWG20ASBX4E" localSheetId="2" hidden="1">#REF!</definedName>
    <definedName name="BExKF37PTJB4PE1PUQWG20ASBX4E" localSheetId="5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6" hidden="1">#REF!</definedName>
    <definedName name="BExKFA3VI1CZK21SM0N3LZWT9LA1" localSheetId="13" hidden="1">#REF!</definedName>
    <definedName name="BExKFA3VI1CZK21SM0N3LZWT9LA1" localSheetId="7" hidden="1">#REF!</definedName>
    <definedName name="BExKFA3VI1CZK21SM0N3LZWT9LA1" localSheetId="2" hidden="1">#REF!</definedName>
    <definedName name="BExKFA3VI1CZK21SM0N3LZWT9LA1" localSheetId="5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6" hidden="1">#REF!</definedName>
    <definedName name="BExKFBB29XXT9A2LVUXYSIVKPWGB" localSheetId="13" hidden="1">#REF!</definedName>
    <definedName name="BExKFBB29XXT9A2LVUXYSIVKPWGB" localSheetId="7" hidden="1">#REF!</definedName>
    <definedName name="BExKFBB29XXT9A2LVUXYSIVKPWGB" localSheetId="2" hidden="1">#REF!</definedName>
    <definedName name="BExKFBB29XXT9A2LVUXYSIVKPWGB" localSheetId="5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6" hidden="1">#REF!</definedName>
    <definedName name="BExKFINBFV5J2NFRCL4YUO3YF0ZE" localSheetId="13" hidden="1">#REF!</definedName>
    <definedName name="BExKFINBFV5J2NFRCL4YUO3YF0ZE" localSheetId="7" hidden="1">#REF!</definedName>
    <definedName name="BExKFINBFV5J2NFRCL4YUO3YF0ZE" localSheetId="2" hidden="1">#REF!</definedName>
    <definedName name="BExKFINBFV5J2NFRCL4YUO3YF0ZE" localSheetId="5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6" hidden="1">#REF!</definedName>
    <definedName name="BExKFISRBFACTAMJSALEYMY66F6X" localSheetId="13" hidden="1">#REF!</definedName>
    <definedName name="BExKFISRBFACTAMJSALEYMY66F6X" localSheetId="7" hidden="1">#REF!</definedName>
    <definedName name="BExKFISRBFACTAMJSALEYMY66F6X" localSheetId="2" hidden="1">#REF!</definedName>
    <definedName name="BExKFISRBFACTAMJSALEYMY66F6X" localSheetId="5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6" hidden="1">#REF!</definedName>
    <definedName name="BExKFOSK5DJ151C4E8544UWMYTOC" localSheetId="13" hidden="1">#REF!</definedName>
    <definedName name="BExKFOSK5DJ151C4E8544UWMYTOC" localSheetId="7" hidden="1">#REF!</definedName>
    <definedName name="BExKFOSK5DJ151C4E8544UWMYTOC" localSheetId="2" hidden="1">#REF!</definedName>
    <definedName name="BExKFOSK5DJ151C4E8544UWMYTOC" localSheetId="5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6" hidden="1">#REF!</definedName>
    <definedName name="BExKFWL3DE1V1VOVHAFYBE85QUB7" localSheetId="13" hidden="1">#REF!</definedName>
    <definedName name="BExKFWL3DE1V1VOVHAFYBE85QUB7" localSheetId="7" hidden="1">#REF!</definedName>
    <definedName name="BExKFWL3DE1V1VOVHAFYBE85QUB7" localSheetId="2" hidden="1">#REF!</definedName>
    <definedName name="BExKFWL3DE1V1VOVHAFYBE85QUB7" localSheetId="5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6" hidden="1">#REF!</definedName>
    <definedName name="BExKFXS9NDEWPZDVGLTMOM3CFO7N" localSheetId="13" hidden="1">#REF!</definedName>
    <definedName name="BExKFXS9NDEWPZDVGLTMOM3CFO7N" localSheetId="7" hidden="1">#REF!</definedName>
    <definedName name="BExKFXS9NDEWPZDVGLTMOM3CFO7N" localSheetId="2" hidden="1">#REF!</definedName>
    <definedName name="BExKFXS9NDEWPZDVGLTMOM3CFO7N" localSheetId="5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6" hidden="1">#REF!</definedName>
    <definedName name="BExKFYJC4EVEV54F82K6VKP7Q3OU" localSheetId="13" hidden="1">#REF!</definedName>
    <definedName name="BExKFYJC4EVEV54F82K6VKP7Q3OU" localSheetId="7" hidden="1">#REF!</definedName>
    <definedName name="BExKFYJC4EVEV54F82K6VKP7Q3OU" localSheetId="2" hidden="1">#REF!</definedName>
    <definedName name="BExKFYJC4EVEV54F82K6VKP7Q3OU" localSheetId="5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6" hidden="1">#REF!</definedName>
    <definedName name="BExKG4IYHBKQQ8J8FN10GB2IKO33" localSheetId="13" hidden="1">#REF!</definedName>
    <definedName name="BExKG4IYHBKQQ8J8FN10GB2IKO33" localSheetId="7" hidden="1">#REF!</definedName>
    <definedName name="BExKG4IYHBKQQ8J8FN10GB2IKO33" localSheetId="2" hidden="1">#REF!</definedName>
    <definedName name="BExKG4IYHBKQQ8J8FN10GB2IKO33" localSheetId="5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6" hidden="1">#REF!</definedName>
    <definedName name="BExKGBVDO2JNJUFOFQMF0RJG03ZK" localSheetId="13" hidden="1">#REF!</definedName>
    <definedName name="BExKGBVDO2JNJUFOFQMF0RJG03ZK" localSheetId="7" hidden="1">#REF!</definedName>
    <definedName name="BExKGBVDO2JNJUFOFQMF0RJG03ZK" localSheetId="2" hidden="1">#REF!</definedName>
    <definedName name="BExKGBVDO2JNJUFOFQMF0RJG03ZK" localSheetId="5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6" hidden="1">#REF!</definedName>
    <definedName name="BExKGF0L44S78D33WMQ1A75TRKB9" localSheetId="13" hidden="1">#REF!</definedName>
    <definedName name="BExKGF0L44S78D33WMQ1A75TRKB9" localSheetId="7" hidden="1">#REF!</definedName>
    <definedName name="BExKGF0L44S78D33WMQ1A75TRKB9" localSheetId="2" hidden="1">#REF!</definedName>
    <definedName name="BExKGF0L44S78D33WMQ1A75TRKB9" localSheetId="5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6" hidden="1">#REF!</definedName>
    <definedName name="BExKGFRN31B3G20LMQ4LRF879J68" localSheetId="13" hidden="1">#REF!</definedName>
    <definedName name="BExKGFRN31B3G20LMQ4LRF879J68" localSheetId="7" hidden="1">#REF!</definedName>
    <definedName name="BExKGFRN31B3G20LMQ4LRF879J68" localSheetId="2" hidden="1">#REF!</definedName>
    <definedName name="BExKGFRN31B3G20LMQ4LRF879J68" localSheetId="5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6" hidden="1">#REF!</definedName>
    <definedName name="BExKGJD3U3ADZILP20U3EURP0UQP" localSheetId="13" hidden="1">#REF!</definedName>
    <definedName name="BExKGJD3U3ADZILP20U3EURP0UQP" localSheetId="7" hidden="1">#REF!</definedName>
    <definedName name="BExKGJD3U3ADZILP20U3EURP0UQP" localSheetId="2" hidden="1">#REF!</definedName>
    <definedName name="BExKGJD3U3ADZILP20U3EURP0UQP" localSheetId="5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6" hidden="1">#REF!</definedName>
    <definedName name="BExKGNK5YGKP0YHHTAAOV17Z9EIM" localSheetId="13" hidden="1">#REF!</definedName>
    <definedName name="BExKGNK5YGKP0YHHTAAOV17Z9EIM" localSheetId="7" hidden="1">#REF!</definedName>
    <definedName name="BExKGNK5YGKP0YHHTAAOV17Z9EIM" localSheetId="2" hidden="1">#REF!</definedName>
    <definedName name="BExKGNK5YGKP0YHHTAAOV17Z9EIM" localSheetId="5" hidden="1">#REF!</definedName>
    <definedName name="BExKGNK5YGKP0YHHTAAOV17Z9EIM" localSheetId="1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6" hidden="1">#REF!</definedName>
    <definedName name="BExKGV77YH9YXIQTRKK2331QGYKF" localSheetId="13" hidden="1">#REF!</definedName>
    <definedName name="BExKGV77YH9YXIQTRKK2331QGYKF" localSheetId="7" hidden="1">#REF!</definedName>
    <definedName name="BExKGV77YH9YXIQTRKK2331QGYKF" localSheetId="2" hidden="1">#REF!</definedName>
    <definedName name="BExKGV77YH9YXIQTRKK2331QGYKF" localSheetId="5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6" hidden="1">#REF!</definedName>
    <definedName name="BExKH3FTZ5VGTB86W9M4AB39R0G8" localSheetId="13" hidden="1">#REF!</definedName>
    <definedName name="BExKH3FTZ5VGTB86W9M4AB39R0G8" localSheetId="7" hidden="1">#REF!</definedName>
    <definedName name="BExKH3FTZ5VGTB86W9M4AB39R0G8" localSheetId="2" hidden="1">#REF!</definedName>
    <definedName name="BExKH3FTZ5VGTB86W9M4AB39R0G8" localSheetId="5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6" hidden="1">#REF!</definedName>
    <definedName name="BExKH3FV5U5O6XZM7STS3NZKQFGJ" localSheetId="13" hidden="1">#REF!</definedName>
    <definedName name="BExKH3FV5U5O6XZM7STS3NZKQFGJ" localSheetId="7" hidden="1">#REF!</definedName>
    <definedName name="BExKH3FV5U5O6XZM7STS3NZKQFGJ" localSheetId="2" hidden="1">#REF!</definedName>
    <definedName name="BExKH3FV5U5O6XZM7STS3NZKQFGJ" localSheetId="5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6" hidden="1">#REF!</definedName>
    <definedName name="BExKH3W5435VN8DZ68OCKI93SEO4" localSheetId="13" hidden="1">#REF!</definedName>
    <definedName name="BExKH3W5435VN8DZ68OCKI93SEO4" localSheetId="7" hidden="1">#REF!</definedName>
    <definedName name="BExKH3W5435VN8DZ68OCKI93SEO4" localSheetId="2" hidden="1">#REF!</definedName>
    <definedName name="BExKH3W5435VN8DZ68OCKI93SEO4" localSheetId="5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6" hidden="1">#REF!</definedName>
    <definedName name="BExKH9L4L5ZUAA98QAZ7DB7YH4QE" localSheetId="13" hidden="1">#REF!</definedName>
    <definedName name="BExKH9L4L5ZUAA98QAZ7DB7YH4QE" localSheetId="7" hidden="1">#REF!</definedName>
    <definedName name="BExKH9L4L5ZUAA98QAZ7DB7YH4QE" localSheetId="2" hidden="1">#REF!</definedName>
    <definedName name="BExKH9L4L5ZUAA98QAZ7DB7YH4QE" localSheetId="5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6" hidden="1">#REF!</definedName>
    <definedName name="BExKHAMUH8NR3HRV0V6FHJE3ROLN" localSheetId="13" hidden="1">#REF!</definedName>
    <definedName name="BExKHAMUH8NR3HRV0V6FHJE3ROLN" localSheetId="7" hidden="1">#REF!</definedName>
    <definedName name="BExKHAMUH8NR3HRV0V6FHJE3ROLN" localSheetId="2" hidden="1">#REF!</definedName>
    <definedName name="BExKHAMUH8NR3HRV0V6FHJE3ROLN" localSheetId="5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6" hidden="1">#REF!</definedName>
    <definedName name="BExKHCFKOWFHO2WW0N7Y5XDXEWAO" localSheetId="13" hidden="1">#REF!</definedName>
    <definedName name="BExKHCFKOWFHO2WW0N7Y5XDXEWAO" localSheetId="7" hidden="1">#REF!</definedName>
    <definedName name="BExKHCFKOWFHO2WW0N7Y5XDXEWAO" localSheetId="2" hidden="1">#REF!</definedName>
    <definedName name="BExKHCFKOWFHO2WW0N7Y5XDXEWAO" localSheetId="5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6" hidden="1">#REF!</definedName>
    <definedName name="BExKHIVLONZ46HLMR50DEXKEUNEP" localSheetId="13" hidden="1">#REF!</definedName>
    <definedName name="BExKHIVLONZ46HLMR50DEXKEUNEP" localSheetId="7" hidden="1">#REF!</definedName>
    <definedName name="BExKHIVLONZ46HLMR50DEXKEUNEP" localSheetId="2" hidden="1">#REF!</definedName>
    <definedName name="BExKHIVLONZ46HLMR50DEXKEUNEP" localSheetId="5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6" hidden="1">#REF!</definedName>
    <definedName name="BExKHPM9XA0ADDK7TUR0N38EXWEP" localSheetId="13" hidden="1">#REF!</definedName>
    <definedName name="BExKHPM9XA0ADDK7TUR0N38EXWEP" localSheetId="7" hidden="1">#REF!</definedName>
    <definedName name="BExKHPM9XA0ADDK7TUR0N38EXWEP" localSheetId="2" hidden="1">#REF!</definedName>
    <definedName name="BExKHPM9XA0ADDK7TUR0N38EXWEP" localSheetId="5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6" hidden="1">#REF!</definedName>
    <definedName name="BExKHQYXEM47TMIQRQVHE4T5LT8K" localSheetId="13" hidden="1">#REF!</definedName>
    <definedName name="BExKHQYXEM47TMIQRQVHE4T5LT8K" localSheetId="7" hidden="1">#REF!</definedName>
    <definedName name="BExKHQYXEM47TMIQRQVHE4T5LT8K" localSheetId="2" hidden="1">#REF!</definedName>
    <definedName name="BExKHQYXEM47TMIQRQVHE4T5LT8K" localSheetId="5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6" hidden="1">#REF!</definedName>
    <definedName name="BExKI4076KXCDE5KXL79KT36OKLO" localSheetId="13" hidden="1">#REF!</definedName>
    <definedName name="BExKI4076KXCDE5KXL79KT36OKLO" localSheetId="7" hidden="1">#REF!</definedName>
    <definedName name="BExKI4076KXCDE5KXL79KT36OKLO" localSheetId="2" hidden="1">#REF!</definedName>
    <definedName name="BExKI4076KXCDE5KXL79KT36OKLO" localSheetId="5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6" hidden="1">#REF!</definedName>
    <definedName name="BExKI7AUWXBP1WBLFRIYSNQZDWCY" localSheetId="13" hidden="1">#REF!</definedName>
    <definedName name="BExKI7AUWXBP1WBLFRIYSNQZDWCY" localSheetId="7" hidden="1">#REF!</definedName>
    <definedName name="BExKI7AUWXBP1WBLFRIYSNQZDWCY" localSheetId="2" hidden="1">#REF!</definedName>
    <definedName name="BExKI7AUWXBP1WBLFRIYSNQZDWCY" localSheetId="5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6" hidden="1">#REF!</definedName>
    <definedName name="BExKI7LO70WYISR7Q0Y1ZDWO9M3B" localSheetId="13" hidden="1">#REF!</definedName>
    <definedName name="BExKI7LO70WYISR7Q0Y1ZDWO9M3B" localSheetId="7" hidden="1">#REF!</definedName>
    <definedName name="BExKI7LO70WYISR7Q0Y1ZDWO9M3B" localSheetId="2" hidden="1">#REF!</definedName>
    <definedName name="BExKI7LO70WYISR7Q0Y1ZDWO9M3B" localSheetId="5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6" hidden="1">#REF!</definedName>
    <definedName name="BExKIF3EIT434ZQKMDXUBJCRLMK8" localSheetId="13" hidden="1">#REF!</definedName>
    <definedName name="BExKIF3EIT434ZQKMDXUBJCRLMK8" localSheetId="7" hidden="1">#REF!</definedName>
    <definedName name="BExKIF3EIT434ZQKMDXUBJCRLMK8" localSheetId="2" hidden="1">#REF!</definedName>
    <definedName name="BExKIF3EIT434ZQKMDXUBJCRLMK8" localSheetId="5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6" hidden="1">#REF!</definedName>
    <definedName name="BExKIGQV6TXIZG039HBOJU62WP2U" localSheetId="13" hidden="1">#REF!</definedName>
    <definedName name="BExKIGQV6TXIZG039HBOJU62WP2U" localSheetId="7" hidden="1">#REF!</definedName>
    <definedName name="BExKIGQV6TXIZG039HBOJU62WP2U" localSheetId="2" hidden="1">#REF!</definedName>
    <definedName name="BExKIGQV6TXIZG039HBOJU62WP2U" localSheetId="5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6" hidden="1">#REF!</definedName>
    <definedName name="BExKILE008SF3KTAN8WML3XKI1NZ" localSheetId="13" hidden="1">#REF!</definedName>
    <definedName name="BExKILE008SF3KTAN8WML3XKI1NZ" localSheetId="7" hidden="1">#REF!</definedName>
    <definedName name="BExKILE008SF3KTAN8WML3XKI1NZ" localSheetId="2" hidden="1">#REF!</definedName>
    <definedName name="BExKILE008SF3KTAN8WML3XKI1NZ" localSheetId="5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6" hidden="1">#REF!</definedName>
    <definedName name="BExKINSBB6RS7I489QHMCOMU4Z2X" localSheetId="13" hidden="1">#REF!</definedName>
    <definedName name="BExKINSBB6RS7I489QHMCOMU4Z2X" localSheetId="7" hidden="1">#REF!</definedName>
    <definedName name="BExKINSBB6RS7I489QHMCOMU4Z2X" localSheetId="2" hidden="1">#REF!</definedName>
    <definedName name="BExKINSBB6RS7I489QHMCOMU4Z2X" localSheetId="5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6" hidden="1">#REF!</definedName>
    <definedName name="BExKINXMPEA03CETGL1VOW1XRJIR" localSheetId="13" hidden="1">#REF!</definedName>
    <definedName name="BExKINXMPEA03CETGL1VOW1XRJIR" localSheetId="7" hidden="1">#REF!</definedName>
    <definedName name="BExKINXMPEA03CETGL1VOW1XRJIR" localSheetId="2" hidden="1">#REF!</definedName>
    <definedName name="BExKINXMPEA03CETGL1VOW1XRJIR" localSheetId="5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6" hidden="1">#REF!</definedName>
    <definedName name="BExKITBU5LXLZYDJS3D3BAVWEY3U" localSheetId="13" hidden="1">#REF!</definedName>
    <definedName name="BExKITBU5LXLZYDJS3D3BAVWEY3U" localSheetId="7" hidden="1">#REF!</definedName>
    <definedName name="BExKITBU5LXLZYDJS3D3BAVWEY3U" localSheetId="2" hidden="1">#REF!</definedName>
    <definedName name="BExKITBU5LXLZYDJS3D3BAVWEY3U" localSheetId="5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6" hidden="1">#REF!</definedName>
    <definedName name="BExKIU87ZKSOC2DYZWFK6SAK9I8E" localSheetId="13" hidden="1">#REF!</definedName>
    <definedName name="BExKIU87ZKSOC2DYZWFK6SAK9I8E" localSheetId="7" hidden="1">#REF!</definedName>
    <definedName name="BExKIU87ZKSOC2DYZWFK6SAK9I8E" localSheetId="2" hidden="1">#REF!</definedName>
    <definedName name="BExKIU87ZKSOC2DYZWFK6SAK9I8E" localSheetId="5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6" hidden="1">#REF!</definedName>
    <definedName name="BExKJ449HLYX2DJ9UF0H9GTPSQ73" localSheetId="13" hidden="1">#REF!</definedName>
    <definedName name="BExKJ449HLYX2DJ9UF0H9GTPSQ73" localSheetId="7" hidden="1">#REF!</definedName>
    <definedName name="BExKJ449HLYX2DJ9UF0H9GTPSQ73" localSheetId="2" hidden="1">#REF!</definedName>
    <definedName name="BExKJ449HLYX2DJ9UF0H9GTPSQ73" localSheetId="5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6" hidden="1">#REF!</definedName>
    <definedName name="BExKJ5649R9IC0GKQD6QI2G7C99Q" localSheetId="13" hidden="1">#REF!</definedName>
    <definedName name="BExKJ5649R9IC0GKQD6QI2G7C99Q" localSheetId="7" hidden="1">#REF!</definedName>
    <definedName name="BExKJ5649R9IC0GKQD6QI2G7C99Q" localSheetId="2" hidden="1">#REF!</definedName>
    <definedName name="BExKJ5649R9IC0GKQD6QI2G7C99Q" localSheetId="5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6" hidden="1">#REF!</definedName>
    <definedName name="BExKJEB4FXIMV2AAE9S3FCGRK1R0" localSheetId="13" hidden="1">#REF!</definedName>
    <definedName name="BExKJEB4FXIMV2AAE9S3FCGRK1R0" localSheetId="7" hidden="1">#REF!</definedName>
    <definedName name="BExKJEB4FXIMV2AAE9S3FCGRK1R0" localSheetId="2" hidden="1">#REF!</definedName>
    <definedName name="BExKJEB4FXIMV2AAE9S3FCGRK1R0" localSheetId="5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6" hidden="1">#REF!</definedName>
    <definedName name="BExKJELX2RUC8UEC56IZPYYZXHA7" localSheetId="13" hidden="1">#REF!</definedName>
    <definedName name="BExKJELX2RUC8UEC56IZPYYZXHA7" localSheetId="7" hidden="1">#REF!</definedName>
    <definedName name="BExKJELX2RUC8UEC56IZPYYZXHA7" localSheetId="2" hidden="1">#REF!</definedName>
    <definedName name="BExKJELX2RUC8UEC56IZPYYZXHA7" localSheetId="5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6" hidden="1">#REF!</definedName>
    <definedName name="BExKJI7CV9I6ILFIZ3SVO4DGK64J" localSheetId="13" hidden="1">#REF!</definedName>
    <definedName name="BExKJI7CV9I6ILFIZ3SVO4DGK64J" localSheetId="7" hidden="1">#REF!</definedName>
    <definedName name="BExKJI7CV9I6ILFIZ3SVO4DGK64J" localSheetId="2" hidden="1">#REF!</definedName>
    <definedName name="BExKJI7CV9I6ILFIZ3SVO4DGK64J" localSheetId="5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6" hidden="1">#REF!</definedName>
    <definedName name="BExKJINMXS61G2TZEXCJAWVV4F57" localSheetId="13" hidden="1">#REF!</definedName>
    <definedName name="BExKJINMXS61G2TZEXCJAWVV4F57" localSheetId="7" hidden="1">#REF!</definedName>
    <definedName name="BExKJINMXS61G2TZEXCJAWVV4F57" localSheetId="2" hidden="1">#REF!</definedName>
    <definedName name="BExKJINMXS61G2TZEXCJAWVV4F57" localSheetId="5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6" hidden="1">#REF!</definedName>
    <definedName name="BExKJK5ME8KB7HA0180L7OUZDDGV" localSheetId="13" hidden="1">#REF!</definedName>
    <definedName name="BExKJK5ME8KB7HA0180L7OUZDDGV" localSheetId="7" hidden="1">#REF!</definedName>
    <definedName name="BExKJK5ME8KB7HA0180L7OUZDDGV" localSheetId="2" hidden="1">#REF!</definedName>
    <definedName name="BExKJK5ME8KB7HA0180L7OUZDDGV" localSheetId="5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6" hidden="1">#REF!</definedName>
    <definedName name="BExKJLY652HI5GNEEWQXOB08K2C1" localSheetId="13" hidden="1">#REF!</definedName>
    <definedName name="BExKJLY652HI5GNEEWQXOB08K2C1" localSheetId="7" hidden="1">#REF!</definedName>
    <definedName name="BExKJLY652HI5GNEEWQXOB08K2C1" localSheetId="2" hidden="1">#REF!</definedName>
    <definedName name="BExKJLY652HI5GNEEWQXOB08K2C1" localSheetId="5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6" hidden="1">#REF!</definedName>
    <definedName name="BExKJN5IF0VMDILJ5K8ZENF2QYV1" localSheetId="13" hidden="1">#REF!</definedName>
    <definedName name="BExKJN5IF0VMDILJ5K8ZENF2QYV1" localSheetId="7" hidden="1">#REF!</definedName>
    <definedName name="BExKJN5IF0VMDILJ5K8ZENF2QYV1" localSheetId="2" hidden="1">#REF!</definedName>
    <definedName name="BExKJN5IF0VMDILJ5K8ZENF2QYV1" localSheetId="5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6" hidden="1">#REF!</definedName>
    <definedName name="BExKJUSJPFUIK20FTVAFJWR2OUYX" localSheetId="13" hidden="1">#REF!</definedName>
    <definedName name="BExKJUSJPFUIK20FTVAFJWR2OUYX" localSheetId="7" hidden="1">#REF!</definedName>
    <definedName name="BExKJUSJPFUIK20FTVAFJWR2OUYX" localSheetId="2" hidden="1">#REF!</definedName>
    <definedName name="BExKJUSJPFUIK20FTVAFJWR2OUYX" localSheetId="5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6" hidden="1">#REF!</definedName>
    <definedName name="BExKJXHNZTE5OMRQ1KTVM1DIQE9I" localSheetId="13" hidden="1">#REF!</definedName>
    <definedName name="BExKJXHNZTE5OMRQ1KTVM1DIQE9I" localSheetId="7" hidden="1">#REF!</definedName>
    <definedName name="BExKJXHNZTE5OMRQ1KTVM1DIQE9I" localSheetId="2" hidden="1">#REF!</definedName>
    <definedName name="BExKJXHNZTE5OMRQ1KTVM1DIQE9I" localSheetId="5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6" hidden="1">#REF!</definedName>
    <definedName name="BExKK8VP5RS3D0UXZVKA37C4SYBP" localSheetId="13" hidden="1">#REF!</definedName>
    <definedName name="BExKK8VP5RS3D0UXZVKA37C4SYBP" localSheetId="7" hidden="1">#REF!</definedName>
    <definedName name="BExKK8VP5RS3D0UXZVKA37C4SYBP" localSheetId="2" hidden="1">#REF!</definedName>
    <definedName name="BExKK8VP5RS3D0UXZVKA37C4SYBP" localSheetId="5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6" hidden="1">#REF!</definedName>
    <definedName name="BExKKIM9NPF6B3SPMPIQB27HQME4" localSheetId="13" hidden="1">#REF!</definedName>
    <definedName name="BExKKIM9NPF6B3SPMPIQB27HQME4" localSheetId="7" hidden="1">#REF!</definedName>
    <definedName name="BExKKIM9NPF6B3SPMPIQB27HQME4" localSheetId="2" hidden="1">#REF!</definedName>
    <definedName name="BExKKIM9NPF6B3SPMPIQB27HQME4" localSheetId="5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6" hidden="1">#REF!</definedName>
    <definedName name="BExKKIX1BCBQ4R3K41QD8NTV0OV0" localSheetId="13" hidden="1">#REF!</definedName>
    <definedName name="BExKKIX1BCBQ4R3K41QD8NTV0OV0" localSheetId="7" hidden="1">#REF!</definedName>
    <definedName name="BExKKIX1BCBQ4R3K41QD8NTV0OV0" localSheetId="2" hidden="1">#REF!</definedName>
    <definedName name="BExKKIX1BCBQ4R3K41QD8NTV0OV0" localSheetId="5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6" hidden="1">#REF!</definedName>
    <definedName name="BExKKJ2IHMOO66DQ0V2YABR4GV05" localSheetId="13" hidden="1">#REF!</definedName>
    <definedName name="BExKKJ2IHMOO66DQ0V2YABR4GV05" localSheetId="7" hidden="1">#REF!</definedName>
    <definedName name="BExKKJ2IHMOO66DQ0V2YABR4GV05" localSheetId="2" hidden="1">#REF!</definedName>
    <definedName name="BExKKJ2IHMOO66DQ0V2YABR4GV05" localSheetId="5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6" hidden="1">#REF!</definedName>
    <definedName name="BExKKQ3ZWADYV03YHMXDOAMU90EB" localSheetId="13" hidden="1">#REF!</definedName>
    <definedName name="BExKKQ3ZWADYV03YHMXDOAMU90EB" localSheetId="7" hidden="1">#REF!</definedName>
    <definedName name="BExKKQ3ZWADYV03YHMXDOAMU90EB" localSheetId="2" hidden="1">#REF!</definedName>
    <definedName name="BExKKQ3ZWADYV03YHMXDOAMU90EB" localSheetId="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6" hidden="1">#REF!</definedName>
    <definedName name="BExKKUGD2HMJWQEYZ8H3X1BMXFS9" localSheetId="13" hidden="1">#REF!</definedName>
    <definedName name="BExKKUGD2HMJWQEYZ8H3X1BMXFS9" localSheetId="7" hidden="1">#REF!</definedName>
    <definedName name="BExKKUGD2HMJWQEYZ8H3X1BMXFS9" localSheetId="2" hidden="1">#REF!</definedName>
    <definedName name="BExKKUGD2HMJWQEYZ8H3X1BMXFS9" localSheetId="5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6" hidden="1">#REF!</definedName>
    <definedName name="BExKKX05KCZZZPKOR1NE5A8RGVT4" localSheetId="13" hidden="1">#REF!</definedName>
    <definedName name="BExKKX05KCZZZPKOR1NE5A8RGVT4" localSheetId="7" hidden="1">#REF!</definedName>
    <definedName name="BExKKX05KCZZZPKOR1NE5A8RGVT4" localSheetId="2" hidden="1">#REF!</definedName>
    <definedName name="BExKKX05KCZZZPKOR1NE5A8RGVT4" localSheetId="5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6" hidden="1">#REF!</definedName>
    <definedName name="BExKL3QUCLQLECGZM555PRF8EN56" localSheetId="13" hidden="1">#REF!</definedName>
    <definedName name="BExKL3QUCLQLECGZM555PRF8EN56" localSheetId="7" hidden="1">#REF!</definedName>
    <definedName name="BExKL3QUCLQLECGZM555PRF8EN56" localSheetId="2" hidden="1">#REF!</definedName>
    <definedName name="BExKL3QUCLQLECGZM555PRF8EN56" localSheetId="5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6" hidden="1">#REF!</definedName>
    <definedName name="BExKL7CGLA62V9UQH9ZDEHIK8W4O" localSheetId="13" hidden="1">#REF!</definedName>
    <definedName name="BExKL7CGLA62V9UQH9ZDEHIK8W4O" localSheetId="7" hidden="1">#REF!</definedName>
    <definedName name="BExKL7CGLA62V9UQH9ZDEHIK8W4O" localSheetId="2" hidden="1">#REF!</definedName>
    <definedName name="BExKL7CGLA62V9UQH9ZDEHIK8W4O" localSheetId="5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6" hidden="1">#REF!</definedName>
    <definedName name="BExKLD6S9L66QYREYHBE5J44OK7X" localSheetId="13" hidden="1">#REF!</definedName>
    <definedName name="BExKLD6S9L66QYREYHBE5J44OK7X" localSheetId="7" hidden="1">#REF!</definedName>
    <definedName name="BExKLD6S9L66QYREYHBE5J44OK7X" localSheetId="2" hidden="1">#REF!</definedName>
    <definedName name="BExKLD6S9L66QYREYHBE5J44OK7X" localSheetId="5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6" hidden="1">#REF!</definedName>
    <definedName name="BExKLEZK32L28GYJWVO63BZ5E1JD" localSheetId="13" hidden="1">#REF!</definedName>
    <definedName name="BExKLEZK32L28GYJWVO63BZ5E1JD" localSheetId="7" hidden="1">#REF!</definedName>
    <definedName name="BExKLEZK32L28GYJWVO63BZ5E1JD" localSheetId="2" hidden="1">#REF!</definedName>
    <definedName name="BExKLEZK32L28GYJWVO63BZ5E1JD" localSheetId="5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6" hidden="1">#REF!</definedName>
    <definedName name="BExKLLKVVHT06LA55JB2FC871DC5" localSheetId="13" hidden="1">#REF!</definedName>
    <definedName name="BExKLLKVVHT06LA55JB2FC871DC5" localSheetId="7" hidden="1">#REF!</definedName>
    <definedName name="BExKLLKVVHT06LA55JB2FC871DC5" localSheetId="2" hidden="1">#REF!</definedName>
    <definedName name="BExKLLKVVHT06LA55JB2FC871DC5" localSheetId="5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6" hidden="1">#REF!</definedName>
    <definedName name="BExKMKNALVJRCZS69GFJA4M1J08O" localSheetId="13" hidden="1">#REF!</definedName>
    <definedName name="BExKMKNALVJRCZS69GFJA4M1J08O" localSheetId="7" hidden="1">#REF!</definedName>
    <definedName name="BExKMKNALVJRCZS69GFJA4M1J08O" localSheetId="2" hidden="1">#REF!</definedName>
    <definedName name="BExKMKNALVJRCZS69GFJA4M1J08O" localSheetId="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6" hidden="1">#REF!</definedName>
    <definedName name="BExKMMFZIDRFNSBCWVADJ4S2JE52" localSheetId="13" hidden="1">#REF!</definedName>
    <definedName name="BExKMMFZIDRFNSBCWVADJ4S2JE52" localSheetId="7" hidden="1">#REF!</definedName>
    <definedName name="BExKMMFZIDRFNSBCWVADJ4S2JE52" localSheetId="2" hidden="1">#REF!</definedName>
    <definedName name="BExKMMFZIDRFNSBCWVADJ4S2JE52" localSheetId="5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6" hidden="1">#REF!</definedName>
    <definedName name="BExKMRZJS845FERFW6HUXLFAOMYD" localSheetId="13" hidden="1">#REF!</definedName>
    <definedName name="BExKMRZJS845FERFW6HUXLFAOMYD" localSheetId="7" hidden="1">#REF!</definedName>
    <definedName name="BExKMRZJS845FERFW6HUXLFAOMYD" localSheetId="2" hidden="1">#REF!</definedName>
    <definedName name="BExKMRZJS845FERFW6HUXLFAOMYD" localSheetId="5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6" hidden="1">#REF!</definedName>
    <definedName name="BExKMS514WWPGUGRYGTH6XU97T8B" localSheetId="13" hidden="1">#REF!</definedName>
    <definedName name="BExKMS514WWPGUGRYGTH6XU97T8B" localSheetId="7" hidden="1">#REF!</definedName>
    <definedName name="BExKMS514WWPGUGRYGTH6XU97T8B" localSheetId="2" hidden="1">#REF!</definedName>
    <definedName name="BExKMS514WWPGUGRYGTH6XU97T8B" localSheetId="5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6" hidden="1">#REF!</definedName>
    <definedName name="BExKMUDV8AH8HQAD5HJVUW7GFDWU" localSheetId="13" hidden="1">#REF!</definedName>
    <definedName name="BExKMUDV8AH8HQAD5HJVUW7GFDWU" localSheetId="7" hidden="1">#REF!</definedName>
    <definedName name="BExKMUDV8AH8HQAD5HJVUW7GFDWU" localSheetId="2" hidden="1">#REF!</definedName>
    <definedName name="BExKMUDV8AH8HQAD5HJVUW7GFDWU" localSheetId="5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6" hidden="1">#REF!</definedName>
    <definedName name="BExKMWBX4EH3EYJ07UFEM08NB40Z" localSheetId="13" hidden="1">#REF!</definedName>
    <definedName name="BExKMWBX4EH3EYJ07UFEM08NB40Z" localSheetId="7" hidden="1">#REF!</definedName>
    <definedName name="BExKMWBX4EH3EYJ07UFEM08NB40Z" localSheetId="2" hidden="1">#REF!</definedName>
    <definedName name="BExKMWBX4EH3EYJ07UFEM08NB40Z" localSheetId="5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6" hidden="1">#REF!</definedName>
    <definedName name="BExKN4Q70IU9OY91QRUSK3044MQD" localSheetId="13" hidden="1">#REF!</definedName>
    <definedName name="BExKN4Q70IU9OY91QRUSK3044MQD" localSheetId="7" hidden="1">#REF!</definedName>
    <definedName name="BExKN4Q70IU9OY91QRUSK3044MQD" localSheetId="2" hidden="1">#REF!</definedName>
    <definedName name="BExKN4Q70IU9OY91QRUSK3044MQD" localSheetId="5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6" hidden="1">#REF!</definedName>
    <definedName name="BExKNBGV2IR3S7M0BX4810KZB4V3" localSheetId="13" hidden="1">#REF!</definedName>
    <definedName name="BExKNBGV2IR3S7M0BX4810KZB4V3" localSheetId="7" hidden="1">#REF!</definedName>
    <definedName name="BExKNBGV2IR3S7M0BX4810KZB4V3" localSheetId="2" hidden="1">#REF!</definedName>
    <definedName name="BExKNBGV2IR3S7M0BX4810KZB4V3" localSheetId="5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6" hidden="1">#REF!</definedName>
    <definedName name="BExKNCTBZTSY3MO42VU5PLV6YUHZ" localSheetId="13" hidden="1">#REF!</definedName>
    <definedName name="BExKNCTBZTSY3MO42VU5PLV6YUHZ" localSheetId="7" hidden="1">#REF!</definedName>
    <definedName name="BExKNCTBZTSY3MO42VU5PLV6YUHZ" localSheetId="2" hidden="1">#REF!</definedName>
    <definedName name="BExKNCTBZTSY3MO42VU5PLV6YUHZ" localSheetId="5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6" hidden="1">#REF!</definedName>
    <definedName name="BExKNGV2YY749C42AQ2T9QNIE5C3" localSheetId="13" hidden="1">#REF!</definedName>
    <definedName name="BExKNGV2YY749C42AQ2T9QNIE5C3" localSheetId="7" hidden="1">#REF!</definedName>
    <definedName name="BExKNGV2YY749C42AQ2T9QNIE5C3" localSheetId="2" hidden="1">#REF!</definedName>
    <definedName name="BExKNGV2YY749C42AQ2T9QNIE5C3" localSheetId="5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6" hidden="1">#REF!</definedName>
    <definedName name="BExKNH0F1WPNUEQITIUN5T4NDX9H" localSheetId="13" hidden="1">#REF!</definedName>
    <definedName name="BExKNH0F1WPNUEQITIUN5T4NDX9H" localSheetId="7" hidden="1">#REF!</definedName>
    <definedName name="BExKNH0F1WPNUEQITIUN5T4NDX9H" localSheetId="2" hidden="1">#REF!</definedName>
    <definedName name="BExKNH0F1WPNUEQITIUN5T4NDX9H" localSheetId="5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6" hidden="1">#REF!</definedName>
    <definedName name="BExKNV8UOHVWEHDJWI2WMJ9X6QHZ" localSheetId="13" hidden="1">#REF!</definedName>
    <definedName name="BExKNV8UOHVWEHDJWI2WMJ9X6QHZ" localSheetId="7" hidden="1">#REF!</definedName>
    <definedName name="BExKNV8UOHVWEHDJWI2WMJ9X6QHZ" localSheetId="2" hidden="1">#REF!</definedName>
    <definedName name="BExKNV8UOHVWEHDJWI2WMJ9X6QHZ" localSheetId="5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6" hidden="1">#REF!</definedName>
    <definedName name="BExKNZLD7UATC1MYRNJD8H2NH4KU" localSheetId="13" hidden="1">#REF!</definedName>
    <definedName name="BExKNZLD7UATC1MYRNJD8H2NH4KU" localSheetId="7" hidden="1">#REF!</definedName>
    <definedName name="BExKNZLD7UATC1MYRNJD8H2NH4KU" localSheetId="2" hidden="1">#REF!</definedName>
    <definedName name="BExKNZLD7UATC1MYRNJD8H2NH4KU" localSheetId="5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6" hidden="1">#REF!</definedName>
    <definedName name="BExKNZQUKQQG2Y97R74G4O4BJP1L" localSheetId="13" hidden="1">#REF!</definedName>
    <definedName name="BExKNZQUKQQG2Y97R74G4O4BJP1L" localSheetId="7" hidden="1">#REF!</definedName>
    <definedName name="BExKNZQUKQQG2Y97R74G4O4BJP1L" localSheetId="2" hidden="1">#REF!</definedName>
    <definedName name="BExKNZQUKQQG2Y97R74G4O4BJP1L" localSheetId="5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6" hidden="1">#REF!</definedName>
    <definedName name="BExKO06X0EAD3ABEG1E8PWLDWHBA" localSheetId="13" hidden="1">#REF!</definedName>
    <definedName name="BExKO06X0EAD3ABEG1E8PWLDWHBA" localSheetId="7" hidden="1">#REF!</definedName>
    <definedName name="BExKO06X0EAD3ABEG1E8PWLDWHBA" localSheetId="2" hidden="1">#REF!</definedName>
    <definedName name="BExKO06X0EAD3ABEG1E8PWLDWHBA" localSheetId="5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6" hidden="1">#REF!</definedName>
    <definedName name="BExKO2AHHSGNI1AZOIOW21KPXKPE" localSheetId="13" hidden="1">#REF!</definedName>
    <definedName name="BExKO2AHHSGNI1AZOIOW21KPXKPE" localSheetId="7" hidden="1">#REF!</definedName>
    <definedName name="BExKO2AHHSGNI1AZOIOW21KPXKPE" localSheetId="2" hidden="1">#REF!</definedName>
    <definedName name="BExKO2AHHSGNI1AZOIOW21KPXKPE" localSheetId="5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6" hidden="1">#REF!</definedName>
    <definedName name="BExKO2FXWJWC5IZLDN8JHYILQJ2N" localSheetId="13" hidden="1">#REF!</definedName>
    <definedName name="BExKO2FXWJWC5IZLDN8JHYILQJ2N" localSheetId="7" hidden="1">#REF!</definedName>
    <definedName name="BExKO2FXWJWC5IZLDN8JHYILQJ2N" localSheetId="2" hidden="1">#REF!</definedName>
    <definedName name="BExKO2FXWJWC5IZLDN8JHYILQJ2N" localSheetId="5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6" hidden="1">#REF!</definedName>
    <definedName name="BExKO438WZ8FKOU00NURGFMOYXWN" localSheetId="13" hidden="1">#REF!</definedName>
    <definedName name="BExKO438WZ8FKOU00NURGFMOYXWN" localSheetId="7" hidden="1">#REF!</definedName>
    <definedName name="BExKO438WZ8FKOU00NURGFMOYXWN" localSheetId="2" hidden="1">#REF!</definedName>
    <definedName name="BExKO438WZ8FKOU00NURGFMOYXWN" localSheetId="5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6" hidden="1">#REF!</definedName>
    <definedName name="BExKO551EZ73M80UFHBQE7BQVU4L" localSheetId="13" hidden="1">#REF!</definedName>
    <definedName name="BExKO551EZ73M80UFHBQE7BQVU4L" localSheetId="7" hidden="1">#REF!</definedName>
    <definedName name="BExKO551EZ73M80UFHBQE7BQVU4L" localSheetId="2" hidden="1">#REF!</definedName>
    <definedName name="BExKO551EZ73M80UFHBQE7BQVU4L" localSheetId="5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6" hidden="1">#REF!</definedName>
    <definedName name="BExKOBA4VTRV9YG31IM1PDDO3J9M" localSheetId="13" hidden="1">#REF!</definedName>
    <definedName name="BExKOBA4VTRV9YG31IM1PDDO3J9M" localSheetId="7" hidden="1">#REF!</definedName>
    <definedName name="BExKOBA4VTRV9YG31IM1PDDO3J9M" localSheetId="2" hidden="1">#REF!</definedName>
    <definedName name="BExKOBA4VTRV9YG31IM1PDDO3J9M" localSheetId="5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6" hidden="1">#REF!</definedName>
    <definedName name="BExKODIZGWW2EQD0FEYW6WK6XLCM" localSheetId="13" hidden="1">#REF!</definedName>
    <definedName name="BExKODIZGWW2EQD0FEYW6WK6XLCM" localSheetId="7" hidden="1">#REF!</definedName>
    <definedName name="BExKODIZGWW2EQD0FEYW6WK6XLCM" localSheetId="2" hidden="1">#REF!</definedName>
    <definedName name="BExKODIZGWW2EQD0FEYW6WK6XLCM" localSheetId="5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6" hidden="1">#REF!</definedName>
    <definedName name="BExKOPO2HPWVQGAKW8LOZMPIDEFG" localSheetId="13" hidden="1">#REF!</definedName>
    <definedName name="BExKOPO2HPWVQGAKW8LOZMPIDEFG" localSheetId="7" hidden="1">#REF!</definedName>
    <definedName name="BExKOPO2HPWVQGAKW8LOZMPIDEFG" localSheetId="2" hidden="1">#REF!</definedName>
    <definedName name="BExKOPO2HPWVQGAKW8LOZMPIDEFG" localSheetId="5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6" hidden="1">#REF!</definedName>
    <definedName name="BExKP7SRQ3MN5BDYXV2XMBQNUH23" localSheetId="13" hidden="1">#REF!</definedName>
    <definedName name="BExKP7SRQ3MN5BDYXV2XMBQNUH23" localSheetId="7" hidden="1">#REF!</definedName>
    <definedName name="BExKP7SRQ3MN5BDYXV2XMBQNUH23" localSheetId="2" hidden="1">#REF!</definedName>
    <definedName name="BExKP7SRQ3MN5BDYXV2XMBQNUH23" localSheetId="5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6" hidden="1">#REF!</definedName>
    <definedName name="BExKPEZP0QTKOTLIMMIFSVTHQEEK" localSheetId="13" hidden="1">#REF!</definedName>
    <definedName name="BExKPEZP0QTKOTLIMMIFSVTHQEEK" localSheetId="7" hidden="1">#REF!</definedName>
    <definedName name="BExKPEZP0QTKOTLIMMIFSVTHQEEK" localSheetId="2" hidden="1">#REF!</definedName>
    <definedName name="BExKPEZP0QTKOTLIMMIFSVTHQEEK" localSheetId="5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6" hidden="1">#REF!</definedName>
    <definedName name="BExKPFFSVTL757PNITV8R9RN4452" localSheetId="13" hidden="1">#REF!</definedName>
    <definedName name="BExKPFFSVTL757PNITV8R9RN4452" localSheetId="7" hidden="1">#REF!</definedName>
    <definedName name="BExKPFFSVTL757PNITV8R9RN4452" localSheetId="2" hidden="1">#REF!</definedName>
    <definedName name="BExKPFFSVTL757PNITV8R9RN4452" localSheetId="5" hidden="1">#REF!</definedName>
    <definedName name="BExKPFFSVTL757PNITV8R9RN4452" localSheetId="1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6" hidden="1">#REF!</definedName>
    <definedName name="BExKPJHKPVROP9QX9BMBZMU2HEZ1" localSheetId="13" hidden="1">#REF!</definedName>
    <definedName name="BExKPJHKPVROP9QX9BMBZMU2HEZ1" localSheetId="7" hidden="1">#REF!</definedName>
    <definedName name="BExKPJHKPVROP9QX9BMBZMU2HEZ1" localSheetId="2" hidden="1">#REF!</definedName>
    <definedName name="BExKPJHKPVROP9QX9BMBZMU2HEZ1" localSheetId="5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6" hidden="1">#REF!</definedName>
    <definedName name="BExKPLQJX0HJ8OTXBXH9IC9J2V0W" localSheetId="13" hidden="1">#REF!</definedName>
    <definedName name="BExKPLQJX0HJ8OTXBXH9IC9J2V0W" localSheetId="7" hidden="1">#REF!</definedName>
    <definedName name="BExKPLQJX0HJ8OTXBXH9IC9J2V0W" localSheetId="2" hidden="1">#REF!</definedName>
    <definedName name="BExKPLQJX0HJ8OTXBXH9IC9J2V0W" localSheetId="5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6" hidden="1">#REF!</definedName>
    <definedName name="BExKPN8C7GN36ZJZHLOB74LU6KT0" localSheetId="13" hidden="1">#REF!</definedName>
    <definedName name="BExKPN8C7GN36ZJZHLOB74LU6KT0" localSheetId="7" hidden="1">#REF!</definedName>
    <definedName name="BExKPN8C7GN36ZJZHLOB74LU6KT0" localSheetId="2" hidden="1">#REF!</definedName>
    <definedName name="BExKPN8C7GN36ZJZHLOB74LU6KT0" localSheetId="5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6" hidden="1">#REF!</definedName>
    <definedName name="BExKPX9VZ1J5021Q98K60HMPJU58" localSheetId="13" hidden="1">#REF!</definedName>
    <definedName name="BExKPX9VZ1J5021Q98K60HMPJU58" localSheetId="7" hidden="1">#REF!</definedName>
    <definedName name="BExKPX9VZ1J5021Q98K60HMPJU58" localSheetId="2" hidden="1">#REF!</definedName>
    <definedName name="BExKPX9VZ1J5021Q98K60HMPJU58" localSheetId="5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6" hidden="1">#REF!</definedName>
    <definedName name="BExKQGGEP203MUWSJVORTY7RFOFT" localSheetId="13" hidden="1">#REF!</definedName>
    <definedName name="BExKQGGEP203MUWSJVORTY7RFOFT" localSheetId="7" hidden="1">#REF!</definedName>
    <definedName name="BExKQGGEP203MUWSJVORTY7RFOFT" localSheetId="2" hidden="1">#REF!</definedName>
    <definedName name="BExKQGGEP203MUWSJVORTY7RFOFT" localSheetId="5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6" hidden="1">#REF!</definedName>
    <definedName name="BExKQJGAAWNM3NT19E9I0CQDBTU0" localSheetId="13" hidden="1">#REF!</definedName>
    <definedName name="BExKQJGAAWNM3NT19E9I0CQDBTU0" localSheetId="7" hidden="1">#REF!</definedName>
    <definedName name="BExKQJGAAWNM3NT19E9I0CQDBTU0" localSheetId="2" hidden="1">#REF!</definedName>
    <definedName name="BExKQJGAAWNM3NT19E9I0CQDBTU0" localSheetId="5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6" hidden="1">#REF!</definedName>
    <definedName name="BExKQM5GJ1ZN5REKFE7YVBQ0KXWF" localSheetId="13" hidden="1">#REF!</definedName>
    <definedName name="BExKQM5GJ1ZN5REKFE7YVBQ0KXWF" localSheetId="7" hidden="1">#REF!</definedName>
    <definedName name="BExKQM5GJ1ZN5REKFE7YVBQ0KXWF" localSheetId="2" hidden="1">#REF!</definedName>
    <definedName name="BExKQM5GJ1ZN5REKFE7YVBQ0KXWF" localSheetId="5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6" hidden="1">#REF!</definedName>
    <definedName name="BExKQQ71278061G7ZFYGPWOMOMY2" localSheetId="13" hidden="1">#REF!</definedName>
    <definedName name="BExKQQ71278061G7ZFYGPWOMOMY2" localSheetId="7" hidden="1">#REF!</definedName>
    <definedName name="BExKQQ71278061G7ZFYGPWOMOMY2" localSheetId="2" hidden="1">#REF!</definedName>
    <definedName name="BExKQQ71278061G7ZFYGPWOMOMY2" localSheetId="5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6" hidden="1">#REF!</definedName>
    <definedName name="BExKQTXRG3ECU8NT47UR7643LO5G" localSheetId="13" hidden="1">#REF!</definedName>
    <definedName name="BExKQTXRG3ECU8NT47UR7643LO5G" localSheetId="7" hidden="1">#REF!</definedName>
    <definedName name="BExKQTXRG3ECU8NT47UR7643LO5G" localSheetId="2" hidden="1">#REF!</definedName>
    <definedName name="BExKQTXRG3ECU8NT47UR7643LO5G" localSheetId="5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6" hidden="1">#REF!</definedName>
    <definedName name="BExKQVL7HPOIZ4FHANDFMVOJLEPR" localSheetId="13" hidden="1">#REF!</definedName>
    <definedName name="BExKQVL7HPOIZ4FHANDFMVOJLEPR" localSheetId="7" hidden="1">#REF!</definedName>
    <definedName name="BExKQVL7HPOIZ4FHANDFMVOJLEPR" localSheetId="2" hidden="1">#REF!</definedName>
    <definedName name="BExKQVL7HPOIZ4FHANDFMVOJLEPR" localSheetId="5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6" hidden="1">#REF!</definedName>
    <definedName name="BExKR3ZAJRYXZB4M7XZPK0I7E55W" localSheetId="13" hidden="1">#REF!</definedName>
    <definedName name="BExKR3ZAJRYXZB4M7XZPK0I7E55W" localSheetId="7" hidden="1">#REF!</definedName>
    <definedName name="BExKR3ZAJRYXZB4M7XZPK0I7E55W" localSheetId="2" hidden="1">#REF!</definedName>
    <definedName name="BExKR3ZAJRYXZB4M7XZPK0I7E55W" localSheetId="5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6" hidden="1">#REF!</definedName>
    <definedName name="BExKR8RZSEHW184G0Z56B4EGNU72" localSheetId="13" hidden="1">#REF!</definedName>
    <definedName name="BExKR8RZSEHW184G0Z56B4EGNU72" localSheetId="7" hidden="1">#REF!</definedName>
    <definedName name="BExKR8RZSEHW184G0Z56B4EGNU72" localSheetId="2" hidden="1">#REF!</definedName>
    <definedName name="BExKR8RZSEHW184G0Z56B4EGNU72" localSheetId="5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6" hidden="1">#REF!</definedName>
    <definedName name="BExKRHM60KUPM7RGAAFRSKX4TMS5" localSheetId="13" hidden="1">#REF!</definedName>
    <definedName name="BExKRHM60KUPM7RGAAFRSKX4TMS5" localSheetId="7" hidden="1">#REF!</definedName>
    <definedName name="BExKRHM60KUPM7RGAAFRSKX4TMS5" localSheetId="2" hidden="1">#REF!</definedName>
    <definedName name="BExKRHM60KUPM7RGAAFRSKX4TMS5" localSheetId="5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6" hidden="1">#REF!</definedName>
    <definedName name="BExKRQB2LX164R610N3VXJPD3C1W" localSheetId="13" hidden="1">#REF!</definedName>
    <definedName name="BExKRQB2LX164R610N3VXJPD3C1W" localSheetId="7" hidden="1">#REF!</definedName>
    <definedName name="BExKRQB2LX164R610N3VXJPD3C1W" localSheetId="2" hidden="1">#REF!</definedName>
    <definedName name="BExKRQB2LX164R610N3VXJPD3C1W" localSheetId="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6" hidden="1">#REF!</definedName>
    <definedName name="BExKRVUSQ6PA7ZYQSTEQL3X7PB9P" localSheetId="13" hidden="1">#REF!</definedName>
    <definedName name="BExKRVUSQ6PA7ZYQSTEQL3X7PB9P" localSheetId="7" hidden="1">#REF!</definedName>
    <definedName name="BExKRVUSQ6PA7ZYQSTEQL3X7PB9P" localSheetId="2" hidden="1">#REF!</definedName>
    <definedName name="BExKRVUSQ6PA7ZYQSTEQL3X7PB9P" localSheetId="5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6" hidden="1">#REF!</definedName>
    <definedName name="BExKRY3KZ7F7RB2KH8HXSQ85IEQO" localSheetId="13" hidden="1">#REF!</definedName>
    <definedName name="BExKRY3KZ7F7RB2KH8HXSQ85IEQO" localSheetId="7" hidden="1">#REF!</definedName>
    <definedName name="BExKRY3KZ7F7RB2KH8HXSQ85IEQO" localSheetId="2" hidden="1">#REF!</definedName>
    <definedName name="BExKRY3KZ7F7RB2KH8HXSQ85IEQO" localSheetId="5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6" hidden="1">#REF!</definedName>
    <definedName name="BExKS91CCVW1YKNE1EQ4MCE1E9JX" localSheetId="13" hidden="1">#REF!</definedName>
    <definedName name="BExKS91CCVW1YKNE1EQ4MCE1E9JX" localSheetId="7" hidden="1">#REF!</definedName>
    <definedName name="BExKS91CCVW1YKNE1EQ4MCE1E9JX" localSheetId="2" hidden="1">#REF!</definedName>
    <definedName name="BExKS91CCVW1YKNE1EQ4MCE1E9JX" localSheetId="5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6" hidden="1">#REF!</definedName>
    <definedName name="BExKSA37DZTCK6H13HPIKR0ZFVL8" localSheetId="13" hidden="1">#REF!</definedName>
    <definedName name="BExKSA37DZTCK6H13HPIKR0ZFVL8" localSheetId="7" hidden="1">#REF!</definedName>
    <definedName name="BExKSA37DZTCK6H13HPIKR0ZFVL8" localSheetId="2" hidden="1">#REF!</definedName>
    <definedName name="BExKSA37DZTCK6H13HPIKR0ZFVL8" localSheetId="5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6" hidden="1">#REF!</definedName>
    <definedName name="BExKSB51O073JLM4PEU353GBBSMI" localSheetId="13" hidden="1">#REF!</definedName>
    <definedName name="BExKSB51O073JLM4PEU353GBBSMI" localSheetId="7" hidden="1">#REF!</definedName>
    <definedName name="BExKSB51O073JLM4PEU353GBBSMI" localSheetId="2" hidden="1">#REF!</definedName>
    <definedName name="BExKSB51O073JLM4PEU353GBBSMI" localSheetId="5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6" hidden="1">#REF!</definedName>
    <definedName name="BExKSC1EDUXA6RM44LZV6HMMHKLX" localSheetId="13" hidden="1">#REF!</definedName>
    <definedName name="BExKSC1EDUXA6RM44LZV6HMMHKLX" localSheetId="7" hidden="1">#REF!</definedName>
    <definedName name="BExKSC1EDUXA6RM44LZV6HMMHKLX" localSheetId="2" hidden="1">#REF!</definedName>
    <definedName name="BExKSC1EDUXA6RM44LZV6HMMHKLX" localSheetId="5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6" hidden="1">#REF!</definedName>
    <definedName name="BExKSFMOMSZYDE0WNC94F40S6636" localSheetId="13" hidden="1">#REF!</definedName>
    <definedName name="BExKSFMOMSZYDE0WNC94F40S6636" localSheetId="7" hidden="1">#REF!</definedName>
    <definedName name="BExKSFMOMSZYDE0WNC94F40S6636" localSheetId="2" hidden="1">#REF!</definedName>
    <definedName name="BExKSFMOMSZYDE0WNC94F40S6636" localSheetId="5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6" hidden="1">#REF!</definedName>
    <definedName name="BExKSHQ9K79S8KYUWIV5M5LAHHF1" localSheetId="13" hidden="1">#REF!</definedName>
    <definedName name="BExKSHQ9K79S8KYUWIV5M5LAHHF1" localSheetId="7" hidden="1">#REF!</definedName>
    <definedName name="BExKSHQ9K79S8KYUWIV5M5LAHHF1" localSheetId="2" hidden="1">#REF!</definedName>
    <definedName name="BExKSHQ9K79S8KYUWIV5M5LAHHF1" localSheetId="5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6" hidden="1">#REF!</definedName>
    <definedName name="BExKSJTWG9L3FCX8FLK4EMUJMF27" localSheetId="13" hidden="1">#REF!</definedName>
    <definedName name="BExKSJTWG9L3FCX8FLK4EMUJMF27" localSheetId="7" hidden="1">#REF!</definedName>
    <definedName name="BExKSJTWG9L3FCX8FLK4EMUJMF27" localSheetId="2" hidden="1">#REF!</definedName>
    <definedName name="BExKSJTWG9L3FCX8FLK4EMUJMF27" localSheetId="5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6" hidden="1">#REF!</definedName>
    <definedName name="BExKSU0MKNAVZYYPKCYTZDWQX4R8" localSheetId="13" hidden="1">#REF!</definedName>
    <definedName name="BExKSU0MKNAVZYYPKCYTZDWQX4R8" localSheetId="7" hidden="1">#REF!</definedName>
    <definedName name="BExKSU0MKNAVZYYPKCYTZDWQX4R8" localSheetId="2" hidden="1">#REF!</definedName>
    <definedName name="BExKSU0MKNAVZYYPKCYTZDWQX4R8" localSheetId="5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6" hidden="1">#REF!</definedName>
    <definedName name="BExKSX60G1MUS689FXIGYP2F7C62" localSheetId="13" hidden="1">#REF!</definedName>
    <definedName name="BExKSX60G1MUS689FXIGYP2F7C62" localSheetId="7" hidden="1">#REF!</definedName>
    <definedName name="BExKSX60G1MUS689FXIGYP2F7C62" localSheetId="2" hidden="1">#REF!</definedName>
    <definedName name="BExKSX60G1MUS689FXIGYP2F7C62" localSheetId="5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6" hidden="1">#REF!</definedName>
    <definedName name="BExKT2UZ7Y2VWF5NQE18SJRLD2RN" localSheetId="13" hidden="1">#REF!</definedName>
    <definedName name="BExKT2UZ7Y2VWF5NQE18SJRLD2RN" localSheetId="7" hidden="1">#REF!</definedName>
    <definedName name="BExKT2UZ7Y2VWF5NQE18SJRLD2RN" localSheetId="2" hidden="1">#REF!</definedName>
    <definedName name="BExKT2UZ7Y2VWF5NQE18SJRLD2RN" localSheetId="5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6" hidden="1">#REF!</definedName>
    <definedName name="BExKT3GJFNGAM09H5F615E36A38C" localSheetId="13" hidden="1">#REF!</definedName>
    <definedName name="BExKT3GJFNGAM09H5F615E36A38C" localSheetId="7" hidden="1">#REF!</definedName>
    <definedName name="BExKT3GJFNGAM09H5F615E36A38C" localSheetId="2" hidden="1">#REF!</definedName>
    <definedName name="BExKT3GJFNGAM09H5F615E36A38C" localSheetId="5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6" hidden="1">#REF!</definedName>
    <definedName name="BExKTD1UM9PTLYETG1RM502XDNC0" localSheetId="13" hidden="1">#REF!</definedName>
    <definedName name="BExKTD1UM9PTLYETG1RM502XDNC0" localSheetId="7" hidden="1">#REF!</definedName>
    <definedName name="BExKTD1UM9PTLYETG1RM502XDNC0" localSheetId="2" hidden="1">#REF!</definedName>
    <definedName name="BExKTD1UM9PTLYETG1RM502XDNC0" localSheetId="5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6" hidden="1">#REF!</definedName>
    <definedName name="BExKTJN26AY45CE6JUAX3OIL48F7" localSheetId="13" hidden="1">#REF!</definedName>
    <definedName name="BExKTJN26AY45CE6JUAX3OIL48F7" localSheetId="7" hidden="1">#REF!</definedName>
    <definedName name="BExKTJN26AY45CE6JUAX3OIL48F7" localSheetId="2" hidden="1">#REF!</definedName>
    <definedName name="BExKTJN26AY45CE6JUAX3OIL48F7" localSheetId="5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6" hidden="1">#REF!</definedName>
    <definedName name="BExKTQZGN8GI3XGSEXMPCCA3S19H" localSheetId="13" hidden="1">#REF!</definedName>
    <definedName name="BExKTQZGN8GI3XGSEXMPCCA3S19H" localSheetId="7" hidden="1">#REF!</definedName>
    <definedName name="BExKTQZGN8GI3XGSEXMPCCA3S19H" localSheetId="2" hidden="1">#REF!</definedName>
    <definedName name="BExKTQZGN8GI3XGSEXMPCCA3S19H" localSheetId="5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6" hidden="1">#REF!</definedName>
    <definedName name="BExKTUKYYU0F6TUW1RXV24LRAZFE" localSheetId="13" hidden="1">#REF!</definedName>
    <definedName name="BExKTUKYYU0F6TUW1RXV24LRAZFE" localSheetId="7" hidden="1">#REF!</definedName>
    <definedName name="BExKTUKYYU0F6TUW1RXV24LRAZFE" localSheetId="2" hidden="1">#REF!</definedName>
    <definedName name="BExKTUKYYU0F6TUW1RXV24LRAZFE" localSheetId="5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6" hidden="1">#REF!</definedName>
    <definedName name="BExKU3FBLHQBIUTN6XEZW5GC9OG1" localSheetId="13" hidden="1">#REF!</definedName>
    <definedName name="BExKU3FBLHQBIUTN6XEZW5GC9OG1" localSheetId="7" hidden="1">#REF!</definedName>
    <definedName name="BExKU3FBLHQBIUTN6XEZW5GC9OG1" localSheetId="2" hidden="1">#REF!</definedName>
    <definedName name="BExKU3FBLHQBIUTN6XEZW5GC9OG1" localSheetId="5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6" hidden="1">#REF!</definedName>
    <definedName name="BExKU82I99FEUIZLODXJDOJC96CQ" localSheetId="13" hidden="1">#REF!</definedName>
    <definedName name="BExKU82I99FEUIZLODXJDOJC96CQ" localSheetId="7" hidden="1">#REF!</definedName>
    <definedName name="BExKU82I99FEUIZLODXJDOJC96CQ" localSheetId="2" hidden="1">#REF!</definedName>
    <definedName name="BExKU82I99FEUIZLODXJDOJC96CQ" localSheetId="5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6" hidden="1">#REF!</definedName>
    <definedName name="BExKUDM0DFSCM3D91SH0XLXJSL18" localSheetId="13" hidden="1">#REF!</definedName>
    <definedName name="BExKUDM0DFSCM3D91SH0XLXJSL18" localSheetId="7" hidden="1">#REF!</definedName>
    <definedName name="BExKUDM0DFSCM3D91SH0XLXJSL18" localSheetId="2" hidden="1">#REF!</definedName>
    <definedName name="BExKUDM0DFSCM3D91SH0XLXJSL18" localSheetId="5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6" hidden="1">#REF!</definedName>
    <definedName name="BExKUHYKD9TJTMQOOBS4EX04FCEZ" localSheetId="13" hidden="1">#REF!</definedName>
    <definedName name="BExKUHYKD9TJTMQOOBS4EX04FCEZ" localSheetId="7" hidden="1">#REF!</definedName>
    <definedName name="BExKUHYKD9TJTMQOOBS4EX04FCEZ" localSheetId="2" hidden="1">#REF!</definedName>
    <definedName name="BExKUHYKD9TJTMQOOBS4EX04FCEZ" localSheetId="5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6" hidden="1">#REF!</definedName>
    <definedName name="BExKULEKJLA77AUQPDUHSM94Y76Z" localSheetId="13" hidden="1">#REF!</definedName>
    <definedName name="BExKULEKJLA77AUQPDUHSM94Y76Z" localSheetId="7" hidden="1">#REF!</definedName>
    <definedName name="BExKULEKJLA77AUQPDUHSM94Y76Z" localSheetId="2" hidden="1">#REF!</definedName>
    <definedName name="BExKULEKJLA77AUQPDUHSM94Y76Z" localSheetId="5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6" hidden="1">#REF!</definedName>
    <definedName name="BExKUXE506JSYMR4CV866RHRDYR9" localSheetId="13" hidden="1">#REF!</definedName>
    <definedName name="BExKUXE506JSYMR4CV866RHRDYR9" localSheetId="7" hidden="1">#REF!</definedName>
    <definedName name="BExKUXE506JSYMR4CV866RHRDYR9" localSheetId="2" hidden="1">#REF!</definedName>
    <definedName name="BExKUXE506JSYMR4CV866RHRDYR9" localSheetId="5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6" hidden="1">#REF!</definedName>
    <definedName name="BExKV08R85MKI3MAX9E2HERNQUNL" localSheetId="13" hidden="1">#REF!</definedName>
    <definedName name="BExKV08R85MKI3MAX9E2HERNQUNL" localSheetId="7" hidden="1">#REF!</definedName>
    <definedName name="BExKV08R85MKI3MAX9E2HERNQUNL" localSheetId="2" hidden="1">#REF!</definedName>
    <definedName name="BExKV08R85MKI3MAX9E2HERNQUNL" localSheetId="5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6" hidden="1">#REF!</definedName>
    <definedName name="BExKV4AAUNNJL5JWD7PX6BFKVS6O" localSheetId="13" hidden="1">#REF!</definedName>
    <definedName name="BExKV4AAUNNJL5JWD7PX6BFKVS6O" localSheetId="7" hidden="1">#REF!</definedName>
    <definedName name="BExKV4AAUNNJL5JWD7PX6BFKVS6O" localSheetId="2" hidden="1">#REF!</definedName>
    <definedName name="BExKV4AAUNNJL5JWD7PX6BFKVS6O" localSheetId="5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6" hidden="1">#REF!</definedName>
    <definedName name="BExKVDVK6HN74GQPTXICP9BFC8CF" localSheetId="13" hidden="1">#REF!</definedName>
    <definedName name="BExKVDVK6HN74GQPTXICP9BFC8CF" localSheetId="7" hidden="1">#REF!</definedName>
    <definedName name="BExKVDVK6HN74GQPTXICP9BFC8CF" localSheetId="2" hidden="1">#REF!</definedName>
    <definedName name="BExKVDVK6HN74GQPTXICP9BFC8CF" localSheetId="5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6" hidden="1">#REF!</definedName>
    <definedName name="BExKVFZ3ZZGIC1QI8XN6BYFWN0ZY" localSheetId="13" hidden="1">#REF!</definedName>
    <definedName name="BExKVFZ3ZZGIC1QI8XN6BYFWN0ZY" localSheetId="7" hidden="1">#REF!</definedName>
    <definedName name="BExKVFZ3ZZGIC1QI8XN6BYFWN0ZY" localSheetId="2" hidden="1">#REF!</definedName>
    <definedName name="BExKVFZ3ZZGIC1QI8XN6BYFWN0ZY" localSheetId="5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6" hidden="1">#REF!</definedName>
    <definedName name="BExKVG4KGO28KPGTAFL1R8TTZ10N" localSheetId="13" hidden="1">#REF!</definedName>
    <definedName name="BExKVG4KGO28KPGTAFL1R8TTZ10N" localSheetId="7" hidden="1">#REF!</definedName>
    <definedName name="BExKVG4KGO28KPGTAFL1R8TTZ10N" localSheetId="2" hidden="1">#REF!</definedName>
    <definedName name="BExKVG4KGO28KPGTAFL1R8TTZ10N" localSheetId="5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6" hidden="1">#REF!</definedName>
    <definedName name="BExKW0CSH7DA02YSNV64PSEIXB2P" localSheetId="13" hidden="1">#REF!</definedName>
    <definedName name="BExKW0CSH7DA02YSNV64PSEIXB2P" localSheetId="7" hidden="1">#REF!</definedName>
    <definedName name="BExKW0CSH7DA02YSNV64PSEIXB2P" localSheetId="2" hidden="1">#REF!</definedName>
    <definedName name="BExKW0CSH7DA02YSNV64PSEIXB2P" localSheetId="5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6" hidden="1">#REF!</definedName>
    <definedName name="BExM9NUG3Q31X01AI9ZJCZIX25CS" localSheetId="13" hidden="1">#REF!</definedName>
    <definedName name="BExM9NUG3Q31X01AI9ZJCZIX25CS" localSheetId="7" hidden="1">#REF!</definedName>
    <definedName name="BExM9NUG3Q31X01AI9ZJCZIX25CS" localSheetId="2" hidden="1">#REF!</definedName>
    <definedName name="BExM9NUG3Q31X01AI9ZJCZIX25CS" localSheetId="5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6" hidden="1">#REF!</definedName>
    <definedName name="BExM9OG182RP30MY23PG49LVPZ1C" localSheetId="13" hidden="1">#REF!</definedName>
    <definedName name="BExM9OG182RP30MY23PG49LVPZ1C" localSheetId="7" hidden="1">#REF!</definedName>
    <definedName name="BExM9OG182RP30MY23PG49LVPZ1C" localSheetId="2" hidden="1">#REF!</definedName>
    <definedName name="BExM9OG182RP30MY23PG49LVPZ1C" localSheetId="5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6" hidden="1">#REF!</definedName>
    <definedName name="BExMA64MW1S18NH8DCKPCCEI5KCB" localSheetId="13" hidden="1">#REF!</definedName>
    <definedName name="BExMA64MW1S18NH8DCKPCCEI5KCB" localSheetId="7" hidden="1">#REF!</definedName>
    <definedName name="BExMA64MW1S18NH8DCKPCCEI5KCB" localSheetId="2" hidden="1">#REF!</definedName>
    <definedName name="BExMA64MW1S18NH8DCKPCCEI5KCB" localSheetId="5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6" hidden="1">#REF!</definedName>
    <definedName name="BExMALEWFUEM8Y686IT03ECURUBR" localSheetId="13" hidden="1">#REF!</definedName>
    <definedName name="BExMALEWFUEM8Y686IT03ECURUBR" localSheetId="7" hidden="1">#REF!</definedName>
    <definedName name="BExMALEWFUEM8Y686IT03ECURUBR" localSheetId="2" hidden="1">#REF!</definedName>
    <definedName name="BExMALEWFUEM8Y686IT03ECURUBR" localSheetId="5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6" hidden="1">#REF!</definedName>
    <definedName name="BExMAS0AQY7KMMTBTBPK0SWWDITB" localSheetId="13" hidden="1">#REF!</definedName>
    <definedName name="BExMAS0AQY7KMMTBTBPK0SWWDITB" localSheetId="7" hidden="1">#REF!</definedName>
    <definedName name="BExMAS0AQY7KMMTBTBPK0SWWDITB" localSheetId="2" hidden="1">#REF!</definedName>
    <definedName name="BExMAS0AQY7KMMTBTBPK0SWWDITB" localSheetId="5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6" hidden="1">#REF!</definedName>
    <definedName name="BExMAXJS82ZJ8RS22VLE0V0LDUII" localSheetId="13" hidden="1">#REF!</definedName>
    <definedName name="BExMAXJS82ZJ8RS22VLE0V0LDUII" localSheetId="7" hidden="1">#REF!</definedName>
    <definedName name="BExMAXJS82ZJ8RS22VLE0V0LDUII" localSheetId="2" hidden="1">#REF!</definedName>
    <definedName name="BExMAXJS82ZJ8RS22VLE0V0LDUII" localSheetId="5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6" hidden="1">#REF!</definedName>
    <definedName name="BExMB4QRS0R3MTB4CMUHFZ84LNZQ" localSheetId="13" hidden="1">#REF!</definedName>
    <definedName name="BExMB4QRS0R3MTB4CMUHFZ84LNZQ" localSheetId="7" hidden="1">#REF!</definedName>
    <definedName name="BExMB4QRS0R3MTB4CMUHFZ84LNZQ" localSheetId="2" hidden="1">#REF!</definedName>
    <definedName name="BExMB4QRS0R3MTB4CMUHFZ84LNZQ" localSheetId="5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6" hidden="1">#REF!</definedName>
    <definedName name="BExMB7AICZ233JKSCEUSR9RQXRS0" localSheetId="13" hidden="1">#REF!</definedName>
    <definedName name="BExMB7AICZ233JKSCEUSR9RQXRS0" localSheetId="7" hidden="1">#REF!</definedName>
    <definedName name="BExMB7AICZ233JKSCEUSR9RQXRS0" localSheetId="2" hidden="1">#REF!</definedName>
    <definedName name="BExMB7AICZ233JKSCEUSR9RQXRS0" localSheetId="5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6" hidden="1">#REF!</definedName>
    <definedName name="BExMBC35WKQY5CWQJLV4D05O6971" localSheetId="13" hidden="1">#REF!</definedName>
    <definedName name="BExMBC35WKQY5CWQJLV4D05O6971" localSheetId="7" hidden="1">#REF!</definedName>
    <definedName name="BExMBC35WKQY5CWQJLV4D05O6971" localSheetId="2" hidden="1">#REF!</definedName>
    <definedName name="BExMBC35WKQY5CWQJLV4D05O6971" localSheetId="5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6" hidden="1">#REF!</definedName>
    <definedName name="BExMBFTZV4Q1A5KG25C1N9PHQNSW" localSheetId="13" hidden="1">#REF!</definedName>
    <definedName name="BExMBFTZV4Q1A5KG25C1N9PHQNSW" localSheetId="7" hidden="1">#REF!</definedName>
    <definedName name="BExMBFTZV4Q1A5KG25C1N9PHQNSW" localSheetId="2" hidden="1">#REF!</definedName>
    <definedName name="BExMBFTZV4Q1A5KG25C1N9PHQNSW" localSheetId="5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6" hidden="1">#REF!</definedName>
    <definedName name="BExMBFZFXQDH3H55R89930TFTU36" localSheetId="13" hidden="1">#REF!</definedName>
    <definedName name="BExMBFZFXQDH3H55R89930TFTU36" localSheetId="7" hidden="1">#REF!</definedName>
    <definedName name="BExMBFZFXQDH3H55R89930TFTU36" localSheetId="2" hidden="1">#REF!</definedName>
    <definedName name="BExMBFZFXQDH3H55R89930TFTU36" localSheetId="5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6" hidden="1">#REF!</definedName>
    <definedName name="BExMBK6ISK3U7KHZKUJXIDKGF6VW" localSheetId="13" hidden="1">#REF!</definedName>
    <definedName name="BExMBK6ISK3U7KHZKUJXIDKGF6VW" localSheetId="7" hidden="1">#REF!</definedName>
    <definedName name="BExMBK6ISK3U7KHZKUJXIDKGF6VW" localSheetId="2" hidden="1">#REF!</definedName>
    <definedName name="BExMBK6ISK3U7KHZKUJXIDKGF6VW" localSheetId="5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6" hidden="1">#REF!</definedName>
    <definedName name="BExMBYPQDG9AYDQ5E8IECVFREPO6" localSheetId="13" hidden="1">#REF!</definedName>
    <definedName name="BExMBYPQDG9AYDQ5E8IECVFREPO6" localSheetId="7" hidden="1">#REF!</definedName>
    <definedName name="BExMBYPQDG9AYDQ5E8IECVFREPO6" localSheetId="2" hidden="1">#REF!</definedName>
    <definedName name="BExMBYPQDG9AYDQ5E8IECVFREPO6" localSheetId="5" hidden="1">#REF!</definedName>
    <definedName name="BExMBYPQDG9AYDQ5E8IECVFREPO6" localSheetId="1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6" hidden="1">#REF!</definedName>
    <definedName name="BExMC8AZUTX8LG89K2JJR7ZG62XX" localSheetId="13" hidden="1">#REF!</definedName>
    <definedName name="BExMC8AZUTX8LG89K2JJR7ZG62XX" localSheetId="7" hidden="1">#REF!</definedName>
    <definedName name="BExMC8AZUTX8LG89K2JJR7ZG62XX" localSheetId="2" hidden="1">#REF!</definedName>
    <definedName name="BExMC8AZUTX8LG89K2JJR7ZG62XX" localSheetId="5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6" hidden="1">#REF!</definedName>
    <definedName name="BExMCA96YR10V72G2R0SCIKPZLIZ" localSheetId="13" hidden="1">#REF!</definedName>
    <definedName name="BExMCA96YR10V72G2R0SCIKPZLIZ" localSheetId="7" hidden="1">#REF!</definedName>
    <definedName name="BExMCA96YR10V72G2R0SCIKPZLIZ" localSheetId="2" hidden="1">#REF!</definedName>
    <definedName name="BExMCA96YR10V72G2R0SCIKPZLIZ" localSheetId="5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6" hidden="1">#REF!</definedName>
    <definedName name="BExMCB5JU5I2VQDUBS4O42BTEVKI" localSheetId="13" hidden="1">#REF!</definedName>
    <definedName name="BExMCB5JU5I2VQDUBS4O42BTEVKI" localSheetId="7" hidden="1">#REF!</definedName>
    <definedName name="BExMCB5JU5I2VQDUBS4O42BTEVKI" localSheetId="2" hidden="1">#REF!</definedName>
    <definedName name="BExMCB5JU5I2VQDUBS4O42BTEVKI" localSheetId="5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6" hidden="1">#REF!</definedName>
    <definedName name="BExMCFSQFSEMPY5IXDIRKZDASDBR" localSheetId="13" hidden="1">#REF!</definedName>
    <definedName name="BExMCFSQFSEMPY5IXDIRKZDASDBR" localSheetId="7" hidden="1">#REF!</definedName>
    <definedName name="BExMCFSQFSEMPY5IXDIRKZDASDBR" localSheetId="2" hidden="1">#REF!</definedName>
    <definedName name="BExMCFSQFSEMPY5IXDIRKZDASDBR" localSheetId="5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6" hidden="1">#REF!</definedName>
    <definedName name="BExMCH58I9XOLK7WEE6VSJGYPJGL" localSheetId="13" hidden="1">#REF!</definedName>
    <definedName name="BExMCH58I9XOLK7WEE6VSJGYPJGL" localSheetId="7" hidden="1">#REF!</definedName>
    <definedName name="BExMCH58I9XOLK7WEE6VSJGYPJGL" localSheetId="2" hidden="1">#REF!</definedName>
    <definedName name="BExMCH58I9XOLK7WEE6VSJGYPJGL" localSheetId="5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6" hidden="1">#REF!</definedName>
    <definedName name="BExMCMZOEYWVOOJ98TBHTTCS7XB8" localSheetId="13" hidden="1">#REF!</definedName>
    <definedName name="BExMCMZOEYWVOOJ98TBHTTCS7XB8" localSheetId="7" hidden="1">#REF!</definedName>
    <definedName name="BExMCMZOEYWVOOJ98TBHTTCS7XB8" localSheetId="2" hidden="1">#REF!</definedName>
    <definedName name="BExMCMZOEYWVOOJ98TBHTTCS7XB8" localSheetId="5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6" hidden="1">#REF!</definedName>
    <definedName name="BExMCS8EF2W3FS9QADNKREYSI8P0" localSheetId="13" hidden="1">#REF!</definedName>
    <definedName name="BExMCS8EF2W3FS9QADNKREYSI8P0" localSheetId="7" hidden="1">#REF!</definedName>
    <definedName name="BExMCS8EF2W3FS9QADNKREYSI8P0" localSheetId="2" hidden="1">#REF!</definedName>
    <definedName name="BExMCS8EF2W3FS9QADNKREYSI8P0" localSheetId="5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6" hidden="1">#REF!</definedName>
    <definedName name="BExMCSU0KZGHALEL7N5DJBVL94K7" localSheetId="13" hidden="1">#REF!</definedName>
    <definedName name="BExMCSU0KZGHALEL7N5DJBVL94K7" localSheetId="7" hidden="1">#REF!</definedName>
    <definedName name="BExMCSU0KZGHALEL7N5DJBVL94K7" localSheetId="2" hidden="1">#REF!</definedName>
    <definedName name="BExMCSU0KZGHALEL7N5DJBVL94K7" localSheetId="5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6" hidden="1">#REF!</definedName>
    <definedName name="BExMCUS7GSOM96J0HJ7EH0FFM2AC" localSheetId="13" hidden="1">#REF!</definedName>
    <definedName name="BExMCUS7GSOM96J0HJ7EH0FFM2AC" localSheetId="7" hidden="1">#REF!</definedName>
    <definedName name="BExMCUS7GSOM96J0HJ7EH0FFM2AC" localSheetId="2" hidden="1">#REF!</definedName>
    <definedName name="BExMCUS7GSOM96J0HJ7EH0FFM2AC" localSheetId="5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6" hidden="1">#REF!</definedName>
    <definedName name="BExMCYTT6TVDWMJXO1NZANRTVNAN" localSheetId="13" hidden="1">#REF!</definedName>
    <definedName name="BExMCYTT6TVDWMJXO1NZANRTVNAN" localSheetId="7" hidden="1">#REF!</definedName>
    <definedName name="BExMCYTT6TVDWMJXO1NZANRTVNAN" localSheetId="2" hidden="1">#REF!</definedName>
    <definedName name="BExMCYTT6TVDWMJXO1NZANRTVNAN" localSheetId="5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6" hidden="1">#REF!</definedName>
    <definedName name="BExMD54CT1VTE5YGBM90H90NF28M" localSheetId="13" hidden="1">#REF!</definedName>
    <definedName name="BExMD54CT1VTE5YGBM90H90NF28M" localSheetId="7" hidden="1">#REF!</definedName>
    <definedName name="BExMD54CT1VTE5YGBM90H90NF28M" localSheetId="2" hidden="1">#REF!</definedName>
    <definedName name="BExMD54CT1VTE5YGBM90H90NF28M" localSheetId="5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6" hidden="1">#REF!</definedName>
    <definedName name="BExMD5F6IAV108XYJLXUO9HD0IT6" localSheetId="13" hidden="1">#REF!</definedName>
    <definedName name="BExMD5F6IAV108XYJLXUO9HD0IT6" localSheetId="7" hidden="1">#REF!</definedName>
    <definedName name="BExMD5F6IAV108XYJLXUO9HD0IT6" localSheetId="2" hidden="1">#REF!</definedName>
    <definedName name="BExMD5F6IAV108XYJLXUO9HD0IT6" localSheetId="5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6" hidden="1">#REF!</definedName>
    <definedName name="BExMDANV66W9T3XAXID40XFJ0J93" localSheetId="13" hidden="1">#REF!</definedName>
    <definedName name="BExMDANV66W9T3XAXID40XFJ0J93" localSheetId="7" hidden="1">#REF!</definedName>
    <definedName name="BExMDANV66W9T3XAXID40XFJ0J93" localSheetId="2" hidden="1">#REF!</definedName>
    <definedName name="BExMDANV66W9T3XAXID40XFJ0J93" localSheetId="5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6" hidden="1">#REF!</definedName>
    <definedName name="BExMDGD1KQP7NNR78X2ZX4FCBQ1S" localSheetId="13" hidden="1">#REF!</definedName>
    <definedName name="BExMDGD1KQP7NNR78X2ZX4FCBQ1S" localSheetId="7" hidden="1">#REF!</definedName>
    <definedName name="BExMDGD1KQP7NNR78X2ZX4FCBQ1S" localSheetId="2" hidden="1">#REF!</definedName>
    <definedName name="BExMDGD1KQP7NNR78X2ZX4FCBQ1S" localSheetId="5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6" hidden="1">#REF!</definedName>
    <definedName name="BExMDIRDK0DI8P86HB7WPH8QWLSQ" localSheetId="13" hidden="1">#REF!</definedName>
    <definedName name="BExMDIRDK0DI8P86HB7WPH8QWLSQ" localSheetId="7" hidden="1">#REF!</definedName>
    <definedName name="BExMDIRDK0DI8P86HB7WPH8QWLSQ" localSheetId="2" hidden="1">#REF!</definedName>
    <definedName name="BExMDIRDK0DI8P86HB7WPH8QWLSQ" localSheetId="5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6" hidden="1">#REF!</definedName>
    <definedName name="BExMDOWGDLP3BZZB4ZPI31VS10FP" localSheetId="13" hidden="1">#REF!</definedName>
    <definedName name="BExMDOWGDLP3BZZB4ZPI31VS10FP" localSheetId="7" hidden="1">#REF!</definedName>
    <definedName name="BExMDOWGDLP3BZZB4ZPI31VS10FP" localSheetId="2" hidden="1">#REF!</definedName>
    <definedName name="BExMDOWGDLP3BZZB4ZPI31VS10FP" localSheetId="5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6" hidden="1">#REF!</definedName>
    <definedName name="BExMDPI2FVMORSWDDCVAJ85WYAYO" localSheetId="13" hidden="1">#REF!</definedName>
    <definedName name="BExMDPI2FVMORSWDDCVAJ85WYAYO" localSheetId="7" hidden="1">#REF!</definedName>
    <definedName name="BExMDPI2FVMORSWDDCVAJ85WYAYO" localSheetId="2" hidden="1">#REF!</definedName>
    <definedName name="BExMDPI2FVMORSWDDCVAJ85WYAYO" localSheetId="5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6" hidden="1">#REF!</definedName>
    <definedName name="BExMDUWB7VWHFFR266QXO46BNV2S" localSheetId="13" hidden="1">#REF!</definedName>
    <definedName name="BExMDUWB7VWHFFR266QXO46BNV2S" localSheetId="7" hidden="1">#REF!</definedName>
    <definedName name="BExMDUWB7VWHFFR266QXO46BNV2S" localSheetId="2" hidden="1">#REF!</definedName>
    <definedName name="BExMDUWB7VWHFFR266QXO46BNV2S" localSheetId="5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6" hidden="1">#REF!</definedName>
    <definedName name="BExME2U47N8LZG0BPJ49ANY5QVV2" localSheetId="13" hidden="1">#REF!</definedName>
    <definedName name="BExME2U47N8LZG0BPJ49ANY5QVV2" localSheetId="7" hidden="1">#REF!</definedName>
    <definedName name="BExME2U47N8LZG0BPJ49ANY5QVV2" localSheetId="2" hidden="1">#REF!</definedName>
    <definedName name="BExME2U47N8LZG0BPJ49ANY5QVV2" localSheetId="5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6" hidden="1">#REF!</definedName>
    <definedName name="BExME88DH5DUKMUFI9FNVECXFD2E" localSheetId="13" hidden="1">#REF!</definedName>
    <definedName name="BExME88DH5DUKMUFI9FNVECXFD2E" localSheetId="7" hidden="1">#REF!</definedName>
    <definedName name="BExME88DH5DUKMUFI9FNVECXFD2E" localSheetId="2" hidden="1">#REF!</definedName>
    <definedName name="BExME88DH5DUKMUFI9FNVECXFD2E" localSheetId="5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6" hidden="1">#REF!</definedName>
    <definedName name="BExME9A7MOGAK7YTTQYXP5DL6VYA" localSheetId="13" hidden="1">#REF!</definedName>
    <definedName name="BExME9A7MOGAK7YTTQYXP5DL6VYA" localSheetId="7" hidden="1">#REF!</definedName>
    <definedName name="BExME9A7MOGAK7YTTQYXP5DL6VYA" localSheetId="2" hidden="1">#REF!</definedName>
    <definedName name="BExME9A7MOGAK7YTTQYXP5DL6VYA" localSheetId="5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6" hidden="1">#REF!</definedName>
    <definedName name="BExMEOV9YFRY5C3GDLU60GIX10BY" localSheetId="13" hidden="1">#REF!</definedName>
    <definedName name="BExMEOV9YFRY5C3GDLU60GIX10BY" localSheetId="7" hidden="1">#REF!</definedName>
    <definedName name="BExMEOV9YFRY5C3GDLU60GIX10BY" localSheetId="2" hidden="1">#REF!</definedName>
    <definedName name="BExMEOV9YFRY5C3GDLU60GIX10BY" localSheetId="5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6" hidden="1">#REF!</definedName>
    <definedName name="BExMEUK2Q5GZGZFZ77Z2IYUKOOYW" localSheetId="13" hidden="1">#REF!</definedName>
    <definedName name="BExMEUK2Q5GZGZFZ77Z2IYUKOOYW" localSheetId="7" hidden="1">#REF!</definedName>
    <definedName name="BExMEUK2Q5GZGZFZ77Z2IYUKOOYW" localSheetId="2" hidden="1">#REF!</definedName>
    <definedName name="BExMEUK2Q5GZGZFZ77Z2IYUKOOYW" localSheetId="5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6" hidden="1">#REF!</definedName>
    <definedName name="BExMEWT36INWIP0VNS94NEP3WZ4U" localSheetId="13" hidden="1">#REF!</definedName>
    <definedName name="BExMEWT36INWIP0VNS94NEP3WZ4U" localSheetId="7" hidden="1">#REF!</definedName>
    <definedName name="BExMEWT36INWIP0VNS94NEP3WZ4U" localSheetId="2" hidden="1">#REF!</definedName>
    <definedName name="BExMEWT36INWIP0VNS94NEP3WZ4U" localSheetId="5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6" hidden="1">#REF!</definedName>
    <definedName name="BExMEY09ESM4H2YGKEQQRYUD114R" localSheetId="13" hidden="1">#REF!</definedName>
    <definedName name="BExMEY09ESM4H2YGKEQQRYUD114R" localSheetId="7" hidden="1">#REF!</definedName>
    <definedName name="BExMEY09ESM4H2YGKEQQRYUD114R" localSheetId="2" hidden="1">#REF!</definedName>
    <definedName name="BExMEY09ESM4H2YGKEQQRYUD114R" localSheetId="5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6" hidden="1">#REF!</definedName>
    <definedName name="BExMF0UU4SBJHOJ4SG09QMF1TC7H" localSheetId="13" hidden="1">#REF!</definedName>
    <definedName name="BExMF0UU4SBJHOJ4SG09QMF1TC7H" localSheetId="7" hidden="1">#REF!</definedName>
    <definedName name="BExMF0UU4SBJHOJ4SG09QMF1TC7H" localSheetId="2" hidden="1">#REF!</definedName>
    <definedName name="BExMF0UU4SBJHOJ4SG09QMF1TC7H" localSheetId="5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6" hidden="1">#REF!</definedName>
    <definedName name="BExMF2YDPQWGK3CSN8LJG16MLFQZ" localSheetId="13" hidden="1">#REF!</definedName>
    <definedName name="BExMF2YDPQWGK3CSN8LJG16MLFQZ" localSheetId="7" hidden="1">#REF!</definedName>
    <definedName name="BExMF2YDPQWGK3CSN8LJG16MLFQZ" localSheetId="2" hidden="1">#REF!</definedName>
    <definedName name="BExMF2YDPQWGK3CSN8LJG16MLFQZ" localSheetId="5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6" hidden="1">#REF!</definedName>
    <definedName name="BExMF4G4IUPQY1Y5GEY5N3E04CL6" localSheetId="13" hidden="1">#REF!</definedName>
    <definedName name="BExMF4G4IUPQY1Y5GEY5N3E04CL6" localSheetId="7" hidden="1">#REF!</definedName>
    <definedName name="BExMF4G4IUPQY1Y5GEY5N3E04CL6" localSheetId="2" hidden="1">#REF!</definedName>
    <definedName name="BExMF4G4IUPQY1Y5GEY5N3E04CL6" localSheetId="5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6" hidden="1">#REF!</definedName>
    <definedName name="BExMF9UIGYMOAQK0ELUWP0S0HZZY" localSheetId="13" hidden="1">#REF!</definedName>
    <definedName name="BExMF9UIGYMOAQK0ELUWP0S0HZZY" localSheetId="7" hidden="1">#REF!</definedName>
    <definedName name="BExMF9UIGYMOAQK0ELUWP0S0HZZY" localSheetId="2" hidden="1">#REF!</definedName>
    <definedName name="BExMF9UIGYMOAQK0ELUWP0S0HZZY" localSheetId="5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6" hidden="1">#REF!</definedName>
    <definedName name="BExMFDLBSWFMRDYJ2DZETI3EXKN2" localSheetId="13" hidden="1">#REF!</definedName>
    <definedName name="BExMFDLBSWFMRDYJ2DZETI3EXKN2" localSheetId="7" hidden="1">#REF!</definedName>
    <definedName name="BExMFDLBSWFMRDYJ2DZETI3EXKN2" localSheetId="2" hidden="1">#REF!</definedName>
    <definedName name="BExMFDLBSWFMRDYJ2DZETI3EXKN2" localSheetId="5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6" hidden="1">#REF!</definedName>
    <definedName name="BExMFLDTMRTCHKA37LQW67BG8D5C" localSheetId="13" hidden="1">#REF!</definedName>
    <definedName name="BExMFLDTMRTCHKA37LQW67BG8D5C" localSheetId="7" hidden="1">#REF!</definedName>
    <definedName name="BExMFLDTMRTCHKA37LQW67BG8D5C" localSheetId="2" hidden="1">#REF!</definedName>
    <definedName name="BExMFLDTMRTCHKA37LQW67BG8D5C" localSheetId="5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6" hidden="1">#REF!</definedName>
    <definedName name="BExMFTH63LTWA2JYJTJYMT5K2OF2" localSheetId="13" hidden="1">#REF!</definedName>
    <definedName name="BExMFTH63LTWA2JYJTJYMT5K2OF2" localSheetId="7" hidden="1">#REF!</definedName>
    <definedName name="BExMFTH63LTWA2JYJTJYMT5K2OF2" localSheetId="2" hidden="1">#REF!</definedName>
    <definedName name="BExMFTH63LTWA2JYJTJYMT5K2OF2" localSheetId="5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6" hidden="1">#REF!</definedName>
    <definedName name="BExMFY4AG5T27EVMCCNE00GOAR66" localSheetId="13" hidden="1">#REF!</definedName>
    <definedName name="BExMFY4AG5T27EVMCCNE00GOAR66" localSheetId="7" hidden="1">#REF!</definedName>
    <definedName name="BExMFY4AG5T27EVMCCNE00GOAR66" localSheetId="2" hidden="1">#REF!</definedName>
    <definedName name="BExMFY4AG5T27EVMCCNE00GOAR66" localSheetId="5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6" hidden="1">#REF!</definedName>
    <definedName name="BExMGQQNOFER1MEVQ961XARTRIOB" localSheetId="13" hidden="1">#REF!</definedName>
    <definedName name="BExMGQQNOFER1MEVQ961XARTRIOB" localSheetId="7" hidden="1">#REF!</definedName>
    <definedName name="BExMGQQNOFER1MEVQ961XARTRIOB" localSheetId="2" hidden="1">#REF!</definedName>
    <definedName name="BExMGQQNOFER1MEVQ961XARTRIOB" localSheetId="5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6" hidden="1">#REF!</definedName>
    <definedName name="BExMH189E60TZBQFN2UWVA1UZA7X" localSheetId="13" hidden="1">#REF!</definedName>
    <definedName name="BExMH189E60TZBQFN2UWVA1UZA7X" localSheetId="7" hidden="1">#REF!</definedName>
    <definedName name="BExMH189E60TZBQFN2UWVA1UZA7X" localSheetId="2" hidden="1">#REF!</definedName>
    <definedName name="BExMH189E60TZBQFN2UWVA1UZA7X" localSheetId="5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6" hidden="1">#REF!</definedName>
    <definedName name="BExMH3H9TW5TJCNU5Z1EWXP3BAEP" localSheetId="13" hidden="1">#REF!</definedName>
    <definedName name="BExMH3H9TW5TJCNU5Z1EWXP3BAEP" localSheetId="7" hidden="1">#REF!</definedName>
    <definedName name="BExMH3H9TW5TJCNU5Z1EWXP3BAEP" localSheetId="2" hidden="1">#REF!</definedName>
    <definedName name="BExMH3H9TW5TJCNU5Z1EWXP3BAEP" localSheetId="5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6" hidden="1">#REF!</definedName>
    <definedName name="BExMH5A1B01SYXROP70DOKTQ5D6Z" localSheetId="13" hidden="1">#REF!</definedName>
    <definedName name="BExMH5A1B01SYXROP70DOKTQ5D6Z" localSheetId="7" hidden="1">#REF!</definedName>
    <definedName name="BExMH5A1B01SYXROP70DOKTQ5D6Z" localSheetId="2" hidden="1">#REF!</definedName>
    <definedName name="BExMH5A1B01SYXROP70DOKTQ5D6Z" localSheetId="5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6" hidden="1">#REF!</definedName>
    <definedName name="BExMHCGUJ8A3L31NU0XU0FGXE4P3" localSheetId="13" hidden="1">#REF!</definedName>
    <definedName name="BExMHCGUJ8A3L31NU0XU0FGXE4P3" localSheetId="7" hidden="1">#REF!</definedName>
    <definedName name="BExMHCGUJ8A3L31NU0XU0FGXE4P3" localSheetId="2" hidden="1">#REF!</definedName>
    <definedName name="BExMHCGUJ8A3L31NU0XU0FGXE4P3" localSheetId="5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6" hidden="1">#REF!</definedName>
    <definedName name="BExMHOWPB34KPZ76M2KIX2C9R2VB" localSheetId="13" hidden="1">#REF!</definedName>
    <definedName name="BExMHOWPB34KPZ76M2KIX2C9R2VB" localSheetId="7" hidden="1">#REF!</definedName>
    <definedName name="BExMHOWPB34KPZ76M2KIX2C9R2VB" localSheetId="2" hidden="1">#REF!</definedName>
    <definedName name="BExMHOWPB34KPZ76M2KIX2C9R2VB" localSheetId="5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6" hidden="1">#REF!</definedName>
    <definedName name="BExMHSSYC6KVHA3QDTSYPN92TWMI" localSheetId="13" hidden="1">#REF!</definedName>
    <definedName name="BExMHSSYC6KVHA3QDTSYPN92TWMI" localSheetId="7" hidden="1">#REF!</definedName>
    <definedName name="BExMHSSYC6KVHA3QDTSYPN92TWMI" localSheetId="2" hidden="1">#REF!</definedName>
    <definedName name="BExMHSSYC6KVHA3QDTSYPN92TWMI" localSheetId="5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6" hidden="1">#REF!</definedName>
    <definedName name="BExMI3AJ9477KDL4T9DHET4LJJTW" localSheetId="13" hidden="1">#REF!</definedName>
    <definedName name="BExMI3AJ9477KDL4T9DHET4LJJTW" localSheetId="7" hidden="1">#REF!</definedName>
    <definedName name="BExMI3AJ9477KDL4T9DHET4LJJTW" localSheetId="2" hidden="1">#REF!</definedName>
    <definedName name="BExMI3AJ9477KDL4T9DHET4LJJTW" localSheetId="5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6" hidden="1">#REF!</definedName>
    <definedName name="BExMI6QQ20XHD0NWJUN741B37182" localSheetId="13" hidden="1">#REF!</definedName>
    <definedName name="BExMI6QQ20XHD0NWJUN741B37182" localSheetId="7" hidden="1">#REF!</definedName>
    <definedName name="BExMI6QQ20XHD0NWJUN741B37182" localSheetId="2" hidden="1">#REF!</definedName>
    <definedName name="BExMI6QQ20XHD0NWJUN741B37182" localSheetId="5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6" hidden="1">#REF!</definedName>
    <definedName name="BExMI7MYDIMC9K16SBAFUY33RHK6" localSheetId="13" hidden="1">#REF!</definedName>
    <definedName name="BExMI7MYDIMC9K16SBAFUY33RHK6" localSheetId="7" hidden="1">#REF!</definedName>
    <definedName name="BExMI7MYDIMC9K16SBAFUY33RHK6" localSheetId="2" hidden="1">#REF!</definedName>
    <definedName name="BExMI7MYDIMC9K16SBAFUY33RHK6" localSheetId="5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6" hidden="1">#REF!</definedName>
    <definedName name="BExMI8JB94SBD9EMNJEK7Y2T6GYU" localSheetId="13" hidden="1">#REF!</definedName>
    <definedName name="BExMI8JB94SBD9EMNJEK7Y2T6GYU" localSheetId="7" hidden="1">#REF!</definedName>
    <definedName name="BExMI8JB94SBD9EMNJEK7Y2T6GYU" localSheetId="2" hidden="1">#REF!</definedName>
    <definedName name="BExMI8JB94SBD9EMNJEK7Y2T6GYU" localSheetId="5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6" hidden="1">#REF!</definedName>
    <definedName name="BExMI8OS85YTW3KYVE4YD0R7Z6UV" localSheetId="13" hidden="1">#REF!</definedName>
    <definedName name="BExMI8OS85YTW3KYVE4YD0R7Z6UV" localSheetId="7" hidden="1">#REF!</definedName>
    <definedName name="BExMI8OS85YTW3KYVE4YD0R7Z6UV" localSheetId="2" hidden="1">#REF!</definedName>
    <definedName name="BExMI8OS85YTW3KYVE4YD0R7Z6UV" localSheetId="5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6" hidden="1">#REF!</definedName>
    <definedName name="BExMI9QNOMVZ44I3BFMGU1EL1RSY" localSheetId="13" hidden="1">#REF!</definedName>
    <definedName name="BExMI9QNOMVZ44I3BFMGU1EL1RSY" localSheetId="7" hidden="1">#REF!</definedName>
    <definedName name="BExMI9QNOMVZ44I3BFMGU1EL1RSY" localSheetId="2" hidden="1">#REF!</definedName>
    <definedName name="BExMI9QNOMVZ44I3BFMGU1EL1RSY" localSheetId="5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6" hidden="1">#REF!</definedName>
    <definedName name="BExMIBOOZU40JS3F89OMPSRCE9MM" localSheetId="13" hidden="1">#REF!</definedName>
    <definedName name="BExMIBOOZU40JS3F89OMPSRCE9MM" localSheetId="7" hidden="1">#REF!</definedName>
    <definedName name="BExMIBOOZU40JS3F89OMPSRCE9MM" localSheetId="2" hidden="1">#REF!</definedName>
    <definedName name="BExMIBOOZU40JS3F89OMPSRCE9MM" localSheetId="5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6" hidden="1">#REF!</definedName>
    <definedName name="BExMIIQ5MBWSIHTFWAQADXMZC22Q" localSheetId="13" hidden="1">#REF!</definedName>
    <definedName name="BExMIIQ5MBWSIHTFWAQADXMZC22Q" localSheetId="7" hidden="1">#REF!</definedName>
    <definedName name="BExMIIQ5MBWSIHTFWAQADXMZC22Q" localSheetId="2" hidden="1">#REF!</definedName>
    <definedName name="BExMIIQ5MBWSIHTFWAQADXMZC22Q" localSheetId="5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6" hidden="1">#REF!</definedName>
    <definedName name="BExMIL4I2GE866I25CR5JBLJWJ6A" localSheetId="13" hidden="1">#REF!</definedName>
    <definedName name="BExMIL4I2GE866I25CR5JBLJWJ6A" localSheetId="7" hidden="1">#REF!</definedName>
    <definedName name="BExMIL4I2GE866I25CR5JBLJWJ6A" localSheetId="2" hidden="1">#REF!</definedName>
    <definedName name="BExMIL4I2GE866I25CR5JBLJWJ6A" localSheetId="5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6" hidden="1">#REF!</definedName>
    <definedName name="BExMIRKIPF27SNO82SPFSB3T5U17" localSheetId="13" hidden="1">#REF!</definedName>
    <definedName name="BExMIRKIPF27SNO82SPFSB3T5U17" localSheetId="7" hidden="1">#REF!</definedName>
    <definedName name="BExMIRKIPF27SNO82SPFSB3T5U17" localSheetId="2" hidden="1">#REF!</definedName>
    <definedName name="BExMIRKIPF27SNO82SPFSB3T5U17" localSheetId="5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6" hidden="1">#REF!</definedName>
    <definedName name="BExMIV0KC8555D5E42ZGWG15Y0MO" localSheetId="13" hidden="1">#REF!</definedName>
    <definedName name="BExMIV0KC8555D5E42ZGWG15Y0MO" localSheetId="7" hidden="1">#REF!</definedName>
    <definedName name="BExMIV0KC8555D5E42ZGWG15Y0MO" localSheetId="2" hidden="1">#REF!</definedName>
    <definedName name="BExMIV0KC8555D5E42ZGWG15Y0MO" localSheetId="5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6" hidden="1">#REF!</definedName>
    <definedName name="BExMIZT6AN7E6YMW2S87CTCN2UXH" localSheetId="13" hidden="1">#REF!</definedName>
    <definedName name="BExMIZT6AN7E6YMW2S87CTCN2UXH" localSheetId="7" hidden="1">#REF!</definedName>
    <definedName name="BExMIZT6AN7E6YMW2S87CTCN2UXH" localSheetId="2" hidden="1">#REF!</definedName>
    <definedName name="BExMIZT6AN7E6YMW2S87CTCN2UXH" localSheetId="5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6" hidden="1">#REF!</definedName>
    <definedName name="BExMJB76UESLVRD81AJBOB78JDTT" localSheetId="13" hidden="1">#REF!</definedName>
    <definedName name="BExMJB76UESLVRD81AJBOB78JDTT" localSheetId="7" hidden="1">#REF!</definedName>
    <definedName name="BExMJB76UESLVRD81AJBOB78JDTT" localSheetId="2" hidden="1">#REF!</definedName>
    <definedName name="BExMJB76UESLVRD81AJBOB78JDTT" localSheetId="5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6" hidden="1">#REF!</definedName>
    <definedName name="BExMJI8OLFZQCGOW3F99ETW8A21E" localSheetId="13" hidden="1">#REF!</definedName>
    <definedName name="BExMJI8OLFZQCGOW3F99ETW8A21E" localSheetId="7" hidden="1">#REF!</definedName>
    <definedName name="BExMJI8OLFZQCGOW3F99ETW8A21E" localSheetId="2" hidden="1">#REF!</definedName>
    <definedName name="BExMJI8OLFZQCGOW3F99ETW8A21E" localSheetId="5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6" hidden="1">#REF!</definedName>
    <definedName name="BExMJNC8ZFB9DRFOJ961ZAJ8U3A8" localSheetId="13" hidden="1">#REF!</definedName>
    <definedName name="BExMJNC8ZFB9DRFOJ961ZAJ8U3A8" localSheetId="7" hidden="1">#REF!</definedName>
    <definedName name="BExMJNC8ZFB9DRFOJ961ZAJ8U3A8" localSheetId="2" hidden="1">#REF!</definedName>
    <definedName name="BExMJNC8ZFB9DRFOJ961ZAJ8U3A8" localSheetId="5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6" hidden="1">#REF!</definedName>
    <definedName name="BExMJTBV8A3D31W2IQHP9RDFPPHQ" localSheetId="13" hidden="1">#REF!</definedName>
    <definedName name="BExMJTBV8A3D31W2IQHP9RDFPPHQ" localSheetId="7" hidden="1">#REF!</definedName>
    <definedName name="BExMJTBV8A3D31W2IQHP9RDFPPHQ" localSheetId="2" hidden="1">#REF!</definedName>
    <definedName name="BExMJTBV8A3D31W2IQHP9RDFPPHQ" localSheetId="5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6" hidden="1">#REF!</definedName>
    <definedName name="BExMK2RTXN4QJWEUNX002XK8VQP8" localSheetId="13" hidden="1">#REF!</definedName>
    <definedName name="BExMK2RTXN4QJWEUNX002XK8VQP8" localSheetId="7" hidden="1">#REF!</definedName>
    <definedName name="BExMK2RTXN4QJWEUNX002XK8VQP8" localSheetId="2" hidden="1">#REF!</definedName>
    <definedName name="BExMK2RTXN4QJWEUNX002XK8VQP8" localSheetId="5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6" hidden="1">#REF!</definedName>
    <definedName name="BExMKBGQDUZ8AWXYHA3QVMSDVZ3D" localSheetId="13" hidden="1">#REF!</definedName>
    <definedName name="BExMKBGQDUZ8AWXYHA3QVMSDVZ3D" localSheetId="7" hidden="1">#REF!</definedName>
    <definedName name="BExMKBGQDUZ8AWXYHA3QVMSDVZ3D" localSheetId="2" hidden="1">#REF!</definedName>
    <definedName name="BExMKBGQDUZ8AWXYHA3QVMSDVZ3D" localSheetId="5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6" hidden="1">#REF!</definedName>
    <definedName name="BExMKBM1467553LDFZRRKVSHN374" localSheetId="13" hidden="1">#REF!</definedName>
    <definedName name="BExMKBM1467553LDFZRRKVSHN374" localSheetId="7" hidden="1">#REF!</definedName>
    <definedName name="BExMKBM1467553LDFZRRKVSHN374" localSheetId="2" hidden="1">#REF!</definedName>
    <definedName name="BExMKBM1467553LDFZRRKVSHN374" localSheetId="5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6" hidden="1">#REF!</definedName>
    <definedName name="BExMKGK5FJUC0AU8MABRGDC5ZM70" localSheetId="13" hidden="1">#REF!</definedName>
    <definedName name="BExMKGK5FJUC0AU8MABRGDC5ZM70" localSheetId="7" hidden="1">#REF!</definedName>
    <definedName name="BExMKGK5FJUC0AU8MABRGDC5ZM70" localSheetId="2" hidden="1">#REF!</definedName>
    <definedName name="BExMKGK5FJUC0AU8MABRGDC5ZM70" localSheetId="5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6" hidden="1">#REF!</definedName>
    <definedName name="BExMKP92JGBM5BJO174H9A4HQIB9" localSheetId="13" hidden="1">#REF!</definedName>
    <definedName name="BExMKP92JGBM5BJO174H9A4HQIB9" localSheetId="7" hidden="1">#REF!</definedName>
    <definedName name="BExMKP92JGBM5BJO174H9A4HQIB9" localSheetId="2" hidden="1">#REF!</definedName>
    <definedName name="BExMKP92JGBM5BJO174H9A4HQIB9" localSheetId="5" hidden="1">#REF!</definedName>
    <definedName name="BExMKP92JGBM5BJO174H9A4HQIB9" localSheetId="1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6" hidden="1">#REF!</definedName>
    <definedName name="BExMKTW7R5SOV4PHAFGHU3W73DYE" localSheetId="13" hidden="1">#REF!</definedName>
    <definedName name="BExMKTW7R5SOV4PHAFGHU3W73DYE" localSheetId="7" hidden="1">#REF!</definedName>
    <definedName name="BExMKTW7R5SOV4PHAFGHU3W73DYE" localSheetId="2" hidden="1">#REF!</definedName>
    <definedName name="BExMKTW7R5SOV4PHAFGHU3W73DYE" localSheetId="5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6" hidden="1">#REF!</definedName>
    <definedName name="BExMKU7051J2W1RQXGZGE62NBRUZ" localSheetId="13" hidden="1">#REF!</definedName>
    <definedName name="BExMKU7051J2W1RQXGZGE62NBRUZ" localSheetId="7" hidden="1">#REF!</definedName>
    <definedName name="BExMKU7051J2W1RQXGZGE62NBRUZ" localSheetId="2" hidden="1">#REF!</definedName>
    <definedName name="BExMKU7051J2W1RQXGZGE62NBRUZ" localSheetId="5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6" hidden="1">#REF!</definedName>
    <definedName name="BExMKUN3WPECJR2XRID2R7GZRGNX" localSheetId="13" hidden="1">#REF!</definedName>
    <definedName name="BExMKUN3WPECJR2XRID2R7GZRGNX" localSheetId="7" hidden="1">#REF!</definedName>
    <definedName name="BExMKUN3WPECJR2XRID2R7GZRGNX" localSheetId="2" hidden="1">#REF!</definedName>
    <definedName name="BExMKUN3WPECJR2XRID2R7GZRGNX" localSheetId="5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6" hidden="1">#REF!</definedName>
    <definedName name="BExMKZ535P011X4TNV16GCOH4H21" localSheetId="13" hidden="1">#REF!</definedName>
    <definedName name="BExMKZ535P011X4TNV16GCOH4H21" localSheetId="7" hidden="1">#REF!</definedName>
    <definedName name="BExMKZ535P011X4TNV16GCOH4H21" localSheetId="2" hidden="1">#REF!</definedName>
    <definedName name="BExMKZ535P011X4TNV16GCOH4H21" localSheetId="5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6" hidden="1">#REF!</definedName>
    <definedName name="BExML3XQNDIMX55ZCHHXKUV3D6E6" localSheetId="13" hidden="1">#REF!</definedName>
    <definedName name="BExML3XQNDIMX55ZCHHXKUV3D6E6" localSheetId="7" hidden="1">#REF!</definedName>
    <definedName name="BExML3XQNDIMX55ZCHHXKUV3D6E6" localSheetId="2" hidden="1">#REF!</definedName>
    <definedName name="BExML3XQNDIMX55ZCHHXKUV3D6E6" localSheetId="5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6" hidden="1">#REF!</definedName>
    <definedName name="BExML5QGSWHLI18BGY4CGOTD3UWH" localSheetId="13" hidden="1">#REF!</definedName>
    <definedName name="BExML5QGSWHLI18BGY4CGOTD3UWH" localSheetId="7" hidden="1">#REF!</definedName>
    <definedName name="BExML5QGSWHLI18BGY4CGOTD3UWH" localSheetId="2" hidden="1">#REF!</definedName>
    <definedName name="BExML5QGSWHLI18BGY4CGOTD3UWH" localSheetId="5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6" hidden="1">#REF!</definedName>
    <definedName name="BExML6BVFCV80776USR7X70HVRZT" localSheetId="13" hidden="1">#REF!</definedName>
    <definedName name="BExML6BVFCV80776USR7X70HVRZT" localSheetId="7" hidden="1">#REF!</definedName>
    <definedName name="BExML6BVFCV80776USR7X70HVRZT" localSheetId="2" hidden="1">#REF!</definedName>
    <definedName name="BExML6BVFCV80776USR7X70HVRZT" localSheetId="5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6" hidden="1">#REF!</definedName>
    <definedName name="BExMLO5Z61RE85X8HHX2G4IU3AZW" localSheetId="13" hidden="1">#REF!</definedName>
    <definedName name="BExMLO5Z61RE85X8HHX2G4IU3AZW" localSheetId="7" hidden="1">#REF!</definedName>
    <definedName name="BExMLO5Z61RE85X8HHX2G4IU3AZW" localSheetId="2" hidden="1">#REF!</definedName>
    <definedName name="BExMLO5Z61RE85X8HHX2G4IU3AZW" localSheetId="5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6" hidden="1">#REF!</definedName>
    <definedName name="BExMLVI7UORSHM9FMO8S2EI0TMTS" localSheetId="13" hidden="1">#REF!</definedName>
    <definedName name="BExMLVI7UORSHM9FMO8S2EI0TMTS" localSheetId="7" hidden="1">#REF!</definedName>
    <definedName name="BExMLVI7UORSHM9FMO8S2EI0TMTS" localSheetId="2" hidden="1">#REF!</definedName>
    <definedName name="BExMLVI7UORSHM9FMO8S2EI0TMTS" localSheetId="5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6" hidden="1">#REF!</definedName>
    <definedName name="BExMM5UCOT2HSSN0ZIPZW55GSOVO" localSheetId="13" hidden="1">#REF!</definedName>
    <definedName name="BExMM5UCOT2HSSN0ZIPZW55GSOVO" localSheetId="7" hidden="1">#REF!</definedName>
    <definedName name="BExMM5UCOT2HSSN0ZIPZW55GSOVO" localSheetId="2" hidden="1">#REF!</definedName>
    <definedName name="BExMM5UCOT2HSSN0ZIPZW55GSOVO" localSheetId="5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6" hidden="1">#REF!</definedName>
    <definedName name="BExMM8ZRS5RQ8H1H55RVPVTDL5NL" localSheetId="13" hidden="1">#REF!</definedName>
    <definedName name="BExMM8ZRS5RQ8H1H55RVPVTDL5NL" localSheetId="7" hidden="1">#REF!</definedName>
    <definedName name="BExMM8ZRS5RQ8H1H55RVPVTDL5NL" localSheetId="2" hidden="1">#REF!</definedName>
    <definedName name="BExMM8ZRS5RQ8H1H55RVPVTDL5NL" localSheetId="5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6" hidden="1">#REF!</definedName>
    <definedName name="BExMMH8EAZB09XXQ5X4LR0P4NHG9" localSheetId="13" hidden="1">#REF!</definedName>
    <definedName name="BExMMH8EAZB09XXQ5X4LR0P4NHG9" localSheetId="7" hidden="1">#REF!</definedName>
    <definedName name="BExMMH8EAZB09XXQ5X4LR0P4NHG9" localSheetId="2" hidden="1">#REF!</definedName>
    <definedName name="BExMMH8EAZB09XXQ5X4LR0P4NHG9" localSheetId="5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6" hidden="1">#REF!</definedName>
    <definedName name="BExMMIQH5BABNZVCIQ7TBCQ10AY5" localSheetId="13" hidden="1">#REF!</definedName>
    <definedName name="BExMMIQH5BABNZVCIQ7TBCQ10AY5" localSheetId="7" hidden="1">#REF!</definedName>
    <definedName name="BExMMIQH5BABNZVCIQ7TBCQ10AY5" localSheetId="2" hidden="1">#REF!</definedName>
    <definedName name="BExMMIQH5BABNZVCIQ7TBCQ10AY5" localSheetId="5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6" hidden="1">#REF!</definedName>
    <definedName name="BExMMNIZ2T7M22WECMUQXEF4NJ71" localSheetId="13" hidden="1">#REF!</definedName>
    <definedName name="BExMMNIZ2T7M22WECMUQXEF4NJ71" localSheetId="7" hidden="1">#REF!</definedName>
    <definedName name="BExMMNIZ2T7M22WECMUQXEF4NJ71" localSheetId="2" hidden="1">#REF!</definedName>
    <definedName name="BExMMNIZ2T7M22WECMUQXEF4NJ71" localSheetId="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6" hidden="1">#REF!</definedName>
    <definedName name="BExMMPMIOU7BURTV0L1K6ACW9X73" localSheetId="13" hidden="1">#REF!</definedName>
    <definedName name="BExMMPMIOU7BURTV0L1K6ACW9X73" localSheetId="7" hidden="1">#REF!</definedName>
    <definedName name="BExMMPMIOU7BURTV0L1K6ACW9X73" localSheetId="2" hidden="1">#REF!</definedName>
    <definedName name="BExMMPMIOU7BURTV0L1K6ACW9X73" localSheetId="5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6" hidden="1">#REF!</definedName>
    <definedName name="BExMMQ835AJDHS4B419SS645P67Q" localSheetId="13" hidden="1">#REF!</definedName>
    <definedName name="BExMMQ835AJDHS4B419SS645P67Q" localSheetId="7" hidden="1">#REF!</definedName>
    <definedName name="BExMMQ835AJDHS4B419SS645P67Q" localSheetId="2" hidden="1">#REF!</definedName>
    <definedName name="BExMMQ835AJDHS4B419SS645P67Q" localSheetId="5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6" hidden="1">#REF!</definedName>
    <definedName name="BExMMQIUVPCOBISTEJJYNCCLUCPY" localSheetId="13" hidden="1">#REF!</definedName>
    <definedName name="BExMMQIUVPCOBISTEJJYNCCLUCPY" localSheetId="7" hidden="1">#REF!</definedName>
    <definedName name="BExMMQIUVPCOBISTEJJYNCCLUCPY" localSheetId="2" hidden="1">#REF!</definedName>
    <definedName name="BExMMQIUVPCOBISTEJJYNCCLUCPY" localSheetId="5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6" hidden="1">#REF!</definedName>
    <definedName name="BExMMTIXETA5VAKBSOFDD5SRU887" localSheetId="13" hidden="1">#REF!</definedName>
    <definedName name="BExMMTIXETA5VAKBSOFDD5SRU887" localSheetId="7" hidden="1">#REF!</definedName>
    <definedName name="BExMMTIXETA5VAKBSOFDD5SRU887" localSheetId="2" hidden="1">#REF!</definedName>
    <definedName name="BExMMTIXETA5VAKBSOFDD5SRU887" localSheetId="5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6" hidden="1">#REF!</definedName>
    <definedName name="BExMMV0P6P5YS3C35G0JYYHI7992" localSheetId="13" hidden="1">#REF!</definedName>
    <definedName name="BExMMV0P6P5YS3C35G0JYYHI7992" localSheetId="7" hidden="1">#REF!</definedName>
    <definedName name="BExMMV0P6P5YS3C35G0JYYHI7992" localSheetId="2" hidden="1">#REF!</definedName>
    <definedName name="BExMMV0P6P5YS3C35G0JYYHI7992" localSheetId="5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6" hidden="1">#REF!</definedName>
    <definedName name="BExMNJLFWZBRN9PZF1IO9CYWV1B2" localSheetId="13" hidden="1">#REF!</definedName>
    <definedName name="BExMNJLFWZBRN9PZF1IO9CYWV1B2" localSheetId="7" hidden="1">#REF!</definedName>
    <definedName name="BExMNJLFWZBRN9PZF1IO9CYWV1B2" localSheetId="2" hidden="1">#REF!</definedName>
    <definedName name="BExMNJLFWZBRN9PZF1IO9CYWV1B2" localSheetId="5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6" hidden="1">#REF!</definedName>
    <definedName name="BExMNKCJ0FA57YEUUAJE43U1QN5P" localSheetId="13" hidden="1">#REF!</definedName>
    <definedName name="BExMNKCJ0FA57YEUUAJE43U1QN5P" localSheetId="7" hidden="1">#REF!</definedName>
    <definedName name="BExMNKCJ0FA57YEUUAJE43U1QN5P" localSheetId="2" hidden="1">#REF!</definedName>
    <definedName name="BExMNKCJ0FA57YEUUAJE43U1QN5P" localSheetId="5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6" hidden="1">#REF!</definedName>
    <definedName name="BExMNKN5D1WEF2OOJVP6LZ6DLU3Y" localSheetId="13" hidden="1">#REF!</definedName>
    <definedName name="BExMNKN5D1WEF2OOJVP6LZ6DLU3Y" localSheetId="7" hidden="1">#REF!</definedName>
    <definedName name="BExMNKN5D1WEF2OOJVP6LZ6DLU3Y" localSheetId="2" hidden="1">#REF!</definedName>
    <definedName name="BExMNKN5D1WEF2OOJVP6LZ6DLU3Y" localSheetId="5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6" hidden="1">#REF!</definedName>
    <definedName name="BExMNR38HMPLWAJRQ9MMS3ZAZ9IU" localSheetId="13" hidden="1">#REF!</definedName>
    <definedName name="BExMNR38HMPLWAJRQ9MMS3ZAZ9IU" localSheetId="7" hidden="1">#REF!</definedName>
    <definedName name="BExMNR38HMPLWAJRQ9MMS3ZAZ9IU" localSheetId="2" hidden="1">#REF!</definedName>
    <definedName name="BExMNR38HMPLWAJRQ9MMS3ZAZ9IU" localSheetId="5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6" hidden="1">#REF!</definedName>
    <definedName name="BExMNRDZULKJMVY2VKIIRM2M5A1M" localSheetId="13" hidden="1">#REF!</definedName>
    <definedName name="BExMNRDZULKJMVY2VKIIRM2M5A1M" localSheetId="7" hidden="1">#REF!</definedName>
    <definedName name="BExMNRDZULKJMVY2VKIIRM2M5A1M" localSheetId="2" hidden="1">#REF!</definedName>
    <definedName name="BExMNRDZULKJMVY2VKIIRM2M5A1M" localSheetId="5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6" hidden="1">#REF!</definedName>
    <definedName name="BExMNVFKZIBQSCAH71DIF1CJG89T" localSheetId="13" hidden="1">#REF!</definedName>
    <definedName name="BExMNVFKZIBQSCAH71DIF1CJG89T" localSheetId="7" hidden="1">#REF!</definedName>
    <definedName name="BExMNVFKZIBQSCAH71DIF1CJG89T" localSheetId="2" hidden="1">#REF!</definedName>
    <definedName name="BExMNVFKZIBQSCAH71DIF1CJG89T" localSheetId="5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6" hidden="1">#REF!</definedName>
    <definedName name="BExMNVVUQAGQY9SA29FGI7D7R5MN" localSheetId="13" hidden="1">#REF!</definedName>
    <definedName name="BExMNVVUQAGQY9SA29FGI7D7R5MN" localSheetId="7" hidden="1">#REF!</definedName>
    <definedName name="BExMNVVUQAGQY9SA29FGI7D7R5MN" localSheetId="2" hidden="1">#REF!</definedName>
    <definedName name="BExMNVVUQAGQY9SA29FGI7D7R5MN" localSheetId="5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6" hidden="1">#REF!</definedName>
    <definedName name="BExMO9IOWKTWHO8LQJJQI5P3INWY" localSheetId="13" hidden="1">#REF!</definedName>
    <definedName name="BExMO9IOWKTWHO8LQJJQI5P3INWY" localSheetId="7" hidden="1">#REF!</definedName>
    <definedName name="BExMO9IOWKTWHO8LQJJQI5P3INWY" localSheetId="2" hidden="1">#REF!</definedName>
    <definedName name="BExMO9IOWKTWHO8LQJJQI5P3INWY" localSheetId="5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6" hidden="1">#REF!</definedName>
    <definedName name="BExMOI29DOEK5R1A5QZPUDKF7N6T" localSheetId="13" hidden="1">#REF!</definedName>
    <definedName name="BExMOI29DOEK5R1A5QZPUDKF7N6T" localSheetId="7" hidden="1">#REF!</definedName>
    <definedName name="BExMOI29DOEK5R1A5QZPUDKF7N6T" localSheetId="2" hidden="1">#REF!</definedName>
    <definedName name="BExMOI29DOEK5R1A5QZPUDKF7N6T" localSheetId="5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6" hidden="1">#REF!</definedName>
    <definedName name="BExMONRAU0S904NLJHPI47RVQDBH" localSheetId="13" hidden="1">#REF!</definedName>
    <definedName name="BExMONRAU0S904NLJHPI47RVQDBH" localSheetId="7" hidden="1">#REF!</definedName>
    <definedName name="BExMONRAU0S904NLJHPI47RVQDBH" localSheetId="2" hidden="1">#REF!</definedName>
    <definedName name="BExMONRAU0S904NLJHPI47RVQDBH" localSheetId="5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6" hidden="1">#REF!</definedName>
    <definedName name="BExMPAJ5AJAXGKGK3F6H3ODS6RF4" localSheetId="13" hidden="1">#REF!</definedName>
    <definedName name="BExMPAJ5AJAXGKGK3F6H3ODS6RF4" localSheetId="7" hidden="1">#REF!</definedName>
    <definedName name="BExMPAJ5AJAXGKGK3F6H3ODS6RF4" localSheetId="2" hidden="1">#REF!</definedName>
    <definedName name="BExMPAJ5AJAXGKGK3F6H3ODS6RF4" localSheetId="5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6" hidden="1">#REF!</definedName>
    <definedName name="BExMPD2X55FFBVJ6CBUKNPROIOEU" localSheetId="13" hidden="1">#REF!</definedName>
    <definedName name="BExMPD2X55FFBVJ6CBUKNPROIOEU" localSheetId="7" hidden="1">#REF!</definedName>
    <definedName name="BExMPD2X55FFBVJ6CBUKNPROIOEU" localSheetId="2" hidden="1">#REF!</definedName>
    <definedName name="BExMPD2X55FFBVJ6CBUKNPROIOEU" localSheetId="5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6" hidden="1">#REF!</definedName>
    <definedName name="BExMPGZ848E38FUH1JBQN97DGWAT" localSheetId="13" hidden="1">#REF!</definedName>
    <definedName name="BExMPGZ848E38FUH1JBQN97DGWAT" localSheetId="7" hidden="1">#REF!</definedName>
    <definedName name="BExMPGZ848E38FUH1JBQN97DGWAT" localSheetId="2" hidden="1">#REF!</definedName>
    <definedName name="BExMPGZ848E38FUH1JBQN97DGWAT" localSheetId="5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6" hidden="1">#REF!</definedName>
    <definedName name="BExMPMTICOSMQENOFKQ18K0ZT4S8" localSheetId="13" hidden="1">#REF!</definedName>
    <definedName name="BExMPMTICOSMQENOFKQ18K0ZT4S8" localSheetId="7" hidden="1">#REF!</definedName>
    <definedName name="BExMPMTICOSMQENOFKQ18K0ZT4S8" localSheetId="2" hidden="1">#REF!</definedName>
    <definedName name="BExMPMTICOSMQENOFKQ18K0ZT4S8" localSheetId="5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6" hidden="1">#REF!</definedName>
    <definedName name="BExMPMZ07II0R4KGWQQ7PGS3RZS4" localSheetId="13" hidden="1">#REF!</definedName>
    <definedName name="BExMPMZ07II0R4KGWQQ7PGS3RZS4" localSheetId="7" hidden="1">#REF!</definedName>
    <definedName name="BExMPMZ07II0R4KGWQQ7PGS3RZS4" localSheetId="2" hidden="1">#REF!</definedName>
    <definedName name="BExMPMZ07II0R4KGWQQ7PGS3RZS4" localSheetId="5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6" hidden="1">#REF!</definedName>
    <definedName name="BExMPOBH04JMDO6Z8DMSEJZM4ANN" localSheetId="13" hidden="1">#REF!</definedName>
    <definedName name="BExMPOBH04JMDO6Z8DMSEJZM4ANN" localSheetId="7" hidden="1">#REF!</definedName>
    <definedName name="BExMPOBH04JMDO6Z8DMSEJZM4ANN" localSheetId="2" hidden="1">#REF!</definedName>
    <definedName name="BExMPOBH04JMDO6Z8DMSEJZM4ANN" localSheetId="5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6" hidden="1">#REF!</definedName>
    <definedName name="BExMPSD77XQ3HA6A4FZOJK8G2JP3" localSheetId="13" hidden="1">#REF!</definedName>
    <definedName name="BExMPSD77XQ3HA6A4FZOJK8G2JP3" localSheetId="7" hidden="1">#REF!</definedName>
    <definedName name="BExMPSD77XQ3HA6A4FZOJK8G2JP3" localSheetId="2" hidden="1">#REF!</definedName>
    <definedName name="BExMPSD77XQ3HA6A4FZOJK8G2JP3" localSheetId="5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6" hidden="1">#REF!</definedName>
    <definedName name="BExMQ4I3Q7F0BMPHSFMFW9TZ87UD" localSheetId="13" hidden="1">#REF!</definedName>
    <definedName name="BExMQ4I3Q7F0BMPHSFMFW9TZ87UD" localSheetId="7" hidden="1">#REF!</definedName>
    <definedName name="BExMQ4I3Q7F0BMPHSFMFW9TZ87UD" localSheetId="2" hidden="1">#REF!</definedName>
    <definedName name="BExMQ4I3Q7F0BMPHSFMFW9TZ87UD" localSheetId="5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6" hidden="1">#REF!</definedName>
    <definedName name="BExMQ4SWDWI4N16AZ0T5CJ6HH8WC" localSheetId="13" hidden="1">#REF!</definedName>
    <definedName name="BExMQ4SWDWI4N16AZ0T5CJ6HH8WC" localSheetId="7" hidden="1">#REF!</definedName>
    <definedName name="BExMQ4SWDWI4N16AZ0T5CJ6HH8WC" localSheetId="2" hidden="1">#REF!</definedName>
    <definedName name="BExMQ4SWDWI4N16AZ0T5CJ6HH8WC" localSheetId="5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6" hidden="1">#REF!</definedName>
    <definedName name="BExMQ71WHW50GVX45JU951AGPLFQ" localSheetId="13" hidden="1">#REF!</definedName>
    <definedName name="BExMQ71WHW50GVX45JU951AGPLFQ" localSheetId="7" hidden="1">#REF!</definedName>
    <definedName name="BExMQ71WHW50GVX45JU951AGPLFQ" localSheetId="2" hidden="1">#REF!</definedName>
    <definedName name="BExMQ71WHW50GVX45JU951AGPLFQ" localSheetId="5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6" hidden="1">#REF!</definedName>
    <definedName name="BExMQGXSLPT4A6N47LE6FBVHWBOF" localSheetId="13" hidden="1">#REF!</definedName>
    <definedName name="BExMQGXSLPT4A6N47LE6FBVHWBOF" localSheetId="7" hidden="1">#REF!</definedName>
    <definedName name="BExMQGXSLPT4A6N47LE6FBVHWBOF" localSheetId="2" hidden="1">#REF!</definedName>
    <definedName name="BExMQGXSLPT4A6N47LE6FBVHWBOF" localSheetId="5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6" hidden="1">#REF!</definedName>
    <definedName name="BExMQNZGFHW75W9HWRCR0FEF0XF0" localSheetId="13" hidden="1">#REF!</definedName>
    <definedName name="BExMQNZGFHW75W9HWRCR0FEF0XF0" localSheetId="7" hidden="1">#REF!</definedName>
    <definedName name="BExMQNZGFHW75W9HWRCR0FEF0XF0" localSheetId="2" hidden="1">#REF!</definedName>
    <definedName name="BExMQNZGFHW75W9HWRCR0FEF0XF0" localSheetId="5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6" hidden="1">#REF!</definedName>
    <definedName name="BExMQRKVQPDFPD0WQUA9QND8OV7P" localSheetId="13" hidden="1">#REF!</definedName>
    <definedName name="BExMQRKVQPDFPD0WQUA9QND8OV7P" localSheetId="7" hidden="1">#REF!</definedName>
    <definedName name="BExMQRKVQPDFPD0WQUA9QND8OV7P" localSheetId="2" hidden="1">#REF!</definedName>
    <definedName name="BExMQRKVQPDFPD0WQUA9QND8OV7P" localSheetId="5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6" hidden="1">#REF!</definedName>
    <definedName name="BExMQSBR7PL4KLB1Q4961QO45Y4G" localSheetId="13" hidden="1">#REF!</definedName>
    <definedName name="BExMQSBR7PL4KLB1Q4961QO45Y4G" localSheetId="7" hidden="1">#REF!</definedName>
    <definedName name="BExMQSBR7PL4KLB1Q4961QO45Y4G" localSheetId="2" hidden="1">#REF!</definedName>
    <definedName name="BExMQSBR7PL4KLB1Q4961QO45Y4G" localSheetId="5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6" hidden="1">#REF!</definedName>
    <definedName name="BExMR1MA4I1X77714ZEPUVC8W398" localSheetId="13" hidden="1">#REF!</definedName>
    <definedName name="BExMR1MA4I1X77714ZEPUVC8W398" localSheetId="7" hidden="1">#REF!</definedName>
    <definedName name="BExMR1MA4I1X77714ZEPUVC8W398" localSheetId="2" hidden="1">#REF!</definedName>
    <definedName name="BExMR1MA4I1X77714ZEPUVC8W398" localSheetId="5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6" hidden="1">#REF!</definedName>
    <definedName name="BExMR8YQHA7N77HGHY4Y6R30I3XT" localSheetId="13" hidden="1">#REF!</definedName>
    <definedName name="BExMR8YQHA7N77HGHY4Y6R30I3XT" localSheetId="7" hidden="1">#REF!</definedName>
    <definedName name="BExMR8YQHA7N77HGHY4Y6R30I3XT" localSheetId="2" hidden="1">#REF!</definedName>
    <definedName name="BExMR8YQHA7N77HGHY4Y6R30I3XT" localSheetId="5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6" hidden="1">#REF!</definedName>
    <definedName name="BExMRENOIARWRYOIVPDIEBVNRDO7" localSheetId="13" hidden="1">#REF!</definedName>
    <definedName name="BExMRENOIARWRYOIVPDIEBVNRDO7" localSheetId="7" hidden="1">#REF!</definedName>
    <definedName name="BExMRENOIARWRYOIVPDIEBVNRDO7" localSheetId="2" hidden="1">#REF!</definedName>
    <definedName name="BExMRENOIARWRYOIVPDIEBVNRDO7" localSheetId="5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6" hidden="1">#REF!</definedName>
    <definedName name="BExMRF3SCIUZL945WMMDCT29MTLN" localSheetId="13" hidden="1">#REF!</definedName>
    <definedName name="BExMRF3SCIUZL945WMMDCT29MTLN" localSheetId="7" hidden="1">#REF!</definedName>
    <definedName name="BExMRF3SCIUZL945WMMDCT29MTLN" localSheetId="2" hidden="1">#REF!</definedName>
    <definedName name="BExMRF3SCIUZL945WMMDCT29MTLN" localSheetId="5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6" hidden="1">#REF!</definedName>
    <definedName name="BExMRRJNUMGRSDD5GGKKGEIZ6FTS" localSheetId="13" hidden="1">#REF!</definedName>
    <definedName name="BExMRRJNUMGRSDD5GGKKGEIZ6FTS" localSheetId="7" hidden="1">#REF!</definedName>
    <definedName name="BExMRRJNUMGRSDD5GGKKGEIZ6FTS" localSheetId="2" hidden="1">#REF!</definedName>
    <definedName name="BExMRRJNUMGRSDD5GGKKGEIZ6FTS" localSheetId="5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6" hidden="1">#REF!</definedName>
    <definedName name="BExMRU3ACIU0RD2BNWO55LH5U2BR" localSheetId="13" hidden="1">#REF!</definedName>
    <definedName name="BExMRU3ACIU0RD2BNWO55LH5U2BR" localSheetId="7" hidden="1">#REF!</definedName>
    <definedName name="BExMRU3ACIU0RD2BNWO55LH5U2BR" localSheetId="2" hidden="1">#REF!</definedName>
    <definedName name="BExMRU3ACIU0RD2BNWO55LH5U2BR" localSheetId="5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6" hidden="1">#REF!</definedName>
    <definedName name="BExMRWC9LD1LDAVIUQHQWIYMK129" localSheetId="13" hidden="1">#REF!</definedName>
    <definedName name="BExMRWC9LD1LDAVIUQHQWIYMK129" localSheetId="7" hidden="1">#REF!</definedName>
    <definedName name="BExMRWC9LD1LDAVIUQHQWIYMK129" localSheetId="2" hidden="1">#REF!</definedName>
    <definedName name="BExMRWC9LD1LDAVIUQHQWIYMK129" localSheetId="5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6" hidden="1">#REF!</definedName>
    <definedName name="BExMSBH3T898ERC4BT51ZURKDCH1" localSheetId="13" hidden="1">#REF!</definedName>
    <definedName name="BExMSBH3T898ERC4BT51ZURKDCH1" localSheetId="7" hidden="1">#REF!</definedName>
    <definedName name="BExMSBH3T898ERC4BT51ZURKDCH1" localSheetId="2" hidden="1">#REF!</definedName>
    <definedName name="BExMSBH3T898ERC4BT51ZURKDCH1" localSheetId="5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6" hidden="1">#REF!</definedName>
    <definedName name="BExMSQRCC40AP8BDUPL2I2DNC210" localSheetId="13" hidden="1">#REF!</definedName>
    <definedName name="BExMSQRCC40AP8BDUPL2I2DNC210" localSheetId="7" hidden="1">#REF!</definedName>
    <definedName name="BExMSQRCC40AP8BDUPL2I2DNC210" localSheetId="2" hidden="1">#REF!</definedName>
    <definedName name="BExMSQRCC40AP8BDUPL2I2DNC210" localSheetId="5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6" hidden="1">#REF!</definedName>
    <definedName name="BExO4J9LR712G00TVA82VNTG8O7H" localSheetId="13" hidden="1">#REF!</definedName>
    <definedName name="BExO4J9LR712G00TVA82VNTG8O7H" localSheetId="7" hidden="1">#REF!</definedName>
    <definedName name="BExO4J9LR712G00TVA82VNTG8O7H" localSheetId="2" hidden="1">#REF!</definedName>
    <definedName name="BExO4J9LR712G00TVA82VNTG8O7H" localSheetId="5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6" hidden="1">#REF!</definedName>
    <definedName name="BExO55G2KVZ7MIJ30N827CLH0I2A" localSheetId="13" hidden="1">#REF!</definedName>
    <definedName name="BExO55G2KVZ7MIJ30N827CLH0I2A" localSheetId="7" hidden="1">#REF!</definedName>
    <definedName name="BExO55G2KVZ7MIJ30N827CLH0I2A" localSheetId="2" hidden="1">#REF!</definedName>
    <definedName name="BExO55G2KVZ7MIJ30N827CLH0I2A" localSheetId="5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6" hidden="1">#REF!</definedName>
    <definedName name="BExO5A8PZD9EUHC5CMPU6N3SQ15L" localSheetId="13" hidden="1">#REF!</definedName>
    <definedName name="BExO5A8PZD9EUHC5CMPU6N3SQ15L" localSheetId="7" hidden="1">#REF!</definedName>
    <definedName name="BExO5A8PZD9EUHC5CMPU6N3SQ15L" localSheetId="2" hidden="1">#REF!</definedName>
    <definedName name="BExO5A8PZD9EUHC5CMPU6N3SQ15L" localSheetId="5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6" hidden="1">#REF!</definedName>
    <definedName name="BExO5XMAHL7CY3X0B1OPKZ28DCJ5" localSheetId="13" hidden="1">#REF!</definedName>
    <definedName name="BExO5XMAHL7CY3X0B1OPKZ28DCJ5" localSheetId="7" hidden="1">#REF!</definedName>
    <definedName name="BExO5XMAHL7CY3X0B1OPKZ28DCJ5" localSheetId="2" hidden="1">#REF!</definedName>
    <definedName name="BExO5XMAHL7CY3X0B1OPKZ28DCJ5" localSheetId="5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6" hidden="1">#REF!</definedName>
    <definedName name="BExO66LZJKY4PTQVREELI6POS4AY" localSheetId="13" hidden="1">#REF!</definedName>
    <definedName name="BExO66LZJKY4PTQVREELI6POS4AY" localSheetId="7" hidden="1">#REF!</definedName>
    <definedName name="BExO66LZJKY4PTQVREELI6POS4AY" localSheetId="2" hidden="1">#REF!</definedName>
    <definedName name="BExO66LZJKY4PTQVREELI6POS4AY" localSheetId="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6" hidden="1">#REF!</definedName>
    <definedName name="BExO6LLHCYTF7CIVHKAO0NMET14Q" localSheetId="13" hidden="1">#REF!</definedName>
    <definedName name="BExO6LLHCYTF7CIVHKAO0NMET14Q" localSheetId="7" hidden="1">#REF!</definedName>
    <definedName name="BExO6LLHCYTF7CIVHKAO0NMET14Q" localSheetId="2" hidden="1">#REF!</definedName>
    <definedName name="BExO6LLHCYTF7CIVHKAO0NMET14Q" localSheetId="5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6" hidden="1">#REF!</definedName>
    <definedName name="BExO6NOZIPWELHV0XX25APL9UNOP" localSheetId="13" hidden="1">#REF!</definedName>
    <definedName name="BExO6NOZIPWELHV0XX25APL9UNOP" localSheetId="7" hidden="1">#REF!</definedName>
    <definedName name="BExO6NOZIPWELHV0XX25APL9UNOP" localSheetId="2" hidden="1">#REF!</definedName>
    <definedName name="BExO6NOZIPWELHV0XX25APL9UNOP" localSheetId="5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6" hidden="1">#REF!</definedName>
    <definedName name="BExO71MMHEBC11LG4HXDEQNHOII2" localSheetId="13" hidden="1">#REF!</definedName>
    <definedName name="BExO71MMHEBC11LG4HXDEQNHOII2" localSheetId="7" hidden="1">#REF!</definedName>
    <definedName name="BExO71MMHEBC11LG4HXDEQNHOII2" localSheetId="2" hidden="1">#REF!</definedName>
    <definedName name="BExO71MMHEBC11LG4HXDEQNHOII2" localSheetId="5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6" hidden="1">#REF!</definedName>
    <definedName name="BExO71S28H4XYOYYLAXOO93QV4TF" localSheetId="13" hidden="1">#REF!</definedName>
    <definedName name="BExO71S28H4XYOYYLAXOO93QV4TF" localSheetId="7" hidden="1">#REF!</definedName>
    <definedName name="BExO71S28H4XYOYYLAXOO93QV4TF" localSheetId="2" hidden="1">#REF!</definedName>
    <definedName name="BExO71S28H4XYOYYLAXOO93QV4TF" localSheetId="5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6" hidden="1">#REF!</definedName>
    <definedName name="BExO7BIP1737MIY7S6K4XYMTIO95" localSheetId="13" hidden="1">#REF!</definedName>
    <definedName name="BExO7BIP1737MIY7S6K4XYMTIO95" localSheetId="7" hidden="1">#REF!</definedName>
    <definedName name="BExO7BIP1737MIY7S6K4XYMTIO95" localSheetId="2" hidden="1">#REF!</definedName>
    <definedName name="BExO7BIP1737MIY7S6K4XYMTIO95" localSheetId="5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6" hidden="1">#REF!</definedName>
    <definedName name="BExO7OUQS3XTUQ2LDKGQ8AAQ3OJJ" localSheetId="13" hidden="1">#REF!</definedName>
    <definedName name="BExO7OUQS3XTUQ2LDKGQ8AAQ3OJJ" localSheetId="7" hidden="1">#REF!</definedName>
    <definedName name="BExO7OUQS3XTUQ2LDKGQ8AAQ3OJJ" localSheetId="2" hidden="1">#REF!</definedName>
    <definedName name="BExO7OUQS3XTUQ2LDKGQ8AAQ3OJJ" localSheetId="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6" hidden="1">#REF!</definedName>
    <definedName name="BExO85HMYXZJ7SONWBKKIAXMCI3C" localSheetId="13" hidden="1">#REF!</definedName>
    <definedName name="BExO85HMYXZJ7SONWBKKIAXMCI3C" localSheetId="7" hidden="1">#REF!</definedName>
    <definedName name="BExO85HMYXZJ7SONWBKKIAXMCI3C" localSheetId="2" hidden="1">#REF!</definedName>
    <definedName name="BExO85HMYXZJ7SONWBKKIAXMCI3C" localSheetId="5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6" hidden="1">#REF!</definedName>
    <definedName name="BExO863922O4PBGQMUNEQKGN3K96" localSheetId="13" hidden="1">#REF!</definedName>
    <definedName name="BExO863922O4PBGQMUNEQKGN3K96" localSheetId="7" hidden="1">#REF!</definedName>
    <definedName name="BExO863922O4PBGQMUNEQKGN3K96" localSheetId="2" hidden="1">#REF!</definedName>
    <definedName name="BExO863922O4PBGQMUNEQKGN3K96" localSheetId="5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6" hidden="1">#REF!</definedName>
    <definedName name="BExO89ZIOXN0HOKHY24F7HDZ87UT" localSheetId="13" hidden="1">#REF!</definedName>
    <definedName name="BExO89ZIOXN0HOKHY24F7HDZ87UT" localSheetId="7" hidden="1">#REF!</definedName>
    <definedName name="BExO89ZIOXN0HOKHY24F7HDZ87UT" localSheetId="2" hidden="1">#REF!</definedName>
    <definedName name="BExO89ZIOXN0HOKHY24F7HDZ87UT" localSheetId="5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6" hidden="1">#REF!</definedName>
    <definedName name="BExO8A4SWOKD9WI5E6DITCL3LZZC" localSheetId="13" hidden="1">#REF!</definedName>
    <definedName name="BExO8A4SWOKD9WI5E6DITCL3LZZC" localSheetId="7" hidden="1">#REF!</definedName>
    <definedName name="BExO8A4SWOKD9WI5E6DITCL3LZZC" localSheetId="2" hidden="1">#REF!</definedName>
    <definedName name="BExO8A4SWOKD9WI5E6DITCL3LZZC" localSheetId="5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6" hidden="1">#REF!</definedName>
    <definedName name="BExO8CDTBCABLEUD6PE2UM2EZ6C4" localSheetId="13" hidden="1">#REF!</definedName>
    <definedName name="BExO8CDTBCABLEUD6PE2UM2EZ6C4" localSheetId="7" hidden="1">#REF!</definedName>
    <definedName name="BExO8CDTBCABLEUD6PE2UM2EZ6C4" localSheetId="2" hidden="1">#REF!</definedName>
    <definedName name="BExO8CDTBCABLEUD6PE2UM2EZ6C4" localSheetId="5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6" hidden="1">#REF!</definedName>
    <definedName name="BExO8UTAGQWDBQZEEF4HUNMLQCVU" localSheetId="13" hidden="1">#REF!</definedName>
    <definedName name="BExO8UTAGQWDBQZEEF4HUNMLQCVU" localSheetId="7" hidden="1">#REF!</definedName>
    <definedName name="BExO8UTAGQWDBQZEEF4HUNMLQCVU" localSheetId="2" hidden="1">#REF!</definedName>
    <definedName name="BExO8UTAGQWDBQZEEF4HUNMLQCVU" localSheetId="5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6" hidden="1">#REF!</definedName>
    <definedName name="BExO937E20IHMGQOZMECL3VZC7OX" localSheetId="13" hidden="1">#REF!</definedName>
    <definedName name="BExO937E20IHMGQOZMECL3VZC7OX" localSheetId="7" hidden="1">#REF!</definedName>
    <definedName name="BExO937E20IHMGQOZMECL3VZC7OX" localSheetId="2" hidden="1">#REF!</definedName>
    <definedName name="BExO937E20IHMGQOZMECL3VZC7OX" localSheetId="5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6" hidden="1">#REF!</definedName>
    <definedName name="BExO94UTJKQQ7TJTTJRTSR70YVJC" localSheetId="13" hidden="1">#REF!</definedName>
    <definedName name="BExO94UTJKQQ7TJTTJRTSR70YVJC" localSheetId="7" hidden="1">#REF!</definedName>
    <definedName name="BExO94UTJKQQ7TJTTJRTSR70YVJC" localSheetId="2" hidden="1">#REF!</definedName>
    <definedName name="BExO94UTJKQQ7TJTTJRTSR70YVJC" localSheetId="5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6" hidden="1">#REF!</definedName>
    <definedName name="BExO9EALFB2R8VULHML1AVRPHME0" localSheetId="13" hidden="1">#REF!</definedName>
    <definedName name="BExO9EALFB2R8VULHML1AVRPHME0" localSheetId="7" hidden="1">#REF!</definedName>
    <definedName name="BExO9EALFB2R8VULHML1AVRPHME0" localSheetId="2" hidden="1">#REF!</definedName>
    <definedName name="BExO9EALFB2R8VULHML1AVRPHME0" localSheetId="5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6" hidden="1">#REF!</definedName>
    <definedName name="BExO9J3A438976RXIUX5U9SU5T55" localSheetId="13" hidden="1">#REF!</definedName>
    <definedName name="BExO9J3A438976RXIUX5U9SU5T55" localSheetId="7" hidden="1">#REF!</definedName>
    <definedName name="BExO9J3A438976RXIUX5U9SU5T55" localSheetId="2" hidden="1">#REF!</definedName>
    <definedName name="BExO9J3A438976RXIUX5U9SU5T55" localSheetId="5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6" hidden="1">#REF!</definedName>
    <definedName name="BExO9RS5RXFJ1911HL3CCK6M74EP" localSheetId="13" hidden="1">#REF!</definedName>
    <definedName name="BExO9RS5RXFJ1911HL3CCK6M74EP" localSheetId="7" hidden="1">#REF!</definedName>
    <definedName name="BExO9RS5RXFJ1911HL3CCK6M74EP" localSheetId="2" hidden="1">#REF!</definedName>
    <definedName name="BExO9RS5RXFJ1911HL3CCK6M74EP" localSheetId="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6" hidden="1">#REF!</definedName>
    <definedName name="BExO9SDRI1M6KMHXSG3AE5L0F2U3" localSheetId="13" hidden="1">#REF!</definedName>
    <definedName name="BExO9SDRI1M6KMHXSG3AE5L0F2U3" localSheetId="7" hidden="1">#REF!</definedName>
    <definedName name="BExO9SDRI1M6KMHXSG3AE5L0F2U3" localSheetId="2" hidden="1">#REF!</definedName>
    <definedName name="BExO9SDRI1M6KMHXSG3AE5L0F2U3" localSheetId="5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6" hidden="1">#REF!</definedName>
    <definedName name="BExO9US253B9UNAYT7DWLMK2BO44" localSheetId="13" hidden="1">#REF!</definedName>
    <definedName name="BExO9US253B9UNAYT7DWLMK2BO44" localSheetId="7" hidden="1">#REF!</definedName>
    <definedName name="BExO9US253B9UNAYT7DWLMK2BO44" localSheetId="2" hidden="1">#REF!</definedName>
    <definedName name="BExO9US253B9UNAYT7DWLMK2BO44" localSheetId="5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6" hidden="1">#REF!</definedName>
    <definedName name="BExO9V2U2YXAY904GYYGU6TD8Y7M" localSheetId="13" hidden="1">#REF!</definedName>
    <definedName name="BExO9V2U2YXAY904GYYGU6TD8Y7M" localSheetId="7" hidden="1">#REF!</definedName>
    <definedName name="BExO9V2U2YXAY904GYYGU6TD8Y7M" localSheetId="2" hidden="1">#REF!</definedName>
    <definedName name="BExO9V2U2YXAY904GYYGU6TD8Y7M" localSheetId="5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6" hidden="1">#REF!</definedName>
    <definedName name="BExOAAIG18X4V98C7122L5F65P5C" localSheetId="13" hidden="1">#REF!</definedName>
    <definedName name="BExOAAIG18X4V98C7122L5F65P5C" localSheetId="7" hidden="1">#REF!</definedName>
    <definedName name="BExOAAIG18X4V98C7122L5F65P5C" localSheetId="2" hidden="1">#REF!</definedName>
    <definedName name="BExOAAIG18X4V98C7122L5F65P5C" localSheetId="5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6" hidden="1">#REF!</definedName>
    <definedName name="BExOAQ3GKCT7YZW1EMVU3EILSZL2" localSheetId="13" hidden="1">#REF!</definedName>
    <definedName name="BExOAQ3GKCT7YZW1EMVU3EILSZL2" localSheetId="7" hidden="1">#REF!</definedName>
    <definedName name="BExOAQ3GKCT7YZW1EMVU3EILSZL2" localSheetId="2" hidden="1">#REF!</definedName>
    <definedName name="BExOAQ3GKCT7YZW1EMVU3EILSZL2" localSheetId="5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6" hidden="1">#REF!</definedName>
    <definedName name="BExOATZQ6SF8DASYLBQ0Z6D2WPSC" localSheetId="13" hidden="1">#REF!</definedName>
    <definedName name="BExOATZQ6SF8DASYLBQ0Z6D2WPSC" localSheetId="7" hidden="1">#REF!</definedName>
    <definedName name="BExOATZQ6SF8DASYLBQ0Z6D2WPSC" localSheetId="2" hidden="1">#REF!</definedName>
    <definedName name="BExOATZQ6SF8DASYLBQ0Z6D2WPSC" localSheetId="5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6" hidden="1">#REF!</definedName>
    <definedName name="BExOB9KT2THGV4SPLDVFTFXS4B14" localSheetId="13" hidden="1">#REF!</definedName>
    <definedName name="BExOB9KT2THGV4SPLDVFTFXS4B14" localSheetId="7" hidden="1">#REF!</definedName>
    <definedName name="BExOB9KT2THGV4SPLDVFTFXS4B14" localSheetId="2" hidden="1">#REF!</definedName>
    <definedName name="BExOB9KT2THGV4SPLDVFTFXS4B14" localSheetId="5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6" hidden="1">#REF!</definedName>
    <definedName name="BExOBEZ0IE2WBEYY3D3CMRI72N1K" localSheetId="13" hidden="1">#REF!</definedName>
    <definedName name="BExOBEZ0IE2WBEYY3D3CMRI72N1K" localSheetId="7" hidden="1">#REF!</definedName>
    <definedName name="BExOBEZ0IE2WBEYY3D3CMRI72N1K" localSheetId="2" hidden="1">#REF!</definedName>
    <definedName name="BExOBEZ0IE2WBEYY3D3CMRI72N1K" localSheetId="5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6" hidden="1">#REF!</definedName>
    <definedName name="BExOBF9TFH4NSBTR7JD2Q1165NIU" localSheetId="13" hidden="1">#REF!</definedName>
    <definedName name="BExOBF9TFH4NSBTR7JD2Q1165NIU" localSheetId="7" hidden="1">#REF!</definedName>
    <definedName name="BExOBF9TFH4NSBTR7JD2Q1165NIU" localSheetId="2" hidden="1">#REF!</definedName>
    <definedName name="BExOBF9TFH4NSBTR7JD2Q1165NIU" localSheetId="5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6" hidden="1">#REF!</definedName>
    <definedName name="BExOBIPU8760ITY0C8N27XZ3KWEF" localSheetId="13" hidden="1">#REF!</definedName>
    <definedName name="BExOBIPU8760ITY0C8N27XZ3KWEF" localSheetId="7" hidden="1">#REF!</definedName>
    <definedName name="BExOBIPU8760ITY0C8N27XZ3KWEF" localSheetId="2" hidden="1">#REF!</definedName>
    <definedName name="BExOBIPU8760ITY0C8N27XZ3KWEF" localSheetId="5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6" hidden="1">#REF!</definedName>
    <definedName name="BExOBM0I5L0MZ1G4H9MGMD87SBMZ" localSheetId="13" hidden="1">#REF!</definedName>
    <definedName name="BExOBM0I5L0MZ1G4H9MGMD87SBMZ" localSheetId="7" hidden="1">#REF!</definedName>
    <definedName name="BExOBM0I5L0MZ1G4H9MGMD87SBMZ" localSheetId="2" hidden="1">#REF!</definedName>
    <definedName name="BExOBM0I5L0MZ1G4H9MGMD87SBMZ" localSheetId="5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6" hidden="1">#REF!</definedName>
    <definedName name="BExOBOUXMP88KJY2BX2JLUJH5N0K" localSheetId="13" hidden="1">#REF!</definedName>
    <definedName name="BExOBOUXMP88KJY2BX2JLUJH5N0K" localSheetId="7" hidden="1">#REF!</definedName>
    <definedName name="BExOBOUXMP88KJY2BX2JLUJH5N0K" localSheetId="2" hidden="1">#REF!</definedName>
    <definedName name="BExOBOUXMP88KJY2BX2JLUJH5N0K" localSheetId="5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6" hidden="1">#REF!</definedName>
    <definedName name="BExOBP0FKQ4SVR59FB48UNLKCOR6" localSheetId="13" hidden="1">#REF!</definedName>
    <definedName name="BExOBP0FKQ4SVR59FB48UNLKCOR6" localSheetId="7" hidden="1">#REF!</definedName>
    <definedName name="BExOBP0FKQ4SVR59FB48UNLKCOR6" localSheetId="2" hidden="1">#REF!</definedName>
    <definedName name="BExOBP0FKQ4SVR59FB48UNLKCOR6" localSheetId="5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6" hidden="1">#REF!</definedName>
    <definedName name="BExOBTNR0XX9V82O76VVWUQABHT8" localSheetId="13" hidden="1">#REF!</definedName>
    <definedName name="BExOBTNR0XX9V82O76VVWUQABHT8" localSheetId="7" hidden="1">#REF!</definedName>
    <definedName name="BExOBTNR0XX9V82O76VVWUQABHT8" localSheetId="2" hidden="1">#REF!</definedName>
    <definedName name="BExOBTNR0XX9V82O76VVWUQABHT8" localSheetId="5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6" hidden="1">#REF!</definedName>
    <definedName name="BExOBYAVUCQ0IGM0Y6A75QHP0Q1A" localSheetId="13" hidden="1">#REF!</definedName>
    <definedName name="BExOBYAVUCQ0IGM0Y6A75QHP0Q1A" localSheetId="7" hidden="1">#REF!</definedName>
    <definedName name="BExOBYAVUCQ0IGM0Y6A75QHP0Q1A" localSheetId="2" hidden="1">#REF!</definedName>
    <definedName name="BExOBYAVUCQ0IGM0Y6A75QHP0Q1A" localSheetId="5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6" hidden="1">#REF!</definedName>
    <definedName name="BExOC3UEHB1CZNINSQHZANWJYKR8" localSheetId="13" hidden="1">#REF!</definedName>
    <definedName name="BExOC3UEHB1CZNINSQHZANWJYKR8" localSheetId="7" hidden="1">#REF!</definedName>
    <definedName name="BExOC3UEHB1CZNINSQHZANWJYKR8" localSheetId="2" hidden="1">#REF!</definedName>
    <definedName name="BExOC3UEHB1CZNINSQHZANWJYKR8" localSheetId="5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6" hidden="1">#REF!</definedName>
    <definedName name="BExOCBSF3XGO9YJ23LX2H78VOUR7" localSheetId="13" hidden="1">#REF!</definedName>
    <definedName name="BExOCBSF3XGO9YJ23LX2H78VOUR7" localSheetId="7" hidden="1">#REF!</definedName>
    <definedName name="BExOCBSF3XGO9YJ23LX2H78VOUR7" localSheetId="2" hidden="1">#REF!</definedName>
    <definedName name="BExOCBSF3XGO9YJ23LX2H78VOUR7" localSheetId="5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6" hidden="1">#REF!</definedName>
    <definedName name="BExOCEHJCLIUR23CB4TC9OEFJGFX" localSheetId="13" hidden="1">#REF!</definedName>
    <definedName name="BExOCEHJCLIUR23CB4TC9OEFJGFX" localSheetId="7" hidden="1">#REF!</definedName>
    <definedName name="BExOCEHJCLIUR23CB4TC9OEFJGFX" localSheetId="2" hidden="1">#REF!</definedName>
    <definedName name="BExOCEHJCLIUR23CB4TC9OEFJGFX" localSheetId="5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6" hidden="1">#REF!</definedName>
    <definedName name="BExOCKXFMOW6WPFEVX1I7R7FNDSS" localSheetId="13" hidden="1">#REF!</definedName>
    <definedName name="BExOCKXFMOW6WPFEVX1I7R7FNDSS" localSheetId="7" hidden="1">#REF!</definedName>
    <definedName name="BExOCKXFMOW6WPFEVX1I7R7FNDSS" localSheetId="2" hidden="1">#REF!</definedName>
    <definedName name="BExOCKXFMOW6WPFEVX1I7R7FNDSS" localSheetId="5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6" hidden="1">#REF!</definedName>
    <definedName name="BExOCM4L30L6FV3N2PR4O6X8WY2M" localSheetId="13" hidden="1">#REF!</definedName>
    <definedName name="BExOCM4L30L6FV3N2PR4O6X8WY2M" localSheetId="7" hidden="1">#REF!</definedName>
    <definedName name="BExOCM4L30L6FV3N2PR4O6X8WY2M" localSheetId="2" hidden="1">#REF!</definedName>
    <definedName name="BExOCM4L30L6FV3N2PR4O6X8WY2M" localSheetId="5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6" hidden="1">#REF!</definedName>
    <definedName name="BExOCYEXOB95DH5NOB0M5NOYX398" localSheetId="13" hidden="1">#REF!</definedName>
    <definedName name="BExOCYEXOB95DH5NOB0M5NOYX398" localSheetId="7" hidden="1">#REF!</definedName>
    <definedName name="BExOCYEXOB95DH5NOB0M5NOYX398" localSheetId="2" hidden="1">#REF!</definedName>
    <definedName name="BExOCYEXOB95DH5NOB0M5NOYX398" localSheetId="5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6" hidden="1">#REF!</definedName>
    <definedName name="BExOD4ERMDMFD8X1016N4EXOUR0S" localSheetId="13" hidden="1">#REF!</definedName>
    <definedName name="BExOD4ERMDMFD8X1016N4EXOUR0S" localSheetId="7" hidden="1">#REF!</definedName>
    <definedName name="BExOD4ERMDMFD8X1016N4EXOUR0S" localSheetId="2" hidden="1">#REF!</definedName>
    <definedName name="BExOD4ERMDMFD8X1016N4EXOUR0S" localSheetId="5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6" hidden="1">#REF!</definedName>
    <definedName name="BExOD55RS7BQUHRQ6H3USVGKR0P7" localSheetId="13" hidden="1">#REF!</definedName>
    <definedName name="BExOD55RS7BQUHRQ6H3USVGKR0P7" localSheetId="7" hidden="1">#REF!</definedName>
    <definedName name="BExOD55RS7BQUHRQ6H3USVGKR0P7" localSheetId="2" hidden="1">#REF!</definedName>
    <definedName name="BExOD55RS7BQUHRQ6H3USVGKR0P7" localSheetId="5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6" hidden="1">#REF!</definedName>
    <definedName name="BExODEWDDEABM4ZY3XREJIBZ8IVP" localSheetId="13" hidden="1">#REF!</definedName>
    <definedName name="BExODEWDDEABM4ZY3XREJIBZ8IVP" localSheetId="7" hidden="1">#REF!</definedName>
    <definedName name="BExODEWDDEABM4ZY3XREJIBZ8IVP" localSheetId="2" hidden="1">#REF!</definedName>
    <definedName name="BExODEWDDEABM4ZY3XREJIBZ8IVP" localSheetId="5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6" hidden="1">#REF!</definedName>
    <definedName name="BExODICDVVLFKWA22B3L0CKKTAZA" localSheetId="13" hidden="1">#REF!</definedName>
    <definedName name="BExODICDVVLFKWA22B3L0CKKTAZA" localSheetId="7" hidden="1">#REF!</definedName>
    <definedName name="BExODICDVVLFKWA22B3L0CKKTAZA" localSheetId="2" hidden="1">#REF!</definedName>
    <definedName name="BExODICDVVLFKWA22B3L0CKKTAZA" localSheetId="5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6" hidden="1">#REF!</definedName>
    <definedName name="BExODZFEIWV26E8RFU7XQYX1J458" localSheetId="13" hidden="1">#REF!</definedName>
    <definedName name="BExODZFEIWV26E8RFU7XQYX1J458" localSheetId="7" hidden="1">#REF!</definedName>
    <definedName name="BExODZFEIWV26E8RFU7XQYX1J458" localSheetId="2" hidden="1">#REF!</definedName>
    <definedName name="BExODZFEIWV26E8RFU7XQYX1J458" localSheetId="5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6" hidden="1">#REF!</definedName>
    <definedName name="BExOE0S111KPTELH26PPXE94J3GJ" localSheetId="13" hidden="1">#REF!</definedName>
    <definedName name="BExOE0S111KPTELH26PPXE94J3GJ" localSheetId="7" hidden="1">#REF!</definedName>
    <definedName name="BExOE0S111KPTELH26PPXE94J3GJ" localSheetId="2" hidden="1">#REF!</definedName>
    <definedName name="BExOE0S111KPTELH26PPXE94J3GJ" localSheetId="5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6" hidden="1">#REF!</definedName>
    <definedName name="BExOE5KH3JKKPZO401YAB3A11G1U" localSheetId="13" hidden="1">#REF!</definedName>
    <definedName name="BExOE5KH3JKKPZO401YAB3A11G1U" localSheetId="7" hidden="1">#REF!</definedName>
    <definedName name="BExOE5KH3JKKPZO401YAB3A11G1U" localSheetId="2" hidden="1">#REF!</definedName>
    <definedName name="BExOE5KH3JKKPZO401YAB3A11G1U" localSheetId="5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6" hidden="1">#REF!</definedName>
    <definedName name="BExOEBKG55EROA2VL360A06LKASE" localSheetId="13" hidden="1">#REF!</definedName>
    <definedName name="BExOEBKG55EROA2VL360A06LKASE" localSheetId="7" hidden="1">#REF!</definedName>
    <definedName name="BExOEBKG55EROA2VL360A06LKASE" localSheetId="2" hidden="1">#REF!</definedName>
    <definedName name="BExOEBKG55EROA2VL360A06LKASE" localSheetId="5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6" hidden="1">#REF!</definedName>
    <definedName name="BExOEFWUBETCPIYF89P9SBDOI3X5" localSheetId="13" hidden="1">#REF!</definedName>
    <definedName name="BExOEFWUBETCPIYF89P9SBDOI3X5" localSheetId="7" hidden="1">#REF!</definedName>
    <definedName name="BExOEFWUBETCPIYF89P9SBDOI3X5" localSheetId="2" hidden="1">#REF!</definedName>
    <definedName name="BExOEFWUBETCPIYF89P9SBDOI3X5" localSheetId="5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6" hidden="1">#REF!</definedName>
    <definedName name="BExOEL08MN74RQKVY0P43PFHPTVB" localSheetId="13" hidden="1">#REF!</definedName>
    <definedName name="BExOEL08MN74RQKVY0P43PFHPTVB" localSheetId="7" hidden="1">#REF!</definedName>
    <definedName name="BExOEL08MN74RQKVY0P43PFHPTVB" localSheetId="2" hidden="1">#REF!</definedName>
    <definedName name="BExOEL08MN74RQKVY0P43PFHPTVB" localSheetId="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6" hidden="1">#REF!</definedName>
    <definedName name="BExOERG5LWXYYEN1DY1H2FWRJS9T" localSheetId="13" hidden="1">#REF!</definedName>
    <definedName name="BExOERG5LWXYYEN1DY1H2FWRJS9T" localSheetId="7" hidden="1">#REF!</definedName>
    <definedName name="BExOERG5LWXYYEN1DY1H2FWRJS9T" localSheetId="2" hidden="1">#REF!</definedName>
    <definedName name="BExOERG5LWXYYEN1DY1H2FWRJS9T" localSheetId="5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6" hidden="1">#REF!</definedName>
    <definedName name="BExOEV1S6JJVO5PP4BZ20SNGZR7D" localSheetId="13" hidden="1">#REF!</definedName>
    <definedName name="BExOEV1S6JJVO5PP4BZ20SNGZR7D" localSheetId="7" hidden="1">#REF!</definedName>
    <definedName name="BExOEV1S6JJVO5PP4BZ20SNGZR7D" localSheetId="2" hidden="1">#REF!</definedName>
    <definedName name="BExOEV1S6JJVO5PP4BZ20SNGZR7D" localSheetId="5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6" hidden="1">#REF!</definedName>
    <definedName name="BExOEVNDLRXW33RF3AMMCDLTLROJ" localSheetId="13" hidden="1">#REF!</definedName>
    <definedName name="BExOEVNDLRXW33RF3AMMCDLTLROJ" localSheetId="7" hidden="1">#REF!</definedName>
    <definedName name="BExOEVNDLRXW33RF3AMMCDLTLROJ" localSheetId="2" hidden="1">#REF!</definedName>
    <definedName name="BExOEVNDLRXW33RF3AMMCDLTLROJ" localSheetId="5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6" hidden="1">#REF!</definedName>
    <definedName name="BExOEZOXV3VXUB6VGSS85GXATYAC" localSheetId="13" hidden="1">#REF!</definedName>
    <definedName name="BExOEZOXV3VXUB6VGSS85GXATYAC" localSheetId="7" hidden="1">#REF!</definedName>
    <definedName name="BExOEZOXV3VXUB6VGSS85GXATYAC" localSheetId="2" hidden="1">#REF!</definedName>
    <definedName name="BExOEZOXV3VXUB6VGSS85GXATYAC" localSheetId="5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6" hidden="1">#REF!</definedName>
    <definedName name="BExOFDBSAZV60157PIDWCSSUN3MJ" localSheetId="13" hidden="1">#REF!</definedName>
    <definedName name="BExOFDBSAZV60157PIDWCSSUN3MJ" localSheetId="7" hidden="1">#REF!</definedName>
    <definedName name="BExOFDBSAZV60157PIDWCSSUN3MJ" localSheetId="2" hidden="1">#REF!</definedName>
    <definedName name="BExOFDBSAZV60157PIDWCSSUN3MJ" localSheetId="5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6" hidden="1">#REF!</definedName>
    <definedName name="BExOFEDNCYI2TPTMQ8SJN3AW4YMF" localSheetId="13" hidden="1">#REF!</definedName>
    <definedName name="BExOFEDNCYI2TPTMQ8SJN3AW4YMF" localSheetId="7" hidden="1">#REF!</definedName>
    <definedName name="BExOFEDNCYI2TPTMQ8SJN3AW4YMF" localSheetId="2" hidden="1">#REF!</definedName>
    <definedName name="BExOFEDNCYI2TPTMQ8SJN3AW4YMF" localSheetId="5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6" hidden="1">#REF!</definedName>
    <definedName name="BExOFVLXVD6RVHSQO8KZOOACSV24" localSheetId="13" hidden="1">#REF!</definedName>
    <definedName name="BExOFVLXVD6RVHSQO8KZOOACSV24" localSheetId="7" hidden="1">#REF!</definedName>
    <definedName name="BExOFVLXVD6RVHSQO8KZOOACSV24" localSheetId="2" hidden="1">#REF!</definedName>
    <definedName name="BExOFVLXVD6RVHSQO8KZOOACSV24" localSheetId="5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6" hidden="1">#REF!</definedName>
    <definedName name="BExOG2SW3XOGP9VAPQ3THV3VWV12" localSheetId="13" hidden="1">#REF!</definedName>
    <definedName name="BExOG2SW3XOGP9VAPQ3THV3VWV12" localSheetId="7" hidden="1">#REF!</definedName>
    <definedName name="BExOG2SW3XOGP9VAPQ3THV3VWV12" localSheetId="2" hidden="1">#REF!</definedName>
    <definedName name="BExOG2SW3XOGP9VAPQ3THV3VWV12" localSheetId="5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6" hidden="1">#REF!</definedName>
    <definedName name="BExOG45J81K4OPA40KW5VQU54KY3" localSheetId="13" hidden="1">#REF!</definedName>
    <definedName name="BExOG45J81K4OPA40KW5VQU54KY3" localSheetId="7" hidden="1">#REF!</definedName>
    <definedName name="BExOG45J81K4OPA40KW5VQU54KY3" localSheetId="2" hidden="1">#REF!</definedName>
    <definedName name="BExOG45J81K4OPA40KW5VQU54KY3" localSheetId="5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6" hidden="1">#REF!</definedName>
    <definedName name="BExOGFE2SCL8HHT4DFAXKLUTJZOG" localSheetId="13" hidden="1">#REF!</definedName>
    <definedName name="BExOGFE2SCL8HHT4DFAXKLUTJZOG" localSheetId="7" hidden="1">#REF!</definedName>
    <definedName name="BExOGFE2SCL8HHT4DFAXKLUTJZOG" localSheetId="2" hidden="1">#REF!</definedName>
    <definedName name="BExOGFE2SCL8HHT4DFAXKLUTJZOG" localSheetId="5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6" hidden="1">#REF!</definedName>
    <definedName name="BExOGH1IMADJCZMFDE6NMBBKO558" localSheetId="13" hidden="1">#REF!</definedName>
    <definedName name="BExOGH1IMADJCZMFDE6NMBBKO558" localSheetId="7" hidden="1">#REF!</definedName>
    <definedName name="BExOGH1IMADJCZMFDE6NMBBKO558" localSheetId="2" hidden="1">#REF!</definedName>
    <definedName name="BExOGH1IMADJCZMFDE6NMBBKO558" localSheetId="5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6" hidden="1">#REF!</definedName>
    <definedName name="BExOGT6D0LJ3C22RDW8COECKB1J5" localSheetId="13" hidden="1">#REF!</definedName>
    <definedName name="BExOGT6D0LJ3C22RDW8COECKB1J5" localSheetId="7" hidden="1">#REF!</definedName>
    <definedName name="BExOGT6D0LJ3C22RDW8COECKB1J5" localSheetId="2" hidden="1">#REF!</definedName>
    <definedName name="BExOGT6D0LJ3C22RDW8COECKB1J5" localSheetId="5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6" hidden="1">#REF!</definedName>
    <definedName name="BExOGTMI1HT31M1RGWVRAVHAK7DE" localSheetId="13" hidden="1">#REF!</definedName>
    <definedName name="BExOGTMI1HT31M1RGWVRAVHAK7DE" localSheetId="7" hidden="1">#REF!</definedName>
    <definedName name="BExOGTMI1HT31M1RGWVRAVHAK7DE" localSheetId="2" hidden="1">#REF!</definedName>
    <definedName name="BExOGTMI1HT31M1RGWVRAVHAK7DE" localSheetId="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6" hidden="1">#REF!</definedName>
    <definedName name="BExOGXO9JE5XSE9GC3I6O21UEKAO" localSheetId="13" hidden="1">#REF!</definedName>
    <definedName name="BExOGXO9JE5XSE9GC3I6O21UEKAO" localSheetId="7" hidden="1">#REF!</definedName>
    <definedName name="BExOGXO9JE5XSE9GC3I6O21UEKAO" localSheetId="2" hidden="1">#REF!</definedName>
    <definedName name="BExOGXO9JE5XSE9GC3I6O21UEKAO" localSheetId="5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6" hidden="1">#REF!</definedName>
    <definedName name="BExOH9ICQA5WPLVJIKJVPWUPKSYO" localSheetId="13" hidden="1">#REF!</definedName>
    <definedName name="BExOH9ICQA5WPLVJIKJVPWUPKSYO" localSheetId="7" hidden="1">#REF!</definedName>
    <definedName name="BExOH9ICQA5WPLVJIKJVPWUPKSYO" localSheetId="2" hidden="1">#REF!</definedName>
    <definedName name="BExOH9ICQA5WPLVJIKJVPWUPKSYO" localSheetId="5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6" hidden="1">#REF!</definedName>
    <definedName name="BExOH9ICZ13C1LAW8OTYTR9S7ZP3" localSheetId="13" hidden="1">#REF!</definedName>
    <definedName name="BExOH9ICZ13C1LAW8OTYTR9S7ZP3" localSheetId="7" hidden="1">#REF!</definedName>
    <definedName name="BExOH9ICZ13C1LAW8OTYTR9S7ZP3" localSheetId="2" hidden="1">#REF!</definedName>
    <definedName name="BExOH9ICZ13C1LAW8OTYTR9S7ZP3" localSheetId="5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6" hidden="1">#REF!</definedName>
    <definedName name="BExOHGEJ8V8OXT32FSU173XLXBDH" localSheetId="13" hidden="1">#REF!</definedName>
    <definedName name="BExOHGEJ8V8OXT32FSU173XLXBDH" localSheetId="7" hidden="1">#REF!</definedName>
    <definedName name="BExOHGEJ8V8OXT32FSU173XLXBDH" localSheetId="2" hidden="1">#REF!</definedName>
    <definedName name="BExOHGEJ8V8OXT32FSU173XLXBDH" localSheetId="5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6" hidden="1">#REF!</definedName>
    <definedName name="BExOHL75H3OT4WAKKPUXIVXWFVDS" localSheetId="13" hidden="1">#REF!</definedName>
    <definedName name="BExOHL75H3OT4WAKKPUXIVXWFVDS" localSheetId="7" hidden="1">#REF!</definedName>
    <definedName name="BExOHL75H3OT4WAKKPUXIVXWFVDS" localSheetId="2" hidden="1">#REF!</definedName>
    <definedName name="BExOHL75H3OT4WAKKPUXIVXWFVDS" localSheetId="5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6" hidden="1">#REF!</definedName>
    <definedName name="BExOHLHXXJL6363CC082M9M5VVXQ" localSheetId="13" hidden="1">#REF!</definedName>
    <definedName name="BExOHLHXXJL6363CC082M9M5VVXQ" localSheetId="7" hidden="1">#REF!</definedName>
    <definedName name="BExOHLHXXJL6363CC082M9M5VVXQ" localSheetId="2" hidden="1">#REF!</definedName>
    <definedName name="BExOHLHXXJL6363CC082M9M5VVXQ" localSheetId="5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6" hidden="1">#REF!</definedName>
    <definedName name="BExOHNAO5UDXSO73BK2ARHWKS90Y" localSheetId="13" hidden="1">#REF!</definedName>
    <definedName name="BExOHNAO5UDXSO73BK2ARHWKS90Y" localSheetId="7" hidden="1">#REF!</definedName>
    <definedName name="BExOHNAO5UDXSO73BK2ARHWKS90Y" localSheetId="2" hidden="1">#REF!</definedName>
    <definedName name="BExOHNAO5UDXSO73BK2ARHWKS90Y" localSheetId="5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6" hidden="1">#REF!</definedName>
    <definedName name="BExOHR1G1I9A9CI1HG94EWBLWNM2" localSheetId="13" hidden="1">#REF!</definedName>
    <definedName name="BExOHR1G1I9A9CI1HG94EWBLWNM2" localSheetId="7" hidden="1">#REF!</definedName>
    <definedName name="BExOHR1G1I9A9CI1HG94EWBLWNM2" localSheetId="2" hidden="1">#REF!</definedName>
    <definedName name="BExOHR1G1I9A9CI1HG94EWBLWNM2" localSheetId="5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6" hidden="1">#REF!</definedName>
    <definedName name="BExOHTQPP8LQ98L6PYUI6QW08YID" localSheetId="13" hidden="1">#REF!</definedName>
    <definedName name="BExOHTQPP8LQ98L6PYUI6QW08YID" localSheetId="7" hidden="1">#REF!</definedName>
    <definedName name="BExOHTQPP8LQ98L6PYUI6QW08YID" localSheetId="2" hidden="1">#REF!</definedName>
    <definedName name="BExOHTQPP8LQ98L6PYUI6QW08YID" localSheetId="5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6" hidden="1">#REF!</definedName>
    <definedName name="BExOHUHN7UXHYAJFJJFU805UZ0NB" localSheetId="13" hidden="1">#REF!</definedName>
    <definedName name="BExOHUHN7UXHYAJFJJFU805UZ0NB" localSheetId="7" hidden="1">#REF!</definedName>
    <definedName name="BExOHUHN7UXHYAJFJJFU805UZ0NB" localSheetId="2" hidden="1">#REF!</definedName>
    <definedName name="BExOHUHN7UXHYAJFJJFU805UZ0NB" localSheetId="5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6" hidden="1">#REF!</definedName>
    <definedName name="BExOHX6Q6NJI793PGX59O5EKTP4G" localSheetId="13" hidden="1">#REF!</definedName>
    <definedName name="BExOHX6Q6NJI793PGX59O5EKTP4G" localSheetId="7" hidden="1">#REF!</definedName>
    <definedName name="BExOHX6Q6NJI793PGX59O5EKTP4G" localSheetId="2" hidden="1">#REF!</definedName>
    <definedName name="BExOHX6Q6NJI793PGX59O5EKTP4G" localSheetId="5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6" hidden="1">#REF!</definedName>
    <definedName name="BExOI5VMTHH7Y8MQQ1N635CHYI0P" localSheetId="13" hidden="1">#REF!</definedName>
    <definedName name="BExOI5VMTHH7Y8MQQ1N635CHYI0P" localSheetId="7" hidden="1">#REF!</definedName>
    <definedName name="BExOI5VMTHH7Y8MQQ1N635CHYI0P" localSheetId="2" hidden="1">#REF!</definedName>
    <definedName name="BExOI5VMTHH7Y8MQQ1N635CHYI0P" localSheetId="5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6" hidden="1">#REF!</definedName>
    <definedName name="BExOIEVCP4Y6VDS23AK84MCYYHRT" localSheetId="13" hidden="1">#REF!</definedName>
    <definedName name="BExOIEVCP4Y6VDS23AK84MCYYHRT" localSheetId="7" hidden="1">#REF!</definedName>
    <definedName name="BExOIEVCP4Y6VDS23AK84MCYYHRT" localSheetId="2" hidden="1">#REF!</definedName>
    <definedName name="BExOIEVCP4Y6VDS23AK84MCYYHRT" localSheetId="5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6" hidden="1">#REF!</definedName>
    <definedName name="BExOIFRP0HEHF5D7JSZ0X8ADJ79U" localSheetId="13" hidden="1">#REF!</definedName>
    <definedName name="BExOIFRP0HEHF5D7JSZ0X8ADJ79U" localSheetId="7" hidden="1">#REF!</definedName>
    <definedName name="BExOIFRP0HEHF5D7JSZ0X8ADJ79U" localSheetId="2" hidden="1">#REF!</definedName>
    <definedName name="BExOIFRP0HEHF5D7JSZ0X8ADJ79U" localSheetId="5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6" hidden="1">#REF!</definedName>
    <definedName name="BExOIHPQIXR0NDR5WD01BZKPKEO3" localSheetId="13" hidden="1">#REF!</definedName>
    <definedName name="BExOIHPQIXR0NDR5WD01BZKPKEO3" localSheetId="7" hidden="1">#REF!</definedName>
    <definedName name="BExOIHPQIXR0NDR5WD01BZKPKEO3" localSheetId="2" hidden="1">#REF!</definedName>
    <definedName name="BExOIHPQIXR0NDR5WD01BZKPKEO3" localSheetId="5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6" hidden="1">#REF!</definedName>
    <definedName name="BExOIM7L0Z3LSII9P7ZTV4KJ8RMA" localSheetId="13" hidden="1">#REF!</definedName>
    <definedName name="BExOIM7L0Z3LSII9P7ZTV4KJ8RMA" localSheetId="7" hidden="1">#REF!</definedName>
    <definedName name="BExOIM7L0Z3LSII9P7ZTV4KJ8RMA" localSheetId="2" hidden="1">#REF!</definedName>
    <definedName name="BExOIM7L0Z3LSII9P7ZTV4KJ8RMA" localSheetId="5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6" hidden="1">#REF!</definedName>
    <definedName name="BExOIWJVMJ6MG6JC4SPD1L00OHU1" localSheetId="13" hidden="1">#REF!</definedName>
    <definedName name="BExOIWJVMJ6MG6JC4SPD1L00OHU1" localSheetId="7" hidden="1">#REF!</definedName>
    <definedName name="BExOIWJVMJ6MG6JC4SPD1L00OHU1" localSheetId="2" hidden="1">#REF!</definedName>
    <definedName name="BExOIWJVMJ6MG6JC4SPD1L00OHU1" localSheetId="5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6" hidden="1">#REF!</definedName>
    <definedName name="BExOIYCN8Z4JK3OOG86KYUCV0ME8" localSheetId="13" hidden="1">#REF!</definedName>
    <definedName name="BExOIYCN8Z4JK3OOG86KYUCV0ME8" localSheetId="7" hidden="1">#REF!</definedName>
    <definedName name="BExOIYCN8Z4JK3OOG86KYUCV0ME8" localSheetId="2" hidden="1">#REF!</definedName>
    <definedName name="BExOIYCN8Z4JK3OOG86KYUCV0ME8" localSheetId="5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6" hidden="1">#REF!</definedName>
    <definedName name="BExOJ3AKZ9BCBZT3KD8WMSLK6MN2" localSheetId="13" hidden="1">#REF!</definedName>
    <definedName name="BExOJ3AKZ9BCBZT3KD8WMSLK6MN2" localSheetId="7" hidden="1">#REF!</definedName>
    <definedName name="BExOJ3AKZ9BCBZT3KD8WMSLK6MN2" localSheetId="2" hidden="1">#REF!</definedName>
    <definedName name="BExOJ3AKZ9BCBZT3KD8WMSLK6MN2" localSheetId="5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6" hidden="1">#REF!</definedName>
    <definedName name="BExOJ7XQK71I4YZDD29AKOOWZ47E" localSheetId="13" hidden="1">#REF!</definedName>
    <definedName name="BExOJ7XQK71I4YZDD29AKOOWZ47E" localSheetId="7" hidden="1">#REF!</definedName>
    <definedName name="BExOJ7XQK71I4YZDD29AKOOWZ47E" localSheetId="2" hidden="1">#REF!</definedName>
    <definedName name="BExOJ7XQK71I4YZDD29AKOOWZ47E" localSheetId="5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6" hidden="1">#REF!</definedName>
    <definedName name="BExOJAXS2THXXIJMV2F2LZKMI589" localSheetId="13" hidden="1">#REF!</definedName>
    <definedName name="BExOJAXS2THXXIJMV2F2LZKMI589" localSheetId="7" hidden="1">#REF!</definedName>
    <definedName name="BExOJAXS2THXXIJMV2F2LZKMI589" localSheetId="2" hidden="1">#REF!</definedName>
    <definedName name="BExOJAXS2THXXIJMV2F2LZKMI589" localSheetId="5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6" hidden="1">#REF!</definedName>
    <definedName name="BExOJDXKJ43BMD5CFWEMSU5R1BP9" localSheetId="13" hidden="1">#REF!</definedName>
    <definedName name="BExOJDXKJ43BMD5CFWEMSU5R1BP9" localSheetId="7" hidden="1">#REF!</definedName>
    <definedName name="BExOJDXKJ43BMD5CFWEMSU5R1BP9" localSheetId="2" hidden="1">#REF!</definedName>
    <definedName name="BExOJDXKJ43BMD5CFWEMSU5R1BP9" localSheetId="5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6" hidden="1">#REF!</definedName>
    <definedName name="BExOJHZ9KOD9LEP7ES426LHOCXEY" localSheetId="13" hidden="1">#REF!</definedName>
    <definedName name="BExOJHZ9KOD9LEP7ES426LHOCXEY" localSheetId="7" hidden="1">#REF!</definedName>
    <definedName name="BExOJHZ9KOD9LEP7ES426LHOCXEY" localSheetId="2" hidden="1">#REF!</definedName>
    <definedName name="BExOJHZ9KOD9LEP7ES426LHOCXEY" localSheetId="5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6" hidden="1">#REF!</definedName>
    <definedName name="BExOJM0W6XGSW5MXPTTX0GNF6SFT" localSheetId="13" hidden="1">#REF!</definedName>
    <definedName name="BExOJM0W6XGSW5MXPTTX0GNF6SFT" localSheetId="7" hidden="1">#REF!</definedName>
    <definedName name="BExOJM0W6XGSW5MXPTTX0GNF6SFT" localSheetId="2" hidden="1">#REF!</definedName>
    <definedName name="BExOJM0W6XGSW5MXPTTX0GNF6SFT" localSheetId="5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6" hidden="1">#REF!</definedName>
    <definedName name="BExOJQ7XL1X94G2GP88DSU6OTRKY" localSheetId="13" hidden="1">#REF!</definedName>
    <definedName name="BExOJQ7XL1X94G2GP88DSU6OTRKY" localSheetId="7" hidden="1">#REF!</definedName>
    <definedName name="BExOJQ7XL1X94G2GP88DSU6OTRKY" localSheetId="2" hidden="1">#REF!</definedName>
    <definedName name="BExOJQ7XL1X94G2GP88DSU6OTRKY" localSheetId="5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6" hidden="1">#REF!</definedName>
    <definedName name="BExOJXEUJJ9SYRJXKYYV2NCCDT2R" localSheetId="13" hidden="1">#REF!</definedName>
    <definedName name="BExOJXEUJJ9SYRJXKYYV2NCCDT2R" localSheetId="7" hidden="1">#REF!</definedName>
    <definedName name="BExOJXEUJJ9SYRJXKYYV2NCCDT2R" localSheetId="2" hidden="1">#REF!</definedName>
    <definedName name="BExOJXEUJJ9SYRJXKYYV2NCCDT2R" localSheetId="5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6" hidden="1">#REF!</definedName>
    <definedName name="BExOK0EQYM9JUMAGWOUN7QDH7VMZ" localSheetId="13" hidden="1">#REF!</definedName>
    <definedName name="BExOK0EQYM9JUMAGWOUN7QDH7VMZ" localSheetId="7" hidden="1">#REF!</definedName>
    <definedName name="BExOK0EQYM9JUMAGWOUN7QDH7VMZ" localSheetId="2" hidden="1">#REF!</definedName>
    <definedName name="BExOK0EQYM9JUMAGWOUN7QDH7VMZ" localSheetId="5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6" hidden="1">#REF!</definedName>
    <definedName name="BExOK10DBCM0O0CLRF8BB6EEWGB2" localSheetId="13" hidden="1">#REF!</definedName>
    <definedName name="BExOK10DBCM0O0CLRF8BB6EEWGB2" localSheetId="7" hidden="1">#REF!</definedName>
    <definedName name="BExOK10DBCM0O0CLRF8BB6EEWGB2" localSheetId="2" hidden="1">#REF!</definedName>
    <definedName name="BExOK10DBCM0O0CLRF8BB6EEWGB2" localSheetId="5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6" hidden="1">#REF!</definedName>
    <definedName name="BExOK45QZPFPJ08Z5BZOFLNGPHCZ" localSheetId="13" hidden="1">#REF!</definedName>
    <definedName name="BExOK45QZPFPJ08Z5BZOFLNGPHCZ" localSheetId="7" hidden="1">#REF!</definedName>
    <definedName name="BExOK45QZPFPJ08Z5BZOFLNGPHCZ" localSheetId="2" hidden="1">#REF!</definedName>
    <definedName name="BExOK45QZPFPJ08Z5BZOFLNGPHCZ" localSheetId="5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6" hidden="1">#REF!</definedName>
    <definedName name="BExOK4WM9O7QNG6O57FOASI5QSN1" localSheetId="13" hidden="1">#REF!</definedName>
    <definedName name="BExOK4WM9O7QNG6O57FOASI5QSN1" localSheetId="7" hidden="1">#REF!</definedName>
    <definedName name="BExOK4WM9O7QNG6O57FOASI5QSN1" localSheetId="2" hidden="1">#REF!</definedName>
    <definedName name="BExOK4WM9O7QNG6O57FOASI5QSN1" localSheetId="5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6" hidden="1">#REF!</definedName>
    <definedName name="BExOK57E3HXBUDOQB4M87JK9OPNE" localSheetId="13" hidden="1">#REF!</definedName>
    <definedName name="BExOK57E3HXBUDOQB4M87JK9OPNE" localSheetId="7" hidden="1">#REF!</definedName>
    <definedName name="BExOK57E3HXBUDOQB4M87JK9OPNE" localSheetId="2" hidden="1">#REF!</definedName>
    <definedName name="BExOK57E3HXBUDOQB4M87JK9OPNE" localSheetId="5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6" hidden="1">#REF!</definedName>
    <definedName name="BExOKJLBFD15HACQ01HQLY1U5SE2" localSheetId="13" hidden="1">#REF!</definedName>
    <definedName name="BExOKJLBFD15HACQ01HQLY1U5SE2" localSheetId="7" hidden="1">#REF!</definedName>
    <definedName name="BExOKJLBFD15HACQ01HQLY1U5SE2" localSheetId="2" hidden="1">#REF!</definedName>
    <definedName name="BExOKJLBFD15HACQ01HQLY1U5SE2" localSheetId="5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6" hidden="1">#REF!</definedName>
    <definedName name="BExOKTXMJP351VXKH8VT6SXUNIMF" localSheetId="13" hidden="1">#REF!</definedName>
    <definedName name="BExOKTXMJP351VXKH8VT6SXUNIMF" localSheetId="7" hidden="1">#REF!</definedName>
    <definedName name="BExOKTXMJP351VXKH8VT6SXUNIMF" localSheetId="2" hidden="1">#REF!</definedName>
    <definedName name="BExOKTXMJP351VXKH8VT6SXUNIMF" localSheetId="5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6" hidden="1">#REF!</definedName>
    <definedName name="BExOKU8GMLOCNVORDE329819XN67" localSheetId="13" hidden="1">#REF!</definedName>
    <definedName name="BExOKU8GMLOCNVORDE329819XN67" localSheetId="7" hidden="1">#REF!</definedName>
    <definedName name="BExOKU8GMLOCNVORDE329819XN67" localSheetId="2" hidden="1">#REF!</definedName>
    <definedName name="BExOKU8GMLOCNVORDE329819XN67" localSheetId="5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6" hidden="1">#REF!</definedName>
    <definedName name="BExOL0Z3Z7IAMHPB91EO2MF49U57" localSheetId="13" hidden="1">#REF!</definedName>
    <definedName name="BExOL0Z3Z7IAMHPB91EO2MF49U57" localSheetId="7" hidden="1">#REF!</definedName>
    <definedName name="BExOL0Z3Z7IAMHPB91EO2MF49U57" localSheetId="2" hidden="1">#REF!</definedName>
    <definedName name="BExOL0Z3Z7IAMHPB91EO2MF49U57" localSheetId="5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6" hidden="1">#REF!</definedName>
    <definedName name="BExOL7KH12VAR0LG741SIOJTLWFD" localSheetId="13" hidden="1">#REF!</definedName>
    <definedName name="BExOL7KH12VAR0LG741SIOJTLWFD" localSheetId="7" hidden="1">#REF!</definedName>
    <definedName name="BExOL7KH12VAR0LG741SIOJTLWFD" localSheetId="2" hidden="1">#REF!</definedName>
    <definedName name="BExOL7KH12VAR0LG741SIOJTLWFD" localSheetId="5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6" hidden="1">#REF!</definedName>
    <definedName name="BExOLGUYDBS2V3UOK4DVPUW5JZN7" localSheetId="13" hidden="1">#REF!</definedName>
    <definedName name="BExOLGUYDBS2V3UOK4DVPUW5JZN7" localSheetId="7" hidden="1">#REF!</definedName>
    <definedName name="BExOLGUYDBS2V3UOK4DVPUW5JZN7" localSheetId="2" hidden="1">#REF!</definedName>
    <definedName name="BExOLGUYDBS2V3UOK4DVPUW5JZN7" localSheetId="5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6" hidden="1">#REF!</definedName>
    <definedName name="BExOLICXFHJLILCJVFMJE5MGGWKR" localSheetId="13" hidden="1">#REF!</definedName>
    <definedName name="BExOLICXFHJLILCJVFMJE5MGGWKR" localSheetId="7" hidden="1">#REF!</definedName>
    <definedName name="BExOLICXFHJLILCJVFMJE5MGGWKR" localSheetId="2" hidden="1">#REF!</definedName>
    <definedName name="BExOLICXFHJLILCJVFMJE5MGGWKR" localSheetId="5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6" hidden="1">#REF!</definedName>
    <definedName name="BExOLOI0WJS3QC12I3ISL0D9AWOF" localSheetId="13" hidden="1">#REF!</definedName>
    <definedName name="BExOLOI0WJS3QC12I3ISL0D9AWOF" localSheetId="7" hidden="1">#REF!</definedName>
    <definedName name="BExOLOI0WJS3QC12I3ISL0D9AWOF" localSheetId="2" hidden="1">#REF!</definedName>
    <definedName name="BExOLOI0WJS3QC12I3ISL0D9AWOF" localSheetId="5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6" hidden="1">#REF!</definedName>
    <definedName name="BExOLQ5A7IWI0W12J7315E7LBI0O" localSheetId="13" hidden="1">#REF!</definedName>
    <definedName name="BExOLQ5A7IWI0W12J7315E7LBI0O" localSheetId="7" hidden="1">#REF!</definedName>
    <definedName name="BExOLQ5A7IWI0W12J7315E7LBI0O" localSheetId="2" hidden="1">#REF!</definedName>
    <definedName name="BExOLQ5A7IWI0W12J7315E7LBI0O" localSheetId="5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6" hidden="1">#REF!</definedName>
    <definedName name="BExOLYZNG5RBD0BTS1OEZJNU92Q5" localSheetId="13" hidden="1">#REF!</definedName>
    <definedName name="BExOLYZNG5RBD0BTS1OEZJNU92Q5" localSheetId="7" hidden="1">#REF!</definedName>
    <definedName name="BExOLYZNG5RBD0BTS1OEZJNU92Q5" localSheetId="2" hidden="1">#REF!</definedName>
    <definedName name="BExOLYZNG5RBD0BTS1OEZJNU92Q5" localSheetId="5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6" hidden="1">#REF!</definedName>
    <definedName name="BExOM136CSOYSV2NE3NAU04Z4414" localSheetId="13" hidden="1">#REF!</definedName>
    <definedName name="BExOM136CSOYSV2NE3NAU04Z4414" localSheetId="7" hidden="1">#REF!</definedName>
    <definedName name="BExOM136CSOYSV2NE3NAU04Z4414" localSheetId="2" hidden="1">#REF!</definedName>
    <definedName name="BExOM136CSOYSV2NE3NAU04Z4414" localSheetId="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6" hidden="1">#REF!</definedName>
    <definedName name="BExOM3HIJ3UZPOKJI68KPBJAHPDC" localSheetId="13" hidden="1">#REF!</definedName>
    <definedName name="BExOM3HIJ3UZPOKJI68KPBJAHPDC" localSheetId="7" hidden="1">#REF!</definedName>
    <definedName name="BExOM3HIJ3UZPOKJI68KPBJAHPDC" localSheetId="2" hidden="1">#REF!</definedName>
    <definedName name="BExOM3HIJ3UZPOKJI68KPBJAHPDC" localSheetId="5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6" hidden="1">#REF!</definedName>
    <definedName name="BExOM5QC0I90GVJG1G7NFAIINKAQ" localSheetId="13" hidden="1">#REF!</definedName>
    <definedName name="BExOM5QC0I90GVJG1G7NFAIINKAQ" localSheetId="7" hidden="1">#REF!</definedName>
    <definedName name="BExOM5QC0I90GVJG1G7NFAIINKAQ" localSheetId="2" hidden="1">#REF!</definedName>
    <definedName name="BExOM5QC0I90GVJG1G7NFAIINKAQ" localSheetId="5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6" hidden="1">#REF!</definedName>
    <definedName name="BExOMKPURE33YQ3K1JG9NVQD4W49" localSheetId="13" hidden="1">#REF!</definedName>
    <definedName name="BExOMKPURE33YQ3K1JG9NVQD4W49" localSheetId="7" hidden="1">#REF!</definedName>
    <definedName name="BExOMKPURE33YQ3K1JG9NVQD4W49" localSheetId="2" hidden="1">#REF!</definedName>
    <definedName name="BExOMKPURE33YQ3K1JG9NVQD4W49" localSheetId="5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6" hidden="1">#REF!</definedName>
    <definedName name="BExOMP7NGCLUNFK50QD2LPKRG078" localSheetId="13" hidden="1">#REF!</definedName>
    <definedName name="BExOMP7NGCLUNFK50QD2LPKRG078" localSheetId="7" hidden="1">#REF!</definedName>
    <definedName name="BExOMP7NGCLUNFK50QD2LPKRG078" localSheetId="2" hidden="1">#REF!</definedName>
    <definedName name="BExOMP7NGCLUNFK50QD2LPKRG078" localSheetId="5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6" hidden="1">#REF!</definedName>
    <definedName name="BExOMPNX2853XA8AUM0BLA7CS86A" localSheetId="13" hidden="1">#REF!</definedName>
    <definedName name="BExOMPNX2853XA8AUM0BLA7CS86A" localSheetId="7" hidden="1">#REF!</definedName>
    <definedName name="BExOMPNX2853XA8AUM0BLA7CS86A" localSheetId="2" hidden="1">#REF!</definedName>
    <definedName name="BExOMPNX2853XA8AUM0BLA7CS86A" localSheetId="5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6" hidden="1">#REF!</definedName>
    <definedName name="BExOMU0A6XMY48SZRYL4WQZD13BI" localSheetId="13" hidden="1">#REF!</definedName>
    <definedName name="BExOMU0A6XMY48SZRYL4WQZD13BI" localSheetId="7" hidden="1">#REF!</definedName>
    <definedName name="BExOMU0A6XMY48SZRYL4WQZD13BI" localSheetId="2" hidden="1">#REF!</definedName>
    <definedName name="BExOMU0A6XMY48SZRYL4WQZD13BI" localSheetId="5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6" hidden="1">#REF!</definedName>
    <definedName name="BExOMVT0HSNC59DJP4CLISASGHKL" localSheetId="13" hidden="1">#REF!</definedName>
    <definedName name="BExOMVT0HSNC59DJP4CLISASGHKL" localSheetId="7" hidden="1">#REF!</definedName>
    <definedName name="BExOMVT0HSNC59DJP4CLISASGHKL" localSheetId="2" hidden="1">#REF!</definedName>
    <definedName name="BExOMVT0HSNC59DJP4CLISASGHKL" localSheetId="5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6" hidden="1">#REF!</definedName>
    <definedName name="BExON0AX35F2SI0UCVMGWGVIUNI3" localSheetId="13" hidden="1">#REF!</definedName>
    <definedName name="BExON0AX35F2SI0UCVMGWGVIUNI3" localSheetId="7" hidden="1">#REF!</definedName>
    <definedName name="BExON0AX35F2SI0UCVMGWGVIUNI3" localSheetId="2" hidden="1">#REF!</definedName>
    <definedName name="BExON0AX35F2SI0UCVMGWGVIUNI3" localSheetId="5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6" hidden="1">#REF!</definedName>
    <definedName name="BExON1I19LN0T10YIIYC5NE9UGMR" localSheetId="13" hidden="1">#REF!</definedName>
    <definedName name="BExON1I19LN0T10YIIYC5NE9UGMR" localSheetId="7" hidden="1">#REF!</definedName>
    <definedName name="BExON1I19LN0T10YIIYC5NE9UGMR" localSheetId="2" hidden="1">#REF!</definedName>
    <definedName name="BExON1I19LN0T10YIIYC5NE9UGMR" localSheetId="5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6" hidden="1">#REF!</definedName>
    <definedName name="BExON41U4296DV3DPG6I5EF3OEYF" localSheetId="13" hidden="1">#REF!</definedName>
    <definedName name="BExON41U4296DV3DPG6I5EF3OEYF" localSheetId="7" hidden="1">#REF!</definedName>
    <definedName name="BExON41U4296DV3DPG6I5EF3OEYF" localSheetId="2" hidden="1">#REF!</definedName>
    <definedName name="BExON41U4296DV3DPG6I5EF3OEYF" localSheetId="5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6" hidden="1">#REF!</definedName>
    <definedName name="BExONB3A7CO4YD8RB41PHC93BQ9M" localSheetId="13" hidden="1">#REF!</definedName>
    <definedName name="BExONB3A7CO4YD8RB41PHC93BQ9M" localSheetId="7" hidden="1">#REF!</definedName>
    <definedName name="BExONB3A7CO4YD8RB41PHC93BQ9M" localSheetId="2" hidden="1">#REF!</definedName>
    <definedName name="BExONB3A7CO4YD8RB41PHC93BQ9M" localSheetId="5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6" hidden="1">#REF!</definedName>
    <definedName name="BExONFQH6UUXF8V0GI4BRIST9RFO" localSheetId="13" hidden="1">#REF!</definedName>
    <definedName name="BExONFQH6UUXF8V0GI4BRIST9RFO" localSheetId="7" hidden="1">#REF!</definedName>
    <definedName name="BExONFQH6UUXF8V0GI4BRIST9RFO" localSheetId="2" hidden="1">#REF!</definedName>
    <definedName name="BExONFQH6UUXF8V0GI4BRIST9RFO" localSheetId="5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6" hidden="1">#REF!</definedName>
    <definedName name="BExONIL31DZWU7IFVN3VV0XTXJA1" localSheetId="13" hidden="1">#REF!</definedName>
    <definedName name="BExONIL31DZWU7IFVN3VV0XTXJA1" localSheetId="7" hidden="1">#REF!</definedName>
    <definedName name="BExONIL31DZWU7IFVN3VV0XTXJA1" localSheetId="2" hidden="1">#REF!</definedName>
    <definedName name="BExONIL31DZWU7IFVN3VV0XTXJA1" localSheetId="5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6" hidden="1">#REF!</definedName>
    <definedName name="BExONJ1BU17R0F5A2UP1UGJBOGKS" localSheetId="13" hidden="1">#REF!</definedName>
    <definedName name="BExONJ1BU17R0F5A2UP1UGJBOGKS" localSheetId="7" hidden="1">#REF!</definedName>
    <definedName name="BExONJ1BU17R0F5A2UP1UGJBOGKS" localSheetId="2" hidden="1">#REF!</definedName>
    <definedName name="BExONJ1BU17R0F5A2UP1UGJBOGKS" localSheetId="5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6" hidden="1">#REF!</definedName>
    <definedName name="BExONKZDHE8SS0P4YRLGEQR9KYHF" localSheetId="13" hidden="1">#REF!</definedName>
    <definedName name="BExONKZDHE8SS0P4YRLGEQR9KYHF" localSheetId="7" hidden="1">#REF!</definedName>
    <definedName name="BExONKZDHE8SS0P4YRLGEQR9KYHF" localSheetId="2" hidden="1">#REF!</definedName>
    <definedName name="BExONKZDHE8SS0P4YRLGEQR9KYHF" localSheetId="5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6" hidden="1">#REF!</definedName>
    <definedName name="BExONNZ9VMHVX3J6NLNJY7KZA61O" localSheetId="13" hidden="1">#REF!</definedName>
    <definedName name="BExONNZ9VMHVX3J6NLNJY7KZA61O" localSheetId="7" hidden="1">#REF!</definedName>
    <definedName name="BExONNZ9VMHVX3J6NLNJY7KZA61O" localSheetId="2" hidden="1">#REF!</definedName>
    <definedName name="BExONNZ9VMHVX3J6NLNJY7KZA61O" localSheetId="5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6" hidden="1">#REF!</definedName>
    <definedName name="BExONRQ1BAA4F3TXP2MYQ4YCZ09S" localSheetId="13" hidden="1">#REF!</definedName>
    <definedName name="BExONRQ1BAA4F3TXP2MYQ4YCZ09S" localSheetId="7" hidden="1">#REF!</definedName>
    <definedName name="BExONRQ1BAA4F3TXP2MYQ4YCZ09S" localSheetId="2" hidden="1">#REF!</definedName>
    <definedName name="BExONRQ1BAA4F3TXP2MYQ4YCZ09S" localSheetId="5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6" hidden="1">#REF!</definedName>
    <definedName name="BExONU4ENMND8RLZX0L5EHPYQQSB" localSheetId="13" hidden="1">#REF!</definedName>
    <definedName name="BExONU4ENMND8RLZX0L5EHPYQQSB" localSheetId="7" hidden="1">#REF!</definedName>
    <definedName name="BExONU4ENMND8RLZX0L5EHPYQQSB" localSheetId="2" hidden="1">#REF!</definedName>
    <definedName name="BExONU4ENMND8RLZX0L5EHPYQQSB" localSheetId="5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6" hidden="1">#REF!</definedName>
    <definedName name="BExONXPUEU6ZRSIX4PDJ1DXY679I" localSheetId="13" hidden="1">#REF!</definedName>
    <definedName name="BExONXPUEU6ZRSIX4PDJ1DXY679I" localSheetId="7" hidden="1">#REF!</definedName>
    <definedName name="BExONXPUEU6ZRSIX4PDJ1DXY679I" localSheetId="2" hidden="1">#REF!</definedName>
    <definedName name="BExONXPUEU6ZRSIX4PDJ1DXY679I" localSheetId="5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6" hidden="1">#REF!</definedName>
    <definedName name="BExOO0KEG2WL5WKKMHN0S2UTIUNG" localSheetId="13" hidden="1">#REF!</definedName>
    <definedName name="BExOO0KEG2WL5WKKMHN0S2UTIUNG" localSheetId="7" hidden="1">#REF!</definedName>
    <definedName name="BExOO0KEG2WL5WKKMHN0S2UTIUNG" localSheetId="2" hidden="1">#REF!</definedName>
    <definedName name="BExOO0KEG2WL5WKKMHN0S2UTIUNG" localSheetId="5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6" hidden="1">#REF!</definedName>
    <definedName name="BExOO1WWIZSGB0YTGKESB45TSVMZ" localSheetId="13" hidden="1">#REF!</definedName>
    <definedName name="BExOO1WWIZSGB0YTGKESB45TSVMZ" localSheetId="7" hidden="1">#REF!</definedName>
    <definedName name="BExOO1WWIZSGB0YTGKESB45TSVMZ" localSheetId="2" hidden="1">#REF!</definedName>
    <definedName name="BExOO1WWIZSGB0YTGKESB45TSVMZ" localSheetId="5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6" hidden="1">#REF!</definedName>
    <definedName name="BExOO4B8FPAFYPHCTYTX37P1TQM5" localSheetId="13" hidden="1">#REF!</definedName>
    <definedName name="BExOO4B8FPAFYPHCTYTX37P1TQM5" localSheetId="7" hidden="1">#REF!</definedName>
    <definedName name="BExOO4B8FPAFYPHCTYTX37P1TQM5" localSheetId="2" hidden="1">#REF!</definedName>
    <definedName name="BExOO4B8FPAFYPHCTYTX37P1TQM5" localSheetId="5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6" hidden="1">#REF!</definedName>
    <definedName name="BExOOIULUDOJRMYABWV5CCL906X6" localSheetId="13" hidden="1">#REF!</definedName>
    <definedName name="BExOOIULUDOJRMYABWV5CCL906X6" localSheetId="7" hidden="1">#REF!</definedName>
    <definedName name="BExOOIULUDOJRMYABWV5CCL906X6" localSheetId="2" hidden="1">#REF!</definedName>
    <definedName name="BExOOIULUDOJRMYABWV5CCL906X6" localSheetId="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6" hidden="1">#REF!</definedName>
    <definedName name="BExOOJLIWKJW5S7XWJXD8TYV5HQ9" localSheetId="13" hidden="1">#REF!</definedName>
    <definedName name="BExOOJLIWKJW5S7XWJXD8TYV5HQ9" localSheetId="7" hidden="1">#REF!</definedName>
    <definedName name="BExOOJLIWKJW5S7XWJXD8TYV5HQ9" localSheetId="2" hidden="1">#REF!</definedName>
    <definedName name="BExOOJLIWKJW5S7XWJXD8TYV5HQ9" localSheetId="5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6" hidden="1">#REF!</definedName>
    <definedName name="BExOOQ1JVWQ9LYXD0V94BRXKTA1I" localSheetId="13" hidden="1">#REF!</definedName>
    <definedName name="BExOOQ1JVWQ9LYXD0V94BRXKTA1I" localSheetId="7" hidden="1">#REF!</definedName>
    <definedName name="BExOOQ1JVWQ9LYXD0V94BRXKTA1I" localSheetId="2" hidden="1">#REF!</definedName>
    <definedName name="BExOOQ1JVWQ9LYXD0V94BRXKTA1I" localSheetId="5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6" hidden="1">#REF!</definedName>
    <definedName name="BExOOTN0KTXJCL7E476XBN1CJ553" localSheetId="13" hidden="1">#REF!</definedName>
    <definedName name="BExOOTN0KTXJCL7E476XBN1CJ553" localSheetId="7" hidden="1">#REF!</definedName>
    <definedName name="BExOOTN0KTXJCL7E476XBN1CJ553" localSheetId="2" hidden="1">#REF!</definedName>
    <definedName name="BExOOTN0KTXJCL7E476XBN1CJ553" localSheetId="5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6" hidden="1">#REF!</definedName>
    <definedName name="BExOOVVUJIJNAYDICUUQQ9O7O3TW" localSheetId="13" hidden="1">#REF!</definedName>
    <definedName name="BExOOVVUJIJNAYDICUUQQ9O7O3TW" localSheetId="7" hidden="1">#REF!</definedName>
    <definedName name="BExOOVVUJIJNAYDICUUQQ9O7O3TW" localSheetId="2" hidden="1">#REF!</definedName>
    <definedName name="BExOOVVUJIJNAYDICUUQQ9O7O3TW" localSheetId="5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6" hidden="1">#REF!</definedName>
    <definedName name="BExOP9DDU5MZJKWGFT0MKL44YKIV" localSheetId="13" hidden="1">#REF!</definedName>
    <definedName name="BExOP9DDU5MZJKWGFT0MKL44YKIV" localSheetId="7" hidden="1">#REF!</definedName>
    <definedName name="BExOP9DDU5MZJKWGFT0MKL44YKIV" localSheetId="2" hidden="1">#REF!</definedName>
    <definedName name="BExOP9DDU5MZJKWGFT0MKL44YKIV" localSheetId="5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6" hidden="1">#REF!</definedName>
    <definedName name="BExOP9DEBV5W5P4Q25J3XCJBP5S9" localSheetId="13" hidden="1">#REF!</definedName>
    <definedName name="BExOP9DEBV5W5P4Q25J3XCJBP5S9" localSheetId="7" hidden="1">#REF!</definedName>
    <definedName name="BExOP9DEBV5W5P4Q25J3XCJBP5S9" localSheetId="2" hidden="1">#REF!</definedName>
    <definedName name="BExOP9DEBV5W5P4Q25J3XCJBP5S9" localSheetId="5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6" hidden="1">#REF!</definedName>
    <definedName name="BExOPFNYRBL0BFM23LZBJTADNOE4" localSheetId="13" hidden="1">#REF!</definedName>
    <definedName name="BExOPFNYRBL0BFM23LZBJTADNOE4" localSheetId="7" hidden="1">#REF!</definedName>
    <definedName name="BExOPFNYRBL0BFM23LZBJTADNOE4" localSheetId="2" hidden="1">#REF!</definedName>
    <definedName name="BExOPFNYRBL0BFM23LZBJTADNOE4" localSheetId="5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6" hidden="1">#REF!</definedName>
    <definedName name="BExOPINVFSIZMCVT9YGT2AODVCX3" localSheetId="13" hidden="1">#REF!</definedName>
    <definedName name="BExOPINVFSIZMCVT9YGT2AODVCX3" localSheetId="7" hidden="1">#REF!</definedName>
    <definedName name="BExOPINVFSIZMCVT9YGT2AODVCX3" localSheetId="2" hidden="1">#REF!</definedName>
    <definedName name="BExOPINVFSIZMCVT9YGT2AODVCX3" localSheetId="5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6" hidden="1">#REF!</definedName>
    <definedName name="BExOQ1JN4SAC44RTMZIGHSW023WA" localSheetId="13" hidden="1">#REF!</definedName>
    <definedName name="BExOQ1JN4SAC44RTMZIGHSW023WA" localSheetId="7" hidden="1">#REF!</definedName>
    <definedName name="BExOQ1JN4SAC44RTMZIGHSW023WA" localSheetId="2" hidden="1">#REF!</definedName>
    <definedName name="BExOQ1JN4SAC44RTMZIGHSW023WA" localSheetId="5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6" hidden="1">#REF!</definedName>
    <definedName name="BExOQ256YMF115DJL3KBPNKABJ90" localSheetId="13" hidden="1">#REF!</definedName>
    <definedName name="BExOQ256YMF115DJL3KBPNKABJ90" localSheetId="7" hidden="1">#REF!</definedName>
    <definedName name="BExOQ256YMF115DJL3KBPNKABJ90" localSheetId="2" hidden="1">#REF!</definedName>
    <definedName name="BExOQ256YMF115DJL3KBPNKABJ90" localSheetId="5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6" hidden="1">#REF!</definedName>
    <definedName name="BExQ19DEUOLC11IW32E2AMVZLFF1" localSheetId="13" hidden="1">#REF!</definedName>
    <definedName name="BExQ19DEUOLC11IW32E2AMVZLFF1" localSheetId="7" hidden="1">#REF!</definedName>
    <definedName name="BExQ19DEUOLC11IW32E2AMVZLFF1" localSheetId="2" hidden="1">#REF!</definedName>
    <definedName name="BExQ19DEUOLC11IW32E2AMVZLFF1" localSheetId="5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6" hidden="1">#REF!</definedName>
    <definedName name="BExQ1OCW3L24TN0BYVRE2NE3IK1O" localSheetId="13" hidden="1">#REF!</definedName>
    <definedName name="BExQ1OCW3L24TN0BYVRE2NE3IK1O" localSheetId="7" hidden="1">#REF!</definedName>
    <definedName name="BExQ1OCW3L24TN0BYVRE2NE3IK1O" localSheetId="2" hidden="1">#REF!</definedName>
    <definedName name="BExQ1OCW3L24TN0BYVRE2NE3IK1O" localSheetId="5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6" hidden="1">#REF!</definedName>
    <definedName name="BExQ29C73XR33S3668YYSYZAIHTG" localSheetId="13" hidden="1">#REF!</definedName>
    <definedName name="BExQ29C73XR33S3668YYSYZAIHTG" localSheetId="7" hidden="1">#REF!</definedName>
    <definedName name="BExQ29C73XR33S3668YYSYZAIHTG" localSheetId="2" hidden="1">#REF!</definedName>
    <definedName name="BExQ29C73XR33S3668YYSYZAIHTG" localSheetId="5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6" hidden="1">#REF!</definedName>
    <definedName name="BExQ2FS228IUDUP2023RA1D4AO4C" localSheetId="13" hidden="1">#REF!</definedName>
    <definedName name="BExQ2FS228IUDUP2023RA1D4AO4C" localSheetId="7" hidden="1">#REF!</definedName>
    <definedName name="BExQ2FS228IUDUP2023RA1D4AO4C" localSheetId="2" hidden="1">#REF!</definedName>
    <definedName name="BExQ2FS228IUDUP2023RA1D4AO4C" localSheetId="5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6" hidden="1">#REF!</definedName>
    <definedName name="BExQ2L0XYWLY9VPZWXYYFRIRQRJ1" localSheetId="13" hidden="1">#REF!</definedName>
    <definedName name="BExQ2L0XYWLY9VPZWXYYFRIRQRJ1" localSheetId="7" hidden="1">#REF!</definedName>
    <definedName name="BExQ2L0XYWLY9VPZWXYYFRIRQRJ1" localSheetId="2" hidden="1">#REF!</definedName>
    <definedName name="BExQ2L0XYWLY9VPZWXYYFRIRQRJ1" localSheetId="5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6" hidden="1">#REF!</definedName>
    <definedName name="BExQ2M841F5Z1BQYR8DG5FKK0LIU" localSheetId="13" hidden="1">#REF!</definedName>
    <definedName name="BExQ2M841F5Z1BQYR8DG5FKK0LIU" localSheetId="7" hidden="1">#REF!</definedName>
    <definedName name="BExQ2M841F5Z1BQYR8DG5FKK0LIU" localSheetId="2" hidden="1">#REF!</definedName>
    <definedName name="BExQ2M841F5Z1BQYR8DG5FKK0LIU" localSheetId="5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6" hidden="1">#REF!</definedName>
    <definedName name="BExQ2STHO7AXYTS1VPPHQMX1WT30" localSheetId="13" hidden="1">#REF!</definedName>
    <definedName name="BExQ2STHO7AXYTS1VPPHQMX1WT30" localSheetId="7" hidden="1">#REF!</definedName>
    <definedName name="BExQ2STHO7AXYTS1VPPHQMX1WT30" localSheetId="2" hidden="1">#REF!</definedName>
    <definedName name="BExQ2STHO7AXYTS1VPPHQMX1WT30" localSheetId="5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6" hidden="1">#REF!</definedName>
    <definedName name="BExQ2XWXHMQMQ99FF9293AEQHABB" localSheetId="13" hidden="1">#REF!</definedName>
    <definedName name="BExQ2XWXHMQMQ99FF9293AEQHABB" localSheetId="7" hidden="1">#REF!</definedName>
    <definedName name="BExQ2XWXHMQMQ99FF9293AEQHABB" localSheetId="2" hidden="1">#REF!</definedName>
    <definedName name="BExQ2XWXHMQMQ99FF9293AEQHABB" localSheetId="5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6" hidden="1">#REF!</definedName>
    <definedName name="BExQ300G8I8TK45A0MVHV15422EU" localSheetId="13" hidden="1">#REF!</definedName>
    <definedName name="BExQ300G8I8TK45A0MVHV15422EU" localSheetId="7" hidden="1">#REF!</definedName>
    <definedName name="BExQ300G8I8TK45A0MVHV15422EU" localSheetId="2" hidden="1">#REF!</definedName>
    <definedName name="BExQ300G8I8TK45A0MVHV15422EU" localSheetId="5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6" hidden="1">#REF!</definedName>
    <definedName name="BExQ305RBEODGNAETZ0EZQLLDZZD" localSheetId="13" hidden="1">#REF!</definedName>
    <definedName name="BExQ305RBEODGNAETZ0EZQLLDZZD" localSheetId="7" hidden="1">#REF!</definedName>
    <definedName name="BExQ305RBEODGNAETZ0EZQLLDZZD" localSheetId="2" hidden="1">#REF!</definedName>
    <definedName name="BExQ305RBEODGNAETZ0EZQLLDZZD" localSheetId="5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6" hidden="1">#REF!</definedName>
    <definedName name="BExQ37SZQJSC2C73FY2IJY852LVP" localSheetId="13" hidden="1">#REF!</definedName>
    <definedName name="BExQ37SZQJSC2C73FY2IJY852LVP" localSheetId="7" hidden="1">#REF!</definedName>
    <definedName name="BExQ37SZQJSC2C73FY2IJY852LVP" localSheetId="2" hidden="1">#REF!</definedName>
    <definedName name="BExQ37SZQJSC2C73FY2IJY852LVP" localSheetId="5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6" hidden="1">#REF!</definedName>
    <definedName name="BExQ39R28MXSG2SEV956F0KZ20AN" localSheetId="13" hidden="1">#REF!</definedName>
    <definedName name="BExQ39R28MXSG2SEV956F0KZ20AN" localSheetId="7" hidden="1">#REF!</definedName>
    <definedName name="BExQ39R28MXSG2SEV956F0KZ20AN" localSheetId="2" hidden="1">#REF!</definedName>
    <definedName name="BExQ39R28MXSG2SEV956F0KZ20AN" localSheetId="5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6" hidden="1">#REF!</definedName>
    <definedName name="BExQ3D1P3M5Z3HLMEZ17E0BLEE4U" localSheetId="13" hidden="1">#REF!</definedName>
    <definedName name="BExQ3D1P3M5Z3HLMEZ17E0BLEE4U" localSheetId="7" hidden="1">#REF!</definedName>
    <definedName name="BExQ3D1P3M5Z3HLMEZ17E0BLEE4U" localSheetId="2" hidden="1">#REF!</definedName>
    <definedName name="BExQ3D1P3M5Z3HLMEZ17E0BLEE4U" localSheetId="5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6" hidden="1">#REF!</definedName>
    <definedName name="BExQ3EZX6BA2WHKI84SG78UPRTSE" localSheetId="13" hidden="1">#REF!</definedName>
    <definedName name="BExQ3EZX6BA2WHKI84SG78UPRTSE" localSheetId="7" hidden="1">#REF!</definedName>
    <definedName name="BExQ3EZX6BA2WHKI84SG78UPRTSE" localSheetId="2" hidden="1">#REF!</definedName>
    <definedName name="BExQ3EZX6BA2WHKI84SG78UPRTSE" localSheetId="5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6" hidden="1">#REF!</definedName>
    <definedName name="BExQ3KOX6620WUSBG7PGACNC936P" localSheetId="13" hidden="1">#REF!</definedName>
    <definedName name="BExQ3KOX6620WUSBG7PGACNC936P" localSheetId="7" hidden="1">#REF!</definedName>
    <definedName name="BExQ3KOX6620WUSBG7PGACNC936P" localSheetId="2" hidden="1">#REF!</definedName>
    <definedName name="BExQ3KOX6620WUSBG7PGACNC936P" localSheetId="5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6" hidden="1">#REF!</definedName>
    <definedName name="BExQ3O4W7QF8BOXTUT4IOGF6YKUD" localSheetId="13" hidden="1">#REF!</definedName>
    <definedName name="BExQ3O4W7QF8BOXTUT4IOGF6YKUD" localSheetId="7" hidden="1">#REF!</definedName>
    <definedName name="BExQ3O4W7QF8BOXTUT4IOGF6YKUD" localSheetId="2" hidden="1">#REF!</definedName>
    <definedName name="BExQ3O4W7QF8BOXTUT4IOGF6YKUD" localSheetId="5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6" hidden="1">#REF!</definedName>
    <definedName name="BExQ3PXOWSN8561ZR8IEY8ZASI3B" localSheetId="13" hidden="1">#REF!</definedName>
    <definedName name="BExQ3PXOWSN8561ZR8IEY8ZASI3B" localSheetId="7" hidden="1">#REF!</definedName>
    <definedName name="BExQ3PXOWSN8561ZR8IEY8ZASI3B" localSheetId="2" hidden="1">#REF!</definedName>
    <definedName name="BExQ3PXOWSN8561ZR8IEY8ZASI3B" localSheetId="5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6" hidden="1">#REF!</definedName>
    <definedName name="BExQ3TZF04IPY0B0UG9CQQ5736UA" localSheetId="13" hidden="1">#REF!</definedName>
    <definedName name="BExQ3TZF04IPY0B0UG9CQQ5736UA" localSheetId="7" hidden="1">#REF!</definedName>
    <definedName name="BExQ3TZF04IPY0B0UG9CQQ5736UA" localSheetId="2" hidden="1">#REF!</definedName>
    <definedName name="BExQ3TZF04IPY0B0UG9CQQ5736UA" localSheetId="5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6" hidden="1">#REF!</definedName>
    <definedName name="BExQ42IU9MNDYLODP41DL6YTZMAR" localSheetId="13" hidden="1">#REF!</definedName>
    <definedName name="BExQ42IU9MNDYLODP41DL6YTZMAR" localSheetId="7" hidden="1">#REF!</definedName>
    <definedName name="BExQ42IU9MNDYLODP41DL6YTZMAR" localSheetId="2" hidden="1">#REF!</definedName>
    <definedName name="BExQ42IU9MNDYLODP41DL6YTZMAR" localSheetId="5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6" hidden="1">#REF!</definedName>
    <definedName name="BExQ42O4PHH156IHXSW0JAYAC0NJ" localSheetId="13" hidden="1">#REF!</definedName>
    <definedName name="BExQ42O4PHH156IHXSW0JAYAC0NJ" localSheetId="7" hidden="1">#REF!</definedName>
    <definedName name="BExQ42O4PHH156IHXSW0JAYAC0NJ" localSheetId="2" hidden="1">#REF!</definedName>
    <definedName name="BExQ42O4PHH156IHXSW0JAYAC0NJ" localSheetId="5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6" hidden="1">#REF!</definedName>
    <definedName name="BExQ452HF7N1HYPXJXQ8WD6SOWUV" localSheetId="13" hidden="1">#REF!</definedName>
    <definedName name="BExQ452HF7N1HYPXJXQ8WD6SOWUV" localSheetId="7" hidden="1">#REF!</definedName>
    <definedName name="BExQ452HF7N1HYPXJXQ8WD6SOWUV" localSheetId="2" hidden="1">#REF!</definedName>
    <definedName name="BExQ452HF7N1HYPXJXQ8WD6SOWUV" localSheetId="5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6" hidden="1">#REF!</definedName>
    <definedName name="BExQ4BTBSHPHVEDRCXC2ROW8PLFC" localSheetId="13" hidden="1">#REF!</definedName>
    <definedName name="BExQ4BTBSHPHVEDRCXC2ROW8PLFC" localSheetId="7" hidden="1">#REF!</definedName>
    <definedName name="BExQ4BTBSHPHVEDRCXC2ROW8PLFC" localSheetId="2" hidden="1">#REF!</definedName>
    <definedName name="BExQ4BTBSHPHVEDRCXC2ROW8PLFC" localSheetId="5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6" hidden="1">#REF!</definedName>
    <definedName name="BExQ4DGKF54SRKQUTUT4B1CZSS62" localSheetId="13" hidden="1">#REF!</definedName>
    <definedName name="BExQ4DGKF54SRKQUTUT4B1CZSS62" localSheetId="7" hidden="1">#REF!</definedName>
    <definedName name="BExQ4DGKF54SRKQUTUT4B1CZSS62" localSheetId="2" hidden="1">#REF!</definedName>
    <definedName name="BExQ4DGKF54SRKQUTUT4B1CZSS62" localSheetId="5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6" hidden="1">#REF!</definedName>
    <definedName name="BExQ4T74LQ5PYTV1MUQUW75A4BDY" localSheetId="13" hidden="1">#REF!</definedName>
    <definedName name="BExQ4T74LQ5PYTV1MUQUW75A4BDY" localSheetId="7" hidden="1">#REF!</definedName>
    <definedName name="BExQ4T74LQ5PYTV1MUQUW75A4BDY" localSheetId="2" hidden="1">#REF!</definedName>
    <definedName name="BExQ4T74LQ5PYTV1MUQUW75A4BDY" localSheetId="5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6" hidden="1">#REF!</definedName>
    <definedName name="BExQ4XJHD7EJCNH7S1MJDZJ2MNWG" localSheetId="13" hidden="1">#REF!</definedName>
    <definedName name="BExQ4XJHD7EJCNH7S1MJDZJ2MNWG" localSheetId="7" hidden="1">#REF!</definedName>
    <definedName name="BExQ4XJHD7EJCNH7S1MJDZJ2MNWG" localSheetId="2" hidden="1">#REF!</definedName>
    <definedName name="BExQ4XJHD7EJCNH7S1MJDZJ2MNWG" localSheetId="5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6" hidden="1">#REF!</definedName>
    <definedName name="BExQ5039ZCEWBUJHU682G4S89J03" localSheetId="13" hidden="1">#REF!</definedName>
    <definedName name="BExQ5039ZCEWBUJHU682G4S89J03" localSheetId="7" hidden="1">#REF!</definedName>
    <definedName name="BExQ5039ZCEWBUJHU682G4S89J03" localSheetId="2" hidden="1">#REF!</definedName>
    <definedName name="BExQ5039ZCEWBUJHU682G4S89J03" localSheetId="5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6" hidden="1">#REF!</definedName>
    <definedName name="BExQ56Z9W6YHZHRXOFFI8EFA7CDI" localSheetId="13" hidden="1">#REF!</definedName>
    <definedName name="BExQ56Z9W6YHZHRXOFFI8EFA7CDI" localSheetId="7" hidden="1">#REF!</definedName>
    <definedName name="BExQ56Z9W6YHZHRXOFFI8EFA7CDI" localSheetId="2" hidden="1">#REF!</definedName>
    <definedName name="BExQ56Z9W6YHZHRXOFFI8EFA7CDI" localSheetId="5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6" hidden="1">#REF!</definedName>
    <definedName name="BExQ58MP5FO5Q5CIXVMMYWWPEFW3" localSheetId="13" hidden="1">#REF!</definedName>
    <definedName name="BExQ58MP5FO5Q5CIXVMMYWWPEFW3" localSheetId="7" hidden="1">#REF!</definedName>
    <definedName name="BExQ58MP5FO5Q5CIXVMMYWWPEFW3" localSheetId="2" hidden="1">#REF!</definedName>
    <definedName name="BExQ58MP5FO5Q5CIXVMMYWWPEFW3" localSheetId="5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6" hidden="1">#REF!</definedName>
    <definedName name="BExQ5KX3Z668H1KUCKZ9J24HUQ1F" localSheetId="13" hidden="1">#REF!</definedName>
    <definedName name="BExQ5KX3Z668H1KUCKZ9J24HUQ1F" localSheetId="7" hidden="1">#REF!</definedName>
    <definedName name="BExQ5KX3Z668H1KUCKZ9J24HUQ1F" localSheetId="2" hidden="1">#REF!</definedName>
    <definedName name="BExQ5KX3Z668H1KUCKZ9J24HUQ1F" localSheetId="5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6" hidden="1">#REF!</definedName>
    <definedName name="BExQ5SPMSOCJYLAY20NB5A6O32RE" localSheetId="13" hidden="1">#REF!</definedName>
    <definedName name="BExQ5SPMSOCJYLAY20NB5A6O32RE" localSheetId="7" hidden="1">#REF!</definedName>
    <definedName name="BExQ5SPMSOCJYLAY20NB5A6O32RE" localSheetId="2" hidden="1">#REF!</definedName>
    <definedName name="BExQ5SPMSOCJYLAY20NB5A6O32RE" localSheetId="5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6" hidden="1">#REF!</definedName>
    <definedName name="BExQ5UICMGTMK790KTLK49MAGXRC" localSheetId="13" hidden="1">#REF!</definedName>
    <definedName name="BExQ5UICMGTMK790KTLK49MAGXRC" localSheetId="7" hidden="1">#REF!</definedName>
    <definedName name="BExQ5UICMGTMK790KTLK49MAGXRC" localSheetId="2" hidden="1">#REF!</definedName>
    <definedName name="BExQ5UICMGTMK790KTLK49MAGXRC" localSheetId="5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6" hidden="1">#REF!</definedName>
    <definedName name="BExQ5YUUK9FD0QGTY4WD0W90O7OL" localSheetId="13" hidden="1">#REF!</definedName>
    <definedName name="BExQ5YUUK9FD0QGTY4WD0W90O7OL" localSheetId="7" hidden="1">#REF!</definedName>
    <definedName name="BExQ5YUUK9FD0QGTY4WD0W90O7OL" localSheetId="2" hidden="1">#REF!</definedName>
    <definedName name="BExQ5YUUK9FD0QGTY4WD0W90O7OL" localSheetId="5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6" hidden="1">#REF!</definedName>
    <definedName name="BExQ62WGBSDPG7ZU34W0N8X45R3X" localSheetId="13" hidden="1">#REF!</definedName>
    <definedName name="BExQ62WGBSDPG7ZU34W0N8X45R3X" localSheetId="7" hidden="1">#REF!</definedName>
    <definedName name="BExQ62WGBSDPG7ZU34W0N8X45R3X" localSheetId="2" hidden="1">#REF!</definedName>
    <definedName name="BExQ62WGBSDPG7ZU34W0N8X45R3X" localSheetId="5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6" hidden="1">#REF!</definedName>
    <definedName name="BExQ63793YQ9BH7JLCNRIATIGTRG" localSheetId="13" hidden="1">#REF!</definedName>
    <definedName name="BExQ63793YQ9BH7JLCNRIATIGTRG" localSheetId="7" hidden="1">#REF!</definedName>
    <definedName name="BExQ63793YQ9BH7JLCNRIATIGTRG" localSheetId="2" hidden="1">#REF!</definedName>
    <definedName name="BExQ63793YQ9BH7JLCNRIATIGTRG" localSheetId="5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6" hidden="1">#REF!</definedName>
    <definedName name="BExQ6CN1EF2UPZ57ZYMGK8TUJQSS" localSheetId="13" hidden="1">#REF!</definedName>
    <definedName name="BExQ6CN1EF2UPZ57ZYMGK8TUJQSS" localSheetId="7" hidden="1">#REF!</definedName>
    <definedName name="BExQ6CN1EF2UPZ57ZYMGK8TUJQSS" localSheetId="2" hidden="1">#REF!</definedName>
    <definedName name="BExQ6CN1EF2UPZ57ZYMGK8TUJQSS" localSheetId="5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6" hidden="1">#REF!</definedName>
    <definedName name="BExQ6FSF8BMWVLJI7Y7MKPG9SU5O" localSheetId="13" hidden="1">#REF!</definedName>
    <definedName name="BExQ6FSF8BMWVLJI7Y7MKPG9SU5O" localSheetId="7" hidden="1">#REF!</definedName>
    <definedName name="BExQ6FSF8BMWVLJI7Y7MKPG9SU5O" localSheetId="2" hidden="1">#REF!</definedName>
    <definedName name="BExQ6FSF8BMWVLJI7Y7MKPG9SU5O" localSheetId="5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6" hidden="1">#REF!</definedName>
    <definedName name="BExQ6M2YXJ8AMRJF3QGHC40ADAHZ" localSheetId="13" hidden="1">#REF!</definedName>
    <definedName name="BExQ6M2YXJ8AMRJF3QGHC40ADAHZ" localSheetId="7" hidden="1">#REF!</definedName>
    <definedName name="BExQ6M2YXJ8AMRJF3QGHC40ADAHZ" localSheetId="2" hidden="1">#REF!</definedName>
    <definedName name="BExQ6M2YXJ8AMRJF3QGHC40ADAHZ" localSheetId="5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6" hidden="1">#REF!</definedName>
    <definedName name="BExQ6M8B0X44N9TV56ATUVHGDI00" localSheetId="13" hidden="1">#REF!</definedName>
    <definedName name="BExQ6M8B0X44N9TV56ATUVHGDI00" localSheetId="7" hidden="1">#REF!</definedName>
    <definedName name="BExQ6M8B0X44N9TV56ATUVHGDI00" localSheetId="2" hidden="1">#REF!</definedName>
    <definedName name="BExQ6M8B0X44N9TV56ATUVHGDI00" localSheetId="5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6" hidden="1">#REF!</definedName>
    <definedName name="BExQ6POH065GV0I74XXVD0VUPBJW" localSheetId="13" hidden="1">#REF!</definedName>
    <definedName name="BExQ6POH065GV0I74XXVD0VUPBJW" localSheetId="7" hidden="1">#REF!</definedName>
    <definedName name="BExQ6POH065GV0I74XXVD0VUPBJW" localSheetId="2" hidden="1">#REF!</definedName>
    <definedName name="BExQ6POH065GV0I74XXVD0VUPBJW" localSheetId="5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6" hidden="1">#REF!</definedName>
    <definedName name="BExQ6WV9KPSMXPPLGZ3KK4WNYTHU" localSheetId="13" hidden="1">#REF!</definedName>
    <definedName name="BExQ6WV9KPSMXPPLGZ3KK4WNYTHU" localSheetId="7" hidden="1">#REF!</definedName>
    <definedName name="BExQ6WV9KPSMXPPLGZ3KK4WNYTHU" localSheetId="2" hidden="1">#REF!</definedName>
    <definedName name="BExQ6WV9KPSMXPPLGZ3KK4WNYTHU" localSheetId="5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6" hidden="1">#REF!</definedName>
    <definedName name="BExQ7541G92R52ECOIYO6UXIWJJ4" localSheetId="13" hidden="1">#REF!</definedName>
    <definedName name="BExQ7541G92R52ECOIYO6UXIWJJ4" localSheetId="7" hidden="1">#REF!</definedName>
    <definedName name="BExQ7541G92R52ECOIYO6UXIWJJ4" localSheetId="2" hidden="1">#REF!</definedName>
    <definedName name="BExQ7541G92R52ECOIYO6UXIWJJ4" localSheetId="5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6" hidden="1">#REF!</definedName>
    <definedName name="BExQ783XTMM2A9I3UKCFWJH1PP2N" localSheetId="13" hidden="1">#REF!</definedName>
    <definedName name="BExQ783XTMM2A9I3UKCFWJH1PP2N" localSheetId="7" hidden="1">#REF!</definedName>
    <definedName name="BExQ783XTMM2A9I3UKCFWJH1PP2N" localSheetId="2" hidden="1">#REF!</definedName>
    <definedName name="BExQ783XTMM2A9I3UKCFWJH1PP2N" localSheetId="5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6" hidden="1">#REF!</definedName>
    <definedName name="BExQ79LX01ZPQB8EGD1ZHR2VK2H3" localSheetId="13" hidden="1">#REF!</definedName>
    <definedName name="BExQ79LX01ZPQB8EGD1ZHR2VK2H3" localSheetId="7" hidden="1">#REF!</definedName>
    <definedName name="BExQ79LX01ZPQB8EGD1ZHR2VK2H3" localSheetId="2" hidden="1">#REF!</definedName>
    <definedName name="BExQ79LX01ZPQB8EGD1ZHR2VK2H3" localSheetId="5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6" hidden="1">#REF!</definedName>
    <definedName name="BExQ7B3V9MGDK2OIJ61XXFBFLJFZ" localSheetId="13" hidden="1">#REF!</definedName>
    <definedName name="BExQ7B3V9MGDK2OIJ61XXFBFLJFZ" localSheetId="7" hidden="1">#REF!</definedName>
    <definedName name="BExQ7B3V9MGDK2OIJ61XXFBFLJFZ" localSheetId="2" hidden="1">#REF!</definedName>
    <definedName name="BExQ7B3V9MGDK2OIJ61XXFBFLJFZ" localSheetId="5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6" hidden="1">#REF!</definedName>
    <definedName name="BExQ7CB046NVPF9ZXDGA7OXOLSLX" localSheetId="13" hidden="1">#REF!</definedName>
    <definedName name="BExQ7CB046NVPF9ZXDGA7OXOLSLX" localSheetId="7" hidden="1">#REF!</definedName>
    <definedName name="BExQ7CB046NVPF9ZXDGA7OXOLSLX" localSheetId="2" hidden="1">#REF!</definedName>
    <definedName name="BExQ7CB046NVPF9ZXDGA7OXOLSLX" localSheetId="5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6" hidden="1">#REF!</definedName>
    <definedName name="BExQ7IWDCGGOO1HTJ97YGO1CK3R9" localSheetId="13" hidden="1">#REF!</definedName>
    <definedName name="BExQ7IWDCGGOO1HTJ97YGO1CK3R9" localSheetId="7" hidden="1">#REF!</definedName>
    <definedName name="BExQ7IWDCGGOO1HTJ97YGO1CK3R9" localSheetId="2" hidden="1">#REF!</definedName>
    <definedName name="BExQ7IWDCGGOO1HTJ97YGO1CK3R9" localSheetId="5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6" hidden="1">#REF!</definedName>
    <definedName name="BExQ7JNFIEGS2HKNBALH3Q2N5G7Z" localSheetId="13" hidden="1">#REF!</definedName>
    <definedName name="BExQ7JNFIEGS2HKNBALH3Q2N5G7Z" localSheetId="7" hidden="1">#REF!</definedName>
    <definedName name="BExQ7JNFIEGS2HKNBALH3Q2N5G7Z" localSheetId="2" hidden="1">#REF!</definedName>
    <definedName name="BExQ7JNFIEGS2HKNBALH3Q2N5G7Z" localSheetId="5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6" hidden="1">#REF!</definedName>
    <definedName name="BExQ7MY3U2Z1IZ71U5LJUD00VVB4" localSheetId="13" hidden="1">#REF!</definedName>
    <definedName name="BExQ7MY3U2Z1IZ71U5LJUD00VVB4" localSheetId="7" hidden="1">#REF!</definedName>
    <definedName name="BExQ7MY3U2Z1IZ71U5LJUD00VVB4" localSheetId="2" hidden="1">#REF!</definedName>
    <definedName name="BExQ7MY3U2Z1IZ71U5LJUD00VVB4" localSheetId="5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6" hidden="1">#REF!</definedName>
    <definedName name="BExQ7XL2Q1GVUFL1F9KK0K0EXMWG" localSheetId="13" hidden="1">#REF!</definedName>
    <definedName name="BExQ7XL2Q1GVUFL1F9KK0K0EXMWG" localSheetId="7" hidden="1">#REF!</definedName>
    <definedName name="BExQ7XL2Q1GVUFL1F9KK0K0EXMWG" localSheetId="2" hidden="1">#REF!</definedName>
    <definedName name="BExQ7XL2Q1GVUFL1F9KK0K0EXMWG" localSheetId="5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6" hidden="1">#REF!</definedName>
    <definedName name="BExQ8469L3ZRZ3KYZPYMSJIDL7Y5" localSheetId="13" hidden="1">#REF!</definedName>
    <definedName name="BExQ8469L3ZRZ3KYZPYMSJIDL7Y5" localSheetId="7" hidden="1">#REF!</definedName>
    <definedName name="BExQ8469L3ZRZ3KYZPYMSJIDL7Y5" localSheetId="2" hidden="1">#REF!</definedName>
    <definedName name="BExQ8469L3ZRZ3KYZPYMSJIDL7Y5" localSheetId="5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6" hidden="1">#REF!</definedName>
    <definedName name="BExQ84MJB94HL3BWRN50M4NCB6Z0" localSheetId="13" hidden="1">#REF!</definedName>
    <definedName name="BExQ84MJB94HL3BWRN50M4NCB6Z0" localSheetId="7" hidden="1">#REF!</definedName>
    <definedName name="BExQ84MJB94HL3BWRN50M4NCB6Z0" localSheetId="2" hidden="1">#REF!</definedName>
    <definedName name="BExQ84MJB94HL3BWRN50M4NCB6Z0" localSheetId="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6" hidden="1">#REF!</definedName>
    <definedName name="BExQ8583ZE00NW7T9OF11OT9IA14" localSheetId="13" hidden="1">#REF!</definedName>
    <definedName name="BExQ8583ZE00NW7T9OF11OT9IA14" localSheetId="7" hidden="1">#REF!</definedName>
    <definedName name="BExQ8583ZE00NW7T9OF11OT9IA14" localSheetId="2" hidden="1">#REF!</definedName>
    <definedName name="BExQ8583ZE00NW7T9OF11OT9IA14" localSheetId="5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6" hidden="1">#REF!</definedName>
    <definedName name="BExQ8A0RPE3IMIFIZLUE7KD2N21W" localSheetId="13" hidden="1">#REF!</definedName>
    <definedName name="BExQ8A0RPE3IMIFIZLUE7KD2N21W" localSheetId="7" hidden="1">#REF!</definedName>
    <definedName name="BExQ8A0RPE3IMIFIZLUE7KD2N21W" localSheetId="2" hidden="1">#REF!</definedName>
    <definedName name="BExQ8A0RPE3IMIFIZLUE7KD2N21W" localSheetId="5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6" hidden="1">#REF!</definedName>
    <definedName name="BExQ8ABK6H1ADV2R2OYT8NFFYG2N" localSheetId="13" hidden="1">#REF!</definedName>
    <definedName name="BExQ8ABK6H1ADV2R2OYT8NFFYG2N" localSheetId="7" hidden="1">#REF!</definedName>
    <definedName name="BExQ8ABK6H1ADV2R2OYT8NFFYG2N" localSheetId="2" hidden="1">#REF!</definedName>
    <definedName name="BExQ8ABK6H1ADV2R2OYT8NFFYG2N" localSheetId="5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6" hidden="1">#REF!</definedName>
    <definedName name="BExQ8DM90XJ6GCJIK9LC5O82I2TJ" localSheetId="13" hidden="1">#REF!</definedName>
    <definedName name="BExQ8DM90XJ6GCJIK9LC5O82I2TJ" localSheetId="7" hidden="1">#REF!</definedName>
    <definedName name="BExQ8DM90XJ6GCJIK9LC5O82I2TJ" localSheetId="2" hidden="1">#REF!</definedName>
    <definedName name="BExQ8DM90XJ6GCJIK9LC5O82I2TJ" localSheetId="5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6" hidden="1">#REF!</definedName>
    <definedName name="BExQ8G0K46ZORA0QVQTDI7Z8LXGF" localSheetId="13" hidden="1">#REF!</definedName>
    <definedName name="BExQ8G0K46ZORA0QVQTDI7Z8LXGF" localSheetId="7" hidden="1">#REF!</definedName>
    <definedName name="BExQ8G0K46ZORA0QVQTDI7Z8LXGF" localSheetId="2" hidden="1">#REF!</definedName>
    <definedName name="BExQ8G0K46ZORA0QVQTDI7Z8LXGF" localSheetId="5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6" hidden="1">#REF!</definedName>
    <definedName name="BExQ8O3WEU8HNTTGKTW5T0QSKCLP" localSheetId="13" hidden="1">#REF!</definedName>
    <definedName name="BExQ8O3WEU8HNTTGKTW5T0QSKCLP" localSheetId="7" hidden="1">#REF!</definedName>
    <definedName name="BExQ8O3WEU8HNTTGKTW5T0QSKCLP" localSheetId="2" hidden="1">#REF!</definedName>
    <definedName name="BExQ8O3WEU8HNTTGKTW5T0QSKCLP" localSheetId="5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6" hidden="1">#REF!</definedName>
    <definedName name="BExQ8ZCEDBOBJA3D9LDP5TU2WYGR" localSheetId="13" hidden="1">#REF!</definedName>
    <definedName name="BExQ8ZCEDBOBJA3D9LDP5TU2WYGR" localSheetId="7" hidden="1">#REF!</definedName>
    <definedName name="BExQ8ZCEDBOBJA3D9LDP5TU2WYGR" localSheetId="2" hidden="1">#REF!</definedName>
    <definedName name="BExQ8ZCEDBOBJA3D9LDP5TU2WYGR" localSheetId="5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6" hidden="1">#REF!</definedName>
    <definedName name="BExQ94LAW6MAQBWY25WTBFV5PPZJ" localSheetId="13" hidden="1">#REF!</definedName>
    <definedName name="BExQ94LAW6MAQBWY25WTBFV5PPZJ" localSheetId="7" hidden="1">#REF!</definedName>
    <definedName name="BExQ94LAW6MAQBWY25WTBFV5PPZJ" localSheetId="2" hidden="1">#REF!</definedName>
    <definedName name="BExQ94LAW6MAQBWY25WTBFV5PPZJ" localSheetId="5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6" hidden="1">#REF!</definedName>
    <definedName name="BExQ968K8V66L55PCVI3B4VR4FW6" localSheetId="13" hidden="1">#REF!</definedName>
    <definedName name="BExQ968K8V66L55PCVI3B4VR4FW6" localSheetId="7" hidden="1">#REF!</definedName>
    <definedName name="BExQ968K8V66L55PCVI3B4VR4FW6" localSheetId="2" hidden="1">#REF!</definedName>
    <definedName name="BExQ968K8V66L55PCVI3B4VR4FW6" localSheetId="5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6" hidden="1">#REF!</definedName>
    <definedName name="BExQ97QIPOSSRK978N8P234Y1XA4" localSheetId="13" hidden="1">#REF!</definedName>
    <definedName name="BExQ97QIPOSSRK978N8P234Y1XA4" localSheetId="7" hidden="1">#REF!</definedName>
    <definedName name="BExQ97QIPOSSRK978N8P234Y1XA4" localSheetId="2" hidden="1">#REF!</definedName>
    <definedName name="BExQ97QIPOSSRK978N8P234Y1XA4" localSheetId="5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6" hidden="1">#REF!</definedName>
    <definedName name="BExQ9DFHXLBKBS9DWH05G83SL12Z" localSheetId="13" hidden="1">#REF!</definedName>
    <definedName name="BExQ9DFHXLBKBS9DWH05G83SL12Z" localSheetId="7" hidden="1">#REF!</definedName>
    <definedName name="BExQ9DFHXLBKBS9DWH05G83SL12Z" localSheetId="2" hidden="1">#REF!</definedName>
    <definedName name="BExQ9DFHXLBKBS9DWH05G83SL12Z" localSheetId="5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6" hidden="1">#REF!</definedName>
    <definedName name="BExQ9E6FBAXTHGF3RXANFIA77GXP" localSheetId="13" hidden="1">#REF!</definedName>
    <definedName name="BExQ9E6FBAXTHGF3RXANFIA77GXP" localSheetId="7" hidden="1">#REF!</definedName>
    <definedName name="BExQ9E6FBAXTHGF3RXANFIA77GXP" localSheetId="2" hidden="1">#REF!</definedName>
    <definedName name="BExQ9E6FBAXTHGF3RXANFIA77GXP" localSheetId="5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6" hidden="1">#REF!</definedName>
    <definedName name="BExQ9J4ID0TGFFFJSQ9PFAMXOYZ1" localSheetId="13" hidden="1">#REF!</definedName>
    <definedName name="BExQ9J4ID0TGFFFJSQ9PFAMXOYZ1" localSheetId="7" hidden="1">#REF!</definedName>
    <definedName name="BExQ9J4ID0TGFFFJSQ9PFAMXOYZ1" localSheetId="2" hidden="1">#REF!</definedName>
    <definedName name="BExQ9J4ID0TGFFFJSQ9PFAMXOYZ1" localSheetId="5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6" hidden="1">#REF!</definedName>
    <definedName name="BExQ9KX9734KIAK7IMRLHCPYDHO2" localSheetId="13" hidden="1">#REF!</definedName>
    <definedName name="BExQ9KX9734KIAK7IMRLHCPYDHO2" localSheetId="7" hidden="1">#REF!</definedName>
    <definedName name="BExQ9KX9734KIAK7IMRLHCPYDHO2" localSheetId="2" hidden="1">#REF!</definedName>
    <definedName name="BExQ9KX9734KIAK7IMRLHCPYDHO2" localSheetId="5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6" hidden="1">#REF!</definedName>
    <definedName name="BExQ9L81FF4I7816VTPFBDWVU4CW" localSheetId="13" hidden="1">#REF!</definedName>
    <definedName name="BExQ9L81FF4I7816VTPFBDWVU4CW" localSheetId="7" hidden="1">#REF!</definedName>
    <definedName name="BExQ9L81FF4I7816VTPFBDWVU4CW" localSheetId="2" hidden="1">#REF!</definedName>
    <definedName name="BExQ9L81FF4I7816VTPFBDWVU4CW" localSheetId="5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6" hidden="1">#REF!</definedName>
    <definedName name="BExQ9M4E2ACZOWWWP1JJIQO8AHUM" localSheetId="13" hidden="1">#REF!</definedName>
    <definedName name="BExQ9M4E2ACZOWWWP1JJIQO8AHUM" localSheetId="7" hidden="1">#REF!</definedName>
    <definedName name="BExQ9M4E2ACZOWWWP1JJIQO8AHUM" localSheetId="2" hidden="1">#REF!</definedName>
    <definedName name="BExQ9M4E2ACZOWWWP1JJIQO8AHUM" localSheetId="5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6" hidden="1">#REF!</definedName>
    <definedName name="BExQ9TBCP5IJKSQLYEBE6FQLF16I" localSheetId="13" hidden="1">#REF!</definedName>
    <definedName name="BExQ9TBCP5IJKSQLYEBE6FQLF16I" localSheetId="7" hidden="1">#REF!</definedName>
    <definedName name="BExQ9TBCP5IJKSQLYEBE6FQLF16I" localSheetId="2" hidden="1">#REF!</definedName>
    <definedName name="BExQ9TBCP5IJKSQLYEBE6FQLF16I" localSheetId="5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6" hidden="1">#REF!</definedName>
    <definedName name="BExQ9UTANMJCK7LJ4OQMD6F2Q01L" localSheetId="13" hidden="1">#REF!</definedName>
    <definedName name="BExQ9UTANMJCK7LJ4OQMD6F2Q01L" localSheetId="7" hidden="1">#REF!</definedName>
    <definedName name="BExQ9UTANMJCK7LJ4OQMD6F2Q01L" localSheetId="2" hidden="1">#REF!</definedName>
    <definedName name="BExQ9UTANMJCK7LJ4OQMD6F2Q01L" localSheetId="5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6" hidden="1">#REF!</definedName>
    <definedName name="BExQ9ZLYHWABXAA9NJDW8ZS0UQ9P" localSheetId="13" hidden="1">#REF!</definedName>
    <definedName name="BExQ9ZLYHWABXAA9NJDW8ZS0UQ9P" localSheetId="7" hidden="1">#REF!</definedName>
    <definedName name="BExQ9ZLYHWABXAA9NJDW8ZS0UQ9P" localSheetId="2" hidden="1">#REF!</definedName>
    <definedName name="BExQ9ZLYHWABXAA9NJDW8ZS0UQ9P" localSheetId="5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6" hidden="1">#REF!</definedName>
    <definedName name="BExQ9ZWQ19KSRZNZNPY6ZNWEST1J" localSheetId="13" hidden="1">#REF!</definedName>
    <definedName name="BExQ9ZWQ19KSRZNZNPY6ZNWEST1J" localSheetId="7" hidden="1">#REF!</definedName>
    <definedName name="BExQ9ZWQ19KSRZNZNPY6ZNWEST1J" localSheetId="2" hidden="1">#REF!</definedName>
    <definedName name="BExQ9ZWQ19KSRZNZNPY6ZNWEST1J" localSheetId="5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6" hidden="1">#REF!</definedName>
    <definedName name="BExQA324HSCK40ENJUT9CS9EC71B" localSheetId="13" hidden="1">#REF!</definedName>
    <definedName name="BExQA324HSCK40ENJUT9CS9EC71B" localSheetId="7" hidden="1">#REF!</definedName>
    <definedName name="BExQA324HSCK40ENJUT9CS9EC71B" localSheetId="2" hidden="1">#REF!</definedName>
    <definedName name="BExQA324HSCK40ENJUT9CS9EC71B" localSheetId="5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6" hidden="1">#REF!</definedName>
    <definedName name="BExQA55GY0STSNBWQCWN8E31ZXCS" localSheetId="13" hidden="1">#REF!</definedName>
    <definedName name="BExQA55GY0STSNBWQCWN8E31ZXCS" localSheetId="7" hidden="1">#REF!</definedName>
    <definedName name="BExQA55GY0STSNBWQCWN8E31ZXCS" localSheetId="2" hidden="1">#REF!</definedName>
    <definedName name="BExQA55GY0STSNBWQCWN8E31ZXCS" localSheetId="5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6" hidden="1">#REF!</definedName>
    <definedName name="BExQA7URC7M82I0T9RUF90GCS15S" localSheetId="13" hidden="1">#REF!</definedName>
    <definedName name="BExQA7URC7M82I0T9RUF90GCS15S" localSheetId="7" hidden="1">#REF!</definedName>
    <definedName name="BExQA7URC7M82I0T9RUF90GCS15S" localSheetId="2" hidden="1">#REF!</definedName>
    <definedName name="BExQA7URC7M82I0T9RUF90GCS15S" localSheetId="5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6" hidden="1">#REF!</definedName>
    <definedName name="BExQA9HZIN9XEMHEEVHT99UU9Z82" localSheetId="13" hidden="1">#REF!</definedName>
    <definedName name="BExQA9HZIN9XEMHEEVHT99UU9Z82" localSheetId="7" hidden="1">#REF!</definedName>
    <definedName name="BExQA9HZIN9XEMHEEVHT99UU9Z82" localSheetId="2" hidden="1">#REF!</definedName>
    <definedName name="BExQA9HZIN9XEMHEEVHT99UU9Z82" localSheetId="5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6" hidden="1">#REF!</definedName>
    <definedName name="BExQAELFYH92K8CJL155181UDORO" localSheetId="13" hidden="1">#REF!</definedName>
    <definedName name="BExQAELFYH92K8CJL155181UDORO" localSheetId="7" hidden="1">#REF!</definedName>
    <definedName name="BExQAELFYH92K8CJL155181UDORO" localSheetId="2" hidden="1">#REF!</definedName>
    <definedName name="BExQAELFYH92K8CJL155181UDORO" localSheetId="5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6" hidden="1">#REF!</definedName>
    <definedName name="BExQAG8PP8R5NJKNQD1U4QOSD6X5" localSheetId="13" hidden="1">#REF!</definedName>
    <definedName name="BExQAG8PP8R5NJKNQD1U4QOSD6X5" localSheetId="7" hidden="1">#REF!</definedName>
    <definedName name="BExQAG8PP8R5NJKNQD1U4QOSD6X5" localSheetId="2" hidden="1">#REF!</definedName>
    <definedName name="BExQAG8PP8R5NJKNQD1U4QOSD6X5" localSheetId="5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6" hidden="1">#REF!</definedName>
    <definedName name="BExQAVTR32SDHZQ69KNYF6UXXKS2" localSheetId="13" hidden="1">#REF!</definedName>
    <definedName name="BExQAVTR32SDHZQ69KNYF6UXXKS2" localSheetId="7" hidden="1">#REF!</definedName>
    <definedName name="BExQAVTR32SDHZQ69KNYF6UXXKS2" localSheetId="2" hidden="1">#REF!</definedName>
    <definedName name="BExQAVTR32SDHZQ69KNYF6UXXKS2" localSheetId="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6" hidden="1">#REF!</definedName>
    <definedName name="BExQBBETZJ7LHJ9CLAL3GEKQFEGR" localSheetId="13" hidden="1">#REF!</definedName>
    <definedName name="BExQBBETZJ7LHJ9CLAL3GEKQFEGR" localSheetId="7" hidden="1">#REF!</definedName>
    <definedName name="BExQBBETZJ7LHJ9CLAL3GEKQFEGR" localSheetId="2" hidden="1">#REF!</definedName>
    <definedName name="BExQBBETZJ7LHJ9CLAL3GEKQFEGR" localSheetId="5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6" hidden="1">#REF!</definedName>
    <definedName name="BExQBDICMZTSA1X73TMHNO4JSFLN" localSheetId="13" hidden="1">#REF!</definedName>
    <definedName name="BExQBDICMZTSA1X73TMHNO4JSFLN" localSheetId="7" hidden="1">#REF!</definedName>
    <definedName name="BExQBDICMZTSA1X73TMHNO4JSFLN" localSheetId="2" hidden="1">#REF!</definedName>
    <definedName name="BExQBDICMZTSA1X73TMHNO4JSFLN" localSheetId="5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6" hidden="1">#REF!</definedName>
    <definedName name="BExQBEER6CRCRPSSL61S0OMH57ZA" localSheetId="13" hidden="1">#REF!</definedName>
    <definedName name="BExQBEER6CRCRPSSL61S0OMH57ZA" localSheetId="7" hidden="1">#REF!</definedName>
    <definedName name="BExQBEER6CRCRPSSL61S0OMH57ZA" localSheetId="2" hidden="1">#REF!</definedName>
    <definedName name="BExQBEER6CRCRPSSL61S0OMH57ZA" localSheetId="5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6" hidden="1">#REF!</definedName>
    <definedName name="BExQBFR753FNBMC27WEQJT8UKANJ" localSheetId="13" hidden="1">#REF!</definedName>
    <definedName name="BExQBFR753FNBMC27WEQJT8UKANJ" localSheetId="7" hidden="1">#REF!</definedName>
    <definedName name="BExQBFR753FNBMC27WEQJT8UKANJ" localSheetId="2" hidden="1">#REF!</definedName>
    <definedName name="BExQBFR753FNBMC27WEQJT8UKANJ" localSheetId="5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6" hidden="1">#REF!</definedName>
    <definedName name="BExQBIGGY5TXI2FJVVZSLZ0LTZYH" localSheetId="13" hidden="1">#REF!</definedName>
    <definedName name="BExQBIGGY5TXI2FJVVZSLZ0LTZYH" localSheetId="7" hidden="1">#REF!</definedName>
    <definedName name="BExQBIGGY5TXI2FJVVZSLZ0LTZYH" localSheetId="2" hidden="1">#REF!</definedName>
    <definedName name="BExQBIGGY5TXI2FJVVZSLZ0LTZYH" localSheetId="5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6" hidden="1">#REF!</definedName>
    <definedName name="BExQBM1RUSIQ85LLMM2159BYDPIP" localSheetId="13" hidden="1">#REF!</definedName>
    <definedName name="BExQBM1RUSIQ85LLMM2159BYDPIP" localSheetId="7" hidden="1">#REF!</definedName>
    <definedName name="BExQBM1RUSIQ85LLMM2159BYDPIP" localSheetId="2" hidden="1">#REF!</definedName>
    <definedName name="BExQBM1RUSIQ85LLMM2159BYDPIP" localSheetId="5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6" hidden="1">#REF!</definedName>
    <definedName name="BExQBOWE543K7PGA5S7SVU2QKPM3" localSheetId="13" hidden="1">#REF!</definedName>
    <definedName name="BExQBOWE543K7PGA5S7SVU2QKPM3" localSheetId="7" hidden="1">#REF!</definedName>
    <definedName name="BExQBOWE543K7PGA5S7SVU2QKPM3" localSheetId="2" hidden="1">#REF!</definedName>
    <definedName name="BExQBOWE543K7PGA5S7SVU2QKPM3" localSheetId="5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6" hidden="1">#REF!</definedName>
    <definedName name="BExQBPSOZ47V81YAEURP0NQJNTJH" localSheetId="13" hidden="1">#REF!</definedName>
    <definedName name="BExQBPSOZ47V81YAEURP0NQJNTJH" localSheetId="7" hidden="1">#REF!</definedName>
    <definedName name="BExQBPSOZ47V81YAEURP0NQJNTJH" localSheetId="2" hidden="1">#REF!</definedName>
    <definedName name="BExQBPSOZ47V81YAEURP0NQJNTJH" localSheetId="5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6" hidden="1">#REF!</definedName>
    <definedName name="BExQC5TWT21CGBKD0IHAXTIN2QB8" localSheetId="13" hidden="1">#REF!</definedName>
    <definedName name="BExQC5TWT21CGBKD0IHAXTIN2QB8" localSheetId="7" hidden="1">#REF!</definedName>
    <definedName name="BExQC5TWT21CGBKD0IHAXTIN2QB8" localSheetId="2" hidden="1">#REF!</definedName>
    <definedName name="BExQC5TWT21CGBKD0IHAXTIN2QB8" localSheetId="5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6" hidden="1">#REF!</definedName>
    <definedName name="BExQC94JL9F5GW4S8DQCAF4WB2DA" localSheetId="13" hidden="1">#REF!</definedName>
    <definedName name="BExQC94JL9F5GW4S8DQCAF4WB2DA" localSheetId="7" hidden="1">#REF!</definedName>
    <definedName name="BExQC94JL9F5GW4S8DQCAF4WB2DA" localSheetId="2" hidden="1">#REF!</definedName>
    <definedName name="BExQC94JL9F5GW4S8DQCAF4WB2DA" localSheetId="5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6" hidden="1">#REF!</definedName>
    <definedName name="BExQCKTD8AT0824LGWREXM1B5D1X" localSheetId="13" hidden="1">#REF!</definedName>
    <definedName name="BExQCKTD8AT0824LGWREXM1B5D1X" localSheetId="7" hidden="1">#REF!</definedName>
    <definedName name="BExQCKTD8AT0824LGWREXM1B5D1X" localSheetId="2" hidden="1">#REF!</definedName>
    <definedName name="BExQCKTD8AT0824LGWREXM1B5D1X" localSheetId="5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6" hidden="1">#REF!</definedName>
    <definedName name="BExQCQ7KF4HVXSD72FF3DJGNNO3M" localSheetId="13" hidden="1">#REF!</definedName>
    <definedName name="BExQCQ7KF4HVXSD72FF3DJGNNO3M" localSheetId="7" hidden="1">#REF!</definedName>
    <definedName name="BExQCQ7KF4HVXSD72FF3DJGNNO3M" localSheetId="2" hidden="1">#REF!</definedName>
    <definedName name="BExQCQ7KF4HVXSD72FF3DJGNNO3M" localSheetId="5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6" hidden="1">#REF!</definedName>
    <definedName name="BExQCRPJXI0WNJUFFAC39C0PFUFK" localSheetId="13" hidden="1">#REF!</definedName>
    <definedName name="BExQCRPJXI0WNJUFFAC39C0PFUFK" localSheetId="7" hidden="1">#REF!</definedName>
    <definedName name="BExQCRPJXI0WNJUFFAC39C0PFUFK" localSheetId="2" hidden="1">#REF!</definedName>
    <definedName name="BExQCRPJXI0WNJUFFAC39C0PFUFK" localSheetId="5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6" hidden="1">#REF!</definedName>
    <definedName name="BExQD571YWOXKR2SX85K5MKQ0AO2" localSheetId="13" hidden="1">#REF!</definedName>
    <definedName name="BExQD571YWOXKR2SX85K5MKQ0AO2" localSheetId="7" hidden="1">#REF!</definedName>
    <definedName name="BExQD571YWOXKR2SX85K5MKQ0AO2" localSheetId="2" hidden="1">#REF!</definedName>
    <definedName name="BExQD571YWOXKR2SX85K5MKQ0AO2" localSheetId="5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6" hidden="1">#REF!</definedName>
    <definedName name="BExQDB6VCHN8PNX8EA6JNIEQ2JC2" localSheetId="13" hidden="1">#REF!</definedName>
    <definedName name="BExQDB6VCHN8PNX8EA6JNIEQ2JC2" localSheetId="7" hidden="1">#REF!</definedName>
    <definedName name="BExQDB6VCHN8PNX8EA6JNIEQ2JC2" localSheetId="2" hidden="1">#REF!</definedName>
    <definedName name="BExQDB6VCHN8PNX8EA6JNIEQ2JC2" localSheetId="5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6" hidden="1">#REF!</definedName>
    <definedName name="BExQDE1B6U2Q9B73KBENABP71YM1" localSheetId="13" hidden="1">#REF!</definedName>
    <definedName name="BExQDE1B6U2Q9B73KBENABP71YM1" localSheetId="7" hidden="1">#REF!</definedName>
    <definedName name="BExQDE1B6U2Q9B73KBENABP71YM1" localSheetId="2" hidden="1">#REF!</definedName>
    <definedName name="BExQDE1B6U2Q9B73KBENABP71YM1" localSheetId="5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6" hidden="1">#REF!</definedName>
    <definedName name="BExQDGQCN7ZW41QDUHOBJUGQAX40" localSheetId="13" hidden="1">#REF!</definedName>
    <definedName name="BExQDGQCN7ZW41QDUHOBJUGQAX40" localSheetId="7" hidden="1">#REF!</definedName>
    <definedName name="BExQDGQCN7ZW41QDUHOBJUGQAX40" localSheetId="2" hidden="1">#REF!</definedName>
    <definedName name="BExQDGQCN7ZW41QDUHOBJUGQAX40" localSheetId="5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6" hidden="1">#REF!</definedName>
    <definedName name="BExQED8ZZUEH0WRNOHXI7V9TVC8K" localSheetId="13" hidden="1">#REF!</definedName>
    <definedName name="BExQED8ZZUEH0WRNOHXI7V9TVC8K" localSheetId="7" hidden="1">#REF!</definedName>
    <definedName name="BExQED8ZZUEH0WRNOHXI7V9TVC8K" localSheetId="2" hidden="1">#REF!</definedName>
    <definedName name="BExQED8ZZUEH0WRNOHXI7V9TVC8K" localSheetId="5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6" hidden="1">#REF!</definedName>
    <definedName name="BExQEF1PIJIB9J24OB0M4X1WLBB0" localSheetId="13" hidden="1">#REF!</definedName>
    <definedName name="BExQEF1PIJIB9J24OB0M4X1WLBB0" localSheetId="7" hidden="1">#REF!</definedName>
    <definedName name="BExQEF1PIJIB9J24OB0M4X1WLBB0" localSheetId="2" hidden="1">#REF!</definedName>
    <definedName name="BExQEF1PIJIB9J24OB0M4X1WLBB0" localSheetId="5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6" hidden="1">#REF!</definedName>
    <definedName name="BExQEMUA4HEFM4OVO8M8MA8PIAW1" localSheetId="13" hidden="1">#REF!</definedName>
    <definedName name="BExQEMUA4HEFM4OVO8M8MA8PIAW1" localSheetId="7" hidden="1">#REF!</definedName>
    <definedName name="BExQEMUA4HEFM4OVO8M8MA8PIAW1" localSheetId="2" hidden="1">#REF!</definedName>
    <definedName name="BExQEMUA4HEFM4OVO8M8MA8PIAW1" localSheetId="5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6" hidden="1">#REF!</definedName>
    <definedName name="BExQEP38QPDKB85WG2WOL17IMB5S" localSheetId="13" hidden="1">#REF!</definedName>
    <definedName name="BExQEP38QPDKB85WG2WOL17IMB5S" localSheetId="7" hidden="1">#REF!</definedName>
    <definedName name="BExQEP38QPDKB85WG2WOL17IMB5S" localSheetId="2" hidden="1">#REF!</definedName>
    <definedName name="BExQEP38QPDKB85WG2WOL17IMB5S" localSheetId="5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6" hidden="1">#REF!</definedName>
    <definedName name="BExQEQ4XZQFIKUXNU9H7WE7AMZ1U" localSheetId="13" hidden="1">#REF!</definedName>
    <definedName name="BExQEQ4XZQFIKUXNU9H7WE7AMZ1U" localSheetId="7" hidden="1">#REF!</definedName>
    <definedName name="BExQEQ4XZQFIKUXNU9H7WE7AMZ1U" localSheetId="2" hidden="1">#REF!</definedName>
    <definedName name="BExQEQ4XZQFIKUXNU9H7WE7AMZ1U" localSheetId="5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6" hidden="1">#REF!</definedName>
    <definedName name="BExQF1OEB07CRAP6ALNNMJNJ3P2D" localSheetId="13" hidden="1">#REF!</definedName>
    <definedName name="BExQF1OEB07CRAP6ALNNMJNJ3P2D" localSheetId="7" hidden="1">#REF!</definedName>
    <definedName name="BExQF1OEB07CRAP6ALNNMJNJ3P2D" localSheetId="2" hidden="1">#REF!</definedName>
    <definedName name="BExQF1OEB07CRAP6ALNNMJNJ3P2D" localSheetId="5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6" hidden="1">#REF!</definedName>
    <definedName name="BExQF8KKL224NYD20XYLLM2RE7EW" localSheetId="13" hidden="1">#REF!</definedName>
    <definedName name="BExQF8KKL224NYD20XYLLM2RE7EW" localSheetId="7" hidden="1">#REF!</definedName>
    <definedName name="BExQF8KKL224NYD20XYLLM2RE7EW" localSheetId="2" hidden="1">#REF!</definedName>
    <definedName name="BExQF8KKL224NYD20XYLLM2RE7EW" localSheetId="5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6" hidden="1">#REF!</definedName>
    <definedName name="BExQF9X2AQPFJZTCHTU5PTTR0JAH" localSheetId="13" hidden="1">#REF!</definedName>
    <definedName name="BExQF9X2AQPFJZTCHTU5PTTR0JAH" localSheetId="7" hidden="1">#REF!</definedName>
    <definedName name="BExQF9X2AQPFJZTCHTU5PTTR0JAH" localSheetId="2" hidden="1">#REF!</definedName>
    <definedName name="BExQF9X2AQPFJZTCHTU5PTTR0JAH" localSheetId="5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6" hidden="1">#REF!</definedName>
    <definedName name="BExQFAINO9ODQZX6NSM8EBTRD04E" localSheetId="13" hidden="1">#REF!</definedName>
    <definedName name="BExQFAINO9ODQZX6NSM8EBTRD04E" localSheetId="7" hidden="1">#REF!</definedName>
    <definedName name="BExQFAINO9ODQZX6NSM8EBTRD04E" localSheetId="2" hidden="1">#REF!</definedName>
    <definedName name="BExQFAINO9ODQZX6NSM8EBTRD04E" localSheetId="5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6" hidden="1">#REF!</definedName>
    <definedName name="BExQFC0M9KKFMQKPLPEO2RQDB7MM" localSheetId="13" hidden="1">#REF!</definedName>
    <definedName name="BExQFC0M9KKFMQKPLPEO2RQDB7MM" localSheetId="7" hidden="1">#REF!</definedName>
    <definedName name="BExQFC0M9KKFMQKPLPEO2RQDB7MM" localSheetId="2" hidden="1">#REF!</definedName>
    <definedName name="BExQFC0M9KKFMQKPLPEO2RQDB7MM" localSheetId="5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6" hidden="1">#REF!</definedName>
    <definedName name="BExQFEEV7627R8TYZCM28C6V6WHE" localSheetId="13" hidden="1">#REF!</definedName>
    <definedName name="BExQFEEV7627R8TYZCM28C6V6WHE" localSheetId="7" hidden="1">#REF!</definedName>
    <definedName name="BExQFEEV7627R8TYZCM28C6V6WHE" localSheetId="2" hidden="1">#REF!</definedName>
    <definedName name="BExQFEEV7627R8TYZCM28C6V6WHE" localSheetId="5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6" hidden="1">#REF!</definedName>
    <definedName name="BExQFEK8NUD04X2OBRA275ADPSDL" localSheetId="13" hidden="1">#REF!</definedName>
    <definedName name="BExQFEK8NUD04X2OBRA275ADPSDL" localSheetId="7" hidden="1">#REF!</definedName>
    <definedName name="BExQFEK8NUD04X2OBRA275ADPSDL" localSheetId="2" hidden="1">#REF!</definedName>
    <definedName name="BExQFEK8NUD04X2OBRA275ADPSDL" localSheetId="5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6" hidden="1">#REF!</definedName>
    <definedName name="BExQFGYIWDR4W0YF7XR6E4EWWJ02" localSheetId="13" hidden="1">#REF!</definedName>
    <definedName name="BExQFGYIWDR4W0YF7XR6E4EWWJ02" localSheetId="7" hidden="1">#REF!</definedName>
    <definedName name="BExQFGYIWDR4W0YF7XR6E4EWWJ02" localSheetId="2" hidden="1">#REF!</definedName>
    <definedName name="BExQFGYIWDR4W0YF7XR6E4EWWJ02" localSheetId="5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6" hidden="1">#REF!</definedName>
    <definedName name="BExQFPNFKA36IAPS22LAUMBDI4KE" localSheetId="13" hidden="1">#REF!</definedName>
    <definedName name="BExQFPNFKA36IAPS22LAUMBDI4KE" localSheetId="7" hidden="1">#REF!</definedName>
    <definedName name="BExQFPNFKA36IAPS22LAUMBDI4KE" localSheetId="2" hidden="1">#REF!</definedName>
    <definedName name="BExQFPNFKA36IAPS22LAUMBDI4KE" localSheetId="5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6" hidden="1">#REF!</definedName>
    <definedName name="BExQFPSWEMA8WBUZ4WK20LR13VSU" localSheetId="13" hidden="1">#REF!</definedName>
    <definedName name="BExQFPSWEMA8WBUZ4WK20LR13VSU" localSheetId="7" hidden="1">#REF!</definedName>
    <definedName name="BExQFPSWEMA8WBUZ4WK20LR13VSU" localSheetId="2" hidden="1">#REF!</definedName>
    <definedName name="BExQFPSWEMA8WBUZ4WK20LR13VSU" localSheetId="5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6" hidden="1">#REF!</definedName>
    <definedName name="BExQFVSPOSCCPF1TLJPIWYWYB8A9" localSheetId="13" hidden="1">#REF!</definedName>
    <definedName name="BExQFVSPOSCCPF1TLJPIWYWYB8A9" localSheetId="7" hidden="1">#REF!</definedName>
    <definedName name="BExQFVSPOSCCPF1TLJPIWYWYB8A9" localSheetId="2" hidden="1">#REF!</definedName>
    <definedName name="BExQFVSPOSCCPF1TLJPIWYWYB8A9" localSheetId="5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6" hidden="1">#REF!</definedName>
    <definedName name="BExQFWJQXNQAW6LUMOEDS6KMJMYL" localSheetId="13" hidden="1">#REF!</definedName>
    <definedName name="BExQFWJQXNQAW6LUMOEDS6KMJMYL" localSheetId="7" hidden="1">#REF!</definedName>
    <definedName name="BExQFWJQXNQAW6LUMOEDS6KMJMYL" localSheetId="2" hidden="1">#REF!</definedName>
    <definedName name="BExQFWJQXNQAW6LUMOEDS6KMJMYL" localSheetId="5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6" hidden="1">#REF!</definedName>
    <definedName name="BExQG8TYRD2G42UA5ZPCRLNKUDMX" localSheetId="13" hidden="1">#REF!</definedName>
    <definedName name="BExQG8TYRD2G42UA5ZPCRLNKUDMX" localSheetId="7" hidden="1">#REF!</definedName>
    <definedName name="BExQG8TYRD2G42UA5ZPCRLNKUDMX" localSheetId="2" hidden="1">#REF!</definedName>
    <definedName name="BExQG8TYRD2G42UA5ZPCRLNKUDMX" localSheetId="5" hidden="1">#REF!</definedName>
    <definedName name="BExQG8TYRD2G42UA5ZPCRLNKUDMX" localSheetId="1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6" hidden="1">#REF!</definedName>
    <definedName name="BExQGGBQ2CMSPV4NV4RA7NMBQER6" localSheetId="13" hidden="1">#REF!</definedName>
    <definedName name="BExQGGBQ2CMSPV4NV4RA7NMBQER6" localSheetId="7" hidden="1">#REF!</definedName>
    <definedName name="BExQGGBQ2CMSPV4NV4RA7NMBQER6" localSheetId="2" hidden="1">#REF!</definedName>
    <definedName name="BExQGGBQ2CMSPV4NV4RA7NMBQER6" localSheetId="5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6" hidden="1">#REF!</definedName>
    <definedName name="BExQGO48J9MPCDQ96RBB9UN9AIGT" localSheetId="13" hidden="1">#REF!</definedName>
    <definedName name="BExQGO48J9MPCDQ96RBB9UN9AIGT" localSheetId="7" hidden="1">#REF!</definedName>
    <definedName name="BExQGO48J9MPCDQ96RBB9UN9AIGT" localSheetId="2" hidden="1">#REF!</definedName>
    <definedName name="BExQGO48J9MPCDQ96RBB9UN9AIGT" localSheetId="5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6" hidden="1">#REF!</definedName>
    <definedName name="BExQGSBB6MJWDW7AYWA0MSFTXKRR" localSheetId="13" hidden="1">#REF!</definedName>
    <definedName name="BExQGSBB6MJWDW7AYWA0MSFTXKRR" localSheetId="7" hidden="1">#REF!</definedName>
    <definedName name="BExQGSBB6MJWDW7AYWA0MSFTXKRR" localSheetId="2" hidden="1">#REF!</definedName>
    <definedName name="BExQGSBB6MJWDW7AYWA0MSFTXKRR" localSheetId="5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6" hidden="1">#REF!</definedName>
    <definedName name="BExQH0UURAJ13AVO5UI04HSRGVYW" localSheetId="13" hidden="1">#REF!</definedName>
    <definedName name="BExQH0UURAJ13AVO5UI04HSRGVYW" localSheetId="7" hidden="1">#REF!</definedName>
    <definedName name="BExQH0UURAJ13AVO5UI04HSRGVYW" localSheetId="2" hidden="1">#REF!</definedName>
    <definedName name="BExQH0UURAJ13AVO5UI04HSRGVYW" localSheetId="5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6" hidden="1">#REF!</definedName>
    <definedName name="BExQH5I0FUT0822E2ITR6M5724UF" localSheetId="13" hidden="1">#REF!</definedName>
    <definedName name="BExQH5I0FUT0822E2ITR6M5724UF" localSheetId="7" hidden="1">#REF!</definedName>
    <definedName name="BExQH5I0FUT0822E2ITR6M5724UF" localSheetId="2" hidden="1">#REF!</definedName>
    <definedName name="BExQH5I0FUT0822E2ITR6M5724UF" localSheetId="5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6" hidden="1">#REF!</definedName>
    <definedName name="BExQH6ZZY0NR8SE48PSI9D0CU1TC" localSheetId="13" hidden="1">#REF!</definedName>
    <definedName name="BExQH6ZZY0NR8SE48PSI9D0CU1TC" localSheetId="7" hidden="1">#REF!</definedName>
    <definedName name="BExQH6ZZY0NR8SE48PSI9D0CU1TC" localSheetId="2" hidden="1">#REF!</definedName>
    <definedName name="BExQH6ZZY0NR8SE48PSI9D0CU1TC" localSheetId="5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6" hidden="1">#REF!</definedName>
    <definedName name="BExQH9P2MCXAJOVEO4GFQT6MNW22" localSheetId="13" hidden="1">#REF!</definedName>
    <definedName name="BExQH9P2MCXAJOVEO4GFQT6MNW22" localSheetId="7" hidden="1">#REF!</definedName>
    <definedName name="BExQH9P2MCXAJOVEO4GFQT6MNW22" localSheetId="2" hidden="1">#REF!</definedName>
    <definedName name="BExQH9P2MCXAJOVEO4GFQT6MNW22" localSheetId="5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6" hidden="1">#REF!</definedName>
    <definedName name="BExQHCZSBYUY8OKKJXFYWKBBM6AH" localSheetId="13" hidden="1">#REF!</definedName>
    <definedName name="BExQHCZSBYUY8OKKJXFYWKBBM6AH" localSheetId="7" hidden="1">#REF!</definedName>
    <definedName name="BExQHCZSBYUY8OKKJXFYWKBBM6AH" localSheetId="2" hidden="1">#REF!</definedName>
    <definedName name="BExQHCZSBYUY8OKKJXFYWKBBM6AH" localSheetId="5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6" hidden="1">#REF!</definedName>
    <definedName name="BExQHML1J3V7M9VZ3S2S198637RP" localSheetId="13" hidden="1">#REF!</definedName>
    <definedName name="BExQHML1J3V7M9VZ3S2S198637RP" localSheetId="7" hidden="1">#REF!</definedName>
    <definedName name="BExQHML1J3V7M9VZ3S2S198637RP" localSheetId="2" hidden="1">#REF!</definedName>
    <definedName name="BExQHML1J3V7M9VZ3S2S198637RP" localSheetId="5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6" hidden="1">#REF!</definedName>
    <definedName name="BExQHPKXZ1K33V2F90NZIQRZYIAW" localSheetId="13" hidden="1">#REF!</definedName>
    <definedName name="BExQHPKXZ1K33V2F90NZIQRZYIAW" localSheetId="7" hidden="1">#REF!</definedName>
    <definedName name="BExQHPKXZ1K33V2F90NZIQRZYIAW" localSheetId="2" hidden="1">#REF!</definedName>
    <definedName name="BExQHPKXZ1K33V2F90NZIQRZYIAW" localSheetId="5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6" hidden="1">#REF!</definedName>
    <definedName name="BExQHRDNW8YFGT2B35K9CYSS1VAI" localSheetId="13" hidden="1">#REF!</definedName>
    <definedName name="BExQHRDNW8YFGT2B35K9CYSS1VAI" localSheetId="7" hidden="1">#REF!</definedName>
    <definedName name="BExQHRDNW8YFGT2B35K9CYSS1VAI" localSheetId="2" hidden="1">#REF!</definedName>
    <definedName name="BExQHRDNW8YFGT2B35K9CYSS1VAI" localSheetId="5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6" hidden="1">#REF!</definedName>
    <definedName name="BExQHRZ9FBLUG6G6CC88UZA6V39L" localSheetId="13" hidden="1">#REF!</definedName>
    <definedName name="BExQHRZ9FBLUG6G6CC88UZA6V39L" localSheetId="7" hidden="1">#REF!</definedName>
    <definedName name="BExQHRZ9FBLUG6G6CC88UZA6V39L" localSheetId="2" hidden="1">#REF!</definedName>
    <definedName name="BExQHRZ9FBLUG6G6CC88UZA6V39L" localSheetId="5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6" hidden="1">#REF!</definedName>
    <definedName name="BExQHVF9KD06AG2RXUQJ9X4PVGX4" localSheetId="13" hidden="1">#REF!</definedName>
    <definedName name="BExQHVF9KD06AG2RXUQJ9X4PVGX4" localSheetId="7" hidden="1">#REF!</definedName>
    <definedName name="BExQHVF9KD06AG2RXUQJ9X4PVGX4" localSheetId="2" hidden="1">#REF!</definedName>
    <definedName name="BExQHVF9KD06AG2RXUQJ9X4PVGX4" localSheetId="5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6" hidden="1">#REF!</definedName>
    <definedName name="BExQHZBHVN2L4HC7ACTR73T5OCV0" localSheetId="13" hidden="1">#REF!</definedName>
    <definedName name="BExQHZBHVN2L4HC7ACTR73T5OCV0" localSheetId="7" hidden="1">#REF!</definedName>
    <definedName name="BExQHZBHVN2L4HC7ACTR73T5OCV0" localSheetId="2" hidden="1">#REF!</definedName>
    <definedName name="BExQHZBHVN2L4HC7ACTR73T5OCV0" localSheetId="5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6" hidden="1">#REF!</definedName>
    <definedName name="BExQI3O3BBL6MXZNJD1S3UD8WBUU" localSheetId="13" hidden="1">#REF!</definedName>
    <definedName name="BExQI3O3BBL6MXZNJD1S3UD8WBUU" localSheetId="7" hidden="1">#REF!</definedName>
    <definedName name="BExQI3O3BBL6MXZNJD1S3UD8WBUU" localSheetId="2" hidden="1">#REF!</definedName>
    <definedName name="BExQI3O3BBL6MXZNJD1S3UD8WBUU" localSheetId="5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6" hidden="1">#REF!</definedName>
    <definedName name="BExQI7431UOEBYKYPVVMNXBZ2ZP2" localSheetId="13" hidden="1">#REF!</definedName>
    <definedName name="BExQI7431UOEBYKYPVVMNXBZ2ZP2" localSheetId="7" hidden="1">#REF!</definedName>
    <definedName name="BExQI7431UOEBYKYPVVMNXBZ2ZP2" localSheetId="2" hidden="1">#REF!</definedName>
    <definedName name="BExQI7431UOEBYKYPVVMNXBZ2ZP2" localSheetId="5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6" hidden="1">#REF!</definedName>
    <definedName name="BExQI85V9TNLDJT5LTRZS10Y26SG" localSheetId="13" hidden="1">#REF!</definedName>
    <definedName name="BExQI85V9TNLDJT5LTRZS10Y26SG" localSheetId="7" hidden="1">#REF!</definedName>
    <definedName name="BExQI85V9TNLDJT5LTRZS10Y26SG" localSheetId="2" hidden="1">#REF!</definedName>
    <definedName name="BExQI85V9TNLDJT5LTRZS10Y26SG" localSheetId="5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6" hidden="1">#REF!</definedName>
    <definedName name="BExQI9ICYVAAXE7L1BQSE1VWSQA9" localSheetId="13" hidden="1">#REF!</definedName>
    <definedName name="BExQI9ICYVAAXE7L1BQSE1VWSQA9" localSheetId="7" hidden="1">#REF!</definedName>
    <definedName name="BExQI9ICYVAAXE7L1BQSE1VWSQA9" localSheetId="2" hidden="1">#REF!</definedName>
    <definedName name="BExQI9ICYVAAXE7L1BQSE1VWSQA9" localSheetId="5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6" hidden="1">#REF!</definedName>
    <definedName name="BExQIAPKHVEV8CU1L3TTHJW67FJ5" localSheetId="13" hidden="1">#REF!</definedName>
    <definedName name="BExQIAPKHVEV8CU1L3TTHJW67FJ5" localSheetId="7" hidden="1">#REF!</definedName>
    <definedName name="BExQIAPKHVEV8CU1L3TTHJW67FJ5" localSheetId="2" hidden="1">#REF!</definedName>
    <definedName name="BExQIAPKHVEV8CU1L3TTHJW67FJ5" localSheetId="5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6" hidden="1">#REF!</definedName>
    <definedName name="BExQIAV02RGEQG6AF0CWXU3MS9BZ" localSheetId="13" hidden="1">#REF!</definedName>
    <definedName name="BExQIAV02RGEQG6AF0CWXU3MS9BZ" localSheetId="7" hidden="1">#REF!</definedName>
    <definedName name="BExQIAV02RGEQG6AF0CWXU3MS9BZ" localSheetId="2" hidden="1">#REF!</definedName>
    <definedName name="BExQIAV02RGEQG6AF0CWXU3MS9BZ" localSheetId="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6" hidden="1">#REF!</definedName>
    <definedName name="BExQIBB4I3Z6AUU0HYV1DHRS13M4" localSheetId="13" hidden="1">#REF!</definedName>
    <definedName name="BExQIBB4I3Z6AUU0HYV1DHRS13M4" localSheetId="7" hidden="1">#REF!</definedName>
    <definedName name="BExQIBB4I3Z6AUU0HYV1DHRS13M4" localSheetId="2" hidden="1">#REF!</definedName>
    <definedName name="BExQIBB4I3Z6AUU0HYV1DHRS13M4" localSheetId="5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6" hidden="1">#REF!</definedName>
    <definedName name="BExQIBWPAXU7HJZLKGJZY3EB7MIS" localSheetId="13" hidden="1">#REF!</definedName>
    <definedName name="BExQIBWPAXU7HJZLKGJZY3EB7MIS" localSheetId="7" hidden="1">#REF!</definedName>
    <definedName name="BExQIBWPAXU7HJZLKGJZY3EB7MIS" localSheetId="2" hidden="1">#REF!</definedName>
    <definedName name="BExQIBWPAXU7HJZLKGJZY3EB7MIS" localSheetId="5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6" hidden="1">#REF!</definedName>
    <definedName name="BExQIHLP9AT969BKBF22IGW76GLI" localSheetId="13" hidden="1">#REF!</definedName>
    <definedName name="BExQIHLP9AT969BKBF22IGW76GLI" localSheetId="7" hidden="1">#REF!</definedName>
    <definedName name="BExQIHLP9AT969BKBF22IGW76GLI" localSheetId="2" hidden="1">#REF!</definedName>
    <definedName name="BExQIHLP9AT969BKBF22IGW76GLI" localSheetId="5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6" hidden="1">#REF!</definedName>
    <definedName name="BExQIS8O6R36CI01XRY9ISM99TW9" localSheetId="13" hidden="1">#REF!</definedName>
    <definedName name="BExQIS8O6R36CI01XRY9ISM99TW9" localSheetId="7" hidden="1">#REF!</definedName>
    <definedName name="BExQIS8O6R36CI01XRY9ISM99TW9" localSheetId="2" hidden="1">#REF!</definedName>
    <definedName name="BExQIS8O6R36CI01XRY9ISM99TW9" localSheetId="5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6" hidden="1">#REF!</definedName>
    <definedName name="BExQIVJB9MJ25NDUHTCVMSODJY2C" localSheetId="13" hidden="1">#REF!</definedName>
    <definedName name="BExQIVJB9MJ25NDUHTCVMSODJY2C" localSheetId="7" hidden="1">#REF!</definedName>
    <definedName name="BExQIVJB9MJ25NDUHTCVMSODJY2C" localSheetId="2" hidden="1">#REF!</definedName>
    <definedName name="BExQIVJB9MJ25NDUHTCVMSODJY2C" localSheetId="5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6" hidden="1">#REF!</definedName>
    <definedName name="BExQIWAEMVTWAU39DWIXT17K2A9Z" localSheetId="13" hidden="1">#REF!</definedName>
    <definedName name="BExQIWAEMVTWAU39DWIXT17K2A9Z" localSheetId="7" hidden="1">#REF!</definedName>
    <definedName name="BExQIWAEMVTWAU39DWIXT17K2A9Z" localSheetId="2" hidden="1">#REF!</definedName>
    <definedName name="BExQIWAEMVTWAU39DWIXT17K2A9Z" localSheetId="5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6" hidden="1">#REF!</definedName>
    <definedName name="BExQJ72T8UR0U461ZLEGOOEPCDIG" localSheetId="13" hidden="1">#REF!</definedName>
    <definedName name="BExQJ72T8UR0U461ZLEGOOEPCDIG" localSheetId="7" hidden="1">#REF!</definedName>
    <definedName name="BExQJ72T8UR0U461ZLEGOOEPCDIG" localSheetId="2" hidden="1">#REF!</definedName>
    <definedName name="BExQJ72T8UR0U461ZLEGOOEPCDIG" localSheetId="5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6" hidden="1">#REF!</definedName>
    <definedName name="BExQJAZ2QDORCR0K8PR9VHQZ4Y3P" localSheetId="13" hidden="1">#REF!</definedName>
    <definedName name="BExQJAZ2QDORCR0K8PR9VHQZ4Y3P" localSheetId="7" hidden="1">#REF!</definedName>
    <definedName name="BExQJAZ2QDORCR0K8PR9VHQZ4Y3P" localSheetId="2" hidden="1">#REF!</definedName>
    <definedName name="BExQJAZ2QDORCR0K8PR9VHQZ4Y3P" localSheetId="5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6" hidden="1">#REF!</definedName>
    <definedName name="BExQJBF7LAX128WR7VTMJC88ZLPG" localSheetId="13" hidden="1">#REF!</definedName>
    <definedName name="BExQJBF7LAX128WR7VTMJC88ZLPG" localSheetId="7" hidden="1">#REF!</definedName>
    <definedName name="BExQJBF7LAX128WR7VTMJC88ZLPG" localSheetId="2" hidden="1">#REF!</definedName>
    <definedName name="BExQJBF7LAX128WR7VTMJC88ZLPG" localSheetId="5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6" hidden="1">#REF!</definedName>
    <definedName name="BExQJEVCKX6KZHNCLYXY7D0MX5KN" localSheetId="13" hidden="1">#REF!</definedName>
    <definedName name="BExQJEVCKX6KZHNCLYXY7D0MX5KN" localSheetId="7" hidden="1">#REF!</definedName>
    <definedName name="BExQJEVCKX6KZHNCLYXY7D0MX5KN" localSheetId="2" hidden="1">#REF!</definedName>
    <definedName name="BExQJEVCKX6KZHNCLYXY7D0MX5KN" localSheetId="5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6" hidden="1">#REF!</definedName>
    <definedName name="BExQJJYSDX8B0J1QGF2HL071KKA3" localSheetId="13" hidden="1">#REF!</definedName>
    <definedName name="BExQJJYSDX8B0J1QGF2HL071KKA3" localSheetId="7" hidden="1">#REF!</definedName>
    <definedName name="BExQJJYSDX8B0J1QGF2HL071KKA3" localSheetId="2" hidden="1">#REF!</definedName>
    <definedName name="BExQJJYSDX8B0J1QGF2HL071KKA3" localSheetId="5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6" hidden="1">#REF!</definedName>
    <definedName name="BExQK1HV6SQQ7CP8H8IUKI9TYXTD" localSheetId="13" hidden="1">#REF!</definedName>
    <definedName name="BExQK1HV6SQQ7CP8H8IUKI9TYXTD" localSheetId="7" hidden="1">#REF!</definedName>
    <definedName name="BExQK1HV6SQQ7CP8H8IUKI9TYXTD" localSheetId="2" hidden="1">#REF!</definedName>
    <definedName name="BExQK1HV6SQQ7CP8H8IUKI9TYXTD" localSheetId="5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6" hidden="1">#REF!</definedName>
    <definedName name="BExQK3LE5CSBW1E4H4KHW548FL2R" localSheetId="13" hidden="1">#REF!</definedName>
    <definedName name="BExQK3LE5CSBW1E4H4KHW548FL2R" localSheetId="7" hidden="1">#REF!</definedName>
    <definedName name="BExQK3LE5CSBW1E4H4KHW548FL2R" localSheetId="2" hidden="1">#REF!</definedName>
    <definedName name="BExQK3LE5CSBW1E4H4KHW548FL2R" localSheetId="5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6" hidden="1">#REF!</definedName>
    <definedName name="BExQKG6LD6PLNDGNGO9DJXY865BR" localSheetId="13" hidden="1">#REF!</definedName>
    <definedName name="BExQKG6LD6PLNDGNGO9DJXY865BR" localSheetId="7" hidden="1">#REF!</definedName>
    <definedName name="BExQKG6LD6PLNDGNGO9DJXY865BR" localSheetId="2" hidden="1">#REF!</definedName>
    <definedName name="BExQKG6LD6PLNDGNGO9DJXY865BR" localSheetId="5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6" hidden="1">#REF!</definedName>
    <definedName name="BExQKUKG8I4CGS9QYSD0H7NHP4JN" localSheetId="13" hidden="1">#REF!</definedName>
    <definedName name="BExQKUKG8I4CGS9QYSD0H7NHP4JN" localSheetId="7" hidden="1">#REF!</definedName>
    <definedName name="BExQKUKG8I4CGS9QYSD0H7NHP4JN" localSheetId="2" hidden="1">#REF!</definedName>
    <definedName name="BExQKUKG8I4CGS9QYSD0H7NHP4JN" localSheetId="5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6" hidden="1">#REF!</definedName>
    <definedName name="BExQL2NSE8OYZFXQH8A23RMVMFW7" localSheetId="13" hidden="1">#REF!</definedName>
    <definedName name="BExQL2NSE8OYZFXQH8A23RMVMFW7" localSheetId="7" hidden="1">#REF!</definedName>
    <definedName name="BExQL2NSE8OYZFXQH8A23RMVMFW7" localSheetId="2" hidden="1">#REF!</definedName>
    <definedName name="BExQL2NSE8OYZFXQH8A23RMVMFW7" localSheetId="5" hidden="1">#REF!</definedName>
    <definedName name="BExQL2NSE8OYZFXQH8A23RMVMFW7" localSheetId="1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6" hidden="1">#REF!</definedName>
    <definedName name="BExQLE1TOW3A287TQB0AVWENT8O1" localSheetId="13" hidden="1">#REF!</definedName>
    <definedName name="BExQLE1TOW3A287TQB0AVWENT8O1" localSheetId="7" hidden="1">#REF!</definedName>
    <definedName name="BExQLE1TOW3A287TQB0AVWENT8O1" localSheetId="2" hidden="1">#REF!</definedName>
    <definedName name="BExQLE1TOW3A287TQB0AVWENT8O1" localSheetId="5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6" hidden="1">#REF!</definedName>
    <definedName name="BExRYOYB4A3E5F6MTROY69LR0PMG" localSheetId="13" hidden="1">#REF!</definedName>
    <definedName name="BExRYOYB4A3E5F6MTROY69LR0PMG" localSheetId="7" hidden="1">#REF!</definedName>
    <definedName name="BExRYOYB4A3E5F6MTROY69LR0PMG" localSheetId="2" hidden="1">#REF!</definedName>
    <definedName name="BExRYOYB4A3E5F6MTROY69LR0PMG" localSheetId="5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6" hidden="1">#REF!</definedName>
    <definedName name="BExRYZLA9EW71H4SXQR525S72LLP" localSheetId="13" hidden="1">#REF!</definedName>
    <definedName name="BExRYZLA9EW71H4SXQR525S72LLP" localSheetId="7" hidden="1">#REF!</definedName>
    <definedName name="BExRYZLA9EW71H4SXQR525S72LLP" localSheetId="2" hidden="1">#REF!</definedName>
    <definedName name="BExRYZLA9EW71H4SXQR525S72LLP" localSheetId="5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6" hidden="1">#REF!</definedName>
    <definedName name="BExRZ66M8G9FQ0VFP077QSZBSOA5" localSheetId="13" hidden="1">#REF!</definedName>
    <definedName name="BExRZ66M8G9FQ0VFP077QSZBSOA5" localSheetId="7" hidden="1">#REF!</definedName>
    <definedName name="BExRZ66M8G9FQ0VFP077QSZBSOA5" localSheetId="2" hidden="1">#REF!</definedName>
    <definedName name="BExRZ66M8G9FQ0VFP077QSZBSOA5" localSheetId="5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6" hidden="1">#REF!</definedName>
    <definedName name="BExRZ8FMQQL46I8AQWU17LRNZD5T" localSheetId="13" hidden="1">#REF!</definedName>
    <definedName name="BExRZ8FMQQL46I8AQWU17LRNZD5T" localSheetId="7" hidden="1">#REF!</definedName>
    <definedName name="BExRZ8FMQQL46I8AQWU17LRNZD5T" localSheetId="2" hidden="1">#REF!</definedName>
    <definedName name="BExRZ8FMQQL46I8AQWU17LRNZD5T" localSheetId="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6" hidden="1">#REF!</definedName>
    <definedName name="BExRZIRRIXRUMZ5GOO95S7460BMP" localSheetId="13" hidden="1">#REF!</definedName>
    <definedName name="BExRZIRRIXRUMZ5GOO95S7460BMP" localSheetId="7" hidden="1">#REF!</definedName>
    <definedName name="BExRZIRRIXRUMZ5GOO95S7460BMP" localSheetId="2" hidden="1">#REF!</definedName>
    <definedName name="BExRZIRRIXRUMZ5GOO95S7460BMP" localSheetId="5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6" hidden="1">#REF!</definedName>
    <definedName name="BExRZJTNBKKPK7SB4LA31O3OH6PO" localSheetId="13" hidden="1">#REF!</definedName>
    <definedName name="BExRZJTNBKKPK7SB4LA31O3OH6PO" localSheetId="7" hidden="1">#REF!</definedName>
    <definedName name="BExRZJTNBKKPK7SB4LA31O3OH6PO" localSheetId="2" hidden="1">#REF!</definedName>
    <definedName name="BExRZJTNBKKPK7SB4LA31O3OH6PO" localSheetId="5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6" hidden="1">#REF!</definedName>
    <definedName name="BExRZK9RAHMM0ZLTNSK7A4LDC42D" localSheetId="13" hidden="1">#REF!</definedName>
    <definedName name="BExRZK9RAHMM0ZLTNSK7A4LDC42D" localSheetId="7" hidden="1">#REF!</definedName>
    <definedName name="BExRZK9RAHMM0ZLTNSK7A4LDC42D" localSheetId="2" hidden="1">#REF!</definedName>
    <definedName name="BExRZK9RAHMM0ZLTNSK7A4LDC42D" localSheetId="5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6" hidden="1">#REF!</definedName>
    <definedName name="BExRZNF461H0WDF36L3U0UQSJGZB" localSheetId="13" hidden="1">#REF!</definedName>
    <definedName name="BExRZNF461H0WDF36L3U0UQSJGZB" localSheetId="7" hidden="1">#REF!</definedName>
    <definedName name="BExRZNF461H0WDF36L3U0UQSJGZB" localSheetId="2" hidden="1">#REF!</definedName>
    <definedName name="BExRZNF461H0WDF36L3U0UQSJGZB" localSheetId="5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6" hidden="1">#REF!</definedName>
    <definedName name="BExRZOGSR69INI6GAEPHDWSNK5Q4" localSheetId="13" hidden="1">#REF!</definedName>
    <definedName name="BExRZOGSR69INI6GAEPHDWSNK5Q4" localSheetId="7" hidden="1">#REF!</definedName>
    <definedName name="BExRZOGSR69INI6GAEPHDWSNK5Q4" localSheetId="2" hidden="1">#REF!</definedName>
    <definedName name="BExRZOGSR69INI6GAEPHDWSNK5Q4" localSheetId="5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6" hidden="1">#REF!</definedName>
    <definedName name="BExS0ASQBKRTPDWFK0KUDFOS9LE5" localSheetId="13" hidden="1">#REF!</definedName>
    <definedName name="BExS0ASQBKRTPDWFK0KUDFOS9LE5" localSheetId="7" hidden="1">#REF!</definedName>
    <definedName name="BExS0ASQBKRTPDWFK0KUDFOS9LE5" localSheetId="2" hidden="1">#REF!</definedName>
    <definedName name="BExS0ASQBKRTPDWFK0KUDFOS9LE5" localSheetId="5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6" hidden="1">#REF!</definedName>
    <definedName name="BExS0GHQUF6YT0RU3TKDEO8CSJYB" localSheetId="13" hidden="1">#REF!</definedName>
    <definedName name="BExS0GHQUF6YT0RU3TKDEO8CSJYB" localSheetId="7" hidden="1">#REF!</definedName>
    <definedName name="BExS0GHQUF6YT0RU3TKDEO8CSJYB" localSheetId="2" hidden="1">#REF!</definedName>
    <definedName name="BExS0GHQUF6YT0RU3TKDEO8CSJYB" localSheetId="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6" hidden="1">#REF!</definedName>
    <definedName name="BExS0K8IHC45I78DMZBOJ1P13KQA" localSheetId="13" hidden="1">#REF!</definedName>
    <definedName name="BExS0K8IHC45I78DMZBOJ1P13KQA" localSheetId="7" hidden="1">#REF!</definedName>
    <definedName name="BExS0K8IHC45I78DMZBOJ1P13KQA" localSheetId="2" hidden="1">#REF!</definedName>
    <definedName name="BExS0K8IHC45I78DMZBOJ1P13KQA" localSheetId="5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6" hidden="1">#REF!</definedName>
    <definedName name="BExS0L4WP69XXUFHED98XIEPB593" localSheetId="13" hidden="1">#REF!</definedName>
    <definedName name="BExS0L4WP69XXUFHED98XIEPB593" localSheetId="7" hidden="1">#REF!</definedName>
    <definedName name="BExS0L4WP69XXUFHED98XIEPB593" localSheetId="2" hidden="1">#REF!</definedName>
    <definedName name="BExS0L4WP69XXUFHED98XIEPB593" localSheetId="5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6" hidden="1">#REF!</definedName>
    <definedName name="BExS0Z2O2N4AJXFEPN87NU9ZGAHG" localSheetId="13" hidden="1">#REF!</definedName>
    <definedName name="BExS0Z2O2N4AJXFEPN87NU9ZGAHG" localSheetId="7" hidden="1">#REF!</definedName>
    <definedName name="BExS0Z2O2N4AJXFEPN87NU9ZGAHG" localSheetId="2" hidden="1">#REF!</definedName>
    <definedName name="BExS0Z2O2N4AJXFEPN87NU9ZGAHG" localSheetId="5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6" hidden="1">#REF!</definedName>
    <definedName name="BExS15IJV0WW662NXQUVT3FGP4ST" localSheetId="13" hidden="1">#REF!</definedName>
    <definedName name="BExS15IJV0WW662NXQUVT3FGP4ST" localSheetId="7" hidden="1">#REF!</definedName>
    <definedName name="BExS15IJV0WW662NXQUVT3FGP4ST" localSheetId="2" hidden="1">#REF!</definedName>
    <definedName name="BExS15IJV0WW662NXQUVT3FGP4ST" localSheetId="5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6" hidden="1">#REF!</definedName>
    <definedName name="BExS18T8TBNEPF4AU1VJ268XLF3L" localSheetId="13" hidden="1">#REF!</definedName>
    <definedName name="BExS18T8TBNEPF4AU1VJ268XLF3L" localSheetId="7" hidden="1">#REF!</definedName>
    <definedName name="BExS18T8TBNEPF4AU1VJ268XLF3L" localSheetId="2" hidden="1">#REF!</definedName>
    <definedName name="BExS18T8TBNEPF4AU1VJ268XLF3L" localSheetId="5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6" hidden="1">#REF!</definedName>
    <definedName name="BExS194110MR25BYJI3CJ2EGZ8XT" localSheetId="13" hidden="1">#REF!</definedName>
    <definedName name="BExS194110MR25BYJI3CJ2EGZ8XT" localSheetId="7" hidden="1">#REF!</definedName>
    <definedName name="BExS194110MR25BYJI3CJ2EGZ8XT" localSheetId="2" hidden="1">#REF!</definedName>
    <definedName name="BExS194110MR25BYJI3CJ2EGZ8XT" localSheetId="5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6" hidden="1">#REF!</definedName>
    <definedName name="BExS1BNVGNSGD4EP90QL8WXYWZ66" localSheetId="13" hidden="1">#REF!</definedName>
    <definedName name="BExS1BNVGNSGD4EP90QL8WXYWZ66" localSheetId="7" hidden="1">#REF!</definedName>
    <definedName name="BExS1BNVGNSGD4EP90QL8WXYWZ66" localSheetId="2" hidden="1">#REF!</definedName>
    <definedName name="BExS1BNVGNSGD4EP90QL8WXYWZ66" localSheetId="5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6" hidden="1">#REF!</definedName>
    <definedName name="BExS1UE39N6NCND7MAARSBWXS6HU" localSheetId="13" hidden="1">#REF!</definedName>
    <definedName name="BExS1UE39N6NCND7MAARSBWXS6HU" localSheetId="7" hidden="1">#REF!</definedName>
    <definedName name="BExS1UE39N6NCND7MAARSBWXS6HU" localSheetId="2" hidden="1">#REF!</definedName>
    <definedName name="BExS1UE39N6NCND7MAARSBWXS6HU" localSheetId="5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6" hidden="1">#REF!</definedName>
    <definedName name="BExS226HTWL5WVC76MP5A1IBI8WD" localSheetId="13" hidden="1">#REF!</definedName>
    <definedName name="BExS226HTWL5WVC76MP5A1IBI8WD" localSheetId="7" hidden="1">#REF!</definedName>
    <definedName name="BExS226HTWL5WVC76MP5A1IBI8WD" localSheetId="2" hidden="1">#REF!</definedName>
    <definedName name="BExS226HTWL5WVC76MP5A1IBI8WD" localSheetId="5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6" hidden="1">#REF!</definedName>
    <definedName name="BExS26OI2QNNAH2WMDD95Z400048" localSheetId="13" hidden="1">#REF!</definedName>
    <definedName name="BExS26OI2QNNAH2WMDD95Z400048" localSheetId="7" hidden="1">#REF!</definedName>
    <definedName name="BExS26OI2QNNAH2WMDD95Z400048" localSheetId="2" hidden="1">#REF!</definedName>
    <definedName name="BExS26OI2QNNAH2WMDD95Z400048" localSheetId="5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6" hidden="1">#REF!</definedName>
    <definedName name="BExS2D4EI622QRKZKVDPRE66M4XA" localSheetId="13" hidden="1">#REF!</definedName>
    <definedName name="BExS2D4EI622QRKZKVDPRE66M4XA" localSheetId="7" hidden="1">#REF!</definedName>
    <definedName name="BExS2D4EI622QRKZKVDPRE66M4XA" localSheetId="2" hidden="1">#REF!</definedName>
    <definedName name="BExS2D4EI622QRKZKVDPRE66M4XA" localSheetId="5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6" hidden="1">#REF!</definedName>
    <definedName name="BExS2DF6B4ZUF3VZLI4G6LJ3BF38" localSheetId="13" hidden="1">#REF!</definedName>
    <definedName name="BExS2DF6B4ZUF3VZLI4G6LJ3BF38" localSheetId="7" hidden="1">#REF!</definedName>
    <definedName name="BExS2DF6B4ZUF3VZLI4G6LJ3BF38" localSheetId="2" hidden="1">#REF!</definedName>
    <definedName name="BExS2DF6B4ZUF3VZLI4G6LJ3BF38" localSheetId="5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6" hidden="1">#REF!</definedName>
    <definedName name="BExS2GKEA6VM3PDWKD7XI0KRUHTW" localSheetId="13" hidden="1">#REF!</definedName>
    <definedName name="BExS2GKEA6VM3PDWKD7XI0KRUHTW" localSheetId="7" hidden="1">#REF!</definedName>
    <definedName name="BExS2GKEA6VM3PDWKD7XI0KRUHTW" localSheetId="2" hidden="1">#REF!</definedName>
    <definedName name="BExS2GKEA6VM3PDWKD7XI0KRUHTW" localSheetId="5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6" hidden="1">#REF!</definedName>
    <definedName name="BExS2I2HVU314TXI2DYFRY8XV913" localSheetId="13" hidden="1">#REF!</definedName>
    <definedName name="BExS2I2HVU314TXI2DYFRY8XV913" localSheetId="7" hidden="1">#REF!</definedName>
    <definedName name="BExS2I2HVU314TXI2DYFRY8XV913" localSheetId="2" hidden="1">#REF!</definedName>
    <definedName name="BExS2I2HVU314TXI2DYFRY8XV913" localSheetId="5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6" hidden="1">#REF!</definedName>
    <definedName name="BExS2QB5FS5LYTFYO4BROTWG3OV5" localSheetId="13" hidden="1">#REF!</definedName>
    <definedName name="BExS2QB5FS5LYTFYO4BROTWG3OV5" localSheetId="7" hidden="1">#REF!</definedName>
    <definedName name="BExS2QB5FS5LYTFYO4BROTWG3OV5" localSheetId="2" hidden="1">#REF!</definedName>
    <definedName name="BExS2QB5FS5LYTFYO4BROTWG3OV5" localSheetId="5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6" hidden="1">#REF!</definedName>
    <definedName name="BExS2TLU1HONYV6S3ZD9T12D7CIG" localSheetId="13" hidden="1">#REF!</definedName>
    <definedName name="BExS2TLU1HONYV6S3ZD9T12D7CIG" localSheetId="7" hidden="1">#REF!</definedName>
    <definedName name="BExS2TLU1HONYV6S3ZD9T12D7CIG" localSheetId="2" hidden="1">#REF!</definedName>
    <definedName name="BExS2TLU1HONYV6S3ZD9T12D7CIG" localSheetId="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6" hidden="1">#REF!</definedName>
    <definedName name="BExS2WLQUVBRZJWQTWUU4CYDY4IN" localSheetId="13" hidden="1">#REF!</definedName>
    <definedName name="BExS2WLQUVBRZJWQTWUU4CYDY4IN" localSheetId="7" hidden="1">#REF!</definedName>
    <definedName name="BExS2WLQUVBRZJWQTWUU4CYDY4IN" localSheetId="2" hidden="1">#REF!</definedName>
    <definedName name="BExS2WLQUVBRZJWQTWUU4CYDY4IN" localSheetId="5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6" hidden="1">#REF!</definedName>
    <definedName name="BExS2YJQV4NUX6135T90Z1Y5R26Q" localSheetId="13" hidden="1">#REF!</definedName>
    <definedName name="BExS2YJQV4NUX6135T90Z1Y5R26Q" localSheetId="7" hidden="1">#REF!</definedName>
    <definedName name="BExS2YJQV4NUX6135T90Z1Y5R26Q" localSheetId="2" hidden="1">#REF!</definedName>
    <definedName name="BExS2YJQV4NUX6135T90Z1Y5R26Q" localSheetId="5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6" hidden="1">#REF!</definedName>
    <definedName name="BExS318UV9I2FXPQQWUKKX00QLPJ" localSheetId="13" hidden="1">#REF!</definedName>
    <definedName name="BExS318UV9I2FXPQQWUKKX00QLPJ" localSheetId="7" hidden="1">#REF!</definedName>
    <definedName name="BExS318UV9I2FXPQQWUKKX00QLPJ" localSheetId="2" hidden="1">#REF!</definedName>
    <definedName name="BExS318UV9I2FXPQQWUKKX00QLPJ" localSheetId="5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6" hidden="1">#REF!</definedName>
    <definedName name="BExS3LBS0SMTHALVM4NRI1BAV1NP" localSheetId="13" hidden="1">#REF!</definedName>
    <definedName name="BExS3LBS0SMTHALVM4NRI1BAV1NP" localSheetId="7" hidden="1">#REF!</definedName>
    <definedName name="BExS3LBS0SMTHALVM4NRI1BAV1NP" localSheetId="2" hidden="1">#REF!</definedName>
    <definedName name="BExS3LBS0SMTHALVM4NRI1BAV1NP" localSheetId="5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6" hidden="1">#REF!</definedName>
    <definedName name="BExS3MTQ75VBXDGEBURP6YT8RROE" localSheetId="13" hidden="1">#REF!</definedName>
    <definedName name="BExS3MTQ75VBXDGEBURP6YT8RROE" localSheetId="7" hidden="1">#REF!</definedName>
    <definedName name="BExS3MTQ75VBXDGEBURP6YT8RROE" localSheetId="2" hidden="1">#REF!</definedName>
    <definedName name="BExS3MTQ75VBXDGEBURP6YT8RROE" localSheetId="5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6" hidden="1">#REF!</definedName>
    <definedName name="BExS3OMGYO0DFN5186UFKEXZ2RX3" localSheetId="13" hidden="1">#REF!</definedName>
    <definedName name="BExS3OMGYO0DFN5186UFKEXZ2RX3" localSheetId="7" hidden="1">#REF!</definedName>
    <definedName name="BExS3OMGYO0DFN5186UFKEXZ2RX3" localSheetId="2" hidden="1">#REF!</definedName>
    <definedName name="BExS3OMGYO0DFN5186UFKEXZ2RX3" localSheetId="5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6" hidden="1">#REF!</definedName>
    <definedName name="BExS3SDERJ27OER67TIGOVZU13A2" localSheetId="13" hidden="1">#REF!</definedName>
    <definedName name="BExS3SDERJ27OER67TIGOVZU13A2" localSheetId="7" hidden="1">#REF!</definedName>
    <definedName name="BExS3SDERJ27OER67TIGOVZU13A2" localSheetId="2" hidden="1">#REF!</definedName>
    <definedName name="BExS3SDERJ27OER67TIGOVZU13A2" localSheetId="5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6" hidden="1">#REF!</definedName>
    <definedName name="BExS3STIH9SFG0R6H30P191QZE98" localSheetId="13" hidden="1">#REF!</definedName>
    <definedName name="BExS3STIH9SFG0R6H30P191QZE98" localSheetId="7" hidden="1">#REF!</definedName>
    <definedName name="BExS3STIH9SFG0R6H30P191QZE98" localSheetId="2" hidden="1">#REF!</definedName>
    <definedName name="BExS3STIH9SFG0R6H30P191QZE98" localSheetId="5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6" hidden="1">#REF!</definedName>
    <definedName name="BExS46R5WDNU5KL04FKY5LHJUCB8" localSheetId="13" hidden="1">#REF!</definedName>
    <definedName name="BExS46R5WDNU5KL04FKY5LHJUCB8" localSheetId="7" hidden="1">#REF!</definedName>
    <definedName name="BExS46R5WDNU5KL04FKY5LHJUCB8" localSheetId="2" hidden="1">#REF!</definedName>
    <definedName name="BExS46R5WDNU5KL04FKY5LHJUCB8" localSheetId="5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6" hidden="1">#REF!</definedName>
    <definedName name="BExS4ASWKM93XA275AXHYP8AG6SU" localSheetId="13" hidden="1">#REF!</definedName>
    <definedName name="BExS4ASWKM93XA275AXHYP8AG6SU" localSheetId="7" hidden="1">#REF!</definedName>
    <definedName name="BExS4ASWKM93XA275AXHYP8AG6SU" localSheetId="2" hidden="1">#REF!</definedName>
    <definedName name="BExS4ASWKM93XA275AXHYP8AG6SU" localSheetId="5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6" hidden="1">#REF!</definedName>
    <definedName name="BExS4IANBC4RO7HIK0MZZ2RPQU78" localSheetId="13" hidden="1">#REF!</definedName>
    <definedName name="BExS4IANBC4RO7HIK0MZZ2RPQU78" localSheetId="7" hidden="1">#REF!</definedName>
    <definedName name="BExS4IANBC4RO7HIK0MZZ2RPQU78" localSheetId="2" hidden="1">#REF!</definedName>
    <definedName name="BExS4IANBC4RO7HIK0MZZ2RPQU78" localSheetId="5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6" hidden="1">#REF!</definedName>
    <definedName name="BExS4JN3Y6SVBKILQK0R9HS45Y52" localSheetId="13" hidden="1">#REF!</definedName>
    <definedName name="BExS4JN3Y6SVBKILQK0R9HS45Y52" localSheetId="7" hidden="1">#REF!</definedName>
    <definedName name="BExS4JN3Y6SVBKILQK0R9HS45Y52" localSheetId="2" hidden="1">#REF!</definedName>
    <definedName name="BExS4JN3Y6SVBKILQK0R9HS45Y52" localSheetId="5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6" hidden="1">#REF!</definedName>
    <definedName name="BExS4P6S41O6Z6BED77U3GD9PNH1" localSheetId="13" hidden="1">#REF!</definedName>
    <definedName name="BExS4P6S41O6Z6BED77U3GD9PNH1" localSheetId="7" hidden="1">#REF!</definedName>
    <definedName name="BExS4P6S41O6Z6BED77U3GD9PNH1" localSheetId="2" hidden="1">#REF!</definedName>
    <definedName name="BExS4P6S41O6Z6BED77U3GD9PNH1" localSheetId="5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6" hidden="1">#REF!</definedName>
    <definedName name="BExS4PXPURUHFBOKYFJD5J1J2RXC" localSheetId="13" hidden="1">#REF!</definedName>
    <definedName name="BExS4PXPURUHFBOKYFJD5J1J2RXC" localSheetId="7" hidden="1">#REF!</definedName>
    <definedName name="BExS4PXPURUHFBOKYFJD5J1J2RXC" localSheetId="2" hidden="1">#REF!</definedName>
    <definedName name="BExS4PXPURUHFBOKYFJD5J1J2RXC" localSheetId="5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6" hidden="1">#REF!</definedName>
    <definedName name="BExS4T32HD3YGJ91HTJ2IGVX6V4O" localSheetId="13" hidden="1">#REF!</definedName>
    <definedName name="BExS4T32HD3YGJ91HTJ2IGVX6V4O" localSheetId="7" hidden="1">#REF!</definedName>
    <definedName name="BExS4T32HD3YGJ91HTJ2IGVX6V4O" localSheetId="2" hidden="1">#REF!</definedName>
    <definedName name="BExS4T32HD3YGJ91HTJ2IGVX6V4O" localSheetId="5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6" hidden="1">#REF!</definedName>
    <definedName name="BExS51H0N51UT0FZOPZRCF1GU063" localSheetId="13" hidden="1">#REF!</definedName>
    <definedName name="BExS51H0N51UT0FZOPZRCF1GU063" localSheetId="7" hidden="1">#REF!</definedName>
    <definedName name="BExS51H0N51UT0FZOPZRCF1GU063" localSheetId="2" hidden="1">#REF!</definedName>
    <definedName name="BExS51H0N51UT0FZOPZRCF1GU063" localSheetId="5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6" hidden="1">#REF!</definedName>
    <definedName name="BExS54X72TJFC41FJK72MLRR2OO7" localSheetId="13" hidden="1">#REF!</definedName>
    <definedName name="BExS54X72TJFC41FJK72MLRR2OO7" localSheetId="7" hidden="1">#REF!</definedName>
    <definedName name="BExS54X72TJFC41FJK72MLRR2OO7" localSheetId="2" hidden="1">#REF!</definedName>
    <definedName name="BExS54X72TJFC41FJK72MLRR2OO7" localSheetId="5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6" hidden="1">#REF!</definedName>
    <definedName name="BExS59F0PA1V2ZC7S5TN6IT41SXP" localSheetId="13" hidden="1">#REF!</definedName>
    <definedName name="BExS59F0PA1V2ZC7S5TN6IT41SXP" localSheetId="7" hidden="1">#REF!</definedName>
    <definedName name="BExS59F0PA1V2ZC7S5TN6IT41SXP" localSheetId="2" hidden="1">#REF!</definedName>
    <definedName name="BExS59F0PA1V2ZC7S5TN6IT41SXP" localSheetId="5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6" hidden="1">#REF!</definedName>
    <definedName name="BExS5L3TGB8JVW9ROYWTKYTUPW27" localSheetId="13" hidden="1">#REF!</definedName>
    <definedName name="BExS5L3TGB8JVW9ROYWTKYTUPW27" localSheetId="7" hidden="1">#REF!</definedName>
    <definedName name="BExS5L3TGB8JVW9ROYWTKYTUPW27" localSheetId="2" hidden="1">#REF!</definedName>
    <definedName name="BExS5L3TGB8JVW9ROYWTKYTUPW27" localSheetId="5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6" hidden="1">#REF!</definedName>
    <definedName name="BExS6GKQ96EHVLYWNJDWXZXUZW90" localSheetId="13" hidden="1">#REF!</definedName>
    <definedName name="BExS6GKQ96EHVLYWNJDWXZXUZW90" localSheetId="7" hidden="1">#REF!</definedName>
    <definedName name="BExS6GKQ96EHVLYWNJDWXZXUZW90" localSheetId="2" hidden="1">#REF!</definedName>
    <definedName name="BExS6GKQ96EHVLYWNJDWXZXUZW90" localSheetId="5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6" hidden="1">#REF!</definedName>
    <definedName name="BExS6ITKSZFRR01YD5B0F676SYN7" localSheetId="13" hidden="1">#REF!</definedName>
    <definedName name="BExS6ITKSZFRR01YD5B0F676SYN7" localSheetId="7" hidden="1">#REF!</definedName>
    <definedName name="BExS6ITKSZFRR01YD5B0F676SYN7" localSheetId="2" hidden="1">#REF!</definedName>
    <definedName name="BExS6ITKSZFRR01YD5B0F676SYN7" localSheetId="5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6" hidden="1">#REF!</definedName>
    <definedName name="BExS6N0LI574IAC89EFW6CLTCQ33" localSheetId="13" hidden="1">#REF!</definedName>
    <definedName name="BExS6N0LI574IAC89EFW6CLTCQ33" localSheetId="7" hidden="1">#REF!</definedName>
    <definedName name="BExS6N0LI574IAC89EFW6CLTCQ33" localSheetId="2" hidden="1">#REF!</definedName>
    <definedName name="BExS6N0LI574IAC89EFW6CLTCQ33" localSheetId="5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6" hidden="1">#REF!</definedName>
    <definedName name="BExS6N0NEF7XCTT5R600QZ71A44O" localSheetId="13" hidden="1">#REF!</definedName>
    <definedName name="BExS6N0NEF7XCTT5R600QZ71A44O" localSheetId="7" hidden="1">#REF!</definedName>
    <definedName name="BExS6N0NEF7XCTT5R600QZ71A44O" localSheetId="2" hidden="1">#REF!</definedName>
    <definedName name="BExS6N0NEF7XCTT5R600QZ71A44O" localSheetId="5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6" hidden="1">#REF!</definedName>
    <definedName name="BExS6WRDBF3ST86ZOBBUL3GTCR11" localSheetId="13" hidden="1">#REF!</definedName>
    <definedName name="BExS6WRDBF3ST86ZOBBUL3GTCR11" localSheetId="7" hidden="1">#REF!</definedName>
    <definedName name="BExS6WRDBF3ST86ZOBBUL3GTCR11" localSheetId="2" hidden="1">#REF!</definedName>
    <definedName name="BExS6WRDBF3ST86ZOBBUL3GTCR11" localSheetId="5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6" hidden="1">#REF!</definedName>
    <definedName name="BExS6XNRKR0C3MTA0LV5B60UB908" localSheetId="13" hidden="1">#REF!</definedName>
    <definedName name="BExS6XNRKR0C3MTA0LV5B60UB908" localSheetId="7" hidden="1">#REF!</definedName>
    <definedName name="BExS6XNRKR0C3MTA0LV5B60UB908" localSheetId="2" hidden="1">#REF!</definedName>
    <definedName name="BExS6XNRKR0C3MTA0LV5B60UB908" localSheetId="5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6" hidden="1">#REF!</definedName>
    <definedName name="BExS73NELZEK2MDOLXO2Q7H3EG71" localSheetId="13" hidden="1">#REF!</definedName>
    <definedName name="BExS73NELZEK2MDOLXO2Q7H3EG71" localSheetId="7" hidden="1">#REF!</definedName>
    <definedName name="BExS73NELZEK2MDOLXO2Q7H3EG71" localSheetId="2" hidden="1">#REF!</definedName>
    <definedName name="BExS73NELZEK2MDOLXO2Q7H3EG71" localSheetId="5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6" hidden="1">#REF!</definedName>
    <definedName name="BExS7DJF6AXTWAJD7K4ZCD7L6BHV" localSheetId="13" hidden="1">#REF!</definedName>
    <definedName name="BExS7DJF6AXTWAJD7K4ZCD7L6BHV" localSheetId="7" hidden="1">#REF!</definedName>
    <definedName name="BExS7DJF6AXTWAJD7K4ZCD7L6BHV" localSheetId="2" hidden="1">#REF!</definedName>
    <definedName name="BExS7DJF6AXTWAJD7K4ZCD7L6BHV" localSheetId="5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6" hidden="1">#REF!</definedName>
    <definedName name="BExS7GOTHHOK287MX2RC853NWQAL" localSheetId="13" hidden="1">#REF!</definedName>
    <definedName name="BExS7GOTHHOK287MX2RC853NWQAL" localSheetId="7" hidden="1">#REF!</definedName>
    <definedName name="BExS7GOTHHOK287MX2RC853NWQAL" localSheetId="2" hidden="1">#REF!</definedName>
    <definedName name="BExS7GOTHHOK287MX2RC853NWQAL" localSheetId="5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6" hidden="1">#REF!</definedName>
    <definedName name="BExS7TKQYLRZGM93UY3ZJZJBQNFJ" localSheetId="13" hidden="1">#REF!</definedName>
    <definedName name="BExS7TKQYLRZGM93UY3ZJZJBQNFJ" localSheetId="7" hidden="1">#REF!</definedName>
    <definedName name="BExS7TKQYLRZGM93UY3ZJZJBQNFJ" localSheetId="2" hidden="1">#REF!</definedName>
    <definedName name="BExS7TKQYLRZGM93UY3ZJZJBQNFJ" localSheetId="5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6" hidden="1">#REF!</definedName>
    <definedName name="BExS7Y2LNGVHSIBKC7C3R6X4LDR6" localSheetId="13" hidden="1">#REF!</definedName>
    <definedName name="BExS7Y2LNGVHSIBKC7C3R6X4LDR6" localSheetId="7" hidden="1">#REF!</definedName>
    <definedName name="BExS7Y2LNGVHSIBKC7C3R6X4LDR6" localSheetId="2" hidden="1">#REF!</definedName>
    <definedName name="BExS7Y2LNGVHSIBKC7C3R6X4LDR6" localSheetId="5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6" hidden="1">#REF!</definedName>
    <definedName name="BExS81TE0EY44Y3W2M4Z4MGNP5OM" localSheetId="13" hidden="1">#REF!</definedName>
    <definedName name="BExS81TE0EY44Y3W2M4Z4MGNP5OM" localSheetId="7" hidden="1">#REF!</definedName>
    <definedName name="BExS81TE0EY44Y3W2M4Z4MGNP5OM" localSheetId="2" hidden="1">#REF!</definedName>
    <definedName name="BExS81TE0EY44Y3W2M4Z4MGNP5OM" localSheetId="5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6" hidden="1">#REF!</definedName>
    <definedName name="BExS81YPDZDVJJVS15HV2HDXAC3Y" localSheetId="13" hidden="1">#REF!</definedName>
    <definedName name="BExS81YPDZDVJJVS15HV2HDXAC3Y" localSheetId="7" hidden="1">#REF!</definedName>
    <definedName name="BExS81YPDZDVJJVS15HV2HDXAC3Y" localSheetId="2" hidden="1">#REF!</definedName>
    <definedName name="BExS81YPDZDVJJVS15HV2HDXAC3Y" localSheetId="5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6" hidden="1">#REF!</definedName>
    <definedName name="BExS82PRVNUTEKQZS56YT2DVF6C2" localSheetId="13" hidden="1">#REF!</definedName>
    <definedName name="BExS82PRVNUTEKQZS56YT2DVF6C2" localSheetId="7" hidden="1">#REF!</definedName>
    <definedName name="BExS82PRVNUTEKQZS56YT2DVF6C2" localSheetId="2" hidden="1">#REF!</definedName>
    <definedName name="BExS82PRVNUTEKQZS56YT2DVF6C2" localSheetId="5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6" hidden="1">#REF!</definedName>
    <definedName name="BExS83BCNFAV6DRCB1VTUF96491J" localSheetId="13" hidden="1">#REF!</definedName>
    <definedName name="BExS83BCNFAV6DRCB1VTUF96491J" localSheetId="7" hidden="1">#REF!</definedName>
    <definedName name="BExS83BCNFAV6DRCB1VTUF96491J" localSheetId="2" hidden="1">#REF!</definedName>
    <definedName name="BExS83BCNFAV6DRCB1VTUF96491J" localSheetId="5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6" hidden="1">#REF!</definedName>
    <definedName name="BExS86GKM9ISCSNZD15BQ5E5L6A5" localSheetId="13" hidden="1">#REF!</definedName>
    <definedName name="BExS86GKM9ISCSNZD15BQ5E5L6A5" localSheetId="7" hidden="1">#REF!</definedName>
    <definedName name="BExS86GKM9ISCSNZD15BQ5E5L6A5" localSheetId="2" hidden="1">#REF!</definedName>
    <definedName name="BExS86GKM9ISCSNZD15BQ5E5L6A5" localSheetId="5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6" hidden="1">#REF!</definedName>
    <definedName name="BExS89GGRJ55EK546SM31UGE2K8T" localSheetId="13" hidden="1">#REF!</definedName>
    <definedName name="BExS89GGRJ55EK546SM31UGE2K8T" localSheetId="7" hidden="1">#REF!</definedName>
    <definedName name="BExS89GGRJ55EK546SM31UGE2K8T" localSheetId="2" hidden="1">#REF!</definedName>
    <definedName name="BExS89GGRJ55EK546SM31UGE2K8T" localSheetId="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6" hidden="1">#REF!</definedName>
    <definedName name="BExS8BPG5A0GR5AO1U951NDGGR0L" localSheetId="13" hidden="1">#REF!</definedName>
    <definedName name="BExS8BPG5A0GR5AO1U951NDGGR0L" localSheetId="7" hidden="1">#REF!</definedName>
    <definedName name="BExS8BPG5A0GR5AO1U951NDGGR0L" localSheetId="2" hidden="1">#REF!</definedName>
    <definedName name="BExS8BPG5A0GR5AO1U951NDGGR0L" localSheetId="5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6" hidden="1">#REF!</definedName>
    <definedName name="BExS8CGI0JXFUBD41VFLI0SZSV8F" localSheetId="13" hidden="1">#REF!</definedName>
    <definedName name="BExS8CGI0JXFUBD41VFLI0SZSV8F" localSheetId="7" hidden="1">#REF!</definedName>
    <definedName name="BExS8CGI0JXFUBD41VFLI0SZSV8F" localSheetId="2" hidden="1">#REF!</definedName>
    <definedName name="BExS8CGI0JXFUBD41VFLI0SZSV8F" localSheetId="5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6" hidden="1">#REF!</definedName>
    <definedName name="BExS8D22FXVQKOEJP01LT0CDI3PS" localSheetId="13" hidden="1">#REF!</definedName>
    <definedName name="BExS8D22FXVQKOEJP01LT0CDI3PS" localSheetId="7" hidden="1">#REF!</definedName>
    <definedName name="BExS8D22FXVQKOEJP01LT0CDI3PS" localSheetId="2" hidden="1">#REF!</definedName>
    <definedName name="BExS8D22FXVQKOEJP01LT0CDI3PS" localSheetId="5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6" hidden="1">#REF!</definedName>
    <definedName name="BExS8EEJOZFBUWZDOM3O25AJRUVU" localSheetId="13" hidden="1">#REF!</definedName>
    <definedName name="BExS8EEJOZFBUWZDOM3O25AJRUVU" localSheetId="7" hidden="1">#REF!</definedName>
    <definedName name="BExS8EEJOZFBUWZDOM3O25AJRUVU" localSheetId="2" hidden="1">#REF!</definedName>
    <definedName name="BExS8EEJOZFBUWZDOM3O25AJRUVU" localSheetId="5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6" hidden="1">#REF!</definedName>
    <definedName name="BExS8GSUS17UY50TEM2AWF36BR9Z" localSheetId="13" hidden="1">#REF!</definedName>
    <definedName name="BExS8GSUS17UY50TEM2AWF36BR9Z" localSheetId="7" hidden="1">#REF!</definedName>
    <definedName name="BExS8GSUS17UY50TEM2AWF36BR9Z" localSheetId="2" hidden="1">#REF!</definedName>
    <definedName name="BExS8GSUS17UY50TEM2AWF36BR9Z" localSheetId="5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6" hidden="1">#REF!</definedName>
    <definedName name="BExS8HJRBVG0XI6PWA9KTMJZMQXK" localSheetId="13" hidden="1">#REF!</definedName>
    <definedName name="BExS8HJRBVG0XI6PWA9KTMJZMQXK" localSheetId="7" hidden="1">#REF!</definedName>
    <definedName name="BExS8HJRBVG0XI6PWA9KTMJZMQXK" localSheetId="2" hidden="1">#REF!</definedName>
    <definedName name="BExS8HJRBVG0XI6PWA9KTMJZMQXK" localSheetId="5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6" hidden="1">#REF!</definedName>
    <definedName name="BExS8NE9HUZJH13OXLREOV1BX0OZ" localSheetId="13" hidden="1">#REF!</definedName>
    <definedName name="BExS8NE9HUZJH13OXLREOV1BX0OZ" localSheetId="7" hidden="1">#REF!</definedName>
    <definedName name="BExS8NE9HUZJH13OXLREOV1BX0OZ" localSheetId="2" hidden="1">#REF!</definedName>
    <definedName name="BExS8NE9HUZJH13OXLREOV1BX0OZ" localSheetId="5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6" hidden="1">#REF!</definedName>
    <definedName name="BExS8R51C8RM2FS6V6IRTYO9GA4A" localSheetId="13" hidden="1">#REF!</definedName>
    <definedName name="BExS8R51C8RM2FS6V6IRTYO9GA4A" localSheetId="7" hidden="1">#REF!</definedName>
    <definedName name="BExS8R51C8RM2FS6V6IRTYO9GA4A" localSheetId="2" hidden="1">#REF!</definedName>
    <definedName name="BExS8R51C8RM2FS6V6IRTYO9GA4A" localSheetId="5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6" hidden="1">#REF!</definedName>
    <definedName name="BExS8WDX408F60MH1X9B9UZ2H4R7" localSheetId="13" hidden="1">#REF!</definedName>
    <definedName name="BExS8WDX408F60MH1X9B9UZ2H4R7" localSheetId="7" hidden="1">#REF!</definedName>
    <definedName name="BExS8WDX408F60MH1X9B9UZ2H4R7" localSheetId="2" hidden="1">#REF!</definedName>
    <definedName name="BExS8WDX408F60MH1X9B9UZ2H4R7" localSheetId="5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6" hidden="1">#REF!</definedName>
    <definedName name="BExS8X4UTVOFE2YEVLO8LTKMSI3A" localSheetId="13" hidden="1">#REF!</definedName>
    <definedName name="BExS8X4UTVOFE2YEVLO8LTKMSI3A" localSheetId="7" hidden="1">#REF!</definedName>
    <definedName name="BExS8X4UTVOFE2YEVLO8LTKMSI3A" localSheetId="2" hidden="1">#REF!</definedName>
    <definedName name="BExS8X4UTVOFE2YEVLO8LTKMSI3A" localSheetId="5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6" hidden="1">#REF!</definedName>
    <definedName name="BExS8Z2W2QEC3MH0BZIYLDFQNUIP" localSheetId="13" hidden="1">#REF!</definedName>
    <definedName name="BExS8Z2W2QEC3MH0BZIYLDFQNUIP" localSheetId="7" hidden="1">#REF!</definedName>
    <definedName name="BExS8Z2W2QEC3MH0BZIYLDFQNUIP" localSheetId="2" hidden="1">#REF!</definedName>
    <definedName name="BExS8Z2W2QEC3MH0BZIYLDFQNUIP" localSheetId="5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6" hidden="1">#REF!</definedName>
    <definedName name="BExS92DKGRFFCIA9C0IXDOLO57EP" localSheetId="13" hidden="1">#REF!</definedName>
    <definedName name="BExS92DKGRFFCIA9C0IXDOLO57EP" localSheetId="7" hidden="1">#REF!</definedName>
    <definedName name="BExS92DKGRFFCIA9C0IXDOLO57EP" localSheetId="2" hidden="1">#REF!</definedName>
    <definedName name="BExS92DKGRFFCIA9C0IXDOLO57EP" localSheetId="5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6" hidden="1">#REF!</definedName>
    <definedName name="BExS98OB4321YCHLCQ022PXKTT2W" localSheetId="13" hidden="1">#REF!</definedName>
    <definedName name="BExS98OB4321YCHLCQ022PXKTT2W" localSheetId="7" hidden="1">#REF!</definedName>
    <definedName name="BExS98OB4321YCHLCQ022PXKTT2W" localSheetId="2" hidden="1">#REF!</definedName>
    <definedName name="BExS98OB4321YCHLCQ022PXKTT2W" localSheetId="5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6" hidden="1">#REF!</definedName>
    <definedName name="BExS9C9N8GFISC6HUERJ0EI06GB2" localSheetId="13" hidden="1">#REF!</definedName>
    <definedName name="BExS9C9N8GFISC6HUERJ0EI06GB2" localSheetId="7" hidden="1">#REF!</definedName>
    <definedName name="BExS9C9N8GFISC6HUERJ0EI06GB2" localSheetId="2" hidden="1">#REF!</definedName>
    <definedName name="BExS9C9N8GFISC6HUERJ0EI06GB2" localSheetId="5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6" hidden="1">#REF!</definedName>
    <definedName name="BExS9D6619QNINF06KHZHYUAH0S9" localSheetId="13" hidden="1">#REF!</definedName>
    <definedName name="BExS9D6619QNINF06KHZHYUAH0S9" localSheetId="7" hidden="1">#REF!</definedName>
    <definedName name="BExS9D6619QNINF06KHZHYUAH0S9" localSheetId="2" hidden="1">#REF!</definedName>
    <definedName name="BExS9D6619QNINF06KHZHYUAH0S9" localSheetId="5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6" hidden="1">#REF!</definedName>
    <definedName name="BExS9DX13CACP3J8JDREK30JB1SQ" localSheetId="13" hidden="1">#REF!</definedName>
    <definedName name="BExS9DX13CACP3J8JDREK30JB1SQ" localSheetId="7" hidden="1">#REF!</definedName>
    <definedName name="BExS9DX13CACP3J8JDREK30JB1SQ" localSheetId="2" hidden="1">#REF!</definedName>
    <definedName name="BExS9DX13CACP3J8JDREK30JB1SQ" localSheetId="5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6" hidden="1">#REF!</definedName>
    <definedName name="BExS9FPRS2KRRCS33SE6WFNF5GYL" localSheetId="13" hidden="1">#REF!</definedName>
    <definedName name="BExS9FPRS2KRRCS33SE6WFNF5GYL" localSheetId="7" hidden="1">#REF!</definedName>
    <definedName name="BExS9FPRS2KRRCS33SE6WFNF5GYL" localSheetId="2" hidden="1">#REF!</definedName>
    <definedName name="BExS9FPRS2KRRCS33SE6WFNF5GYL" localSheetId="5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6" hidden="1">#REF!</definedName>
    <definedName name="BExS9M5VN3VE822UH6TLACVY24CJ" localSheetId="13" hidden="1">#REF!</definedName>
    <definedName name="BExS9M5VN3VE822UH6TLACVY24CJ" localSheetId="7" hidden="1">#REF!</definedName>
    <definedName name="BExS9M5VN3VE822UH6TLACVY24CJ" localSheetId="2" hidden="1">#REF!</definedName>
    <definedName name="BExS9M5VN3VE822UH6TLACVY24CJ" localSheetId="5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6" hidden="1">#REF!</definedName>
    <definedName name="BExS9WI0A6PSEB8N9GPXF2Z7MWHM" localSheetId="13" hidden="1">#REF!</definedName>
    <definedName name="BExS9WI0A6PSEB8N9GPXF2Z7MWHM" localSheetId="7" hidden="1">#REF!</definedName>
    <definedName name="BExS9WI0A6PSEB8N9GPXF2Z7MWHM" localSheetId="2" hidden="1">#REF!</definedName>
    <definedName name="BExS9WI0A6PSEB8N9GPXF2Z7MWHM" localSheetId="5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6" hidden="1">#REF!</definedName>
    <definedName name="BExS9XJPZ07ND34OHX60QD382FV6" localSheetId="13" hidden="1">#REF!</definedName>
    <definedName name="BExS9XJPZ07ND34OHX60QD382FV6" localSheetId="7" hidden="1">#REF!</definedName>
    <definedName name="BExS9XJPZ07ND34OHX60QD382FV6" localSheetId="2" hidden="1">#REF!</definedName>
    <definedName name="BExS9XJPZ07ND34OHX60QD382FV6" localSheetId="5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6" hidden="1">#REF!</definedName>
    <definedName name="BExSA4AJLEEN4R7HU4FRSMYR17TR" localSheetId="13" hidden="1">#REF!</definedName>
    <definedName name="BExSA4AJLEEN4R7HU4FRSMYR17TR" localSheetId="7" hidden="1">#REF!</definedName>
    <definedName name="BExSA4AJLEEN4R7HU4FRSMYR17TR" localSheetId="2" hidden="1">#REF!</definedName>
    <definedName name="BExSA4AJLEEN4R7HU4FRSMYR17TR" localSheetId="5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6" hidden="1">#REF!</definedName>
    <definedName name="BExSA5HP306TN9XJS0TU619DLRR7" localSheetId="13" hidden="1">#REF!</definedName>
    <definedName name="BExSA5HP306TN9XJS0TU619DLRR7" localSheetId="7" hidden="1">#REF!</definedName>
    <definedName name="BExSA5HP306TN9XJS0TU619DLRR7" localSheetId="2" hidden="1">#REF!</definedName>
    <definedName name="BExSA5HP306TN9XJS0TU619DLRR7" localSheetId="5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6" hidden="1">#REF!</definedName>
    <definedName name="BExSAAVWQOOIA6B3JHQVGP08HFEM" localSheetId="13" hidden="1">#REF!</definedName>
    <definedName name="BExSAAVWQOOIA6B3JHQVGP08HFEM" localSheetId="7" hidden="1">#REF!</definedName>
    <definedName name="BExSAAVWQOOIA6B3JHQVGP08HFEM" localSheetId="2" hidden="1">#REF!</definedName>
    <definedName name="BExSAAVWQOOIA6B3JHQVGP08HFEM" localSheetId="5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6" hidden="1">#REF!</definedName>
    <definedName name="BExSAFJ3IICU2M7QPVE4ARYMXZKX" localSheetId="13" hidden="1">#REF!</definedName>
    <definedName name="BExSAFJ3IICU2M7QPVE4ARYMXZKX" localSheetId="7" hidden="1">#REF!</definedName>
    <definedName name="BExSAFJ3IICU2M7QPVE4ARYMXZKX" localSheetId="2" hidden="1">#REF!</definedName>
    <definedName name="BExSAFJ3IICU2M7QPVE4ARYMXZKX" localSheetId="5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6" hidden="1">#REF!</definedName>
    <definedName name="BExSAH6ID8OHX379UXVNGFO8J6KQ" localSheetId="13" hidden="1">#REF!</definedName>
    <definedName name="BExSAH6ID8OHX379UXVNGFO8J6KQ" localSheetId="7" hidden="1">#REF!</definedName>
    <definedName name="BExSAH6ID8OHX379UXVNGFO8J6KQ" localSheetId="2" hidden="1">#REF!</definedName>
    <definedName name="BExSAH6ID8OHX379UXVNGFO8J6KQ" localSheetId="5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6" hidden="1">#REF!</definedName>
    <definedName name="BExSAQBHIXGQRNIRGCJMBXUPCZQA" localSheetId="13" hidden="1">#REF!</definedName>
    <definedName name="BExSAQBHIXGQRNIRGCJMBXUPCZQA" localSheetId="7" hidden="1">#REF!</definedName>
    <definedName name="BExSAQBHIXGQRNIRGCJMBXUPCZQA" localSheetId="2" hidden="1">#REF!</definedName>
    <definedName name="BExSAQBHIXGQRNIRGCJMBXUPCZQA" localSheetId="5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6" hidden="1">#REF!</definedName>
    <definedName name="BExSAUTCT4P7JP57NOR9MTX33QJZ" localSheetId="13" hidden="1">#REF!</definedName>
    <definedName name="BExSAUTCT4P7JP57NOR9MTX33QJZ" localSheetId="7" hidden="1">#REF!</definedName>
    <definedName name="BExSAUTCT4P7JP57NOR9MTX33QJZ" localSheetId="2" hidden="1">#REF!</definedName>
    <definedName name="BExSAUTCT4P7JP57NOR9MTX33QJZ" localSheetId="5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6" hidden="1">#REF!</definedName>
    <definedName name="BExSAY9CA9TFXQ9M9FBJRGJO9T9E" localSheetId="13" hidden="1">#REF!</definedName>
    <definedName name="BExSAY9CA9TFXQ9M9FBJRGJO9T9E" localSheetId="7" hidden="1">#REF!</definedName>
    <definedName name="BExSAY9CA9TFXQ9M9FBJRGJO9T9E" localSheetId="2" hidden="1">#REF!</definedName>
    <definedName name="BExSAY9CA9TFXQ9M9FBJRGJO9T9E" localSheetId="5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6" hidden="1">#REF!</definedName>
    <definedName name="BExSB4JYKQ3MINI7RAYK5M8BLJDC" localSheetId="13" hidden="1">#REF!</definedName>
    <definedName name="BExSB4JYKQ3MINI7RAYK5M8BLJDC" localSheetId="7" hidden="1">#REF!</definedName>
    <definedName name="BExSB4JYKQ3MINI7RAYK5M8BLJDC" localSheetId="2" hidden="1">#REF!</definedName>
    <definedName name="BExSB4JYKQ3MINI7RAYK5M8BLJDC" localSheetId="5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6" hidden="1">#REF!</definedName>
    <definedName name="BExSBCY73CG3Q15P5BDLDT994XRL" localSheetId="13" hidden="1">#REF!</definedName>
    <definedName name="BExSBCY73CG3Q15P5BDLDT994XRL" localSheetId="7" hidden="1">#REF!</definedName>
    <definedName name="BExSBCY73CG3Q15P5BDLDT994XRL" localSheetId="2" hidden="1">#REF!</definedName>
    <definedName name="BExSBCY73CG3Q15P5BDLDT994XRL" localSheetId="5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6" hidden="1">#REF!</definedName>
    <definedName name="BExSBMOS41ZRLWYLOU29V6Y7YORR" localSheetId="13" hidden="1">#REF!</definedName>
    <definedName name="BExSBMOS41ZRLWYLOU29V6Y7YORR" localSheetId="7" hidden="1">#REF!</definedName>
    <definedName name="BExSBMOS41ZRLWYLOU29V6Y7YORR" localSheetId="2" hidden="1">#REF!</definedName>
    <definedName name="BExSBMOS41ZRLWYLOU29V6Y7YORR" localSheetId="5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6" hidden="1">#REF!</definedName>
    <definedName name="BExSBPZG22WAMZYIF7CZ686E8X80" localSheetId="13" hidden="1">#REF!</definedName>
    <definedName name="BExSBPZG22WAMZYIF7CZ686E8X80" localSheetId="7" hidden="1">#REF!</definedName>
    <definedName name="BExSBPZG22WAMZYIF7CZ686E8X80" localSheetId="2" hidden="1">#REF!</definedName>
    <definedName name="BExSBPZG22WAMZYIF7CZ686E8X80" localSheetId="5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6" hidden="1">#REF!</definedName>
    <definedName name="BExSBRBXXQMBU1TYDW1BXTEVEPRU" localSheetId="13" hidden="1">#REF!</definedName>
    <definedName name="BExSBRBXXQMBU1TYDW1BXTEVEPRU" localSheetId="7" hidden="1">#REF!</definedName>
    <definedName name="BExSBRBXXQMBU1TYDW1BXTEVEPRU" localSheetId="2" hidden="1">#REF!</definedName>
    <definedName name="BExSBRBXXQMBU1TYDW1BXTEVEPRU" localSheetId="5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6" hidden="1">#REF!</definedName>
    <definedName name="BExSC54998WTZ21DSL0R8UN0Y9JH" localSheetId="13" hidden="1">#REF!</definedName>
    <definedName name="BExSC54998WTZ21DSL0R8UN0Y9JH" localSheetId="7" hidden="1">#REF!</definedName>
    <definedName name="BExSC54998WTZ21DSL0R8UN0Y9JH" localSheetId="2" hidden="1">#REF!</definedName>
    <definedName name="BExSC54998WTZ21DSL0R8UN0Y9JH" localSheetId="5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6" hidden="1">#REF!</definedName>
    <definedName name="BExSC60N7WR9PJSNC9B7ORCX9NGY" localSheetId="13" hidden="1">#REF!</definedName>
    <definedName name="BExSC60N7WR9PJSNC9B7ORCX9NGY" localSheetId="7" hidden="1">#REF!</definedName>
    <definedName name="BExSC60N7WR9PJSNC9B7ORCX9NGY" localSheetId="2" hidden="1">#REF!</definedName>
    <definedName name="BExSC60N7WR9PJSNC9B7ORCX9NGY" localSheetId="5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6" hidden="1">#REF!</definedName>
    <definedName name="BExSCE99EZTILTTCE4NJJF96OYYM" localSheetId="13" hidden="1">#REF!</definedName>
    <definedName name="BExSCE99EZTILTTCE4NJJF96OYYM" localSheetId="7" hidden="1">#REF!</definedName>
    <definedName name="BExSCE99EZTILTTCE4NJJF96OYYM" localSheetId="2" hidden="1">#REF!</definedName>
    <definedName name="BExSCE99EZTILTTCE4NJJF96OYYM" localSheetId="5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6" hidden="1">#REF!</definedName>
    <definedName name="BExSCFWOMYELUEPWVJIRGIQZH5BV" localSheetId="13" hidden="1">#REF!</definedName>
    <definedName name="BExSCFWOMYELUEPWVJIRGIQZH5BV" localSheetId="7" hidden="1">#REF!</definedName>
    <definedName name="BExSCFWOMYELUEPWVJIRGIQZH5BV" localSheetId="2" hidden="1">#REF!</definedName>
    <definedName name="BExSCFWOMYELUEPWVJIRGIQZH5BV" localSheetId="5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6" hidden="1">#REF!</definedName>
    <definedName name="BExSCHUQZ2HFEWS54X67DIS8OSXZ" localSheetId="13" hidden="1">#REF!</definedName>
    <definedName name="BExSCHUQZ2HFEWS54X67DIS8OSXZ" localSheetId="7" hidden="1">#REF!</definedName>
    <definedName name="BExSCHUQZ2HFEWS54X67DIS8OSXZ" localSheetId="2" hidden="1">#REF!</definedName>
    <definedName name="BExSCHUQZ2HFEWS54X67DIS8OSXZ" localSheetId="5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6" hidden="1">#REF!</definedName>
    <definedName name="BExSCOG41SKKG4GYU76WRWW1CTE6" localSheetId="13" hidden="1">#REF!</definedName>
    <definedName name="BExSCOG41SKKG4GYU76WRWW1CTE6" localSheetId="7" hidden="1">#REF!</definedName>
    <definedName name="BExSCOG41SKKG4GYU76WRWW1CTE6" localSheetId="2" hidden="1">#REF!</definedName>
    <definedName name="BExSCOG41SKKG4GYU76WRWW1CTE6" localSheetId="5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6" hidden="1">#REF!</definedName>
    <definedName name="BExSCVC9P86YVFMRKKUVRV29MZXZ" localSheetId="13" hidden="1">#REF!</definedName>
    <definedName name="BExSCVC9P86YVFMRKKUVRV29MZXZ" localSheetId="7" hidden="1">#REF!</definedName>
    <definedName name="BExSCVC9P86YVFMRKKUVRV29MZXZ" localSheetId="2" hidden="1">#REF!</definedName>
    <definedName name="BExSCVC9P86YVFMRKKUVRV29MZXZ" localSheetId="5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6" hidden="1">#REF!</definedName>
    <definedName name="BExSD233CH4MU9ZMGNRF97ZV7KWU" localSheetId="13" hidden="1">#REF!</definedName>
    <definedName name="BExSD233CH4MU9ZMGNRF97ZV7KWU" localSheetId="7" hidden="1">#REF!</definedName>
    <definedName name="BExSD233CH4MU9ZMGNRF97ZV7KWU" localSheetId="2" hidden="1">#REF!</definedName>
    <definedName name="BExSD233CH4MU9ZMGNRF97ZV7KWU" localSheetId="5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6" hidden="1">#REF!</definedName>
    <definedName name="BExSD2U0F3BN6IN9N4R2DTTJG15H" localSheetId="13" hidden="1">#REF!</definedName>
    <definedName name="BExSD2U0F3BN6IN9N4R2DTTJG15H" localSheetId="7" hidden="1">#REF!</definedName>
    <definedName name="BExSD2U0F3BN6IN9N4R2DTTJG15H" localSheetId="2" hidden="1">#REF!</definedName>
    <definedName name="BExSD2U0F3BN6IN9N4R2DTTJG15H" localSheetId="5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6" hidden="1">#REF!</definedName>
    <definedName name="BExSD6A6NY15YSMFH51ST6XJY429" localSheetId="13" hidden="1">#REF!</definedName>
    <definedName name="BExSD6A6NY15YSMFH51ST6XJY429" localSheetId="7" hidden="1">#REF!</definedName>
    <definedName name="BExSD6A6NY15YSMFH51ST6XJY429" localSheetId="2" hidden="1">#REF!</definedName>
    <definedName name="BExSD6A6NY15YSMFH51ST6XJY429" localSheetId="5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6" hidden="1">#REF!</definedName>
    <definedName name="BExSD9VH6PF6RQ135VOEE08YXPAW" localSheetId="13" hidden="1">#REF!</definedName>
    <definedName name="BExSD9VH6PF6RQ135VOEE08YXPAW" localSheetId="7" hidden="1">#REF!</definedName>
    <definedName name="BExSD9VH6PF6RQ135VOEE08YXPAW" localSheetId="2" hidden="1">#REF!</definedName>
    <definedName name="BExSD9VH6PF6RQ135VOEE08YXPAW" localSheetId="5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6" hidden="1">#REF!</definedName>
    <definedName name="BExSDI9QWFD49GEZWZ3KOGM27XRB" localSheetId="13" hidden="1">#REF!</definedName>
    <definedName name="BExSDI9QWFD49GEZWZ3KOGM27XRB" localSheetId="7" hidden="1">#REF!</definedName>
    <definedName name="BExSDI9QWFD49GEZWZ3KOGM27XRB" localSheetId="2" hidden="1">#REF!</definedName>
    <definedName name="BExSDI9QWFD49GEZWZ3KOGM27XRB" localSheetId="5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6" hidden="1">#REF!</definedName>
    <definedName name="BExSDP5Y04WWMX2WWRITWOX8R5I9" localSheetId="13" hidden="1">#REF!</definedName>
    <definedName name="BExSDP5Y04WWMX2WWRITWOX8R5I9" localSheetId="7" hidden="1">#REF!</definedName>
    <definedName name="BExSDP5Y04WWMX2WWRITWOX8R5I9" localSheetId="2" hidden="1">#REF!</definedName>
    <definedName name="BExSDP5Y04WWMX2WWRITWOX8R5I9" localSheetId="5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6" hidden="1">#REF!</definedName>
    <definedName name="BExSDSGM203BJTNS9MKCBX453HMD" localSheetId="13" hidden="1">#REF!</definedName>
    <definedName name="BExSDSGM203BJTNS9MKCBX453HMD" localSheetId="7" hidden="1">#REF!</definedName>
    <definedName name="BExSDSGM203BJTNS9MKCBX453HMD" localSheetId="2" hidden="1">#REF!</definedName>
    <definedName name="BExSDSGM203BJTNS9MKCBX453HMD" localSheetId="5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6" hidden="1">#REF!</definedName>
    <definedName name="BExSDT20XUFXTDM37M148AXAP7HN" localSheetId="13" hidden="1">#REF!</definedName>
    <definedName name="BExSDT20XUFXTDM37M148AXAP7HN" localSheetId="7" hidden="1">#REF!</definedName>
    <definedName name="BExSDT20XUFXTDM37M148AXAP7HN" localSheetId="2" hidden="1">#REF!</definedName>
    <definedName name="BExSDT20XUFXTDM37M148AXAP7HN" localSheetId="5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6" hidden="1">#REF!</definedName>
    <definedName name="BExSDYLOWNTKCY92LFEDAV8LO7D3" localSheetId="13" hidden="1">#REF!</definedName>
    <definedName name="BExSDYLOWNTKCY92LFEDAV8LO7D3" localSheetId="7" hidden="1">#REF!</definedName>
    <definedName name="BExSDYLOWNTKCY92LFEDAV8LO7D3" localSheetId="2" hidden="1">#REF!</definedName>
    <definedName name="BExSDYLOWNTKCY92LFEDAV8LO7D3" localSheetId="5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6" hidden="1">#REF!</definedName>
    <definedName name="BExSE277VXZ807WBUB6A1UGQ1SF9" localSheetId="13" hidden="1">#REF!</definedName>
    <definedName name="BExSE277VXZ807WBUB6A1UGQ1SF9" localSheetId="7" hidden="1">#REF!</definedName>
    <definedName name="BExSE277VXZ807WBUB6A1UGQ1SF9" localSheetId="2" hidden="1">#REF!</definedName>
    <definedName name="BExSE277VXZ807WBUB6A1UGQ1SF9" localSheetId="5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6" hidden="1">#REF!</definedName>
    <definedName name="BExSE3EDSP4UL6G0I3DZ5SBHMUBU" localSheetId="13" hidden="1">#REF!</definedName>
    <definedName name="BExSE3EDSP4UL6G0I3DZ5SBHMUBU" localSheetId="7" hidden="1">#REF!</definedName>
    <definedName name="BExSE3EDSP4UL6G0I3DZ5SBHMUBU" localSheetId="2" hidden="1">#REF!</definedName>
    <definedName name="BExSE3EDSP4UL6G0I3DZ5SBHMUBU" localSheetId="5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6" hidden="1">#REF!</definedName>
    <definedName name="BExSEEHK1VLWD7JBV9SVVVIKQZ3I" localSheetId="13" hidden="1">#REF!</definedName>
    <definedName name="BExSEEHK1VLWD7JBV9SVVVIKQZ3I" localSheetId="7" hidden="1">#REF!</definedName>
    <definedName name="BExSEEHK1VLWD7JBV9SVVVIKQZ3I" localSheetId="2" hidden="1">#REF!</definedName>
    <definedName name="BExSEEHK1VLWD7JBV9SVVVIKQZ3I" localSheetId="5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6" hidden="1">#REF!</definedName>
    <definedName name="BExSEITYG8XAMWJ1C8VKU1MB4TEO" localSheetId="13" hidden="1">#REF!</definedName>
    <definedName name="BExSEITYG8XAMWJ1C8VKU1MB4TEO" localSheetId="7" hidden="1">#REF!</definedName>
    <definedName name="BExSEITYG8XAMWJ1C8VKU1MB4TEO" localSheetId="2" hidden="1">#REF!</definedName>
    <definedName name="BExSEITYG8XAMWJ1C8VKU1MB4TEO" localSheetId="5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6" hidden="1">#REF!</definedName>
    <definedName name="BExSEJKZLX37P3V33TRTFJ30BFRK" localSheetId="13" hidden="1">#REF!</definedName>
    <definedName name="BExSEJKZLX37P3V33TRTFJ30BFRK" localSheetId="7" hidden="1">#REF!</definedName>
    <definedName name="BExSEJKZLX37P3V33TRTFJ30BFRK" localSheetId="2" hidden="1">#REF!</definedName>
    <definedName name="BExSEJKZLX37P3V33TRTFJ30BFRK" localSheetId="5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6" hidden="1">#REF!</definedName>
    <definedName name="BExSEKXG1AW54E28IG5EODEM0JJV" localSheetId="13" hidden="1">#REF!</definedName>
    <definedName name="BExSEKXG1AW54E28IG5EODEM0JJV" localSheetId="7" hidden="1">#REF!</definedName>
    <definedName name="BExSEKXG1AW54E28IG5EODEM0JJV" localSheetId="2" hidden="1">#REF!</definedName>
    <definedName name="BExSEKXG1AW54E28IG5EODEM0JJV" localSheetId="5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6" hidden="1">#REF!</definedName>
    <definedName name="BExSEO84KVM8R2IV5MFH0XI3IZSN" localSheetId="13" hidden="1">#REF!</definedName>
    <definedName name="BExSEO84KVM8R2IV5MFH0XI3IZSN" localSheetId="7" hidden="1">#REF!</definedName>
    <definedName name="BExSEO84KVM8R2IV5MFH0XI3IZSN" localSheetId="2" hidden="1">#REF!</definedName>
    <definedName name="BExSEO84KVM8R2IV5MFH0XI3IZSN" localSheetId="5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6" hidden="1">#REF!</definedName>
    <definedName name="BExSEP9UVOAI6TMXKNK587PQ3328" localSheetId="13" hidden="1">#REF!</definedName>
    <definedName name="BExSEP9UVOAI6TMXKNK587PQ3328" localSheetId="7" hidden="1">#REF!</definedName>
    <definedName name="BExSEP9UVOAI6TMXKNK587PQ3328" localSheetId="2" hidden="1">#REF!</definedName>
    <definedName name="BExSEP9UVOAI6TMXKNK587PQ3328" localSheetId="5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6" hidden="1">#REF!</definedName>
    <definedName name="BExSERIU9MUGR4NPZAUJCVXUZ74I" localSheetId="13" hidden="1">#REF!</definedName>
    <definedName name="BExSERIU9MUGR4NPZAUJCVXUZ74I" localSheetId="7" hidden="1">#REF!</definedName>
    <definedName name="BExSERIU9MUGR4NPZAUJCVXUZ74I" localSheetId="2" hidden="1">#REF!</definedName>
    <definedName name="BExSERIU9MUGR4NPZAUJCVXUZ74I" localSheetId="5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6" hidden="1">#REF!</definedName>
    <definedName name="BExSF07QFLZCO4P6K6QF05XG7PH1" localSheetId="13" hidden="1">#REF!</definedName>
    <definedName name="BExSF07QFLZCO4P6K6QF05XG7PH1" localSheetId="7" hidden="1">#REF!</definedName>
    <definedName name="BExSF07QFLZCO4P6K6QF05XG7PH1" localSheetId="2" hidden="1">#REF!</definedName>
    <definedName name="BExSF07QFLZCO4P6K6QF05XG7PH1" localSheetId="5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6" hidden="1">#REF!</definedName>
    <definedName name="BExSFJ8ZAGQ63A4MVMZRQWLVRGQ5" localSheetId="13" hidden="1">#REF!</definedName>
    <definedName name="BExSFJ8ZAGQ63A4MVMZRQWLVRGQ5" localSheetId="7" hidden="1">#REF!</definedName>
    <definedName name="BExSFJ8ZAGQ63A4MVMZRQWLVRGQ5" localSheetId="2" hidden="1">#REF!</definedName>
    <definedName name="BExSFJ8ZAGQ63A4MVMZRQWLVRGQ5" localSheetId="5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6" hidden="1">#REF!</definedName>
    <definedName name="BExSFKQRST2S9KXWWLCXYLKSF4G1" localSheetId="13" hidden="1">#REF!</definedName>
    <definedName name="BExSFKQRST2S9KXWWLCXYLKSF4G1" localSheetId="7" hidden="1">#REF!</definedName>
    <definedName name="BExSFKQRST2S9KXWWLCXYLKSF4G1" localSheetId="2" hidden="1">#REF!</definedName>
    <definedName name="BExSFKQRST2S9KXWWLCXYLKSF4G1" localSheetId="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6" hidden="1">#REF!</definedName>
    <definedName name="BExSFOHO6VZ5Y463KL3XYTZBVE3P" localSheetId="13" hidden="1">#REF!</definedName>
    <definedName name="BExSFOHO6VZ5Y463KL3XYTZBVE3P" localSheetId="7" hidden="1">#REF!</definedName>
    <definedName name="BExSFOHO6VZ5Y463KL3XYTZBVE3P" localSheetId="2" hidden="1">#REF!</definedName>
    <definedName name="BExSFOHO6VZ5Y463KL3XYTZBVE3P" localSheetId="5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6" hidden="1">#REF!</definedName>
    <definedName name="BExSFY2ZJOYUEYBX21QZ7AMN2WK1" localSheetId="13" hidden="1">#REF!</definedName>
    <definedName name="BExSFY2ZJOYUEYBX21QZ7AMN2WK1" localSheetId="7" hidden="1">#REF!</definedName>
    <definedName name="BExSFY2ZJOYUEYBX21QZ7AMN2WK1" localSheetId="2" hidden="1">#REF!</definedName>
    <definedName name="BExSFY2ZJOYUEYBX21QZ7AMN2WK1" localSheetId="5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6" hidden="1">#REF!</definedName>
    <definedName name="BExSFYDRRTAZVPXRWUF5PDQ97WFF" localSheetId="13" hidden="1">#REF!</definedName>
    <definedName name="BExSFYDRRTAZVPXRWUF5PDQ97WFF" localSheetId="7" hidden="1">#REF!</definedName>
    <definedName name="BExSFYDRRTAZVPXRWUF5PDQ97WFF" localSheetId="2" hidden="1">#REF!</definedName>
    <definedName name="BExSFYDRRTAZVPXRWUF5PDQ97WFF" localSheetId="5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6" hidden="1">#REF!</definedName>
    <definedName name="BExSFZVPFTXA3F0IJ2NGH1GXX9R7" localSheetId="13" hidden="1">#REF!</definedName>
    <definedName name="BExSFZVPFTXA3F0IJ2NGH1GXX9R7" localSheetId="7" hidden="1">#REF!</definedName>
    <definedName name="BExSFZVPFTXA3F0IJ2NGH1GXX9R7" localSheetId="2" hidden="1">#REF!</definedName>
    <definedName name="BExSFZVPFTXA3F0IJ2NGH1GXX9R7" localSheetId="5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6" hidden="1">#REF!</definedName>
    <definedName name="BExSG2Q34XRC1K28H4XG6PQM3FTW" localSheetId="13" hidden="1">#REF!</definedName>
    <definedName name="BExSG2Q34XRC1K28H4XG6PQM3FTW" localSheetId="7" hidden="1">#REF!</definedName>
    <definedName name="BExSG2Q34XRC1K28H4XG6PQM3FTW" localSheetId="2" hidden="1">#REF!</definedName>
    <definedName name="BExSG2Q34XRC1K28H4XG6PQM3FTW" localSheetId="5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6" hidden="1">#REF!</definedName>
    <definedName name="BExSG90Q4ZUU2IPGDYOM169NJV9S" localSheetId="13" hidden="1">#REF!</definedName>
    <definedName name="BExSG90Q4ZUU2IPGDYOM169NJV9S" localSheetId="7" hidden="1">#REF!</definedName>
    <definedName name="BExSG90Q4ZUU2IPGDYOM169NJV9S" localSheetId="2" hidden="1">#REF!</definedName>
    <definedName name="BExSG90Q4ZUU2IPGDYOM169NJV9S" localSheetId="5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6" hidden="1">#REF!</definedName>
    <definedName name="BExSG9X3DU845PNXYJGGLBQY2UHG" localSheetId="13" hidden="1">#REF!</definedName>
    <definedName name="BExSG9X3DU845PNXYJGGLBQY2UHG" localSheetId="7" hidden="1">#REF!</definedName>
    <definedName name="BExSG9X3DU845PNXYJGGLBQY2UHG" localSheetId="2" hidden="1">#REF!</definedName>
    <definedName name="BExSG9X3DU845PNXYJGGLBQY2UHG" localSheetId="5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6" hidden="1">#REF!</definedName>
    <definedName name="BExSGE45J27MDUUNXW7Z8Q33UAON" localSheetId="13" hidden="1">#REF!</definedName>
    <definedName name="BExSGE45J27MDUUNXW7Z8Q33UAON" localSheetId="7" hidden="1">#REF!</definedName>
    <definedName name="BExSGE45J27MDUUNXW7Z8Q33UAON" localSheetId="2" hidden="1">#REF!</definedName>
    <definedName name="BExSGE45J27MDUUNXW7Z8Q33UAON" localSheetId="5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6" hidden="1">#REF!</definedName>
    <definedName name="BExSGE9LY91Q0URHB4YAMX0UAMYI" localSheetId="13" hidden="1">#REF!</definedName>
    <definedName name="BExSGE9LY91Q0URHB4YAMX0UAMYI" localSheetId="7" hidden="1">#REF!</definedName>
    <definedName name="BExSGE9LY91Q0URHB4YAMX0UAMYI" localSheetId="2" hidden="1">#REF!</definedName>
    <definedName name="BExSGE9LY91Q0URHB4YAMX0UAMYI" localSheetId="5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6" hidden="1">#REF!</definedName>
    <definedName name="BExSGLB2URTLBCKBB4Y885W925F2" localSheetId="13" hidden="1">#REF!</definedName>
    <definedName name="BExSGLB2URTLBCKBB4Y885W925F2" localSheetId="7" hidden="1">#REF!</definedName>
    <definedName name="BExSGLB2URTLBCKBB4Y885W925F2" localSheetId="2" hidden="1">#REF!</definedName>
    <definedName name="BExSGLB2URTLBCKBB4Y885W925F2" localSheetId="5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6" hidden="1">#REF!</definedName>
    <definedName name="BExSGNEL2G0PC04ATVS20W5179EK" localSheetId="13" hidden="1">#REF!</definedName>
    <definedName name="BExSGNEL2G0PC04ATVS20W5179EK" localSheetId="7" hidden="1">#REF!</definedName>
    <definedName name="BExSGNEL2G0PC04ATVS20W5179EK" localSheetId="2" hidden="1">#REF!</definedName>
    <definedName name="BExSGNEL2G0PC04ATVS20W5179EK" localSheetId="5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6" hidden="1">#REF!</definedName>
    <definedName name="BExSGOAYG73SFWOPAQV80P710GID" localSheetId="13" hidden="1">#REF!</definedName>
    <definedName name="BExSGOAYG73SFWOPAQV80P710GID" localSheetId="7" hidden="1">#REF!</definedName>
    <definedName name="BExSGOAYG73SFWOPAQV80P710GID" localSheetId="2" hidden="1">#REF!</definedName>
    <definedName name="BExSGOAYG73SFWOPAQV80P710GID" localSheetId="5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6" hidden="1">#REF!</definedName>
    <definedName name="BExSGOWJHRW7FWKLO2EHUOOGHNAF" localSheetId="13" hidden="1">#REF!</definedName>
    <definedName name="BExSGOWJHRW7FWKLO2EHUOOGHNAF" localSheetId="7" hidden="1">#REF!</definedName>
    <definedName name="BExSGOWJHRW7FWKLO2EHUOOGHNAF" localSheetId="2" hidden="1">#REF!</definedName>
    <definedName name="BExSGOWJHRW7FWKLO2EHUOOGHNAF" localSheetId="5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6" hidden="1">#REF!</definedName>
    <definedName name="BExSGOWJTAP41ZV5Q23H7MI9C76W" localSheetId="13" hidden="1">#REF!</definedName>
    <definedName name="BExSGOWJTAP41ZV5Q23H7MI9C76W" localSheetId="7" hidden="1">#REF!</definedName>
    <definedName name="BExSGOWJTAP41ZV5Q23H7MI9C76W" localSheetId="2" hidden="1">#REF!</definedName>
    <definedName name="BExSGOWJTAP41ZV5Q23H7MI9C76W" localSheetId="5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6" hidden="1">#REF!</definedName>
    <definedName name="BExSGR5JQVX2HQ0PKCGZNSSUM1RV" localSheetId="13" hidden="1">#REF!</definedName>
    <definedName name="BExSGR5JQVX2HQ0PKCGZNSSUM1RV" localSheetId="7" hidden="1">#REF!</definedName>
    <definedName name="BExSGR5JQVX2HQ0PKCGZNSSUM1RV" localSheetId="2" hidden="1">#REF!</definedName>
    <definedName name="BExSGR5JQVX2HQ0PKCGZNSSUM1RV" localSheetId="5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6" hidden="1">#REF!</definedName>
    <definedName name="BExSGT3MKX7YVLVP6YLL6KVO8UGV" localSheetId="13" hidden="1">#REF!</definedName>
    <definedName name="BExSGT3MKX7YVLVP6YLL6KVO8UGV" localSheetId="7" hidden="1">#REF!</definedName>
    <definedName name="BExSGT3MKX7YVLVP6YLL6KVO8UGV" localSheetId="2" hidden="1">#REF!</definedName>
    <definedName name="BExSGT3MKX7YVLVP6YLL6KVO8UGV" localSheetId="5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6" hidden="1">#REF!</definedName>
    <definedName name="BExSGVHX69GJZHD99DKE4RZ042B1" localSheetId="13" hidden="1">#REF!</definedName>
    <definedName name="BExSGVHX69GJZHD99DKE4RZ042B1" localSheetId="7" hidden="1">#REF!</definedName>
    <definedName name="BExSGVHX69GJZHD99DKE4RZ042B1" localSheetId="2" hidden="1">#REF!</definedName>
    <definedName name="BExSGVHX69GJZHD99DKE4RZ042B1" localSheetId="5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6" hidden="1">#REF!</definedName>
    <definedName name="BExSGZJO4J4ZO04E2N2ECVYS9DEZ" localSheetId="13" hidden="1">#REF!</definedName>
    <definedName name="BExSGZJO4J4ZO04E2N2ECVYS9DEZ" localSheetId="7" hidden="1">#REF!</definedName>
    <definedName name="BExSGZJO4J4ZO04E2N2ECVYS9DEZ" localSheetId="2" hidden="1">#REF!</definedName>
    <definedName name="BExSGZJO4J4ZO04E2N2ECVYS9DEZ" localSheetId="5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6" hidden="1">#REF!</definedName>
    <definedName name="BExSHAHFHS7MMNJR8JPVABRGBVIT" localSheetId="13" hidden="1">#REF!</definedName>
    <definedName name="BExSHAHFHS7MMNJR8JPVABRGBVIT" localSheetId="7" hidden="1">#REF!</definedName>
    <definedName name="BExSHAHFHS7MMNJR8JPVABRGBVIT" localSheetId="2" hidden="1">#REF!</definedName>
    <definedName name="BExSHAHFHS7MMNJR8JPVABRGBVIT" localSheetId="5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6" hidden="1">#REF!</definedName>
    <definedName name="BExSHGH88QZWW4RNAX4YKAZ5JEBL" localSheetId="13" hidden="1">#REF!</definedName>
    <definedName name="BExSHGH88QZWW4RNAX4YKAZ5JEBL" localSheetId="7" hidden="1">#REF!</definedName>
    <definedName name="BExSHGH88QZWW4RNAX4YKAZ5JEBL" localSheetId="2" hidden="1">#REF!</definedName>
    <definedName name="BExSHGH88QZWW4RNAX4YKAZ5JEBL" localSheetId="5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6" hidden="1">#REF!</definedName>
    <definedName name="BExSHOKK1OO3CX9Z28C58E5J1D9W" localSheetId="13" hidden="1">#REF!</definedName>
    <definedName name="BExSHOKK1OO3CX9Z28C58E5J1D9W" localSheetId="7" hidden="1">#REF!</definedName>
    <definedName name="BExSHOKK1OO3CX9Z28C58E5J1D9W" localSheetId="2" hidden="1">#REF!</definedName>
    <definedName name="BExSHOKK1OO3CX9Z28C58E5J1D9W" localSheetId="5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6" hidden="1">#REF!</definedName>
    <definedName name="BExSHQD8KYLTQGDXIRKCHQQ7MKIH" localSheetId="13" hidden="1">#REF!</definedName>
    <definedName name="BExSHQD8KYLTQGDXIRKCHQQ7MKIH" localSheetId="7" hidden="1">#REF!</definedName>
    <definedName name="BExSHQD8KYLTQGDXIRKCHQQ7MKIH" localSheetId="2" hidden="1">#REF!</definedName>
    <definedName name="BExSHQD8KYLTQGDXIRKCHQQ7MKIH" localSheetId="5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6" hidden="1">#REF!</definedName>
    <definedName name="BExSHVGPIAHXI97UBLI9G4I4M29F" localSheetId="13" hidden="1">#REF!</definedName>
    <definedName name="BExSHVGPIAHXI97UBLI9G4I4M29F" localSheetId="7" hidden="1">#REF!</definedName>
    <definedName name="BExSHVGPIAHXI97UBLI9G4I4M29F" localSheetId="2" hidden="1">#REF!</definedName>
    <definedName name="BExSHVGPIAHXI97UBLI9G4I4M29F" localSheetId="5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6" hidden="1">#REF!</definedName>
    <definedName name="BExSI0K2YL3HTCQAD8A7TR4QCUR6" localSheetId="13" hidden="1">#REF!</definedName>
    <definedName name="BExSI0K2YL3HTCQAD8A7TR4QCUR6" localSheetId="7" hidden="1">#REF!</definedName>
    <definedName name="BExSI0K2YL3HTCQAD8A7TR4QCUR6" localSheetId="2" hidden="1">#REF!</definedName>
    <definedName name="BExSI0K2YL3HTCQAD8A7TR4QCUR6" localSheetId="5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6" hidden="1">#REF!</definedName>
    <definedName name="BExSIFUDNRWXWIWNGCCFOOD8WIAZ" localSheetId="13" hidden="1">#REF!</definedName>
    <definedName name="BExSIFUDNRWXWIWNGCCFOOD8WIAZ" localSheetId="7" hidden="1">#REF!</definedName>
    <definedName name="BExSIFUDNRWXWIWNGCCFOOD8WIAZ" localSheetId="2" hidden="1">#REF!</definedName>
    <definedName name="BExSIFUDNRWXWIWNGCCFOOD8WIAZ" localSheetId="5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6" hidden="1">#REF!</definedName>
    <definedName name="BExTTZNS2PBCR93C9IUW49UZ4I6T" localSheetId="13" hidden="1">#REF!</definedName>
    <definedName name="BExTTZNS2PBCR93C9IUW49UZ4I6T" localSheetId="7" hidden="1">#REF!</definedName>
    <definedName name="BExTTZNS2PBCR93C9IUW49UZ4I6T" localSheetId="2" hidden="1">#REF!</definedName>
    <definedName name="BExTTZNS2PBCR93C9IUW49UZ4I6T" localSheetId="5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6" hidden="1">#REF!</definedName>
    <definedName name="BExTU2YFQ25JQ6MEMRHHN66VLTPJ" localSheetId="13" hidden="1">#REF!</definedName>
    <definedName name="BExTU2YFQ25JQ6MEMRHHN66VLTPJ" localSheetId="7" hidden="1">#REF!</definedName>
    <definedName name="BExTU2YFQ25JQ6MEMRHHN66VLTPJ" localSheetId="2" hidden="1">#REF!</definedName>
    <definedName name="BExTU2YFQ25JQ6MEMRHHN66VLTPJ" localSheetId="5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6" hidden="1">#REF!</definedName>
    <definedName name="BExTU75IOII1V5O0C9X2VAYYVJUG" localSheetId="13" hidden="1">#REF!</definedName>
    <definedName name="BExTU75IOII1V5O0C9X2VAYYVJUG" localSheetId="7" hidden="1">#REF!</definedName>
    <definedName name="BExTU75IOII1V5O0C9X2VAYYVJUG" localSheetId="2" hidden="1">#REF!</definedName>
    <definedName name="BExTU75IOII1V5O0C9X2VAYYVJUG" localSheetId="5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6" hidden="1">#REF!</definedName>
    <definedName name="BExTUA5F7V4LUIIAM17J3A8XF3JE" localSheetId="13" hidden="1">#REF!</definedName>
    <definedName name="BExTUA5F7V4LUIIAM17J3A8XF3JE" localSheetId="7" hidden="1">#REF!</definedName>
    <definedName name="BExTUA5F7V4LUIIAM17J3A8XF3JE" localSheetId="2" hidden="1">#REF!</definedName>
    <definedName name="BExTUA5F7V4LUIIAM17J3A8XF3JE" localSheetId="5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6" hidden="1">#REF!</definedName>
    <definedName name="BExTUBY3AA9B91YRRWFOT21LUL8Q" localSheetId="13" hidden="1">#REF!</definedName>
    <definedName name="BExTUBY3AA9B91YRRWFOT21LUL8Q" localSheetId="7" hidden="1">#REF!</definedName>
    <definedName name="BExTUBY3AA9B91YRRWFOT21LUL8Q" localSheetId="2" hidden="1">#REF!</definedName>
    <definedName name="BExTUBY3AA9B91YRRWFOT21LUL8Q" localSheetId="5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6" hidden="1">#REF!</definedName>
    <definedName name="BExTUJ53ANGZ3H1KDK4CR4Q0OD6P" localSheetId="13" hidden="1">#REF!</definedName>
    <definedName name="BExTUJ53ANGZ3H1KDK4CR4Q0OD6P" localSheetId="7" hidden="1">#REF!</definedName>
    <definedName name="BExTUJ53ANGZ3H1KDK4CR4Q0OD6P" localSheetId="2" hidden="1">#REF!</definedName>
    <definedName name="BExTUJ53ANGZ3H1KDK4CR4Q0OD6P" localSheetId="5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6" hidden="1">#REF!</definedName>
    <definedName name="BExTUKXSZBM7C57G6NGLWGU4WOHY" localSheetId="13" hidden="1">#REF!</definedName>
    <definedName name="BExTUKXSZBM7C57G6NGLWGU4WOHY" localSheetId="7" hidden="1">#REF!</definedName>
    <definedName name="BExTUKXSZBM7C57G6NGLWGU4WOHY" localSheetId="2" hidden="1">#REF!</definedName>
    <definedName name="BExTUKXSZBM7C57G6NGLWGU4WOHY" localSheetId="5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6" hidden="1">#REF!</definedName>
    <definedName name="BExTUNC5INBE8Y5OA5GQUTXX6QJW" localSheetId="13" hidden="1">#REF!</definedName>
    <definedName name="BExTUNC5INBE8Y5OA5GQUTXX6QJW" localSheetId="7" hidden="1">#REF!</definedName>
    <definedName name="BExTUNC5INBE8Y5OA5GQUTXX6QJW" localSheetId="2" hidden="1">#REF!</definedName>
    <definedName name="BExTUNC5INBE8Y5OA5GQUTXX6QJW" localSheetId="5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6" hidden="1">#REF!</definedName>
    <definedName name="BExTUSQCFFYZCDNHWHADBC2E1ZP1" localSheetId="13" hidden="1">#REF!</definedName>
    <definedName name="BExTUSQCFFYZCDNHWHADBC2E1ZP1" localSheetId="7" hidden="1">#REF!</definedName>
    <definedName name="BExTUSQCFFYZCDNHWHADBC2E1ZP1" localSheetId="2" hidden="1">#REF!</definedName>
    <definedName name="BExTUSQCFFYZCDNHWHADBC2E1ZP1" localSheetId="5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6" hidden="1">#REF!</definedName>
    <definedName name="BExTUV4NQDZVAENZPSZGF7A3DDFN" localSheetId="13" hidden="1">#REF!</definedName>
    <definedName name="BExTUV4NQDZVAENZPSZGF7A3DDFN" localSheetId="7" hidden="1">#REF!</definedName>
    <definedName name="BExTUV4NQDZVAENZPSZGF7A3DDFN" localSheetId="2" hidden="1">#REF!</definedName>
    <definedName name="BExTUV4NQDZVAENZPSZGF7A3DDFN" localSheetId="5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6" hidden="1">#REF!</definedName>
    <definedName name="BExTUVFGOJEYS28JURA5KHQFDU5J" localSheetId="13" hidden="1">#REF!</definedName>
    <definedName name="BExTUVFGOJEYS28JURA5KHQFDU5J" localSheetId="7" hidden="1">#REF!</definedName>
    <definedName name="BExTUVFGOJEYS28JURA5KHQFDU5J" localSheetId="2" hidden="1">#REF!</definedName>
    <definedName name="BExTUVFGOJEYS28JURA5KHQFDU5J" localSheetId="5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6" hidden="1">#REF!</definedName>
    <definedName name="BExTUW10U40QCYGHM5NJ3YR1O5SP" localSheetId="13" hidden="1">#REF!</definedName>
    <definedName name="BExTUW10U40QCYGHM5NJ3YR1O5SP" localSheetId="7" hidden="1">#REF!</definedName>
    <definedName name="BExTUW10U40QCYGHM5NJ3YR1O5SP" localSheetId="2" hidden="1">#REF!</definedName>
    <definedName name="BExTUW10U40QCYGHM5NJ3YR1O5SP" localSheetId="5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6" hidden="1">#REF!</definedName>
    <definedName name="BExTUWXFQHINU66YG82BI20ATMB5" localSheetId="13" hidden="1">#REF!</definedName>
    <definedName name="BExTUWXFQHINU66YG82BI20ATMB5" localSheetId="7" hidden="1">#REF!</definedName>
    <definedName name="BExTUWXFQHINU66YG82BI20ATMB5" localSheetId="2" hidden="1">#REF!</definedName>
    <definedName name="BExTUWXFQHINU66YG82BI20ATMB5" localSheetId="5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6" hidden="1">#REF!</definedName>
    <definedName name="BExTUY9WNSJ91GV8CP0SKJTEIV82" localSheetId="13" hidden="1">#REF!</definedName>
    <definedName name="BExTUY9WNSJ91GV8CP0SKJTEIV82" localSheetId="7" hidden="1">#REF!</definedName>
    <definedName name="BExTUY9WNSJ91GV8CP0SKJTEIV82" localSheetId="2" hidden="1">#REF!</definedName>
    <definedName name="BExTUY9WNSJ91GV8CP0SKJTEIV82" localSheetId="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6" hidden="1">#REF!</definedName>
    <definedName name="BExTV67VIM8PV6KO253M4DUBJQLC" localSheetId="13" hidden="1">#REF!</definedName>
    <definedName name="BExTV67VIM8PV6KO253M4DUBJQLC" localSheetId="7" hidden="1">#REF!</definedName>
    <definedName name="BExTV67VIM8PV6KO253M4DUBJQLC" localSheetId="2" hidden="1">#REF!</definedName>
    <definedName name="BExTV67VIM8PV6KO253M4DUBJQLC" localSheetId="5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6" hidden="1">#REF!</definedName>
    <definedName name="BExTVELZCF2YA5L6F23BYZZR6WHF" localSheetId="13" hidden="1">#REF!</definedName>
    <definedName name="BExTVELZCF2YA5L6F23BYZZR6WHF" localSheetId="7" hidden="1">#REF!</definedName>
    <definedName name="BExTVELZCF2YA5L6F23BYZZR6WHF" localSheetId="2" hidden="1">#REF!</definedName>
    <definedName name="BExTVELZCF2YA5L6F23BYZZR6WHF" localSheetId="5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6" hidden="1">#REF!</definedName>
    <definedName name="BExTVGPIQZ99YFXUC8OONUX5BD42" localSheetId="13" hidden="1">#REF!</definedName>
    <definedName name="BExTVGPIQZ99YFXUC8OONUX5BD42" localSheetId="7" hidden="1">#REF!</definedName>
    <definedName name="BExTVGPIQZ99YFXUC8OONUX5BD42" localSheetId="2" hidden="1">#REF!</definedName>
    <definedName name="BExTVGPIQZ99YFXUC8OONUX5BD42" localSheetId="5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6" hidden="1">#REF!</definedName>
    <definedName name="BExTVQG4F5RF0LZXG06AZ6EU1GQ3" localSheetId="13" hidden="1">#REF!</definedName>
    <definedName name="BExTVQG4F5RF0LZXG06AZ6EU1GQ3" localSheetId="7" hidden="1">#REF!</definedName>
    <definedName name="BExTVQG4F5RF0LZXG06AZ6EU1GQ3" localSheetId="2" hidden="1">#REF!</definedName>
    <definedName name="BExTVQG4F5RF0LZXG06AZ6EU1GQ3" localSheetId="5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6" hidden="1">#REF!</definedName>
    <definedName name="BExTVZQLP9VFLEYQ9280W13X7E8K" localSheetId="13" hidden="1">#REF!</definedName>
    <definedName name="BExTVZQLP9VFLEYQ9280W13X7E8K" localSheetId="7" hidden="1">#REF!</definedName>
    <definedName name="BExTVZQLP9VFLEYQ9280W13X7E8K" localSheetId="2" hidden="1">#REF!</definedName>
    <definedName name="BExTVZQLP9VFLEYQ9280W13X7E8K" localSheetId="5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6" hidden="1">#REF!</definedName>
    <definedName name="BExTWB4LA1PODQOH4LDTHQKBN16K" localSheetId="13" hidden="1">#REF!</definedName>
    <definedName name="BExTWB4LA1PODQOH4LDTHQKBN16K" localSheetId="7" hidden="1">#REF!</definedName>
    <definedName name="BExTWB4LA1PODQOH4LDTHQKBN16K" localSheetId="2" hidden="1">#REF!</definedName>
    <definedName name="BExTWB4LA1PODQOH4LDTHQKBN16K" localSheetId="5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6" hidden="1">#REF!</definedName>
    <definedName name="BExTWI0Q8AWXUA3ZN7I5V3QK2KM1" localSheetId="13" hidden="1">#REF!</definedName>
    <definedName name="BExTWI0Q8AWXUA3ZN7I5V3QK2KM1" localSheetId="7" hidden="1">#REF!</definedName>
    <definedName name="BExTWI0Q8AWXUA3ZN7I5V3QK2KM1" localSheetId="2" hidden="1">#REF!</definedName>
    <definedName name="BExTWI0Q8AWXUA3ZN7I5V3QK2KM1" localSheetId="5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6" hidden="1">#REF!</definedName>
    <definedName name="BExTWJTIA3WUW1PUWXAOP9O8NKLZ" localSheetId="13" hidden="1">#REF!</definedName>
    <definedName name="BExTWJTIA3WUW1PUWXAOP9O8NKLZ" localSheetId="7" hidden="1">#REF!</definedName>
    <definedName name="BExTWJTIA3WUW1PUWXAOP9O8NKLZ" localSheetId="2" hidden="1">#REF!</definedName>
    <definedName name="BExTWJTIA3WUW1PUWXAOP9O8NKLZ" localSheetId="5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6" hidden="1">#REF!</definedName>
    <definedName name="BExTWW95OX07FNA01WF5MSSSFQLX" localSheetId="13" hidden="1">#REF!</definedName>
    <definedName name="BExTWW95OX07FNA01WF5MSSSFQLX" localSheetId="7" hidden="1">#REF!</definedName>
    <definedName name="BExTWW95OX07FNA01WF5MSSSFQLX" localSheetId="2" hidden="1">#REF!</definedName>
    <definedName name="BExTWW95OX07FNA01WF5MSSSFQLX" localSheetId="5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6" hidden="1">#REF!</definedName>
    <definedName name="BExTX005F4GLW03J0PLPRPMI1SEG" localSheetId="13" hidden="1">#REF!</definedName>
    <definedName name="BExTX005F4GLW03J0PLPRPMI1SEG" localSheetId="7" hidden="1">#REF!</definedName>
    <definedName name="BExTX005F4GLW03J0PLPRPMI1SEG" localSheetId="2" hidden="1">#REF!</definedName>
    <definedName name="BExTX005F4GLW03J0PLPRPMI1SEG" localSheetId="5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6" hidden="1">#REF!</definedName>
    <definedName name="BExTX476KI0RNB71XI5TYMANSGBG" localSheetId="13" hidden="1">#REF!</definedName>
    <definedName name="BExTX476KI0RNB71XI5TYMANSGBG" localSheetId="7" hidden="1">#REF!</definedName>
    <definedName name="BExTX476KI0RNB71XI5TYMANSGBG" localSheetId="2" hidden="1">#REF!</definedName>
    <definedName name="BExTX476KI0RNB71XI5TYMANSGBG" localSheetId="5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6" hidden="1">#REF!</definedName>
    <definedName name="BExTXBJFKNSCUO7IOL6CSKERP06D" localSheetId="13" hidden="1">#REF!</definedName>
    <definedName name="BExTXBJFKNSCUO7IOL6CSKERP06D" localSheetId="7" hidden="1">#REF!</definedName>
    <definedName name="BExTXBJFKNSCUO7IOL6CSKERP06D" localSheetId="2" hidden="1">#REF!</definedName>
    <definedName name="BExTXBJFKNSCUO7IOL6CSKERP06D" localSheetId="5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6" hidden="1">#REF!</definedName>
    <definedName name="BExTXDMZDQ9U1FD9T7F79J29SYYN" localSheetId="13" hidden="1">#REF!</definedName>
    <definedName name="BExTXDMZDQ9U1FD9T7F79J29SYYN" localSheetId="7" hidden="1">#REF!</definedName>
    <definedName name="BExTXDMZDQ9U1FD9T7F79J29SYYN" localSheetId="2" hidden="1">#REF!</definedName>
    <definedName name="BExTXDMZDQ9U1FD9T7F79J29SYYN" localSheetId="5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6" hidden="1">#REF!</definedName>
    <definedName name="BExTXJ6HBAIXMMWKZTJNFDYVZCAY" localSheetId="13" hidden="1">#REF!</definedName>
    <definedName name="BExTXJ6HBAIXMMWKZTJNFDYVZCAY" localSheetId="7" hidden="1">#REF!</definedName>
    <definedName name="BExTXJ6HBAIXMMWKZTJNFDYVZCAY" localSheetId="2" hidden="1">#REF!</definedName>
    <definedName name="BExTXJ6HBAIXMMWKZTJNFDYVZCAY" localSheetId="5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6" hidden="1">#REF!</definedName>
    <definedName name="BExTXT812NQT8GAEGH738U29BI0D" localSheetId="13" hidden="1">#REF!</definedName>
    <definedName name="BExTXT812NQT8GAEGH738U29BI0D" localSheetId="7" hidden="1">#REF!</definedName>
    <definedName name="BExTXT812NQT8GAEGH738U29BI0D" localSheetId="2" hidden="1">#REF!</definedName>
    <definedName name="BExTXT812NQT8GAEGH738U29BI0D" localSheetId="5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6" hidden="1">#REF!</definedName>
    <definedName name="BExTXWIP2TFPTQ76NHFOB72NICRZ" localSheetId="13" hidden="1">#REF!</definedName>
    <definedName name="BExTXWIP2TFPTQ76NHFOB72NICRZ" localSheetId="7" hidden="1">#REF!</definedName>
    <definedName name="BExTXWIP2TFPTQ76NHFOB72NICRZ" localSheetId="2" hidden="1">#REF!</definedName>
    <definedName name="BExTXWIP2TFPTQ76NHFOB72NICRZ" localSheetId="5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6" hidden="1">#REF!</definedName>
    <definedName name="BExTY5T62H651VC86QM4X7E28JVA" localSheetId="13" hidden="1">#REF!</definedName>
    <definedName name="BExTY5T62H651VC86QM4X7E28JVA" localSheetId="7" hidden="1">#REF!</definedName>
    <definedName name="BExTY5T62H651VC86QM4X7E28JVA" localSheetId="2" hidden="1">#REF!</definedName>
    <definedName name="BExTY5T62H651VC86QM4X7E28JVA" localSheetId="5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6" hidden="1">#REF!</definedName>
    <definedName name="BExTYB7EHGVTJ4RSYOXWSG87U5WI" localSheetId="13" hidden="1">#REF!</definedName>
    <definedName name="BExTYB7EHGVTJ4RSYOXWSG87U5WI" localSheetId="7" hidden="1">#REF!</definedName>
    <definedName name="BExTYB7EHGVTJ4RSYOXWSG87U5WI" localSheetId="2" hidden="1">#REF!</definedName>
    <definedName name="BExTYB7EHGVTJ4RSYOXWSG87U5WI" localSheetId="5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6" hidden="1">#REF!</definedName>
    <definedName name="BExTYC93RS0KNKFOD35WG37LS9LY" localSheetId="13" hidden="1">#REF!</definedName>
    <definedName name="BExTYC93RS0KNKFOD35WG37LS9LY" localSheetId="7" hidden="1">#REF!</definedName>
    <definedName name="BExTYC93RS0KNKFOD35WG37LS9LY" localSheetId="2" hidden="1">#REF!</definedName>
    <definedName name="BExTYC93RS0KNKFOD35WG37LS9LY" localSheetId="5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6" hidden="1">#REF!</definedName>
    <definedName name="BExTYKCEFJ83LZM95M1V7CSFQVEA" localSheetId="13" hidden="1">#REF!</definedName>
    <definedName name="BExTYKCEFJ83LZM95M1V7CSFQVEA" localSheetId="7" hidden="1">#REF!</definedName>
    <definedName name="BExTYKCEFJ83LZM95M1V7CSFQVEA" localSheetId="2" hidden="1">#REF!</definedName>
    <definedName name="BExTYKCEFJ83LZM95M1V7CSFQVEA" localSheetId="5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6" hidden="1">#REF!</definedName>
    <definedName name="BExTYPLA9N640MFRJJQPKXT7P88M" localSheetId="13" hidden="1">#REF!</definedName>
    <definedName name="BExTYPLA9N640MFRJJQPKXT7P88M" localSheetId="7" hidden="1">#REF!</definedName>
    <definedName name="BExTYPLA9N640MFRJJQPKXT7P88M" localSheetId="2" hidden="1">#REF!</definedName>
    <definedName name="BExTYPLA9N640MFRJJQPKXT7P88M" localSheetId="5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6" hidden="1">#REF!</definedName>
    <definedName name="BExTYW1794M1TLJ2QQQCEEUZN18F" localSheetId="13" hidden="1">#REF!</definedName>
    <definedName name="BExTYW1794M1TLJ2QQQCEEUZN18F" localSheetId="7" hidden="1">#REF!</definedName>
    <definedName name="BExTYW1794M1TLJ2QQQCEEUZN18F" localSheetId="2" hidden="1">#REF!</definedName>
    <definedName name="BExTYW1794M1TLJ2QQQCEEUZN18F" localSheetId="5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6" hidden="1">#REF!</definedName>
    <definedName name="BExTZ7F71SNTOX4LLZCK5R9VUMIJ" localSheetId="13" hidden="1">#REF!</definedName>
    <definedName name="BExTZ7F71SNTOX4LLZCK5R9VUMIJ" localSheetId="7" hidden="1">#REF!</definedName>
    <definedName name="BExTZ7F71SNTOX4LLZCK5R9VUMIJ" localSheetId="2" hidden="1">#REF!</definedName>
    <definedName name="BExTZ7F71SNTOX4LLZCK5R9VUMIJ" localSheetId="5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6" hidden="1">#REF!</definedName>
    <definedName name="BExTZ80SWE36T1QSIIPJU7NJ65JL" localSheetId="13" hidden="1">#REF!</definedName>
    <definedName name="BExTZ80SWE36T1QSIIPJU7NJ65JL" localSheetId="7" hidden="1">#REF!</definedName>
    <definedName name="BExTZ80SWE36T1QSIIPJU7NJ65JL" localSheetId="2" hidden="1">#REF!</definedName>
    <definedName name="BExTZ80SWE36T1QSIIPJU7NJ65JL" localSheetId="5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6" hidden="1">#REF!</definedName>
    <definedName name="BExTZ869RSO739T4Q78JLOVO7G0C" localSheetId="13" hidden="1">#REF!</definedName>
    <definedName name="BExTZ869RSO739T4Q78JLOVO7G0C" localSheetId="7" hidden="1">#REF!</definedName>
    <definedName name="BExTZ869RSO739T4Q78JLOVO7G0C" localSheetId="2" hidden="1">#REF!</definedName>
    <definedName name="BExTZ869RSO739T4Q78JLOVO7G0C" localSheetId="5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6" hidden="1">#REF!</definedName>
    <definedName name="BExTZ8X5G9S3PA4FPSNK7T69W7QT" localSheetId="13" hidden="1">#REF!</definedName>
    <definedName name="BExTZ8X5G9S3PA4FPSNK7T69W7QT" localSheetId="7" hidden="1">#REF!</definedName>
    <definedName name="BExTZ8X5G9S3PA4FPSNK7T69W7QT" localSheetId="2" hidden="1">#REF!</definedName>
    <definedName name="BExTZ8X5G9S3PA4FPSNK7T69W7QT" localSheetId="5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6" hidden="1">#REF!</definedName>
    <definedName name="BExTZ97Y0RMR8V5BI9F2H4MFB77O" localSheetId="13" hidden="1">#REF!</definedName>
    <definedName name="BExTZ97Y0RMR8V5BI9F2H4MFB77O" localSheetId="7" hidden="1">#REF!</definedName>
    <definedName name="BExTZ97Y0RMR8V5BI9F2H4MFB77O" localSheetId="2" hidden="1">#REF!</definedName>
    <definedName name="BExTZ97Y0RMR8V5BI9F2H4MFB77O" localSheetId="5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6" hidden="1">#REF!</definedName>
    <definedName name="BExTZK5PMCAXJL4DUIGL6H9Y8U4C" localSheetId="13" hidden="1">#REF!</definedName>
    <definedName name="BExTZK5PMCAXJL4DUIGL6H9Y8U4C" localSheetId="7" hidden="1">#REF!</definedName>
    <definedName name="BExTZK5PMCAXJL4DUIGL6H9Y8U4C" localSheetId="2" hidden="1">#REF!</definedName>
    <definedName name="BExTZK5PMCAXJL4DUIGL6H9Y8U4C" localSheetId="5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6" hidden="1">#REF!</definedName>
    <definedName name="BExTZKB6L5SXV5UN71YVTCBEIGWY" localSheetId="13" hidden="1">#REF!</definedName>
    <definedName name="BExTZKB6L5SXV5UN71YVTCBEIGWY" localSheetId="7" hidden="1">#REF!</definedName>
    <definedName name="BExTZKB6L5SXV5UN71YVTCBEIGWY" localSheetId="2" hidden="1">#REF!</definedName>
    <definedName name="BExTZKB6L5SXV5UN71YVTCBEIGWY" localSheetId="5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6" hidden="1">#REF!</definedName>
    <definedName name="BExTZLICVKK4NBJFEGL270GJ2VQO" localSheetId="13" hidden="1">#REF!</definedName>
    <definedName name="BExTZLICVKK4NBJFEGL270GJ2VQO" localSheetId="7" hidden="1">#REF!</definedName>
    <definedName name="BExTZLICVKK4NBJFEGL270GJ2VQO" localSheetId="2" hidden="1">#REF!</definedName>
    <definedName name="BExTZLICVKK4NBJFEGL270GJ2VQO" localSheetId="5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6" hidden="1">#REF!</definedName>
    <definedName name="BExTZO2596CBZKPI7YNA1QQNPAIJ" localSheetId="13" hidden="1">#REF!</definedName>
    <definedName name="BExTZO2596CBZKPI7YNA1QQNPAIJ" localSheetId="7" hidden="1">#REF!</definedName>
    <definedName name="BExTZO2596CBZKPI7YNA1QQNPAIJ" localSheetId="2" hidden="1">#REF!</definedName>
    <definedName name="BExTZO2596CBZKPI7YNA1QQNPAIJ" localSheetId="5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6" hidden="1">#REF!</definedName>
    <definedName name="BExTZY8TDV4U7FQL7O10G6VKWKPJ" localSheetId="13" hidden="1">#REF!</definedName>
    <definedName name="BExTZY8TDV4U7FQL7O10G6VKWKPJ" localSheetId="7" hidden="1">#REF!</definedName>
    <definedName name="BExTZY8TDV4U7FQL7O10G6VKWKPJ" localSheetId="2" hidden="1">#REF!</definedName>
    <definedName name="BExTZY8TDV4U7FQL7O10G6VKWKPJ" localSheetId="5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6" hidden="1">#REF!</definedName>
    <definedName name="BExU02QNT4LT7H9JPUC4FXTLVGZT" localSheetId="13" hidden="1">#REF!</definedName>
    <definedName name="BExU02QNT4LT7H9JPUC4FXTLVGZT" localSheetId="7" hidden="1">#REF!</definedName>
    <definedName name="BExU02QNT4LT7H9JPUC4FXTLVGZT" localSheetId="2" hidden="1">#REF!</definedName>
    <definedName name="BExU02QNT4LT7H9JPUC4FXTLVGZT" localSheetId="5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6" hidden="1">#REF!</definedName>
    <definedName name="BExU0BFJJQO1HJZKI14QGOQ6JROO" localSheetId="13" hidden="1">#REF!</definedName>
    <definedName name="BExU0BFJJQO1HJZKI14QGOQ6JROO" localSheetId="7" hidden="1">#REF!</definedName>
    <definedName name="BExU0BFJJQO1HJZKI14QGOQ6JROO" localSheetId="2" hidden="1">#REF!</definedName>
    <definedName name="BExU0BFJJQO1HJZKI14QGOQ6JROO" localSheetId="5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6" hidden="1">#REF!</definedName>
    <definedName name="BExU0FH5WTGW8MRFUFMDDSMJ6YQ5" localSheetId="13" hidden="1">#REF!</definedName>
    <definedName name="BExU0FH5WTGW8MRFUFMDDSMJ6YQ5" localSheetId="7" hidden="1">#REF!</definedName>
    <definedName name="BExU0FH5WTGW8MRFUFMDDSMJ6YQ5" localSheetId="2" hidden="1">#REF!</definedName>
    <definedName name="BExU0FH5WTGW8MRFUFMDDSMJ6YQ5" localSheetId="5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6" hidden="1">#REF!</definedName>
    <definedName name="BExU0GDOIL9U33QGU9ZU3YX3V1I4" localSheetId="13" hidden="1">#REF!</definedName>
    <definedName name="BExU0GDOIL9U33QGU9ZU3YX3V1I4" localSheetId="7" hidden="1">#REF!</definedName>
    <definedName name="BExU0GDOIL9U33QGU9ZU3YX3V1I4" localSheetId="2" hidden="1">#REF!</definedName>
    <definedName name="BExU0GDOIL9U33QGU9ZU3YX3V1I4" localSheetId="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6" hidden="1">#REF!</definedName>
    <definedName name="BExU0HKTO8WJDQDWRTUK5TETM3HS" localSheetId="13" hidden="1">#REF!</definedName>
    <definedName name="BExU0HKTO8WJDQDWRTUK5TETM3HS" localSheetId="7" hidden="1">#REF!</definedName>
    <definedName name="BExU0HKTO8WJDQDWRTUK5TETM3HS" localSheetId="2" hidden="1">#REF!</definedName>
    <definedName name="BExU0HKTO8WJDQDWRTUK5TETM3HS" localSheetId="5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6" hidden="1">#REF!</definedName>
    <definedName name="BExU0MTJQPE041ZN7H8UKGV6MZT7" localSheetId="13" hidden="1">#REF!</definedName>
    <definedName name="BExU0MTJQPE041ZN7H8UKGV6MZT7" localSheetId="7" hidden="1">#REF!</definedName>
    <definedName name="BExU0MTJQPE041ZN7H8UKGV6MZT7" localSheetId="2" hidden="1">#REF!</definedName>
    <definedName name="BExU0MTJQPE041ZN7H8UKGV6MZT7" localSheetId="5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6" hidden="1">#REF!</definedName>
    <definedName name="BExU0ZUUFYHLUK4M4E8GLGIBBNT0" localSheetId="13" hidden="1">#REF!</definedName>
    <definedName name="BExU0ZUUFYHLUK4M4E8GLGIBBNT0" localSheetId="7" hidden="1">#REF!</definedName>
    <definedName name="BExU0ZUUFYHLUK4M4E8GLGIBBNT0" localSheetId="2" hidden="1">#REF!</definedName>
    <definedName name="BExU0ZUUFYHLUK4M4E8GLGIBBNT0" localSheetId="5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6" hidden="1">#REF!</definedName>
    <definedName name="BExU147D6RPG6ZVTSXRKFSVRHSBG" localSheetId="13" hidden="1">#REF!</definedName>
    <definedName name="BExU147D6RPG6ZVTSXRKFSVRHSBG" localSheetId="7" hidden="1">#REF!</definedName>
    <definedName name="BExU147D6RPG6ZVTSXRKFSVRHSBG" localSheetId="2" hidden="1">#REF!</definedName>
    <definedName name="BExU147D6RPG6ZVTSXRKFSVRHSBG" localSheetId="5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6" hidden="1">#REF!</definedName>
    <definedName name="BExU16R10W1SOAPNG4CDJ01T7JRE" localSheetId="13" hidden="1">#REF!</definedName>
    <definedName name="BExU16R10W1SOAPNG4CDJ01T7JRE" localSheetId="7" hidden="1">#REF!</definedName>
    <definedName name="BExU16R10W1SOAPNG4CDJ01T7JRE" localSheetId="2" hidden="1">#REF!</definedName>
    <definedName name="BExU16R10W1SOAPNG4CDJ01T7JRE" localSheetId="5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6" hidden="1">#REF!</definedName>
    <definedName name="BExU17CKOR3GNIHDNVLH9L1IOJS9" localSheetId="13" hidden="1">#REF!</definedName>
    <definedName name="BExU17CKOR3GNIHDNVLH9L1IOJS9" localSheetId="7" hidden="1">#REF!</definedName>
    <definedName name="BExU17CKOR3GNIHDNVLH9L1IOJS9" localSheetId="2" hidden="1">#REF!</definedName>
    <definedName name="BExU17CKOR3GNIHDNVLH9L1IOJS9" localSheetId="5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6" hidden="1">#REF!</definedName>
    <definedName name="BExU1DXYI5DAD9DSFIEAUOB5XFZ9" localSheetId="13" hidden="1">#REF!</definedName>
    <definedName name="BExU1DXYI5DAD9DSFIEAUOB5XFZ9" localSheetId="7" hidden="1">#REF!</definedName>
    <definedName name="BExU1DXYI5DAD9DSFIEAUOB5XFZ9" localSheetId="2" hidden="1">#REF!</definedName>
    <definedName name="BExU1DXYI5DAD9DSFIEAUOB5XFZ9" localSheetId="5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6" hidden="1">#REF!</definedName>
    <definedName name="BExU1GXUTLRPJN4MRINLAPHSZQFG" localSheetId="13" hidden="1">#REF!</definedName>
    <definedName name="BExU1GXUTLRPJN4MRINLAPHSZQFG" localSheetId="7" hidden="1">#REF!</definedName>
    <definedName name="BExU1GXUTLRPJN4MRINLAPHSZQFG" localSheetId="2" hidden="1">#REF!</definedName>
    <definedName name="BExU1GXUTLRPJN4MRINLAPHSZQFG" localSheetId="5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6" hidden="1">#REF!</definedName>
    <definedName name="BExU1IL9AOHFO85BZB6S60DK3N8H" localSheetId="13" hidden="1">#REF!</definedName>
    <definedName name="BExU1IL9AOHFO85BZB6S60DK3N8H" localSheetId="7" hidden="1">#REF!</definedName>
    <definedName name="BExU1IL9AOHFO85BZB6S60DK3N8H" localSheetId="2" hidden="1">#REF!</definedName>
    <definedName name="BExU1IL9AOHFO85BZB6S60DK3N8H" localSheetId="5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6" hidden="1">#REF!</definedName>
    <definedName name="BExU1LAEKWJ0U6NP9G2AC9CTBYH6" localSheetId="13" hidden="1">#REF!</definedName>
    <definedName name="BExU1LAEKWJ0U6NP9G2AC9CTBYH6" localSheetId="7" hidden="1">#REF!</definedName>
    <definedName name="BExU1LAEKWJ0U6NP9G2AC9CTBYH6" localSheetId="2" hidden="1">#REF!</definedName>
    <definedName name="BExU1LAEKWJ0U6NP9G2AC9CTBYH6" localSheetId="5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6" hidden="1">#REF!</definedName>
    <definedName name="BExU1NOPS09CLFZL1O31RAF9BQNQ" localSheetId="13" hidden="1">#REF!</definedName>
    <definedName name="BExU1NOPS09CLFZL1O31RAF9BQNQ" localSheetId="7" hidden="1">#REF!</definedName>
    <definedName name="BExU1NOPS09CLFZL1O31RAF9BQNQ" localSheetId="2" hidden="1">#REF!</definedName>
    <definedName name="BExU1NOPS09CLFZL1O31RAF9BQNQ" localSheetId="5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6" hidden="1">#REF!</definedName>
    <definedName name="BExU1PH9MOEX1JZVZ3D5M9DXB191" localSheetId="13" hidden="1">#REF!</definedName>
    <definedName name="BExU1PH9MOEX1JZVZ3D5M9DXB191" localSheetId="7" hidden="1">#REF!</definedName>
    <definedName name="BExU1PH9MOEX1JZVZ3D5M9DXB191" localSheetId="2" hidden="1">#REF!</definedName>
    <definedName name="BExU1PH9MOEX1JZVZ3D5M9DXB191" localSheetId="5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6" hidden="1">#REF!</definedName>
    <definedName name="BExU1QZEEKJA35IMEOLOJ3ODX0ZA" localSheetId="13" hidden="1">#REF!</definedName>
    <definedName name="BExU1QZEEKJA35IMEOLOJ3ODX0ZA" localSheetId="7" hidden="1">#REF!</definedName>
    <definedName name="BExU1QZEEKJA35IMEOLOJ3ODX0ZA" localSheetId="2" hidden="1">#REF!</definedName>
    <definedName name="BExU1QZEEKJA35IMEOLOJ3ODX0ZA" localSheetId="5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6" hidden="1">#REF!</definedName>
    <definedName name="BExU1VRURIWWVJ95O40WA23LMTJD" localSheetId="13" hidden="1">#REF!</definedName>
    <definedName name="BExU1VRURIWWVJ95O40WA23LMTJD" localSheetId="7" hidden="1">#REF!</definedName>
    <definedName name="BExU1VRURIWWVJ95O40WA23LMTJD" localSheetId="2" hidden="1">#REF!</definedName>
    <definedName name="BExU1VRURIWWVJ95O40WA23LMTJD" localSheetId="5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6" hidden="1">#REF!</definedName>
    <definedName name="BExU2A0FXVBDX9LO3VWEXB4TLFT0" localSheetId="13" hidden="1">#REF!</definedName>
    <definedName name="BExU2A0FXVBDX9LO3VWEXB4TLFT0" localSheetId="7" hidden="1">#REF!</definedName>
    <definedName name="BExU2A0FXVBDX9LO3VWEXB4TLFT0" localSheetId="2" hidden="1">#REF!</definedName>
    <definedName name="BExU2A0FXVBDX9LO3VWEXB4TLFT0" localSheetId="5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6" hidden="1">#REF!</definedName>
    <definedName name="BExU2LEH667H33V81XVEZUP2O0UQ" localSheetId="13" hidden="1">#REF!</definedName>
    <definedName name="BExU2LEH667H33V81XVEZUP2O0UQ" localSheetId="7" hidden="1">#REF!</definedName>
    <definedName name="BExU2LEH667H33V81XVEZUP2O0UQ" localSheetId="2" hidden="1">#REF!</definedName>
    <definedName name="BExU2LEH667H33V81XVEZUP2O0UQ" localSheetId="5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6" hidden="1">#REF!</definedName>
    <definedName name="BExU2M5CK6XK55UIHDVYRXJJJRI4" localSheetId="13" hidden="1">#REF!</definedName>
    <definedName name="BExU2M5CK6XK55UIHDVYRXJJJRI4" localSheetId="7" hidden="1">#REF!</definedName>
    <definedName name="BExU2M5CK6XK55UIHDVYRXJJJRI4" localSheetId="2" hidden="1">#REF!</definedName>
    <definedName name="BExU2M5CK6XK55UIHDVYRXJJJRI4" localSheetId="5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6" hidden="1">#REF!</definedName>
    <definedName name="BExU2TXVT25ZTOFQAF6CM53Z1RLF" localSheetId="13" hidden="1">#REF!</definedName>
    <definedName name="BExU2TXVT25ZTOFQAF6CM53Z1RLF" localSheetId="7" hidden="1">#REF!</definedName>
    <definedName name="BExU2TXVT25ZTOFQAF6CM53Z1RLF" localSheetId="2" hidden="1">#REF!</definedName>
    <definedName name="BExU2TXVT25ZTOFQAF6CM53Z1RLF" localSheetId="5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6" hidden="1">#REF!</definedName>
    <definedName name="BExU2XZLYIU19G7358W5T9E87AFR" localSheetId="13" hidden="1">#REF!</definedName>
    <definedName name="BExU2XZLYIU19G7358W5T9E87AFR" localSheetId="7" hidden="1">#REF!</definedName>
    <definedName name="BExU2XZLYIU19G7358W5T9E87AFR" localSheetId="2" hidden="1">#REF!</definedName>
    <definedName name="BExU2XZLYIU19G7358W5T9E87AFR" localSheetId="5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6" hidden="1">#REF!</definedName>
    <definedName name="BExU2ZXMKRBQEX0CT3ZPZ3UFZP1G" localSheetId="13" hidden="1">#REF!</definedName>
    <definedName name="BExU2ZXMKRBQEX0CT3ZPZ3UFZP1G" localSheetId="7" hidden="1">#REF!</definedName>
    <definedName name="BExU2ZXMKRBQEX0CT3ZPZ3UFZP1G" localSheetId="2" hidden="1">#REF!</definedName>
    <definedName name="BExU2ZXMKRBQEX0CT3ZPZ3UFZP1G" localSheetId="5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6" hidden="1">#REF!</definedName>
    <definedName name="BExU35XHF1K1XEQUSZ292S5T61YA" localSheetId="13" hidden="1">#REF!</definedName>
    <definedName name="BExU35XHF1K1XEQUSZ292S5T61YA" localSheetId="7" hidden="1">#REF!</definedName>
    <definedName name="BExU35XHF1K1XEQUSZ292S5T61YA" localSheetId="2" hidden="1">#REF!</definedName>
    <definedName name="BExU35XHF1K1XEQUSZ292S5T61YA" localSheetId="5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6" hidden="1">#REF!</definedName>
    <definedName name="BExU38S1U5IC1T5A3P2TZU5OV0LN" localSheetId="13" hidden="1">#REF!</definedName>
    <definedName name="BExU38S1U5IC1T5A3P2TZU5OV0LN" localSheetId="7" hidden="1">#REF!</definedName>
    <definedName name="BExU38S1U5IC1T5A3P2TZU5OV0LN" localSheetId="2" hidden="1">#REF!</definedName>
    <definedName name="BExU38S1U5IC1T5A3P2TZU5OV0LN" localSheetId="5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6" hidden="1">#REF!</definedName>
    <definedName name="BExU3B66MCKJFSKT3HL8B5EJGVX0" localSheetId="13" hidden="1">#REF!</definedName>
    <definedName name="BExU3B66MCKJFSKT3HL8B5EJGVX0" localSheetId="7" hidden="1">#REF!</definedName>
    <definedName name="BExU3B66MCKJFSKT3HL8B5EJGVX0" localSheetId="2" hidden="1">#REF!</definedName>
    <definedName name="BExU3B66MCKJFSKT3HL8B5EJGVX0" localSheetId="5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6" hidden="1">#REF!</definedName>
    <definedName name="BExU3FDFDB2NVPYUR5V7OA3HF474" localSheetId="13" hidden="1">#REF!</definedName>
    <definedName name="BExU3FDFDB2NVPYUR5V7OA3HF474" localSheetId="7" hidden="1">#REF!</definedName>
    <definedName name="BExU3FDFDB2NVPYUR5V7OA3HF474" localSheetId="2" hidden="1">#REF!</definedName>
    <definedName name="BExU3FDFDB2NVPYUR5V7OA3HF474" localSheetId="5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6" hidden="1">#REF!</definedName>
    <definedName name="BExU3R7J076KUCCEUGKAYMANTUT5" localSheetId="13" hidden="1">#REF!</definedName>
    <definedName name="BExU3R7J076KUCCEUGKAYMANTUT5" localSheetId="7" hidden="1">#REF!</definedName>
    <definedName name="BExU3R7J076KUCCEUGKAYMANTUT5" localSheetId="2" hidden="1">#REF!</definedName>
    <definedName name="BExU3R7J076KUCCEUGKAYMANTUT5" localSheetId="5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6" hidden="1">#REF!</definedName>
    <definedName name="BExU3UNI9NR1RNZR07NSLSZMDOQQ" localSheetId="13" hidden="1">#REF!</definedName>
    <definedName name="BExU3UNI9NR1RNZR07NSLSZMDOQQ" localSheetId="7" hidden="1">#REF!</definedName>
    <definedName name="BExU3UNI9NR1RNZR07NSLSZMDOQQ" localSheetId="2" hidden="1">#REF!</definedName>
    <definedName name="BExU3UNI9NR1RNZR07NSLSZMDOQQ" localSheetId="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6" hidden="1">#REF!</definedName>
    <definedName name="BExU401R18N6XKZKL7CNFOZQCM14" localSheetId="13" hidden="1">#REF!</definedName>
    <definedName name="BExU401R18N6XKZKL7CNFOZQCM14" localSheetId="7" hidden="1">#REF!</definedName>
    <definedName name="BExU401R18N6XKZKL7CNFOZQCM14" localSheetId="2" hidden="1">#REF!</definedName>
    <definedName name="BExU401R18N6XKZKL7CNFOZQCM14" localSheetId="5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6" hidden="1">#REF!</definedName>
    <definedName name="BExU42QVGY7TK39W1BIN6CDRG2OE" localSheetId="13" hidden="1">#REF!</definedName>
    <definedName name="BExU42QVGY7TK39W1BIN6CDRG2OE" localSheetId="7" hidden="1">#REF!</definedName>
    <definedName name="BExU42QVGY7TK39W1BIN6CDRG2OE" localSheetId="2" hidden="1">#REF!</definedName>
    <definedName name="BExU42QVGY7TK39W1BIN6CDRG2OE" localSheetId="5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6" hidden="1">#REF!</definedName>
    <definedName name="BExU431LXP7LIUNGJB9OSXEANFGX" localSheetId="13" hidden="1">#REF!</definedName>
    <definedName name="BExU431LXP7LIUNGJB9OSXEANFGX" localSheetId="7" hidden="1">#REF!</definedName>
    <definedName name="BExU431LXP7LIUNGJB9OSXEANFGX" localSheetId="2" hidden="1">#REF!</definedName>
    <definedName name="BExU431LXP7LIUNGJB9OSXEANFGX" localSheetId="5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6" hidden="1">#REF!</definedName>
    <definedName name="BExU47OZMS6TCWMEHHF0UCSFLLPI" localSheetId="13" hidden="1">#REF!</definedName>
    <definedName name="BExU47OZMS6TCWMEHHF0UCSFLLPI" localSheetId="7" hidden="1">#REF!</definedName>
    <definedName name="BExU47OZMS6TCWMEHHF0UCSFLLPI" localSheetId="2" hidden="1">#REF!</definedName>
    <definedName name="BExU47OZMS6TCWMEHHF0UCSFLLPI" localSheetId="5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6" hidden="1">#REF!</definedName>
    <definedName name="BExU4D36E8TXN0M8KSNGEAFYP4DQ" localSheetId="13" hidden="1">#REF!</definedName>
    <definedName name="BExU4D36E8TXN0M8KSNGEAFYP4DQ" localSheetId="7" hidden="1">#REF!</definedName>
    <definedName name="BExU4D36E8TXN0M8KSNGEAFYP4DQ" localSheetId="2" hidden="1">#REF!</definedName>
    <definedName name="BExU4D36E8TXN0M8KSNGEAFYP4DQ" localSheetId="5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6" hidden="1">#REF!</definedName>
    <definedName name="BExU4G31RRVLJ3AC6E1FNEFMXM3O" localSheetId="13" hidden="1">#REF!</definedName>
    <definedName name="BExU4G31RRVLJ3AC6E1FNEFMXM3O" localSheetId="7" hidden="1">#REF!</definedName>
    <definedName name="BExU4G31RRVLJ3AC6E1FNEFMXM3O" localSheetId="2" hidden="1">#REF!</definedName>
    <definedName name="BExU4G31RRVLJ3AC6E1FNEFMXM3O" localSheetId="5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6" hidden="1">#REF!</definedName>
    <definedName name="BExU4GDVLPUEWBA4MRYRTQAUNO7B" localSheetId="13" hidden="1">#REF!</definedName>
    <definedName name="BExU4GDVLPUEWBA4MRYRTQAUNO7B" localSheetId="7" hidden="1">#REF!</definedName>
    <definedName name="BExU4GDVLPUEWBA4MRYRTQAUNO7B" localSheetId="2" hidden="1">#REF!</definedName>
    <definedName name="BExU4GDVLPUEWBA4MRYRTQAUNO7B" localSheetId="5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6" hidden="1">#REF!</definedName>
    <definedName name="BExU4H4RAMAX0XVAWT5WFYQNPAL3" localSheetId="13" hidden="1">#REF!</definedName>
    <definedName name="BExU4H4RAMAX0XVAWT5WFYQNPAL3" localSheetId="7" hidden="1">#REF!</definedName>
    <definedName name="BExU4H4RAMAX0XVAWT5WFYQNPAL3" localSheetId="2" hidden="1">#REF!</definedName>
    <definedName name="BExU4H4RAMAX0XVAWT5WFYQNPAL3" localSheetId="5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6" hidden="1">#REF!</definedName>
    <definedName name="BExU4I148DA7PRCCISLWQ6ABXFK6" localSheetId="13" hidden="1">#REF!</definedName>
    <definedName name="BExU4I148DA7PRCCISLWQ6ABXFK6" localSheetId="7" hidden="1">#REF!</definedName>
    <definedName name="BExU4I148DA7PRCCISLWQ6ABXFK6" localSheetId="2" hidden="1">#REF!</definedName>
    <definedName name="BExU4I148DA7PRCCISLWQ6ABXFK6" localSheetId="5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6" hidden="1">#REF!</definedName>
    <definedName name="BExU4L101H2KQHVKCKQ4PBAWZV6K" localSheetId="13" hidden="1">#REF!</definedName>
    <definedName name="BExU4L101H2KQHVKCKQ4PBAWZV6K" localSheetId="7" hidden="1">#REF!</definedName>
    <definedName name="BExU4L101H2KQHVKCKQ4PBAWZV6K" localSheetId="2" hidden="1">#REF!</definedName>
    <definedName name="BExU4L101H2KQHVKCKQ4PBAWZV6K" localSheetId="5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6" hidden="1">#REF!</definedName>
    <definedName name="BExU4LML14Q7KDTYIKJWXF68W7X1" localSheetId="13" hidden="1">#REF!</definedName>
    <definedName name="BExU4LML14Q7KDTYIKJWXF68W7X1" localSheetId="7" hidden="1">#REF!</definedName>
    <definedName name="BExU4LML14Q7KDTYIKJWXF68W7X1" localSheetId="2" hidden="1">#REF!</definedName>
    <definedName name="BExU4LML14Q7KDTYIKJWXF68W7X1" localSheetId="5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6" hidden="1">#REF!</definedName>
    <definedName name="BExU4NA00RRRBGRT6TOB0MXZRCRZ" localSheetId="13" hidden="1">#REF!</definedName>
    <definedName name="BExU4NA00RRRBGRT6TOB0MXZRCRZ" localSheetId="7" hidden="1">#REF!</definedName>
    <definedName name="BExU4NA00RRRBGRT6TOB0MXZRCRZ" localSheetId="2" hidden="1">#REF!</definedName>
    <definedName name="BExU4NA00RRRBGRT6TOB0MXZRCRZ" localSheetId="5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6" hidden="1">#REF!</definedName>
    <definedName name="BExU529I6YHVOG83TJHWSILIQU1S" localSheetId="13" hidden="1">#REF!</definedName>
    <definedName name="BExU529I6YHVOG83TJHWSILIQU1S" localSheetId="7" hidden="1">#REF!</definedName>
    <definedName name="BExU529I6YHVOG83TJHWSILIQU1S" localSheetId="2" hidden="1">#REF!</definedName>
    <definedName name="BExU529I6YHVOG83TJHWSILIQU1S" localSheetId="5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6" hidden="1">#REF!</definedName>
    <definedName name="BExU57YCIKPRD8QWL6EU0YR3NG3J" localSheetId="13" hidden="1">#REF!</definedName>
    <definedName name="BExU57YCIKPRD8QWL6EU0YR3NG3J" localSheetId="7" hidden="1">#REF!</definedName>
    <definedName name="BExU57YCIKPRD8QWL6EU0YR3NG3J" localSheetId="2" hidden="1">#REF!</definedName>
    <definedName name="BExU57YCIKPRD8QWL6EU0YR3NG3J" localSheetId="5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6" hidden="1">#REF!</definedName>
    <definedName name="BExU5DSTBWXLN6E59B757KRWRI6E" localSheetId="13" hidden="1">#REF!</definedName>
    <definedName name="BExU5DSTBWXLN6E59B757KRWRI6E" localSheetId="7" hidden="1">#REF!</definedName>
    <definedName name="BExU5DSTBWXLN6E59B757KRWRI6E" localSheetId="2" hidden="1">#REF!</definedName>
    <definedName name="BExU5DSTBWXLN6E59B757KRWRI6E" localSheetId="5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6" hidden="1">#REF!</definedName>
    <definedName name="BExU5JSMO03X9M4WIRPP8JPSMQKJ" localSheetId="13" hidden="1">#REF!</definedName>
    <definedName name="BExU5JSMO03X9M4WIRPP8JPSMQKJ" localSheetId="7" hidden="1">#REF!</definedName>
    <definedName name="BExU5JSMO03X9M4WIRPP8JPSMQKJ" localSheetId="2" hidden="1">#REF!</definedName>
    <definedName name="BExU5JSMO03X9M4WIRPP8JPSMQKJ" localSheetId="5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6" hidden="1">#REF!</definedName>
    <definedName name="BExU5TDWM8NNDHYPQ7OQODTQ368A" localSheetId="13" hidden="1">#REF!</definedName>
    <definedName name="BExU5TDWM8NNDHYPQ7OQODTQ368A" localSheetId="7" hidden="1">#REF!</definedName>
    <definedName name="BExU5TDWM8NNDHYPQ7OQODTQ368A" localSheetId="2" hidden="1">#REF!</definedName>
    <definedName name="BExU5TDWM8NNDHYPQ7OQODTQ368A" localSheetId="5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6" hidden="1">#REF!</definedName>
    <definedName name="BExU5X4OX1V1XHS6WSSORVQPP6Z3" localSheetId="13" hidden="1">#REF!</definedName>
    <definedName name="BExU5X4OX1V1XHS6WSSORVQPP6Z3" localSheetId="7" hidden="1">#REF!</definedName>
    <definedName name="BExU5X4OX1V1XHS6WSSORVQPP6Z3" localSheetId="2" hidden="1">#REF!</definedName>
    <definedName name="BExU5X4OX1V1XHS6WSSORVQPP6Z3" localSheetId="5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6" hidden="1">#REF!</definedName>
    <definedName name="BExU5XVPARTFMRYHNUTBKDIL4UJN" localSheetId="13" hidden="1">#REF!</definedName>
    <definedName name="BExU5XVPARTFMRYHNUTBKDIL4UJN" localSheetId="7" hidden="1">#REF!</definedName>
    <definedName name="BExU5XVPARTFMRYHNUTBKDIL4UJN" localSheetId="2" hidden="1">#REF!</definedName>
    <definedName name="BExU5XVPARTFMRYHNUTBKDIL4UJN" localSheetId="5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6" hidden="1">#REF!</definedName>
    <definedName name="BExU66KMFBAP8JCVG9VM1RD1TNFF" localSheetId="13" hidden="1">#REF!</definedName>
    <definedName name="BExU66KMFBAP8JCVG9VM1RD1TNFF" localSheetId="7" hidden="1">#REF!</definedName>
    <definedName name="BExU66KMFBAP8JCVG9VM1RD1TNFF" localSheetId="2" hidden="1">#REF!</definedName>
    <definedName name="BExU66KMFBAP8JCVG9VM1RD1TNFF" localSheetId="5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6" hidden="1">#REF!</definedName>
    <definedName name="BExU68IOM3CB3TACNAE9565TW7SH" localSheetId="13" hidden="1">#REF!</definedName>
    <definedName name="BExU68IOM3CB3TACNAE9565TW7SH" localSheetId="7" hidden="1">#REF!</definedName>
    <definedName name="BExU68IOM3CB3TACNAE9565TW7SH" localSheetId="2" hidden="1">#REF!</definedName>
    <definedName name="BExU68IOM3CB3TACNAE9565TW7SH" localSheetId="5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6" hidden="1">#REF!</definedName>
    <definedName name="BExU6AM82KN21E82HMWVP3LWP9IL" localSheetId="13" hidden="1">#REF!</definedName>
    <definedName name="BExU6AM82KN21E82HMWVP3LWP9IL" localSheetId="7" hidden="1">#REF!</definedName>
    <definedName name="BExU6AM82KN21E82HMWVP3LWP9IL" localSheetId="2" hidden="1">#REF!</definedName>
    <definedName name="BExU6AM82KN21E82HMWVP3LWP9IL" localSheetId="5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6" hidden="1">#REF!</definedName>
    <definedName name="BExU6FEU1MRHU98R9YOJC5OKUJ6L" localSheetId="13" hidden="1">#REF!</definedName>
    <definedName name="BExU6FEU1MRHU98R9YOJC5OKUJ6L" localSheetId="7" hidden="1">#REF!</definedName>
    <definedName name="BExU6FEU1MRHU98R9YOJC5OKUJ6L" localSheetId="2" hidden="1">#REF!</definedName>
    <definedName name="BExU6FEU1MRHU98R9YOJC5OKUJ6L" localSheetId="5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6" hidden="1">#REF!</definedName>
    <definedName name="BExU6KIAJ663Y8W8QMU4HCF183DF" localSheetId="13" hidden="1">#REF!</definedName>
    <definedName name="BExU6KIAJ663Y8W8QMU4HCF183DF" localSheetId="7" hidden="1">#REF!</definedName>
    <definedName name="BExU6KIAJ663Y8W8QMU4HCF183DF" localSheetId="2" hidden="1">#REF!</definedName>
    <definedName name="BExU6KIAJ663Y8W8QMU4HCF183DF" localSheetId="5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6" hidden="1">#REF!</definedName>
    <definedName name="BExU6KT19B4PG6SHXFBGBPLM66KT" localSheetId="13" hidden="1">#REF!</definedName>
    <definedName name="BExU6KT19B4PG6SHXFBGBPLM66KT" localSheetId="7" hidden="1">#REF!</definedName>
    <definedName name="BExU6KT19B4PG6SHXFBGBPLM66KT" localSheetId="2" hidden="1">#REF!</definedName>
    <definedName name="BExU6KT19B4PG6SHXFBGBPLM66KT" localSheetId="5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6" hidden="1">#REF!</definedName>
    <definedName name="BExU6PAVKIOAIMQ9XQIHHF1SUAGO" localSheetId="13" hidden="1">#REF!</definedName>
    <definedName name="BExU6PAVKIOAIMQ9XQIHHF1SUAGO" localSheetId="7" hidden="1">#REF!</definedName>
    <definedName name="BExU6PAVKIOAIMQ9XQIHHF1SUAGO" localSheetId="2" hidden="1">#REF!</definedName>
    <definedName name="BExU6PAVKIOAIMQ9XQIHHF1SUAGO" localSheetId="5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6" hidden="1">#REF!</definedName>
    <definedName name="BExU6SLKTWV0YINVLTI6BCG9ANZM" localSheetId="13" hidden="1">#REF!</definedName>
    <definedName name="BExU6SLKTWV0YINVLTI6BCG9ANZM" localSheetId="7" hidden="1">#REF!</definedName>
    <definedName name="BExU6SLKTWV0YINVLTI6BCG9ANZM" localSheetId="2" hidden="1">#REF!</definedName>
    <definedName name="BExU6SLKTWV0YINVLTI6BCG9ANZM" localSheetId="5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6" hidden="1">#REF!</definedName>
    <definedName name="BExU6WXXC7SSQDMHSLUN5C2V4IYX" localSheetId="13" hidden="1">#REF!</definedName>
    <definedName name="BExU6WXXC7SSQDMHSLUN5C2V4IYX" localSheetId="7" hidden="1">#REF!</definedName>
    <definedName name="BExU6WXXC7SSQDMHSLUN5C2V4IYX" localSheetId="2" hidden="1">#REF!</definedName>
    <definedName name="BExU6WXXC7SSQDMHSLUN5C2V4IYX" localSheetId="5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6" hidden="1">#REF!</definedName>
    <definedName name="BExU73387E74XE8A9UKZLZNJYY65" localSheetId="13" hidden="1">#REF!</definedName>
    <definedName name="BExU73387E74XE8A9UKZLZNJYY65" localSheetId="7" hidden="1">#REF!</definedName>
    <definedName name="BExU73387E74XE8A9UKZLZNJYY65" localSheetId="2" hidden="1">#REF!</definedName>
    <definedName name="BExU73387E74XE8A9UKZLZNJYY65" localSheetId="5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6" hidden="1">#REF!</definedName>
    <definedName name="BExU76ZHCJM8I7VSICCMSTC33O6U" localSheetId="13" hidden="1">#REF!</definedName>
    <definedName name="BExU76ZHCJM8I7VSICCMSTC33O6U" localSheetId="7" hidden="1">#REF!</definedName>
    <definedName name="BExU76ZHCJM8I7VSICCMSTC33O6U" localSheetId="2" hidden="1">#REF!</definedName>
    <definedName name="BExU76ZHCJM8I7VSICCMSTC33O6U" localSheetId="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6" hidden="1">#REF!</definedName>
    <definedName name="BExU7BBTUF8BQ42DSGM94X5TG5GF" localSheetId="13" hidden="1">#REF!</definedName>
    <definedName name="BExU7BBTUF8BQ42DSGM94X5TG5GF" localSheetId="7" hidden="1">#REF!</definedName>
    <definedName name="BExU7BBTUF8BQ42DSGM94X5TG5GF" localSheetId="2" hidden="1">#REF!</definedName>
    <definedName name="BExU7BBTUF8BQ42DSGM94X5TG5GF" localSheetId="5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6" hidden="1">#REF!</definedName>
    <definedName name="BExU7HH4EAHFQHT4AXKGWAWZP3I0" localSheetId="13" hidden="1">#REF!</definedName>
    <definedName name="BExU7HH4EAHFQHT4AXKGWAWZP3I0" localSheetId="7" hidden="1">#REF!</definedName>
    <definedName name="BExU7HH4EAHFQHT4AXKGWAWZP3I0" localSheetId="2" hidden="1">#REF!</definedName>
    <definedName name="BExU7HH4EAHFQHT4AXKGWAWZP3I0" localSheetId="5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6" hidden="1">#REF!</definedName>
    <definedName name="BExU7L7WPQSA0ELXZ0I86V33QCCJ" localSheetId="13" hidden="1">#REF!</definedName>
    <definedName name="BExU7L7WPQSA0ELXZ0I86V33QCCJ" localSheetId="7" hidden="1">#REF!</definedName>
    <definedName name="BExU7L7WPQSA0ELXZ0I86V33QCCJ" localSheetId="2" hidden="1">#REF!</definedName>
    <definedName name="BExU7L7WPQSA0ELXZ0I86V33QCCJ" localSheetId="5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6" hidden="1">#REF!</definedName>
    <definedName name="BExU7MF1ZVPDHOSMCAXOSYICHZ4I" localSheetId="13" hidden="1">#REF!</definedName>
    <definedName name="BExU7MF1ZVPDHOSMCAXOSYICHZ4I" localSheetId="7" hidden="1">#REF!</definedName>
    <definedName name="BExU7MF1ZVPDHOSMCAXOSYICHZ4I" localSheetId="2" hidden="1">#REF!</definedName>
    <definedName name="BExU7MF1ZVPDHOSMCAXOSYICHZ4I" localSheetId="5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6" hidden="1">#REF!</definedName>
    <definedName name="BExU7O2BJ6D5YCKEL6FD2EFCWYRX" localSheetId="13" hidden="1">#REF!</definedName>
    <definedName name="BExU7O2BJ6D5YCKEL6FD2EFCWYRX" localSheetId="7" hidden="1">#REF!</definedName>
    <definedName name="BExU7O2BJ6D5YCKEL6FD2EFCWYRX" localSheetId="2" hidden="1">#REF!</definedName>
    <definedName name="BExU7O2BJ6D5YCKEL6FD2EFCWYRX" localSheetId="5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6" hidden="1">#REF!</definedName>
    <definedName name="BExU7Q0JS9YIUKUPNSSAIDK2KJAV" localSheetId="13" hidden="1">#REF!</definedName>
    <definedName name="BExU7Q0JS9YIUKUPNSSAIDK2KJAV" localSheetId="7" hidden="1">#REF!</definedName>
    <definedName name="BExU7Q0JS9YIUKUPNSSAIDK2KJAV" localSheetId="2" hidden="1">#REF!</definedName>
    <definedName name="BExU7Q0JS9YIUKUPNSSAIDK2KJAV" localSheetId="5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6" hidden="1">#REF!</definedName>
    <definedName name="BExU80I6AE5OU7P7F5V7HWIZBJ4P" localSheetId="13" hidden="1">#REF!</definedName>
    <definedName name="BExU80I6AE5OU7P7F5V7HWIZBJ4P" localSheetId="7" hidden="1">#REF!</definedName>
    <definedName name="BExU80I6AE5OU7P7F5V7HWIZBJ4P" localSheetId="2" hidden="1">#REF!</definedName>
    <definedName name="BExU80I6AE5OU7P7F5V7HWIZBJ4P" localSheetId="5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6" hidden="1">#REF!</definedName>
    <definedName name="BExU86NB26MCPYIISZ36HADONGT2" localSheetId="13" hidden="1">#REF!</definedName>
    <definedName name="BExU86NB26MCPYIISZ36HADONGT2" localSheetId="7" hidden="1">#REF!</definedName>
    <definedName name="BExU86NB26MCPYIISZ36HADONGT2" localSheetId="2" hidden="1">#REF!</definedName>
    <definedName name="BExU86NB26MCPYIISZ36HADONGT2" localSheetId="5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6" hidden="1">#REF!</definedName>
    <definedName name="BExU885EZZNSZV3GP298UJ8LB7OL" localSheetId="13" hidden="1">#REF!</definedName>
    <definedName name="BExU885EZZNSZV3GP298UJ8LB7OL" localSheetId="7" hidden="1">#REF!</definedName>
    <definedName name="BExU885EZZNSZV3GP298UJ8LB7OL" localSheetId="2" hidden="1">#REF!</definedName>
    <definedName name="BExU885EZZNSZV3GP298UJ8LB7OL" localSheetId="5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6" hidden="1">#REF!</definedName>
    <definedName name="BExU8FSAUP9TUZ1NO9WXK80QPHWV" localSheetId="13" hidden="1">#REF!</definedName>
    <definedName name="BExU8FSAUP9TUZ1NO9WXK80QPHWV" localSheetId="7" hidden="1">#REF!</definedName>
    <definedName name="BExU8FSAUP9TUZ1NO9WXK80QPHWV" localSheetId="2" hidden="1">#REF!</definedName>
    <definedName name="BExU8FSAUP9TUZ1NO9WXK80QPHWV" localSheetId="5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6" hidden="1">#REF!</definedName>
    <definedName name="BExU8KFLAN778MBN93NYZB0FV30G" localSheetId="13" hidden="1">#REF!</definedName>
    <definedName name="BExU8KFLAN778MBN93NYZB0FV30G" localSheetId="7" hidden="1">#REF!</definedName>
    <definedName name="BExU8KFLAN778MBN93NYZB0FV30G" localSheetId="2" hidden="1">#REF!</definedName>
    <definedName name="BExU8KFLAN778MBN93NYZB0FV30G" localSheetId="5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6" hidden="1">#REF!</definedName>
    <definedName name="BExU8PZC6845UUDFG9M8FTC3P3DK" localSheetId="13" hidden="1">#REF!</definedName>
    <definedName name="BExU8PZC6845UUDFG9M8FTC3P3DK" localSheetId="7" hidden="1">#REF!</definedName>
    <definedName name="BExU8PZC6845UUDFG9M8FTC3P3DK" localSheetId="2" hidden="1">#REF!</definedName>
    <definedName name="BExU8PZC6845UUDFG9M8FTC3P3DK" localSheetId="5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6" hidden="1">#REF!</definedName>
    <definedName name="BExU8UX9JX3XLB47YZ8GFXE0V7R2" localSheetId="13" hidden="1">#REF!</definedName>
    <definedName name="BExU8UX9JX3XLB47YZ8GFXE0V7R2" localSheetId="7" hidden="1">#REF!</definedName>
    <definedName name="BExU8UX9JX3XLB47YZ8GFXE0V7R2" localSheetId="2" hidden="1">#REF!</definedName>
    <definedName name="BExU8UX9JX3XLB47YZ8GFXE0V7R2" localSheetId="5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6" hidden="1">#REF!</definedName>
    <definedName name="BExU8WVGMRSFNWCNHODQ9JQCMZB0" localSheetId="13" hidden="1">#REF!</definedName>
    <definedName name="BExU8WVGMRSFNWCNHODQ9JQCMZB0" localSheetId="7" hidden="1">#REF!</definedName>
    <definedName name="BExU8WVGMRSFNWCNHODQ9JQCMZB0" localSheetId="2" hidden="1">#REF!</definedName>
    <definedName name="BExU8WVGMRSFNWCNHODQ9JQCMZB0" localSheetId="5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6" hidden="1">#REF!</definedName>
    <definedName name="BExU96M1J7P9DZQ3S9H0C12KGYTW" localSheetId="13" hidden="1">#REF!</definedName>
    <definedName name="BExU96M1J7P9DZQ3S9H0C12KGYTW" localSheetId="7" hidden="1">#REF!</definedName>
    <definedName name="BExU96M1J7P9DZQ3S9H0C12KGYTW" localSheetId="2" hidden="1">#REF!</definedName>
    <definedName name="BExU96M1J7P9DZQ3S9H0C12KGYTW" localSheetId="5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6" hidden="1">#REF!</definedName>
    <definedName name="BExU9F05OR1GZ3057R6UL3WPEIYI" localSheetId="13" hidden="1">#REF!</definedName>
    <definedName name="BExU9F05OR1GZ3057R6UL3WPEIYI" localSheetId="7" hidden="1">#REF!</definedName>
    <definedName name="BExU9F05OR1GZ3057R6UL3WPEIYI" localSheetId="2" hidden="1">#REF!</definedName>
    <definedName name="BExU9F05OR1GZ3057R6UL3WPEIYI" localSheetId="5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6" hidden="1">#REF!</definedName>
    <definedName name="BExU9GCSO5YILIKG6VAHN13DL75K" localSheetId="13" hidden="1">#REF!</definedName>
    <definedName name="BExU9GCSO5YILIKG6VAHN13DL75K" localSheetId="7" hidden="1">#REF!</definedName>
    <definedName name="BExU9GCSO5YILIKG6VAHN13DL75K" localSheetId="2" hidden="1">#REF!</definedName>
    <definedName name="BExU9GCSO5YILIKG6VAHN13DL75K" localSheetId="5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6" hidden="1">#REF!</definedName>
    <definedName name="BExU9KJOZLO15N11MJVN782NFGJ0" localSheetId="13" hidden="1">#REF!</definedName>
    <definedName name="BExU9KJOZLO15N11MJVN782NFGJ0" localSheetId="7" hidden="1">#REF!</definedName>
    <definedName name="BExU9KJOZLO15N11MJVN782NFGJ0" localSheetId="2" hidden="1">#REF!</definedName>
    <definedName name="BExU9KJOZLO15N11MJVN782NFGJ0" localSheetId="5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6" hidden="1">#REF!</definedName>
    <definedName name="BExU9LG29XU2K1GNKRO4438JYQZE" localSheetId="13" hidden="1">#REF!</definedName>
    <definedName name="BExU9LG29XU2K1GNKRO4438JYQZE" localSheetId="7" hidden="1">#REF!</definedName>
    <definedName name="BExU9LG29XU2K1GNKRO4438JYQZE" localSheetId="2" hidden="1">#REF!</definedName>
    <definedName name="BExU9LG29XU2K1GNKRO4438JYQZE" localSheetId="5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6" hidden="1">#REF!</definedName>
    <definedName name="BExU9RW36I5Z6JIXUIUB3PJH86LT" localSheetId="13" hidden="1">#REF!</definedName>
    <definedName name="BExU9RW36I5Z6JIXUIUB3PJH86LT" localSheetId="7" hidden="1">#REF!</definedName>
    <definedName name="BExU9RW36I5Z6JIXUIUB3PJH86LT" localSheetId="2" hidden="1">#REF!</definedName>
    <definedName name="BExU9RW36I5Z6JIXUIUB3PJH86LT" localSheetId="5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6" hidden="1">#REF!</definedName>
    <definedName name="BExU9WU19DJ2VAGISPFEGDWWOO4V" localSheetId="13" hidden="1">#REF!</definedName>
    <definedName name="BExU9WU19DJ2VAGISPFEGDWWOO4V" localSheetId="7" hidden="1">#REF!</definedName>
    <definedName name="BExU9WU19DJ2VAGISPFEGDWWOO4V" localSheetId="2" hidden="1">#REF!</definedName>
    <definedName name="BExU9WU19DJ2VAGISPFEGDWWOO4V" localSheetId="5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6" hidden="1">#REF!</definedName>
    <definedName name="BExUA28AO7OWDG3H23Q0CL4B7BHW" localSheetId="13" hidden="1">#REF!</definedName>
    <definedName name="BExUA28AO7OWDG3H23Q0CL4B7BHW" localSheetId="7" hidden="1">#REF!</definedName>
    <definedName name="BExUA28AO7OWDG3H23Q0CL4B7BHW" localSheetId="2" hidden="1">#REF!</definedName>
    <definedName name="BExUA28AO7OWDG3H23Q0CL4B7BHW" localSheetId="5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6" hidden="1">#REF!</definedName>
    <definedName name="BExUA34N2C083NSTAHQGZZ3BCYGK" localSheetId="13" hidden="1">#REF!</definedName>
    <definedName name="BExUA34N2C083NSTAHQGZZ3BCYGK" localSheetId="7" hidden="1">#REF!</definedName>
    <definedName name="BExUA34N2C083NSTAHQGZZ3BCYGK" localSheetId="2" hidden="1">#REF!</definedName>
    <definedName name="BExUA34N2C083NSTAHQGZZ3BCYGK" localSheetId="5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6" hidden="1">#REF!</definedName>
    <definedName name="BExUA5O923FFNEBY8BPO1TU3QGBM" localSheetId="13" hidden="1">#REF!</definedName>
    <definedName name="BExUA5O923FFNEBY8BPO1TU3QGBM" localSheetId="7" hidden="1">#REF!</definedName>
    <definedName name="BExUA5O923FFNEBY8BPO1TU3QGBM" localSheetId="2" hidden="1">#REF!</definedName>
    <definedName name="BExUA5O923FFNEBY8BPO1TU3QGBM" localSheetId="5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6" hidden="1">#REF!</definedName>
    <definedName name="BExUA6Q4K25VH452AQ3ZIRBCMS61" localSheetId="13" hidden="1">#REF!</definedName>
    <definedName name="BExUA6Q4K25VH452AQ3ZIRBCMS61" localSheetId="7" hidden="1">#REF!</definedName>
    <definedName name="BExUA6Q4K25VH452AQ3ZIRBCMS61" localSheetId="2" hidden="1">#REF!</definedName>
    <definedName name="BExUA6Q4K25VH452AQ3ZIRBCMS61" localSheetId="5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6" hidden="1">#REF!</definedName>
    <definedName name="BExUAFV4JMBSM2SKBQL9NHL0NIBS" localSheetId="13" hidden="1">#REF!</definedName>
    <definedName name="BExUAFV4JMBSM2SKBQL9NHL0NIBS" localSheetId="7" hidden="1">#REF!</definedName>
    <definedName name="BExUAFV4JMBSM2SKBQL9NHL0NIBS" localSheetId="2" hidden="1">#REF!</definedName>
    <definedName name="BExUAFV4JMBSM2SKBQL9NHL0NIBS" localSheetId="5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6" hidden="1">#REF!</definedName>
    <definedName name="BExUAMWQODKBXMRH1QCMJLJBF8M7" localSheetId="13" hidden="1">#REF!</definedName>
    <definedName name="BExUAMWQODKBXMRH1QCMJLJBF8M7" localSheetId="7" hidden="1">#REF!</definedName>
    <definedName name="BExUAMWQODKBXMRH1QCMJLJBF8M7" localSheetId="2" hidden="1">#REF!</definedName>
    <definedName name="BExUAMWQODKBXMRH1QCMJLJBF8M7" localSheetId="5" hidden="1">#REF!</definedName>
    <definedName name="BExUAMWQODKBXMRH1QCMJLJBF8M7" localSheetId="1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6" hidden="1">#REF!</definedName>
    <definedName name="BExUARUP0MX710TNZSAA01HUEAVC" localSheetId="13" hidden="1">#REF!</definedName>
    <definedName name="BExUARUP0MX710TNZSAA01HUEAVC" localSheetId="7" hidden="1">#REF!</definedName>
    <definedName name="BExUARUP0MX710TNZSAA01HUEAVC" localSheetId="2" hidden="1">#REF!</definedName>
    <definedName name="BExUARUP0MX710TNZSAA01HUEAVC" localSheetId="5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6" hidden="1">#REF!</definedName>
    <definedName name="BExUAX8WS5OPVLCDXRGKTU2QMTFO" localSheetId="13" hidden="1">#REF!</definedName>
    <definedName name="BExUAX8WS5OPVLCDXRGKTU2QMTFO" localSheetId="7" hidden="1">#REF!</definedName>
    <definedName name="BExUAX8WS5OPVLCDXRGKTU2QMTFO" localSheetId="2" hidden="1">#REF!</definedName>
    <definedName name="BExUAX8WS5OPVLCDXRGKTU2QMTFO" localSheetId="5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6" hidden="1">#REF!</definedName>
    <definedName name="BExUB1FYAZ433NX9GD7WGACX5IZD" localSheetId="13" hidden="1">#REF!</definedName>
    <definedName name="BExUB1FYAZ433NX9GD7WGACX5IZD" localSheetId="7" hidden="1">#REF!</definedName>
    <definedName name="BExUB1FYAZ433NX9GD7WGACX5IZD" localSheetId="2" hidden="1">#REF!</definedName>
    <definedName name="BExUB1FYAZ433NX9GD7WGACX5IZD" localSheetId="5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6" hidden="1">#REF!</definedName>
    <definedName name="BExUB8HLEXSBVPZ5AXNQEK96F1N4" localSheetId="13" hidden="1">#REF!</definedName>
    <definedName name="BExUB8HLEXSBVPZ5AXNQEK96F1N4" localSheetId="7" hidden="1">#REF!</definedName>
    <definedName name="BExUB8HLEXSBVPZ5AXNQEK96F1N4" localSheetId="2" hidden="1">#REF!</definedName>
    <definedName name="BExUB8HLEXSBVPZ5AXNQEK96F1N4" localSheetId="5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6" hidden="1">#REF!</definedName>
    <definedName name="BExUBCDVZIEA7YT0LPSMHL5ZSERQ" localSheetId="13" hidden="1">#REF!</definedName>
    <definedName name="BExUBCDVZIEA7YT0LPSMHL5ZSERQ" localSheetId="7" hidden="1">#REF!</definedName>
    <definedName name="BExUBCDVZIEA7YT0LPSMHL5ZSERQ" localSheetId="2" hidden="1">#REF!</definedName>
    <definedName name="BExUBCDVZIEA7YT0LPSMHL5ZSERQ" localSheetId="5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6" hidden="1">#REF!</definedName>
    <definedName name="BExUBDA8WU087BUIMXC1U1CKA2RA" localSheetId="13" hidden="1">#REF!</definedName>
    <definedName name="BExUBDA8WU087BUIMXC1U1CKA2RA" localSheetId="7" hidden="1">#REF!</definedName>
    <definedName name="BExUBDA8WU087BUIMXC1U1CKA2RA" localSheetId="2" hidden="1">#REF!</definedName>
    <definedName name="BExUBDA8WU087BUIMXC1U1CKA2RA" localSheetId="5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6" hidden="1">#REF!</definedName>
    <definedName name="BExUBKXBUCN760QYU7Q8GESBWOQH" localSheetId="13" hidden="1">#REF!</definedName>
    <definedName name="BExUBKXBUCN760QYU7Q8GESBWOQH" localSheetId="7" hidden="1">#REF!</definedName>
    <definedName name="BExUBKXBUCN760QYU7Q8GESBWOQH" localSheetId="2" hidden="1">#REF!</definedName>
    <definedName name="BExUBKXBUCN760QYU7Q8GESBWOQH" localSheetId="5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6" hidden="1">#REF!</definedName>
    <definedName name="BExUBL83ED0P076RN9RJ8P1MZ299" localSheetId="13" hidden="1">#REF!</definedName>
    <definedName name="BExUBL83ED0P076RN9RJ8P1MZ299" localSheetId="7" hidden="1">#REF!</definedName>
    <definedName name="BExUBL83ED0P076RN9RJ8P1MZ299" localSheetId="2" hidden="1">#REF!</definedName>
    <definedName name="BExUBL83ED0P076RN9RJ8P1MZ299" localSheetId="5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6" hidden="1">#REF!</definedName>
    <definedName name="BExUC1EPS2CZ5CKFA0AQRIVRSHS8" localSheetId="13" hidden="1">#REF!</definedName>
    <definedName name="BExUC1EPS2CZ5CKFA0AQRIVRSHS8" localSheetId="7" hidden="1">#REF!</definedName>
    <definedName name="BExUC1EPS2CZ5CKFA0AQRIVRSHS8" localSheetId="2" hidden="1">#REF!</definedName>
    <definedName name="BExUC1EPS2CZ5CKFA0AQRIVRSHS8" localSheetId="5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6" hidden="1">#REF!</definedName>
    <definedName name="BExUC623BDYEODBN0N4DO6PJQ7NU" localSheetId="13" hidden="1">#REF!</definedName>
    <definedName name="BExUC623BDYEODBN0N4DO6PJQ7NU" localSheetId="7" hidden="1">#REF!</definedName>
    <definedName name="BExUC623BDYEODBN0N4DO6PJQ7NU" localSheetId="2" hidden="1">#REF!</definedName>
    <definedName name="BExUC623BDYEODBN0N4DO6PJQ7NU" localSheetId="5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6" hidden="1">#REF!</definedName>
    <definedName name="BExUC8WH8TCKBB5313JGYYQ1WFLT" localSheetId="13" hidden="1">#REF!</definedName>
    <definedName name="BExUC8WH8TCKBB5313JGYYQ1WFLT" localSheetId="7" hidden="1">#REF!</definedName>
    <definedName name="BExUC8WH8TCKBB5313JGYYQ1WFLT" localSheetId="2" hidden="1">#REF!</definedName>
    <definedName name="BExUC8WH8TCKBB5313JGYYQ1WFLT" localSheetId="5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6" hidden="1">#REF!</definedName>
    <definedName name="BExUCAP7GOSYPHMQKK6719YLSDIQ" localSheetId="13" hidden="1">#REF!</definedName>
    <definedName name="BExUCAP7GOSYPHMQKK6719YLSDIQ" localSheetId="7" hidden="1">#REF!</definedName>
    <definedName name="BExUCAP7GOSYPHMQKK6719YLSDIQ" localSheetId="2" hidden="1">#REF!</definedName>
    <definedName name="BExUCAP7GOSYPHMQKK6719YLSDIQ" localSheetId="5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6" hidden="1">#REF!</definedName>
    <definedName name="BExUCFCDK6SPH86I6STXX8X3WMC4" localSheetId="13" hidden="1">#REF!</definedName>
    <definedName name="BExUCFCDK6SPH86I6STXX8X3WMC4" localSheetId="7" hidden="1">#REF!</definedName>
    <definedName name="BExUCFCDK6SPH86I6STXX8X3WMC4" localSheetId="2" hidden="1">#REF!</definedName>
    <definedName name="BExUCFCDK6SPH86I6STXX8X3WMC4" localSheetId="5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6" hidden="1">#REF!</definedName>
    <definedName name="BExUCKL98JB87L3I6T6IFSWJNYAB" localSheetId="13" hidden="1">#REF!</definedName>
    <definedName name="BExUCKL98JB87L3I6T6IFSWJNYAB" localSheetId="7" hidden="1">#REF!</definedName>
    <definedName name="BExUCKL98JB87L3I6T6IFSWJNYAB" localSheetId="2" hidden="1">#REF!</definedName>
    <definedName name="BExUCKL98JB87L3I6T6IFSWJNYAB" localSheetId="5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6" hidden="1">#REF!</definedName>
    <definedName name="BExUCLC6AQ5KR6LXSAXV4QQ8ASVG" localSheetId="13" hidden="1">#REF!</definedName>
    <definedName name="BExUCLC6AQ5KR6LXSAXV4QQ8ASVG" localSheetId="7" hidden="1">#REF!</definedName>
    <definedName name="BExUCLC6AQ5KR6LXSAXV4QQ8ASVG" localSheetId="2" hidden="1">#REF!</definedName>
    <definedName name="BExUCLC6AQ5KR6LXSAXV4QQ8ASVG" localSheetId="5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6" hidden="1">#REF!</definedName>
    <definedName name="BExUD4IOJ12X3PJG5WXNNGDRCKAP" localSheetId="13" hidden="1">#REF!</definedName>
    <definedName name="BExUD4IOJ12X3PJG5WXNNGDRCKAP" localSheetId="7" hidden="1">#REF!</definedName>
    <definedName name="BExUD4IOJ12X3PJG5WXNNGDRCKAP" localSheetId="2" hidden="1">#REF!</definedName>
    <definedName name="BExUD4IOJ12X3PJG5WXNNGDRCKAP" localSheetId="5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6" hidden="1">#REF!</definedName>
    <definedName name="BExUD9WX9BWK72UWVSLYZJLAY5VY" localSheetId="13" hidden="1">#REF!</definedName>
    <definedName name="BExUD9WX9BWK72UWVSLYZJLAY5VY" localSheetId="7" hidden="1">#REF!</definedName>
    <definedName name="BExUD9WX9BWK72UWVSLYZJLAY5VY" localSheetId="2" hidden="1">#REF!</definedName>
    <definedName name="BExUD9WX9BWK72UWVSLYZJLAY5VY" localSheetId="5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6" hidden="1">#REF!</definedName>
    <definedName name="BExUDEV0CYVO7Y5IQQBEJ6FUY9S6" localSheetId="13" hidden="1">#REF!</definedName>
    <definedName name="BExUDEV0CYVO7Y5IQQBEJ6FUY9S6" localSheetId="7" hidden="1">#REF!</definedName>
    <definedName name="BExUDEV0CYVO7Y5IQQBEJ6FUY9S6" localSheetId="2" hidden="1">#REF!</definedName>
    <definedName name="BExUDEV0CYVO7Y5IQQBEJ6FUY9S6" localSheetId="5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6" hidden="1">#REF!</definedName>
    <definedName name="BExUDWOXQGIZW0EAIIYLQUPXF8YV" localSheetId="13" hidden="1">#REF!</definedName>
    <definedName name="BExUDWOXQGIZW0EAIIYLQUPXF8YV" localSheetId="7" hidden="1">#REF!</definedName>
    <definedName name="BExUDWOXQGIZW0EAIIYLQUPXF8YV" localSheetId="2" hidden="1">#REF!</definedName>
    <definedName name="BExUDWOXQGIZW0EAIIYLQUPXF8YV" localSheetId="5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6" hidden="1">#REF!</definedName>
    <definedName name="BExUDXAIC17W1FUU8Z10XUAVB7CS" localSheetId="13" hidden="1">#REF!</definedName>
    <definedName name="BExUDXAIC17W1FUU8Z10XUAVB7CS" localSheetId="7" hidden="1">#REF!</definedName>
    <definedName name="BExUDXAIC17W1FUU8Z10XUAVB7CS" localSheetId="2" hidden="1">#REF!</definedName>
    <definedName name="BExUDXAIC17W1FUU8Z10XUAVB7CS" localSheetId="5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6" hidden="1">#REF!</definedName>
    <definedName name="BExUE5OMY7OAJQ9WR8C8HG311ORP" localSheetId="13" hidden="1">#REF!</definedName>
    <definedName name="BExUE5OMY7OAJQ9WR8C8HG311ORP" localSheetId="7" hidden="1">#REF!</definedName>
    <definedName name="BExUE5OMY7OAJQ9WR8C8HG311ORP" localSheetId="2" hidden="1">#REF!</definedName>
    <definedName name="BExUE5OMY7OAJQ9WR8C8HG311ORP" localSheetId="5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6" hidden="1">#REF!</definedName>
    <definedName name="BExUEFKOQWXXGRNLAOJV2BJ66UB8" localSheetId="13" hidden="1">#REF!</definedName>
    <definedName name="BExUEFKOQWXXGRNLAOJV2BJ66UB8" localSheetId="7" hidden="1">#REF!</definedName>
    <definedName name="BExUEFKOQWXXGRNLAOJV2BJ66UB8" localSheetId="2" hidden="1">#REF!</definedName>
    <definedName name="BExUEFKOQWXXGRNLAOJV2BJ66UB8" localSheetId="5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6" hidden="1">#REF!</definedName>
    <definedName name="BExUEJGX3OQQP5KFRJSRCZ70EI9V" localSheetId="13" hidden="1">#REF!</definedName>
    <definedName name="BExUEJGX3OQQP5KFRJSRCZ70EI9V" localSheetId="7" hidden="1">#REF!</definedName>
    <definedName name="BExUEJGX3OQQP5KFRJSRCZ70EI9V" localSheetId="2" hidden="1">#REF!</definedName>
    <definedName name="BExUEJGX3OQQP5KFRJSRCZ70EI9V" localSheetId="5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6" hidden="1">#REF!</definedName>
    <definedName name="BExUEKDB2RWXF3WMTZ6JSBCHNSDT" localSheetId="13" hidden="1">#REF!</definedName>
    <definedName name="BExUEKDB2RWXF3WMTZ6JSBCHNSDT" localSheetId="7" hidden="1">#REF!</definedName>
    <definedName name="BExUEKDB2RWXF3WMTZ6JSBCHNSDT" localSheetId="2" hidden="1">#REF!</definedName>
    <definedName name="BExUEKDB2RWXF3WMTZ6JSBCHNSDT" localSheetId="5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6" hidden="1">#REF!</definedName>
    <definedName name="BExUEYR71COFS2X8PDNU21IPMQEU" localSheetId="13" hidden="1">#REF!</definedName>
    <definedName name="BExUEYR71COFS2X8PDNU21IPMQEU" localSheetId="7" hidden="1">#REF!</definedName>
    <definedName name="BExUEYR71COFS2X8PDNU21IPMQEU" localSheetId="2" hidden="1">#REF!</definedName>
    <definedName name="BExUEYR71COFS2X8PDNU21IPMQEU" localSheetId="5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6" hidden="1">#REF!</definedName>
    <definedName name="BExVPRLJ9I6RX45EDVFSQGCPJSOK" localSheetId="13" hidden="1">#REF!</definedName>
    <definedName name="BExVPRLJ9I6RX45EDVFSQGCPJSOK" localSheetId="7" hidden="1">#REF!</definedName>
    <definedName name="BExVPRLJ9I6RX45EDVFSQGCPJSOK" localSheetId="2" hidden="1">#REF!</definedName>
    <definedName name="BExVPRLJ9I6RX45EDVFSQGCPJSOK" localSheetId="5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6" hidden="1">#REF!</definedName>
    <definedName name="BExVRFU8RWFT8A80ZVAW185SG2G6" localSheetId="13" hidden="1">#REF!</definedName>
    <definedName name="BExVRFU8RWFT8A80ZVAW185SG2G6" localSheetId="7" hidden="1">#REF!</definedName>
    <definedName name="BExVRFU8RWFT8A80ZVAW185SG2G6" localSheetId="2" hidden="1">#REF!</definedName>
    <definedName name="BExVRFU8RWFT8A80ZVAW185SG2G6" localSheetId="5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6" hidden="1">#REF!</definedName>
    <definedName name="BExVSJ3NHETBAIZTZQSM8LAVT76V" localSheetId="13" hidden="1">#REF!</definedName>
    <definedName name="BExVSJ3NHETBAIZTZQSM8LAVT76V" localSheetId="7" hidden="1">#REF!</definedName>
    <definedName name="BExVSJ3NHETBAIZTZQSM8LAVT76V" localSheetId="2" hidden="1">#REF!</definedName>
    <definedName name="BExVSJ3NHETBAIZTZQSM8LAVT76V" localSheetId="5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6" hidden="1">#REF!</definedName>
    <definedName name="BExVSL787C8E4HFQZ2NVLT35I2XV" localSheetId="13" hidden="1">#REF!</definedName>
    <definedName name="BExVSL787C8E4HFQZ2NVLT35I2XV" localSheetId="7" hidden="1">#REF!</definedName>
    <definedName name="BExVSL787C8E4HFQZ2NVLT35I2XV" localSheetId="2" hidden="1">#REF!</definedName>
    <definedName name="BExVSL787C8E4HFQZ2NVLT35I2XV" localSheetId="5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6" hidden="1">#REF!</definedName>
    <definedName name="BExVSTFTVV14SFGHQUOJL5SQ5TX9" localSheetId="13" hidden="1">#REF!</definedName>
    <definedName name="BExVSTFTVV14SFGHQUOJL5SQ5TX9" localSheetId="7" hidden="1">#REF!</definedName>
    <definedName name="BExVSTFTVV14SFGHQUOJL5SQ5TX9" localSheetId="2" hidden="1">#REF!</definedName>
    <definedName name="BExVSTFTVV14SFGHQUOJL5SQ5TX9" localSheetId="5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6" hidden="1">#REF!</definedName>
    <definedName name="BExVT017S14M5X928ARKQ2GNUFE0" localSheetId="13" hidden="1">#REF!</definedName>
    <definedName name="BExVT017S14M5X928ARKQ2GNUFE0" localSheetId="7" hidden="1">#REF!</definedName>
    <definedName name="BExVT017S14M5X928ARKQ2GNUFE0" localSheetId="2" hidden="1">#REF!</definedName>
    <definedName name="BExVT017S14M5X928ARKQ2GNUFE0" localSheetId="5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6" hidden="1">#REF!</definedName>
    <definedName name="BExVT3MPE8LQ5JFN3HQIFKSQ80U4" localSheetId="13" hidden="1">#REF!</definedName>
    <definedName name="BExVT3MPE8LQ5JFN3HQIFKSQ80U4" localSheetId="7" hidden="1">#REF!</definedName>
    <definedName name="BExVT3MPE8LQ5JFN3HQIFKSQ80U4" localSheetId="2" hidden="1">#REF!</definedName>
    <definedName name="BExVT3MPE8LQ5JFN3HQIFKSQ80U4" localSheetId="5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6" hidden="1">#REF!</definedName>
    <definedName name="BExVT7TRK3NZHPME2TFBXOF1WBR9" localSheetId="13" hidden="1">#REF!</definedName>
    <definedName name="BExVT7TRK3NZHPME2TFBXOF1WBR9" localSheetId="7" hidden="1">#REF!</definedName>
    <definedName name="BExVT7TRK3NZHPME2TFBXOF1WBR9" localSheetId="2" hidden="1">#REF!</definedName>
    <definedName name="BExVT7TRK3NZHPME2TFBXOF1WBR9" localSheetId="5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6" hidden="1">#REF!</definedName>
    <definedName name="BExVT9H0R0T7WGQAAC0HABMG54YM" localSheetId="13" hidden="1">#REF!</definedName>
    <definedName name="BExVT9H0R0T7WGQAAC0HABMG54YM" localSheetId="7" hidden="1">#REF!</definedName>
    <definedName name="BExVT9H0R0T7WGQAAC0HABMG54YM" localSheetId="2" hidden="1">#REF!</definedName>
    <definedName name="BExVT9H0R0T7WGQAAC0HABMG54YM" localSheetId="5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6" hidden="1">#REF!</definedName>
    <definedName name="BExVTAO57POUXSZQJQ6MABMZQA13" localSheetId="13" hidden="1">#REF!</definedName>
    <definedName name="BExVTAO57POUXSZQJQ6MABMZQA13" localSheetId="7" hidden="1">#REF!</definedName>
    <definedName name="BExVTAO57POUXSZQJQ6MABMZQA13" localSheetId="2" hidden="1">#REF!</definedName>
    <definedName name="BExVTAO57POUXSZQJQ6MABMZQA13" localSheetId="5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6" hidden="1">#REF!</definedName>
    <definedName name="BExVTCMDDEDGLUIMUU6BSFHEWTOP" localSheetId="13" hidden="1">#REF!</definedName>
    <definedName name="BExVTCMDDEDGLUIMUU6BSFHEWTOP" localSheetId="7" hidden="1">#REF!</definedName>
    <definedName name="BExVTCMDDEDGLUIMUU6BSFHEWTOP" localSheetId="2" hidden="1">#REF!</definedName>
    <definedName name="BExVTCMDDEDGLUIMUU6BSFHEWTOP" localSheetId="5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6" hidden="1">#REF!</definedName>
    <definedName name="BExVTCMDQMLKRA2NQR72XU6Y54IK" localSheetId="13" hidden="1">#REF!</definedName>
    <definedName name="BExVTCMDQMLKRA2NQR72XU6Y54IK" localSheetId="7" hidden="1">#REF!</definedName>
    <definedName name="BExVTCMDQMLKRA2NQR72XU6Y54IK" localSheetId="2" hidden="1">#REF!</definedName>
    <definedName name="BExVTCMDQMLKRA2NQR72XU6Y54IK" localSheetId="5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6" hidden="1">#REF!</definedName>
    <definedName name="BExVTCRV8FQ5U9OYWWL44N6KFNHU" localSheetId="13" hidden="1">#REF!</definedName>
    <definedName name="BExVTCRV8FQ5U9OYWWL44N6KFNHU" localSheetId="7" hidden="1">#REF!</definedName>
    <definedName name="BExVTCRV8FQ5U9OYWWL44N6KFNHU" localSheetId="2" hidden="1">#REF!</definedName>
    <definedName name="BExVTCRV8FQ5U9OYWWL44N6KFNHU" localSheetId="5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6" hidden="1">#REF!</definedName>
    <definedName name="BExVTNESHPVG0A0KZ7BRX26MS0PF" localSheetId="13" hidden="1">#REF!</definedName>
    <definedName name="BExVTNESHPVG0A0KZ7BRX26MS0PF" localSheetId="7" hidden="1">#REF!</definedName>
    <definedName name="BExVTNESHPVG0A0KZ7BRX26MS0PF" localSheetId="2" hidden="1">#REF!</definedName>
    <definedName name="BExVTNESHPVG0A0KZ7BRX26MS0PF" localSheetId="5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6" hidden="1">#REF!</definedName>
    <definedName name="BExVTTJVTNRSBHBTUZ78WG2JM5MK" localSheetId="13" hidden="1">#REF!</definedName>
    <definedName name="BExVTTJVTNRSBHBTUZ78WG2JM5MK" localSheetId="7" hidden="1">#REF!</definedName>
    <definedName name="BExVTTJVTNRSBHBTUZ78WG2JM5MK" localSheetId="2" hidden="1">#REF!</definedName>
    <definedName name="BExVTTJVTNRSBHBTUZ78WG2JM5MK" localSheetId="5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6" hidden="1">#REF!</definedName>
    <definedName name="BExVTXLMYR87BC04D1ERALPUFVPG" localSheetId="13" hidden="1">#REF!</definedName>
    <definedName name="BExVTXLMYR87BC04D1ERALPUFVPG" localSheetId="7" hidden="1">#REF!</definedName>
    <definedName name="BExVTXLMYR87BC04D1ERALPUFVPG" localSheetId="2" hidden="1">#REF!</definedName>
    <definedName name="BExVTXLMYR87BC04D1ERALPUFVPG" localSheetId="5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6" hidden="1">#REF!</definedName>
    <definedName name="BExVUL9V3H8ZF6Y72LQBBN639YAA" localSheetId="13" hidden="1">#REF!</definedName>
    <definedName name="BExVUL9V3H8ZF6Y72LQBBN639YAA" localSheetId="7" hidden="1">#REF!</definedName>
    <definedName name="BExVUL9V3H8ZF6Y72LQBBN639YAA" localSheetId="2" hidden="1">#REF!</definedName>
    <definedName name="BExVUL9V3H8ZF6Y72LQBBN639YAA" localSheetId="5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6" hidden="1">#REF!</definedName>
    <definedName name="BExVUZT95UAU8XG5X9XSE25CHQGA" localSheetId="13" hidden="1">#REF!</definedName>
    <definedName name="BExVUZT95UAU8XG5X9XSE25CHQGA" localSheetId="7" hidden="1">#REF!</definedName>
    <definedName name="BExVUZT95UAU8XG5X9XSE25CHQGA" localSheetId="2" hidden="1">#REF!</definedName>
    <definedName name="BExVUZT95UAU8XG5X9XSE25CHQGA" localSheetId="5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6" hidden="1">#REF!</definedName>
    <definedName name="BExVV5T14N2HZIK7HQ4P2KG09U0J" localSheetId="13" hidden="1">#REF!</definedName>
    <definedName name="BExVV5T14N2HZIK7HQ4P2KG09U0J" localSheetId="7" hidden="1">#REF!</definedName>
    <definedName name="BExVV5T14N2HZIK7HQ4P2KG09U0J" localSheetId="2" hidden="1">#REF!</definedName>
    <definedName name="BExVV5T14N2HZIK7HQ4P2KG09U0J" localSheetId="5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6" hidden="1">#REF!</definedName>
    <definedName name="BExVV7R410VYLADLX9LNG63ID6H1" localSheetId="13" hidden="1">#REF!</definedName>
    <definedName name="BExVV7R410VYLADLX9LNG63ID6H1" localSheetId="7" hidden="1">#REF!</definedName>
    <definedName name="BExVV7R410VYLADLX9LNG63ID6H1" localSheetId="2" hidden="1">#REF!</definedName>
    <definedName name="BExVV7R410VYLADLX9LNG63ID6H1" localSheetId="5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6" hidden="1">#REF!</definedName>
    <definedName name="BExVVAAVDXGWAVI6J2W0BCU58MBM" localSheetId="13" hidden="1">#REF!</definedName>
    <definedName name="BExVVAAVDXGWAVI6J2W0BCU58MBM" localSheetId="7" hidden="1">#REF!</definedName>
    <definedName name="BExVVAAVDXGWAVI6J2W0BCU58MBM" localSheetId="2" hidden="1">#REF!</definedName>
    <definedName name="BExVVAAVDXGWAVI6J2W0BCU58MBM" localSheetId="5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6" hidden="1">#REF!</definedName>
    <definedName name="BExVVCEED4JEKF59OV0G3T4XFMFO" localSheetId="13" hidden="1">#REF!</definedName>
    <definedName name="BExVVCEED4JEKF59OV0G3T4XFMFO" localSheetId="7" hidden="1">#REF!</definedName>
    <definedName name="BExVVCEED4JEKF59OV0G3T4XFMFO" localSheetId="2" hidden="1">#REF!</definedName>
    <definedName name="BExVVCEED4JEKF59OV0G3T4XFMFO" localSheetId="5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6" hidden="1">#REF!</definedName>
    <definedName name="BExVVPFO2J7FMSRPD36909HN4BZJ" localSheetId="13" hidden="1">#REF!</definedName>
    <definedName name="BExVVPFO2J7FMSRPD36909HN4BZJ" localSheetId="7" hidden="1">#REF!</definedName>
    <definedName name="BExVVPFO2J7FMSRPD36909HN4BZJ" localSheetId="2" hidden="1">#REF!</definedName>
    <definedName name="BExVVPFO2J7FMSRPD36909HN4BZJ" localSheetId="5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6" hidden="1">#REF!</definedName>
    <definedName name="BExVVQ19AQ3VCARJOC38SF7OYE9Y" localSheetId="13" hidden="1">#REF!</definedName>
    <definedName name="BExVVQ19AQ3VCARJOC38SF7OYE9Y" localSheetId="7" hidden="1">#REF!</definedName>
    <definedName name="BExVVQ19AQ3VCARJOC38SF7OYE9Y" localSheetId="2" hidden="1">#REF!</definedName>
    <definedName name="BExVVQ19AQ3VCARJOC38SF7OYE9Y" localSheetId="5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6" hidden="1">#REF!</definedName>
    <definedName name="BExVVQ19TAECID45CS4HXT1RD3AQ" localSheetId="13" hidden="1">#REF!</definedName>
    <definedName name="BExVVQ19TAECID45CS4HXT1RD3AQ" localSheetId="7" hidden="1">#REF!</definedName>
    <definedName name="BExVVQ19TAECID45CS4HXT1RD3AQ" localSheetId="2" hidden="1">#REF!</definedName>
    <definedName name="BExVVQ19TAECID45CS4HXT1RD3AQ" localSheetId="5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6" hidden="1">#REF!</definedName>
    <definedName name="BExVVYKOYB7OX8Y0B4UIUF79PVDO" localSheetId="13" hidden="1">#REF!</definedName>
    <definedName name="BExVVYKOYB7OX8Y0B4UIUF79PVDO" localSheetId="7" hidden="1">#REF!</definedName>
    <definedName name="BExVVYKOYB7OX8Y0B4UIUF79PVDO" localSheetId="2" hidden="1">#REF!</definedName>
    <definedName name="BExVVYKOYB7OX8Y0B4UIUF79PVDO" localSheetId="5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6" hidden="1">#REF!</definedName>
    <definedName name="BExVW3YV5XGIVJ97UUPDJGJ2P15B" localSheetId="13" hidden="1">#REF!</definedName>
    <definedName name="BExVW3YV5XGIVJ97UUPDJGJ2P15B" localSheetId="7" hidden="1">#REF!</definedName>
    <definedName name="BExVW3YV5XGIVJ97UUPDJGJ2P15B" localSheetId="2" hidden="1">#REF!</definedName>
    <definedName name="BExVW3YV5XGIVJ97UUPDJGJ2P15B" localSheetId="5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6" hidden="1">#REF!</definedName>
    <definedName name="BExVW5X571GEYR5SCU1Z2DHKWM79" localSheetId="13" hidden="1">#REF!</definedName>
    <definedName name="BExVW5X571GEYR5SCU1Z2DHKWM79" localSheetId="7" hidden="1">#REF!</definedName>
    <definedName name="BExVW5X571GEYR5SCU1Z2DHKWM79" localSheetId="2" hidden="1">#REF!</definedName>
    <definedName name="BExVW5X571GEYR5SCU1Z2DHKWM79" localSheetId="5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6" hidden="1">#REF!</definedName>
    <definedName name="BExVW6YTKA098AF57M4PHNQ54XMH" localSheetId="13" hidden="1">#REF!</definedName>
    <definedName name="BExVW6YTKA098AF57M4PHNQ54XMH" localSheetId="7" hidden="1">#REF!</definedName>
    <definedName name="BExVW6YTKA098AF57M4PHNQ54XMH" localSheetId="2" hidden="1">#REF!</definedName>
    <definedName name="BExVW6YTKA098AF57M4PHNQ54XMH" localSheetId="5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6" hidden="1">#REF!</definedName>
    <definedName name="BExVWHRDIJBRFANMKJFY05BHP7RS" localSheetId="13" hidden="1">#REF!</definedName>
    <definedName name="BExVWHRDIJBRFANMKJFY05BHP7RS" localSheetId="7" hidden="1">#REF!</definedName>
    <definedName name="BExVWHRDIJBRFANMKJFY05BHP7RS" localSheetId="2" hidden="1">#REF!</definedName>
    <definedName name="BExVWHRDIJBRFANMKJFY05BHP7RS" localSheetId="5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6" hidden="1">#REF!</definedName>
    <definedName name="BExVWINKCH0V0NUWH363SMXAZE62" localSheetId="13" hidden="1">#REF!</definedName>
    <definedName name="BExVWINKCH0V0NUWH363SMXAZE62" localSheetId="7" hidden="1">#REF!</definedName>
    <definedName name="BExVWINKCH0V0NUWH363SMXAZE62" localSheetId="2" hidden="1">#REF!</definedName>
    <definedName name="BExVWINKCH0V0NUWH363SMXAZE62" localSheetId="5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6" hidden="1">#REF!</definedName>
    <definedName name="BExVWYU8EK669NP172GEIGCTVPPA" localSheetId="13" hidden="1">#REF!</definedName>
    <definedName name="BExVWYU8EK669NP172GEIGCTVPPA" localSheetId="7" hidden="1">#REF!</definedName>
    <definedName name="BExVWYU8EK669NP172GEIGCTVPPA" localSheetId="2" hidden="1">#REF!</definedName>
    <definedName name="BExVWYU8EK669NP172GEIGCTVPPA" localSheetId="5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6" hidden="1">#REF!</definedName>
    <definedName name="BExVX3XN2DRJKL8EDBIG58RYQ36R" localSheetId="13" hidden="1">#REF!</definedName>
    <definedName name="BExVX3XN2DRJKL8EDBIG58RYQ36R" localSheetId="7" hidden="1">#REF!</definedName>
    <definedName name="BExVX3XN2DRJKL8EDBIG58RYQ36R" localSheetId="2" hidden="1">#REF!</definedName>
    <definedName name="BExVX3XN2DRJKL8EDBIG58RYQ36R" localSheetId="5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6" hidden="1">#REF!</definedName>
    <definedName name="BExVXBA38Z5WNQUH39HHZ2SAMC1T" localSheetId="13" hidden="1">#REF!</definedName>
    <definedName name="BExVXBA38Z5WNQUH39HHZ2SAMC1T" localSheetId="7" hidden="1">#REF!</definedName>
    <definedName name="BExVXBA38Z5WNQUH39HHZ2SAMC1T" localSheetId="2" hidden="1">#REF!</definedName>
    <definedName name="BExVXBA38Z5WNQUH39HHZ2SAMC1T" localSheetId="5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6" hidden="1">#REF!</definedName>
    <definedName name="BExVXDZ63PUART77BBR5SI63TPC6" localSheetId="13" hidden="1">#REF!</definedName>
    <definedName name="BExVXDZ63PUART77BBR5SI63TPC6" localSheetId="7" hidden="1">#REF!</definedName>
    <definedName name="BExVXDZ63PUART77BBR5SI63TPC6" localSheetId="2" hidden="1">#REF!</definedName>
    <definedName name="BExVXDZ63PUART77BBR5SI63TPC6" localSheetId="5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6" hidden="1">#REF!</definedName>
    <definedName name="BExVXHKI6LFYMGWISMPACMO247HL" localSheetId="13" hidden="1">#REF!</definedName>
    <definedName name="BExVXHKI6LFYMGWISMPACMO247HL" localSheetId="7" hidden="1">#REF!</definedName>
    <definedName name="BExVXHKI6LFYMGWISMPACMO247HL" localSheetId="2" hidden="1">#REF!</definedName>
    <definedName name="BExVXHKI6LFYMGWISMPACMO247HL" localSheetId="5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6" hidden="1">#REF!</definedName>
    <definedName name="BExVXK9SK580O7MYHVNJ3V911ALP" localSheetId="13" hidden="1">#REF!</definedName>
    <definedName name="BExVXK9SK580O7MYHVNJ3V911ALP" localSheetId="7" hidden="1">#REF!</definedName>
    <definedName name="BExVXK9SK580O7MYHVNJ3V911ALP" localSheetId="2" hidden="1">#REF!</definedName>
    <definedName name="BExVXK9SK580O7MYHVNJ3V911ALP" localSheetId="5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6" hidden="1">#REF!</definedName>
    <definedName name="BExVXLX2BZ5EF2X6R41BTKRJR1NM" localSheetId="13" hidden="1">#REF!</definedName>
    <definedName name="BExVXLX2BZ5EF2X6R41BTKRJR1NM" localSheetId="7" hidden="1">#REF!</definedName>
    <definedName name="BExVXLX2BZ5EF2X6R41BTKRJR1NM" localSheetId="2" hidden="1">#REF!</definedName>
    <definedName name="BExVXLX2BZ5EF2X6R41BTKRJR1NM" localSheetId="5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6" hidden="1">#REF!</definedName>
    <definedName name="BExVXYT01U5IPYA7E44FWS6KCEFC" localSheetId="13" hidden="1">#REF!</definedName>
    <definedName name="BExVXYT01U5IPYA7E44FWS6KCEFC" localSheetId="7" hidden="1">#REF!</definedName>
    <definedName name="BExVXYT01U5IPYA7E44FWS6KCEFC" localSheetId="2" hidden="1">#REF!</definedName>
    <definedName name="BExVXYT01U5IPYA7E44FWS6KCEFC" localSheetId="5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6" hidden="1">#REF!</definedName>
    <definedName name="BExVY11V7U1SAY4QKYE0PBSPD7LW" localSheetId="13" hidden="1">#REF!</definedName>
    <definedName name="BExVY11V7U1SAY4QKYE0PBSPD7LW" localSheetId="7" hidden="1">#REF!</definedName>
    <definedName name="BExVY11V7U1SAY4QKYE0PBSPD7LW" localSheetId="2" hidden="1">#REF!</definedName>
    <definedName name="BExVY11V7U1SAY4QKYE0PBSPD7LW" localSheetId="5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6" hidden="1">#REF!</definedName>
    <definedName name="BExVY1SV37DL5YU59HS4IG3VBCP4" localSheetId="13" hidden="1">#REF!</definedName>
    <definedName name="BExVY1SV37DL5YU59HS4IG3VBCP4" localSheetId="7" hidden="1">#REF!</definedName>
    <definedName name="BExVY1SV37DL5YU59HS4IG3VBCP4" localSheetId="2" hidden="1">#REF!</definedName>
    <definedName name="BExVY1SV37DL5YU59HS4IG3VBCP4" localSheetId="5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6" hidden="1">#REF!</definedName>
    <definedName name="BExVY3WFGJKSQA08UF9NCMST928Y" localSheetId="13" hidden="1">#REF!</definedName>
    <definedName name="BExVY3WFGJKSQA08UF9NCMST928Y" localSheetId="7" hidden="1">#REF!</definedName>
    <definedName name="BExVY3WFGJKSQA08UF9NCMST928Y" localSheetId="2" hidden="1">#REF!</definedName>
    <definedName name="BExVY3WFGJKSQA08UF9NCMST928Y" localSheetId="5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6" hidden="1">#REF!</definedName>
    <definedName name="BExVY954UOEVQEIC5OFO4NEWVKAQ" localSheetId="13" hidden="1">#REF!</definedName>
    <definedName name="BExVY954UOEVQEIC5OFO4NEWVKAQ" localSheetId="7" hidden="1">#REF!</definedName>
    <definedName name="BExVY954UOEVQEIC5OFO4NEWVKAQ" localSheetId="2" hidden="1">#REF!</definedName>
    <definedName name="BExVY954UOEVQEIC5OFO4NEWVKAQ" localSheetId="5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6" hidden="1">#REF!</definedName>
    <definedName name="BExVYHDYIV5397LC02V4FEP8VD6W" localSheetId="13" hidden="1">#REF!</definedName>
    <definedName name="BExVYHDYIV5397LC02V4FEP8VD6W" localSheetId="7" hidden="1">#REF!</definedName>
    <definedName name="BExVYHDYIV5397LC02V4FEP8VD6W" localSheetId="2" hidden="1">#REF!</definedName>
    <definedName name="BExVYHDYIV5397LC02V4FEP8VD6W" localSheetId="5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6" hidden="1">#REF!</definedName>
    <definedName name="BExVYO4NFDGC4ZOGHANQWX5CH4BT" localSheetId="13" hidden="1">#REF!</definedName>
    <definedName name="BExVYO4NFDGC4ZOGHANQWX5CH4BT" localSheetId="7" hidden="1">#REF!</definedName>
    <definedName name="BExVYO4NFDGC4ZOGHANQWX5CH4BT" localSheetId="2" hidden="1">#REF!</definedName>
    <definedName name="BExVYO4NFDGC4ZOGHANQWX5CH4BT" localSheetId="5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6" hidden="1">#REF!</definedName>
    <definedName name="BExVYOVIZDA18YIQ0A30Q052PCAK" localSheetId="13" hidden="1">#REF!</definedName>
    <definedName name="BExVYOVIZDA18YIQ0A30Q052PCAK" localSheetId="7" hidden="1">#REF!</definedName>
    <definedName name="BExVYOVIZDA18YIQ0A30Q052PCAK" localSheetId="2" hidden="1">#REF!</definedName>
    <definedName name="BExVYOVIZDA18YIQ0A30Q052PCAK" localSheetId="5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6" hidden="1">#REF!</definedName>
    <definedName name="BExVYPS2R6B75R1EFIUJ6G5TE4Q4" localSheetId="13" hidden="1">#REF!</definedName>
    <definedName name="BExVYPS2R6B75R1EFIUJ6G5TE4Q4" localSheetId="7" hidden="1">#REF!</definedName>
    <definedName name="BExVYPS2R6B75R1EFIUJ6G5TE4Q4" localSheetId="2" hidden="1">#REF!</definedName>
    <definedName name="BExVYPS2R6B75R1EFIUJ6G5TE4Q4" localSheetId="5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6" hidden="1">#REF!</definedName>
    <definedName name="BExVYQIXPEM6J4JVP78BRHIC05PV" localSheetId="13" hidden="1">#REF!</definedName>
    <definedName name="BExVYQIXPEM6J4JVP78BRHIC05PV" localSheetId="7" hidden="1">#REF!</definedName>
    <definedName name="BExVYQIXPEM6J4JVP78BRHIC05PV" localSheetId="2" hidden="1">#REF!</definedName>
    <definedName name="BExVYQIXPEM6J4JVP78BRHIC05PV" localSheetId="5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6" hidden="1">#REF!</definedName>
    <definedName name="BExVYVGWN7SONLVDH9WJ2F1JS264" localSheetId="13" hidden="1">#REF!</definedName>
    <definedName name="BExVYVGWN7SONLVDH9WJ2F1JS264" localSheetId="7" hidden="1">#REF!</definedName>
    <definedName name="BExVYVGWN7SONLVDH9WJ2F1JS264" localSheetId="2" hidden="1">#REF!</definedName>
    <definedName name="BExVYVGWN7SONLVDH9WJ2F1JS264" localSheetId="5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6" hidden="1">#REF!</definedName>
    <definedName name="BExVZ40HNAZRM8JHYYNQ7F6A4GU0" localSheetId="13" hidden="1">#REF!</definedName>
    <definedName name="BExVZ40HNAZRM8JHYYNQ7F6A4GU0" localSheetId="7" hidden="1">#REF!</definedName>
    <definedName name="BExVZ40HNAZRM8JHYYNQ7F6A4GU0" localSheetId="2" hidden="1">#REF!</definedName>
    <definedName name="BExVZ40HNAZRM8JHYYNQ7F6A4GU0" localSheetId="5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6" hidden="1">#REF!</definedName>
    <definedName name="BExVZ7WRO17PYILJEJGPQCO5IL66" localSheetId="13" hidden="1">#REF!</definedName>
    <definedName name="BExVZ7WRO17PYILJEJGPQCO5IL66" localSheetId="7" hidden="1">#REF!</definedName>
    <definedName name="BExVZ7WRO17PYILJEJGPQCO5IL66" localSheetId="2" hidden="1">#REF!</definedName>
    <definedName name="BExVZ7WRO17PYILJEJGPQCO5IL66" localSheetId="5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6" hidden="1">#REF!</definedName>
    <definedName name="BExVZ9EO732IK6MNMG17Y1EFTJQC" localSheetId="13" hidden="1">#REF!</definedName>
    <definedName name="BExVZ9EO732IK6MNMG17Y1EFTJQC" localSheetId="7" hidden="1">#REF!</definedName>
    <definedName name="BExVZ9EO732IK6MNMG17Y1EFTJQC" localSheetId="2" hidden="1">#REF!</definedName>
    <definedName name="BExVZ9EO732IK6MNMG17Y1EFTJQC" localSheetId="5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6" hidden="1">#REF!</definedName>
    <definedName name="BExVZB1Y5J4UL2LKK0363EU7GIJ1" localSheetId="13" hidden="1">#REF!</definedName>
    <definedName name="BExVZB1Y5J4UL2LKK0363EU7GIJ1" localSheetId="7" hidden="1">#REF!</definedName>
    <definedName name="BExVZB1Y5J4UL2LKK0363EU7GIJ1" localSheetId="2" hidden="1">#REF!</definedName>
    <definedName name="BExVZB1Y5J4UL2LKK0363EU7GIJ1" localSheetId="5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6" hidden="1">#REF!</definedName>
    <definedName name="BExVZGQXYK2ICC9JSNFPRHBD5KNU" localSheetId="13" hidden="1">#REF!</definedName>
    <definedName name="BExVZGQXYK2ICC9JSNFPRHBD5KNU" localSheetId="7" hidden="1">#REF!</definedName>
    <definedName name="BExVZGQXYK2ICC9JSNFPRHBD5KNU" localSheetId="2" hidden="1">#REF!</definedName>
    <definedName name="BExVZGQXYK2ICC9JSNFPRHBD5KNU" localSheetId="5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6" hidden="1">#REF!</definedName>
    <definedName name="BExVZJQVO5LQ0BJH5JEN5NOBIAF6" localSheetId="13" hidden="1">#REF!</definedName>
    <definedName name="BExVZJQVO5LQ0BJH5JEN5NOBIAF6" localSheetId="7" hidden="1">#REF!</definedName>
    <definedName name="BExVZJQVO5LQ0BJH5JEN5NOBIAF6" localSheetId="2" hidden="1">#REF!</definedName>
    <definedName name="BExVZJQVO5LQ0BJH5JEN5NOBIAF6" localSheetId="5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6" hidden="1">#REF!</definedName>
    <definedName name="BExVZNXWS91RD7NXV5NE2R3C8WW7" localSheetId="13" hidden="1">#REF!</definedName>
    <definedName name="BExVZNXWS91RD7NXV5NE2R3C8WW7" localSheetId="7" hidden="1">#REF!</definedName>
    <definedName name="BExVZNXWS91RD7NXV5NE2R3C8WW7" localSheetId="2" hidden="1">#REF!</definedName>
    <definedName name="BExVZNXWS91RD7NXV5NE2R3C8WW7" localSheetId="5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6" hidden="1">#REF!</definedName>
    <definedName name="BExW008AGT1ZRN5DFG4YOH5F7G47" localSheetId="13" hidden="1">#REF!</definedName>
    <definedName name="BExW008AGT1ZRN5DFG4YOH5F7G47" localSheetId="7" hidden="1">#REF!</definedName>
    <definedName name="BExW008AGT1ZRN5DFG4YOH5F7G47" localSheetId="2" hidden="1">#REF!</definedName>
    <definedName name="BExW008AGT1ZRN5DFG4YOH5F7G47" localSheetId="5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6" hidden="1">#REF!</definedName>
    <definedName name="BExW0386REQRCQCVT9BCX80UPTRY" localSheetId="13" hidden="1">#REF!</definedName>
    <definedName name="BExW0386REQRCQCVT9BCX80UPTRY" localSheetId="7" hidden="1">#REF!</definedName>
    <definedName name="BExW0386REQRCQCVT9BCX80UPTRY" localSheetId="2" hidden="1">#REF!</definedName>
    <definedName name="BExW0386REQRCQCVT9BCX80UPTRY" localSheetId="5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6" hidden="1">#REF!</definedName>
    <definedName name="BExW0FYP4WXY71CYUG40SUBG9UWU" localSheetId="13" hidden="1">#REF!</definedName>
    <definedName name="BExW0FYP4WXY71CYUG40SUBG9UWU" localSheetId="7" hidden="1">#REF!</definedName>
    <definedName name="BExW0FYP4WXY71CYUG40SUBG9UWU" localSheetId="2" hidden="1">#REF!</definedName>
    <definedName name="BExW0FYP4WXY71CYUG40SUBG9UWU" localSheetId="5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6" hidden="1">#REF!</definedName>
    <definedName name="BExW0MPJNQOJ7D6U780WU5XBL97X" localSheetId="13" hidden="1">#REF!</definedName>
    <definedName name="BExW0MPJNQOJ7D6U780WU5XBL97X" localSheetId="7" hidden="1">#REF!</definedName>
    <definedName name="BExW0MPJNQOJ7D6U780WU5XBL97X" localSheetId="2" hidden="1">#REF!</definedName>
    <definedName name="BExW0MPJNQOJ7D6U780WU5XBL97X" localSheetId="5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6" hidden="1">#REF!</definedName>
    <definedName name="BExW0RI61B4VV0ARXTFVBAWRA1C5" localSheetId="13" hidden="1">#REF!</definedName>
    <definedName name="BExW0RI61B4VV0ARXTFVBAWRA1C5" localSheetId="7" hidden="1">#REF!</definedName>
    <definedName name="BExW0RI61B4VV0ARXTFVBAWRA1C5" localSheetId="2" hidden="1">#REF!</definedName>
    <definedName name="BExW0RI61B4VV0ARXTFVBAWRA1C5" localSheetId="5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6" hidden="1">#REF!</definedName>
    <definedName name="BExW0Y8T85LBE0WS6FPX6ILTX9ON" localSheetId="13" hidden="1">#REF!</definedName>
    <definedName name="BExW0Y8T85LBE0WS6FPX6ILTX9ON" localSheetId="7" hidden="1">#REF!</definedName>
    <definedName name="BExW0Y8T85LBE0WS6FPX6ILTX9ON" localSheetId="2" hidden="1">#REF!</definedName>
    <definedName name="BExW0Y8T85LBE0WS6FPX6ILTX9ON" localSheetId="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6" hidden="1">#REF!</definedName>
    <definedName name="BExW1BVUYQTKMOR56MW7RVRX4L1L" localSheetId="13" hidden="1">#REF!</definedName>
    <definedName name="BExW1BVUYQTKMOR56MW7RVRX4L1L" localSheetId="7" hidden="1">#REF!</definedName>
    <definedName name="BExW1BVUYQTKMOR56MW7RVRX4L1L" localSheetId="2" hidden="1">#REF!</definedName>
    <definedName name="BExW1BVUYQTKMOR56MW7RVRX4L1L" localSheetId="5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6" hidden="1">#REF!</definedName>
    <definedName name="BExW1F1220628FOMTW5UAATHRJHK" localSheetId="13" hidden="1">#REF!</definedName>
    <definedName name="BExW1F1220628FOMTW5UAATHRJHK" localSheetId="7" hidden="1">#REF!</definedName>
    <definedName name="BExW1F1220628FOMTW5UAATHRJHK" localSheetId="2" hidden="1">#REF!</definedName>
    <definedName name="BExW1F1220628FOMTW5UAATHRJHK" localSheetId="5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6" hidden="1">#REF!</definedName>
    <definedName name="BExW1PTHB0NZUF0GTD2J1UUL693E" localSheetId="13" hidden="1">#REF!</definedName>
    <definedName name="BExW1PTHB0NZUF0GTD2J1UUL693E" localSheetId="7" hidden="1">#REF!</definedName>
    <definedName name="BExW1PTHB0NZUF0GTD2J1UUL693E" localSheetId="2" hidden="1">#REF!</definedName>
    <definedName name="BExW1PTHB0NZUF0GTD2J1UUL693E" localSheetId="5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6" hidden="1">#REF!</definedName>
    <definedName name="BExW1TKA0Z9OP2DTG50GZR5EG8C7" localSheetId="13" hidden="1">#REF!</definedName>
    <definedName name="BExW1TKA0Z9OP2DTG50GZR5EG8C7" localSheetId="7" hidden="1">#REF!</definedName>
    <definedName name="BExW1TKA0Z9OP2DTG50GZR5EG8C7" localSheetId="2" hidden="1">#REF!</definedName>
    <definedName name="BExW1TKA0Z9OP2DTG50GZR5EG8C7" localSheetId="5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6" hidden="1">#REF!</definedName>
    <definedName name="BExW1U0JLKQ094DW5MMOI8UHO09V" localSheetId="13" hidden="1">#REF!</definedName>
    <definedName name="BExW1U0JLKQ094DW5MMOI8UHO09V" localSheetId="7" hidden="1">#REF!</definedName>
    <definedName name="BExW1U0JLKQ094DW5MMOI8UHO09V" localSheetId="2" hidden="1">#REF!</definedName>
    <definedName name="BExW1U0JLKQ094DW5MMOI8UHO09V" localSheetId="5" hidden="1">#REF!</definedName>
    <definedName name="BExW1U0JLKQ094DW5MMOI8UHO09V" localSheetId="1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6" hidden="1">#REF!</definedName>
    <definedName name="BExW1WK6J1TDP29S3QDPTYZJBLIW" localSheetId="13" hidden="1">#REF!</definedName>
    <definedName name="BExW1WK6J1TDP29S3QDPTYZJBLIW" localSheetId="7" hidden="1">#REF!</definedName>
    <definedName name="BExW1WK6J1TDP29S3QDPTYZJBLIW" localSheetId="2" hidden="1">#REF!</definedName>
    <definedName name="BExW1WK6J1TDP29S3QDPTYZJBLIW" localSheetId="5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6" hidden="1">#REF!</definedName>
    <definedName name="BExW283NP9D366XFPXLGSCI5UB0L" localSheetId="13" hidden="1">#REF!</definedName>
    <definedName name="BExW283NP9D366XFPXLGSCI5UB0L" localSheetId="7" hidden="1">#REF!</definedName>
    <definedName name="BExW283NP9D366XFPXLGSCI5UB0L" localSheetId="2" hidden="1">#REF!</definedName>
    <definedName name="BExW283NP9D366XFPXLGSCI5UB0L" localSheetId="5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6" hidden="1">#REF!</definedName>
    <definedName name="BExW2H3C8WJSBW5FGTFKVDVJC4CL" localSheetId="13" hidden="1">#REF!</definedName>
    <definedName name="BExW2H3C8WJSBW5FGTFKVDVJC4CL" localSheetId="7" hidden="1">#REF!</definedName>
    <definedName name="BExW2H3C8WJSBW5FGTFKVDVJC4CL" localSheetId="2" hidden="1">#REF!</definedName>
    <definedName name="BExW2H3C8WJSBW5FGTFKVDVJC4CL" localSheetId="5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6" hidden="1">#REF!</definedName>
    <definedName name="BExW2MSCKPGF5K3I7TL4KF5ISUOL" localSheetId="13" hidden="1">#REF!</definedName>
    <definedName name="BExW2MSCKPGF5K3I7TL4KF5ISUOL" localSheetId="7" hidden="1">#REF!</definedName>
    <definedName name="BExW2MSCKPGF5K3I7TL4KF5ISUOL" localSheetId="2" hidden="1">#REF!</definedName>
    <definedName name="BExW2MSCKPGF5K3I7TL4KF5ISUOL" localSheetId="5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6" hidden="1">#REF!</definedName>
    <definedName name="BExW2SMO90FU9W8DVVES6Q4E6BZR" localSheetId="13" hidden="1">#REF!</definedName>
    <definedName name="BExW2SMO90FU9W8DVVES6Q4E6BZR" localSheetId="7" hidden="1">#REF!</definedName>
    <definedName name="BExW2SMO90FU9W8DVVES6Q4E6BZR" localSheetId="2" hidden="1">#REF!</definedName>
    <definedName name="BExW2SMO90FU9W8DVVES6Q4E6BZR" localSheetId="5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6" hidden="1">#REF!</definedName>
    <definedName name="BExW36V9N91OHCUMGWJQL3I5P4JK" localSheetId="13" hidden="1">#REF!</definedName>
    <definedName name="BExW36V9N91OHCUMGWJQL3I5P4JK" localSheetId="7" hidden="1">#REF!</definedName>
    <definedName name="BExW36V9N91OHCUMGWJQL3I5P4JK" localSheetId="2" hidden="1">#REF!</definedName>
    <definedName name="BExW36V9N91OHCUMGWJQL3I5P4JK" localSheetId="5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6" hidden="1">#REF!</definedName>
    <definedName name="BExW39V04HTFFQE7DAW9MAJT0NNF" localSheetId="13" hidden="1">#REF!</definedName>
    <definedName name="BExW39V04HTFFQE7DAW9MAJT0NNF" localSheetId="7" hidden="1">#REF!</definedName>
    <definedName name="BExW39V04HTFFQE7DAW9MAJT0NNF" localSheetId="2" hidden="1">#REF!</definedName>
    <definedName name="BExW39V04HTFFQE7DAW9MAJT0NNF" localSheetId="5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6" hidden="1">#REF!</definedName>
    <definedName name="BExW3ECU6QPMV99AITCPHAG0CGYK" localSheetId="13" hidden="1">#REF!</definedName>
    <definedName name="BExW3ECU6QPMV99AITCPHAG0CGYK" localSheetId="7" hidden="1">#REF!</definedName>
    <definedName name="BExW3ECU6QPMV99AITCPHAG0CGYK" localSheetId="2" hidden="1">#REF!</definedName>
    <definedName name="BExW3ECU6QPMV99AITCPHAG0CGYK" localSheetId="5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6" hidden="1">#REF!</definedName>
    <definedName name="BExW3EIBA1J9Q9NA9VCGZGRS8WV7" localSheetId="13" hidden="1">#REF!</definedName>
    <definedName name="BExW3EIBA1J9Q9NA9VCGZGRS8WV7" localSheetId="7" hidden="1">#REF!</definedName>
    <definedName name="BExW3EIBA1J9Q9NA9VCGZGRS8WV7" localSheetId="2" hidden="1">#REF!</definedName>
    <definedName name="BExW3EIBA1J9Q9NA9VCGZGRS8WV7" localSheetId="5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6" hidden="1">#REF!</definedName>
    <definedName name="BExW3FEO8FI8N6AGQKYEG4SQVJWB" localSheetId="13" hidden="1">#REF!</definedName>
    <definedName name="BExW3FEO8FI8N6AGQKYEG4SQVJWB" localSheetId="7" hidden="1">#REF!</definedName>
    <definedName name="BExW3FEO8FI8N6AGQKYEG4SQVJWB" localSheetId="2" hidden="1">#REF!</definedName>
    <definedName name="BExW3FEO8FI8N6AGQKYEG4SQVJWB" localSheetId="5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6" hidden="1">#REF!</definedName>
    <definedName name="BExW3GB28STOMJUSZEIA7YKYNS4Y" localSheetId="13" hidden="1">#REF!</definedName>
    <definedName name="BExW3GB28STOMJUSZEIA7YKYNS4Y" localSheetId="7" hidden="1">#REF!</definedName>
    <definedName name="BExW3GB28STOMJUSZEIA7YKYNS4Y" localSheetId="2" hidden="1">#REF!</definedName>
    <definedName name="BExW3GB28STOMJUSZEIA7YKYNS4Y" localSheetId="5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6" hidden="1">#REF!</definedName>
    <definedName name="BExW3T1K638HT5E0Y8MMK108P5JT" localSheetId="13" hidden="1">#REF!</definedName>
    <definedName name="BExW3T1K638HT5E0Y8MMK108P5JT" localSheetId="7" hidden="1">#REF!</definedName>
    <definedName name="BExW3T1K638HT5E0Y8MMK108P5JT" localSheetId="2" hidden="1">#REF!</definedName>
    <definedName name="BExW3T1K638HT5E0Y8MMK108P5JT" localSheetId="5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6" hidden="1">#REF!</definedName>
    <definedName name="BExW3U3D6FTAFTK3Q7DSA9FY454Q" localSheetId="13" hidden="1">#REF!</definedName>
    <definedName name="BExW3U3D6FTAFTK3Q7DSA9FY454Q" localSheetId="7" hidden="1">#REF!</definedName>
    <definedName name="BExW3U3D6FTAFTK3Q7DSA9FY454Q" localSheetId="2" hidden="1">#REF!</definedName>
    <definedName name="BExW3U3D6FTAFTK3Q7DSA9FY454Q" localSheetId="5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6" hidden="1">#REF!</definedName>
    <definedName name="BExW4217ZHL9VO39POSTJOD090WU" localSheetId="13" hidden="1">#REF!</definedName>
    <definedName name="BExW4217ZHL9VO39POSTJOD090WU" localSheetId="7" hidden="1">#REF!</definedName>
    <definedName name="BExW4217ZHL9VO39POSTJOD090WU" localSheetId="2" hidden="1">#REF!</definedName>
    <definedName name="BExW4217ZHL9VO39POSTJOD090WU" localSheetId="5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6" hidden="1">#REF!</definedName>
    <definedName name="BExW4GPW71EBF8XPS2QGVQHBCDX3" localSheetId="13" hidden="1">#REF!</definedName>
    <definedName name="BExW4GPW71EBF8XPS2QGVQHBCDX3" localSheetId="7" hidden="1">#REF!</definedName>
    <definedName name="BExW4GPW71EBF8XPS2QGVQHBCDX3" localSheetId="2" hidden="1">#REF!</definedName>
    <definedName name="BExW4GPW71EBF8XPS2QGVQHBCDX3" localSheetId="5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6" hidden="1">#REF!</definedName>
    <definedName name="BExW4JKC5837JBPCOJV337ZVYYY3" localSheetId="13" hidden="1">#REF!</definedName>
    <definedName name="BExW4JKC5837JBPCOJV337ZVYYY3" localSheetId="7" hidden="1">#REF!</definedName>
    <definedName name="BExW4JKC5837JBPCOJV337ZVYYY3" localSheetId="2" hidden="1">#REF!</definedName>
    <definedName name="BExW4JKC5837JBPCOJV337ZVYYY3" localSheetId="5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6" hidden="1">#REF!</definedName>
    <definedName name="BExW4O2DBZGV8KGBO9EB4BAXIH4Y" localSheetId="13" hidden="1">#REF!</definedName>
    <definedName name="BExW4O2DBZGV8KGBO9EB4BAXIH4Y" localSheetId="7" hidden="1">#REF!</definedName>
    <definedName name="BExW4O2DBZGV8KGBO9EB4BAXIH4Y" localSheetId="2" hidden="1">#REF!</definedName>
    <definedName name="BExW4O2DBZGV8KGBO9EB4BAXIH4Y" localSheetId="5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6" hidden="1">#REF!</definedName>
    <definedName name="BExW4QR9FV9MP5K610THBSM51RYO" localSheetId="13" hidden="1">#REF!</definedName>
    <definedName name="BExW4QR9FV9MP5K610THBSM51RYO" localSheetId="7" hidden="1">#REF!</definedName>
    <definedName name="BExW4QR9FV9MP5K610THBSM51RYO" localSheetId="2" hidden="1">#REF!</definedName>
    <definedName name="BExW4QR9FV9MP5K610THBSM51RYO" localSheetId="5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6" hidden="1">#REF!</definedName>
    <definedName name="BExW4Z029R9E19ZENN3WEA3VDAD1" localSheetId="13" hidden="1">#REF!</definedName>
    <definedName name="BExW4Z029R9E19ZENN3WEA3VDAD1" localSheetId="7" hidden="1">#REF!</definedName>
    <definedName name="BExW4Z029R9E19ZENN3WEA3VDAD1" localSheetId="2" hidden="1">#REF!</definedName>
    <definedName name="BExW4Z029R9E19ZENN3WEA3VDAD1" localSheetId="5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6" hidden="1">#REF!</definedName>
    <definedName name="BExW53SPLW3K0Y0ZVTM4NYF1B2YH" localSheetId="13" hidden="1">#REF!</definedName>
    <definedName name="BExW53SPLW3K0Y0ZVTM4NYF1B2YH" localSheetId="7" hidden="1">#REF!</definedName>
    <definedName name="BExW53SPLW3K0Y0ZVTM4NYF1B2YH" localSheetId="2" hidden="1">#REF!</definedName>
    <definedName name="BExW53SPLW3K0Y0ZVTM4NYF1B2YH" localSheetId="5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6" hidden="1">#REF!</definedName>
    <definedName name="BExW591F7X34FVKJ2OUT09PFUW1B" localSheetId="13" hidden="1">#REF!</definedName>
    <definedName name="BExW591F7X34FVKJ2OUT09PFUW1B" localSheetId="7" hidden="1">#REF!</definedName>
    <definedName name="BExW591F7X34FVKJ2OUT09PFUW1B" localSheetId="2" hidden="1">#REF!</definedName>
    <definedName name="BExW591F7X34FVKJ2OUT09PFUW1B" localSheetId="5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6" hidden="1">#REF!</definedName>
    <definedName name="BExW5AZNT6IAZGNF2C879ODHY1B8" localSheetId="13" hidden="1">#REF!</definedName>
    <definedName name="BExW5AZNT6IAZGNF2C879ODHY1B8" localSheetId="7" hidden="1">#REF!</definedName>
    <definedName name="BExW5AZNT6IAZGNF2C879ODHY1B8" localSheetId="2" hidden="1">#REF!</definedName>
    <definedName name="BExW5AZNT6IAZGNF2C879ODHY1B8" localSheetId="5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6" hidden="1">#REF!</definedName>
    <definedName name="BExW5F6OUXHEWQU5VYE7W7P8DD78" localSheetId="13" hidden="1">#REF!</definedName>
    <definedName name="BExW5F6OUXHEWQU5VYE7W7P8DD78" localSheetId="7" hidden="1">#REF!</definedName>
    <definedName name="BExW5F6OUXHEWQU5VYE7W7P8DD78" localSheetId="2" hidden="1">#REF!</definedName>
    <definedName name="BExW5F6OUXHEWQU5VYE7W7P8DD78" localSheetId="5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6" hidden="1">#REF!</definedName>
    <definedName name="BExW5WPU27WD4NWZOT0ZEJIDLX5J" localSheetId="13" hidden="1">#REF!</definedName>
    <definedName name="BExW5WPU27WD4NWZOT0ZEJIDLX5J" localSheetId="7" hidden="1">#REF!</definedName>
    <definedName name="BExW5WPU27WD4NWZOT0ZEJIDLX5J" localSheetId="2" hidden="1">#REF!</definedName>
    <definedName name="BExW5WPU27WD4NWZOT0ZEJIDLX5J" localSheetId="5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6" hidden="1">#REF!</definedName>
    <definedName name="BExW5YD97EMSUYC4KDEFH1FB4FY3" localSheetId="13" hidden="1">#REF!</definedName>
    <definedName name="BExW5YD97EMSUYC4KDEFH1FB4FY3" localSheetId="7" hidden="1">#REF!</definedName>
    <definedName name="BExW5YD97EMSUYC4KDEFH1FB4FY3" localSheetId="2" hidden="1">#REF!</definedName>
    <definedName name="BExW5YD97EMSUYC4KDEFH1FB4FY3" localSheetId="5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6" hidden="1">#REF!</definedName>
    <definedName name="BExW5Z469DSRWTA6T0KVLA7SMIPL" localSheetId="13" hidden="1">#REF!</definedName>
    <definedName name="BExW5Z469DSRWTA6T0KVLA7SMIPL" localSheetId="7" hidden="1">#REF!</definedName>
    <definedName name="BExW5Z469DSRWTA6T0KVLA7SMIPL" localSheetId="2" hidden="1">#REF!</definedName>
    <definedName name="BExW5Z469DSRWTA6T0KVLA7SMIPL" localSheetId="5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6" hidden="1">#REF!</definedName>
    <definedName name="BExW62ETJAPBX5X53FTGUCHZXI2K" localSheetId="13" hidden="1">#REF!</definedName>
    <definedName name="BExW62ETJAPBX5X53FTGUCHZXI2K" localSheetId="7" hidden="1">#REF!</definedName>
    <definedName name="BExW62ETJAPBX5X53FTGUCHZXI2K" localSheetId="2" hidden="1">#REF!</definedName>
    <definedName name="BExW62ETJAPBX5X53FTGUCHZXI2K" localSheetId="5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6" hidden="1">#REF!</definedName>
    <definedName name="BExW660AV1TUV2XNUPD65RZR3QOO" localSheetId="13" hidden="1">#REF!</definedName>
    <definedName name="BExW660AV1TUV2XNUPD65RZR3QOO" localSheetId="7" hidden="1">#REF!</definedName>
    <definedName name="BExW660AV1TUV2XNUPD65RZR3QOO" localSheetId="2" hidden="1">#REF!</definedName>
    <definedName name="BExW660AV1TUV2XNUPD65RZR3QOO" localSheetId="5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6" hidden="1">#REF!</definedName>
    <definedName name="BExW66LVVZK656PQY1257QMHP2AY" localSheetId="13" hidden="1">#REF!</definedName>
    <definedName name="BExW66LVVZK656PQY1257QMHP2AY" localSheetId="7" hidden="1">#REF!</definedName>
    <definedName name="BExW66LVVZK656PQY1257QMHP2AY" localSheetId="2" hidden="1">#REF!</definedName>
    <definedName name="BExW66LVVZK656PQY1257QMHP2AY" localSheetId="5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6" hidden="1">#REF!</definedName>
    <definedName name="BExW6EJPHAP1TWT380AZLXNHR22P" localSheetId="13" hidden="1">#REF!</definedName>
    <definedName name="BExW6EJPHAP1TWT380AZLXNHR22P" localSheetId="7" hidden="1">#REF!</definedName>
    <definedName name="BExW6EJPHAP1TWT380AZLXNHR22P" localSheetId="2" hidden="1">#REF!</definedName>
    <definedName name="BExW6EJPHAP1TWT380AZLXNHR22P" localSheetId="5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6" hidden="1">#REF!</definedName>
    <definedName name="BExW6G1PJ38H10DVLL8WPQ736OEB" localSheetId="13" hidden="1">#REF!</definedName>
    <definedName name="BExW6G1PJ38H10DVLL8WPQ736OEB" localSheetId="7" hidden="1">#REF!</definedName>
    <definedName name="BExW6G1PJ38H10DVLL8WPQ736OEB" localSheetId="2" hidden="1">#REF!</definedName>
    <definedName name="BExW6G1PJ38H10DVLL8WPQ736OEB" localSheetId="5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6" hidden="1">#REF!</definedName>
    <definedName name="BExW794A74Z5F2K8LVQLD6VSKXUE" localSheetId="13" hidden="1">#REF!</definedName>
    <definedName name="BExW794A74Z5F2K8LVQLD6VSKXUE" localSheetId="7" hidden="1">#REF!</definedName>
    <definedName name="BExW794A74Z5F2K8LVQLD6VSKXUE" localSheetId="2" hidden="1">#REF!</definedName>
    <definedName name="BExW794A74Z5F2K8LVQLD6VSKXUE" localSheetId="5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6" hidden="1">#REF!</definedName>
    <definedName name="BExW7Q1TQ8E6G4WYYNSOMV43S95R" localSheetId="13" hidden="1">#REF!</definedName>
    <definedName name="BExW7Q1TQ8E6G4WYYNSOMV43S95R" localSheetId="7" hidden="1">#REF!</definedName>
    <definedName name="BExW7Q1TQ8E6G4WYYNSOMV43S95R" localSheetId="2" hidden="1">#REF!</definedName>
    <definedName name="BExW7Q1TQ8E6G4WYYNSOMV43S95R" localSheetId="5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6" hidden="1">#REF!</definedName>
    <definedName name="BExW7XZTFZV0N9YM9S4PM74A5X2O" localSheetId="13" hidden="1">#REF!</definedName>
    <definedName name="BExW7XZTFZV0N9YM9S4PM74A5X2O" localSheetId="7" hidden="1">#REF!</definedName>
    <definedName name="BExW7XZTFZV0N9YM9S4PM74A5X2O" localSheetId="2" hidden="1">#REF!</definedName>
    <definedName name="BExW7XZTFZV0N9YM9S4PM74A5X2O" localSheetId="5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6" hidden="1">#REF!</definedName>
    <definedName name="BExW8K0SSIPSKBVP06IJ71600HJZ" localSheetId="13" hidden="1">#REF!</definedName>
    <definedName name="BExW8K0SSIPSKBVP06IJ71600HJZ" localSheetId="7" hidden="1">#REF!</definedName>
    <definedName name="BExW8K0SSIPSKBVP06IJ71600HJZ" localSheetId="2" hidden="1">#REF!</definedName>
    <definedName name="BExW8K0SSIPSKBVP06IJ71600HJZ" localSheetId="5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6" hidden="1">#REF!</definedName>
    <definedName name="BExW8T0GVY3ZYO4ACSBLHS8SH895" localSheetId="13" hidden="1">#REF!</definedName>
    <definedName name="BExW8T0GVY3ZYO4ACSBLHS8SH895" localSheetId="7" hidden="1">#REF!</definedName>
    <definedName name="BExW8T0GVY3ZYO4ACSBLHS8SH895" localSheetId="2" hidden="1">#REF!</definedName>
    <definedName name="BExW8T0GVY3ZYO4ACSBLHS8SH895" localSheetId="5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6" hidden="1">#REF!</definedName>
    <definedName name="BExW8YEP73JMMU9HZ08PM4WHJQZ4" localSheetId="13" hidden="1">#REF!</definedName>
    <definedName name="BExW8YEP73JMMU9HZ08PM4WHJQZ4" localSheetId="7" hidden="1">#REF!</definedName>
    <definedName name="BExW8YEP73JMMU9HZ08PM4WHJQZ4" localSheetId="2" hidden="1">#REF!</definedName>
    <definedName name="BExW8YEP73JMMU9HZ08PM4WHJQZ4" localSheetId="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6" hidden="1">#REF!</definedName>
    <definedName name="BExW937AT53OZQRHNWQZ5BVH24IE" localSheetId="13" hidden="1">#REF!</definedName>
    <definedName name="BExW937AT53OZQRHNWQZ5BVH24IE" localSheetId="7" hidden="1">#REF!</definedName>
    <definedName name="BExW937AT53OZQRHNWQZ5BVH24IE" localSheetId="2" hidden="1">#REF!</definedName>
    <definedName name="BExW937AT53OZQRHNWQZ5BVH24IE" localSheetId="5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6" hidden="1">#REF!</definedName>
    <definedName name="BExW95LN5N0LYFFVP7GJEGDVDLF0" localSheetId="13" hidden="1">#REF!</definedName>
    <definedName name="BExW95LN5N0LYFFVP7GJEGDVDLF0" localSheetId="7" hidden="1">#REF!</definedName>
    <definedName name="BExW95LN5N0LYFFVP7GJEGDVDLF0" localSheetId="2" hidden="1">#REF!</definedName>
    <definedName name="BExW95LN5N0LYFFVP7GJEGDVDLF0" localSheetId="5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6" hidden="1">#REF!</definedName>
    <definedName name="BExW967733Q8RAJOHR2GJ3HO8JIW" localSheetId="13" hidden="1">#REF!</definedName>
    <definedName name="BExW967733Q8RAJOHR2GJ3HO8JIW" localSheetId="7" hidden="1">#REF!</definedName>
    <definedName name="BExW967733Q8RAJOHR2GJ3HO8JIW" localSheetId="2" hidden="1">#REF!</definedName>
    <definedName name="BExW967733Q8RAJOHR2GJ3HO8JIW" localSheetId="5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6" hidden="1">#REF!</definedName>
    <definedName name="BExW9POK1KIOI0ALS5MZIKTDIYMA" localSheetId="13" hidden="1">#REF!</definedName>
    <definedName name="BExW9POK1KIOI0ALS5MZIKTDIYMA" localSheetId="7" hidden="1">#REF!</definedName>
    <definedName name="BExW9POK1KIOI0ALS5MZIKTDIYMA" localSheetId="2" hidden="1">#REF!</definedName>
    <definedName name="BExW9POK1KIOI0ALS5MZIKTDIYMA" localSheetId="5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6" hidden="1">#REF!</definedName>
    <definedName name="BExXLDE6PN4ESWT3LXJNQCY94NE4" localSheetId="13" hidden="1">#REF!</definedName>
    <definedName name="BExXLDE6PN4ESWT3LXJNQCY94NE4" localSheetId="7" hidden="1">#REF!</definedName>
    <definedName name="BExXLDE6PN4ESWT3LXJNQCY94NE4" localSheetId="2" hidden="1">#REF!</definedName>
    <definedName name="BExXLDE6PN4ESWT3LXJNQCY94NE4" localSheetId="5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6" hidden="1">#REF!</definedName>
    <definedName name="BExXLQVPK2H3IF0NDDA5CT612EUK" localSheetId="13" hidden="1">#REF!</definedName>
    <definedName name="BExXLQVPK2H3IF0NDDA5CT612EUK" localSheetId="7" hidden="1">#REF!</definedName>
    <definedName name="BExXLQVPK2H3IF0NDDA5CT612EUK" localSheetId="2" hidden="1">#REF!</definedName>
    <definedName name="BExXLQVPK2H3IF0NDDA5CT612EUK" localSheetId="5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6" hidden="1">#REF!</definedName>
    <definedName name="BExXLR6IO70TYTACKQH9M5PGV24J" localSheetId="13" hidden="1">#REF!</definedName>
    <definedName name="BExXLR6IO70TYTACKQH9M5PGV24J" localSheetId="7" hidden="1">#REF!</definedName>
    <definedName name="BExXLR6IO70TYTACKQH9M5PGV24J" localSheetId="2" hidden="1">#REF!</definedName>
    <definedName name="BExXLR6IO70TYTACKQH9M5PGV24J" localSheetId="5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6" hidden="1">#REF!</definedName>
    <definedName name="BExXM065WOLYRYHGHOJE0OOFXA4M" localSheetId="13" hidden="1">#REF!</definedName>
    <definedName name="BExXM065WOLYRYHGHOJE0OOFXA4M" localSheetId="7" hidden="1">#REF!</definedName>
    <definedName name="BExXM065WOLYRYHGHOJE0OOFXA4M" localSheetId="2" hidden="1">#REF!</definedName>
    <definedName name="BExXM065WOLYRYHGHOJE0OOFXA4M" localSheetId="5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6" hidden="1">#REF!</definedName>
    <definedName name="BExXM3GUNXVDM82KUR17NNUMQCNI" localSheetId="13" hidden="1">#REF!</definedName>
    <definedName name="BExXM3GUNXVDM82KUR17NNUMQCNI" localSheetId="7" hidden="1">#REF!</definedName>
    <definedName name="BExXM3GUNXVDM82KUR17NNUMQCNI" localSheetId="2" hidden="1">#REF!</definedName>
    <definedName name="BExXM3GUNXVDM82KUR17NNUMQCNI" localSheetId="5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6" hidden="1">#REF!</definedName>
    <definedName name="BExXMA28M8SH7MKIGETSDA72WUIZ" localSheetId="13" hidden="1">#REF!</definedName>
    <definedName name="BExXMA28M8SH7MKIGETSDA72WUIZ" localSheetId="7" hidden="1">#REF!</definedName>
    <definedName name="BExXMA28M8SH7MKIGETSDA72WUIZ" localSheetId="2" hidden="1">#REF!</definedName>
    <definedName name="BExXMA28M8SH7MKIGETSDA72WUIZ" localSheetId="5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6" hidden="1">#REF!</definedName>
    <definedName name="BExXMOLHIAHDLFSA31PUB36SC3I9" localSheetId="13" hidden="1">#REF!</definedName>
    <definedName name="BExXMOLHIAHDLFSA31PUB36SC3I9" localSheetId="7" hidden="1">#REF!</definedName>
    <definedName name="BExXMOLHIAHDLFSA31PUB36SC3I9" localSheetId="2" hidden="1">#REF!</definedName>
    <definedName name="BExXMOLHIAHDLFSA31PUB36SC3I9" localSheetId="5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6" hidden="1">#REF!</definedName>
    <definedName name="BExXMT8T5Z3M2JBQN65X2LKH0YQI" localSheetId="13" hidden="1">#REF!</definedName>
    <definedName name="BExXMT8T5Z3M2JBQN65X2LKH0YQI" localSheetId="7" hidden="1">#REF!</definedName>
    <definedName name="BExXMT8T5Z3M2JBQN65X2LKH0YQI" localSheetId="2" hidden="1">#REF!</definedName>
    <definedName name="BExXMT8T5Z3M2JBQN65X2LKH0YQI" localSheetId="5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6" hidden="1">#REF!</definedName>
    <definedName name="BExXN1XNO7H60M9X1E7EVWFJDM5N" localSheetId="13" hidden="1">#REF!</definedName>
    <definedName name="BExXN1XNO7H60M9X1E7EVWFJDM5N" localSheetId="7" hidden="1">#REF!</definedName>
    <definedName name="BExXN1XNO7H60M9X1E7EVWFJDM5N" localSheetId="2" hidden="1">#REF!</definedName>
    <definedName name="BExXN1XNO7H60M9X1E7EVWFJDM5N" localSheetId="5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6" hidden="1">#REF!</definedName>
    <definedName name="BExXN1XOOOY51EZQ6II0LWEU2OYT" localSheetId="13" hidden="1">#REF!</definedName>
    <definedName name="BExXN1XOOOY51EZQ6II0LWEU2OYT" localSheetId="7" hidden="1">#REF!</definedName>
    <definedName name="BExXN1XOOOY51EZQ6II0LWEU2OYT" localSheetId="2" hidden="1">#REF!</definedName>
    <definedName name="BExXN1XOOOY51EZQ6II0LWEU2OYT" localSheetId="5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6" hidden="1">#REF!</definedName>
    <definedName name="BExXN22ZOTIW49GPLWFYKVM90FNZ" localSheetId="13" hidden="1">#REF!</definedName>
    <definedName name="BExXN22ZOTIW49GPLWFYKVM90FNZ" localSheetId="7" hidden="1">#REF!</definedName>
    <definedName name="BExXN22ZOTIW49GPLWFYKVM90FNZ" localSheetId="2" hidden="1">#REF!</definedName>
    <definedName name="BExXN22ZOTIW49GPLWFYKVM90FNZ" localSheetId="5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6" hidden="1">#REF!</definedName>
    <definedName name="BExXN6QAP8UJQVN4R4BQKPP4QK35" localSheetId="13" hidden="1">#REF!</definedName>
    <definedName name="BExXN6QAP8UJQVN4R4BQKPP4QK35" localSheetId="7" hidden="1">#REF!</definedName>
    <definedName name="BExXN6QAP8UJQVN4R4BQKPP4QK35" localSheetId="2" hidden="1">#REF!</definedName>
    <definedName name="BExXN6QAP8UJQVN4R4BQKPP4QK35" localSheetId="5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6" hidden="1">#REF!</definedName>
    <definedName name="BExXNBOA39T2X6Y5Y5GZ5DDNA1AX" localSheetId="13" hidden="1">#REF!</definedName>
    <definedName name="BExXNBOA39T2X6Y5Y5GZ5DDNA1AX" localSheetId="7" hidden="1">#REF!</definedName>
    <definedName name="BExXNBOA39T2X6Y5Y5GZ5DDNA1AX" localSheetId="2" hidden="1">#REF!</definedName>
    <definedName name="BExXNBOA39T2X6Y5Y5GZ5DDNA1AX" localSheetId="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6" hidden="1">#REF!</definedName>
    <definedName name="BExXNBZ1BRDK73S9XPRR1645KLVB" localSheetId="13" hidden="1">#REF!</definedName>
    <definedName name="BExXNBZ1BRDK73S9XPRR1645KLVB" localSheetId="7" hidden="1">#REF!</definedName>
    <definedName name="BExXNBZ1BRDK73S9XPRR1645KLVB" localSheetId="2" hidden="1">#REF!</definedName>
    <definedName name="BExXNBZ1BRDK73S9XPRR1645KLVB" localSheetId="5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6" hidden="1">#REF!</definedName>
    <definedName name="BExXND6872VJ3M2PGT056WQMWBHD" localSheetId="13" hidden="1">#REF!</definedName>
    <definedName name="BExXND6872VJ3M2PGT056WQMWBHD" localSheetId="7" hidden="1">#REF!</definedName>
    <definedName name="BExXND6872VJ3M2PGT056WQMWBHD" localSheetId="2" hidden="1">#REF!</definedName>
    <definedName name="BExXND6872VJ3M2PGT056WQMWBHD" localSheetId="5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6" hidden="1">#REF!</definedName>
    <definedName name="BExXNPM24UN2PGVL9D1TUBFRIKR4" localSheetId="13" hidden="1">#REF!</definedName>
    <definedName name="BExXNPM24UN2PGVL9D1TUBFRIKR4" localSheetId="7" hidden="1">#REF!</definedName>
    <definedName name="BExXNPM24UN2PGVL9D1TUBFRIKR4" localSheetId="2" hidden="1">#REF!</definedName>
    <definedName name="BExXNPM24UN2PGVL9D1TUBFRIKR4" localSheetId="5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6" hidden="1">#REF!</definedName>
    <definedName name="BExXNWCR6WOY5G3VTC96QCIFQE0E" localSheetId="13" hidden="1">#REF!</definedName>
    <definedName name="BExXNWCR6WOY5G3VTC96QCIFQE0E" localSheetId="7" hidden="1">#REF!</definedName>
    <definedName name="BExXNWCR6WOY5G3VTC96QCIFQE0E" localSheetId="2" hidden="1">#REF!</definedName>
    <definedName name="BExXNWCR6WOY5G3VTC96QCIFQE0E" localSheetId="5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6" hidden="1">#REF!</definedName>
    <definedName name="BExXNWYB165VO9MHARCL5WLCHWS0" localSheetId="13" hidden="1">#REF!</definedName>
    <definedName name="BExXNWYB165VO9MHARCL5WLCHWS0" localSheetId="7" hidden="1">#REF!</definedName>
    <definedName name="BExXNWYB165VO9MHARCL5WLCHWS0" localSheetId="2" hidden="1">#REF!</definedName>
    <definedName name="BExXNWYB165VO9MHARCL5WLCHWS0" localSheetId="5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6" hidden="1">#REF!</definedName>
    <definedName name="BExXO278QHQN8JDK5425EJ615ECC" localSheetId="13" hidden="1">#REF!</definedName>
    <definedName name="BExXO278QHQN8JDK5425EJ615ECC" localSheetId="7" hidden="1">#REF!</definedName>
    <definedName name="BExXO278QHQN8JDK5425EJ615ECC" localSheetId="2" hidden="1">#REF!</definedName>
    <definedName name="BExXO278QHQN8JDK5425EJ615ECC" localSheetId="5" hidden="1">#REF!</definedName>
    <definedName name="BExXO278QHQN8JDK5425EJ615ECC" localSheetId="1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6" hidden="1">#REF!</definedName>
    <definedName name="BExXOBHOP0WGFHI2Y9AO4L440UVQ" localSheetId="13" hidden="1">#REF!</definedName>
    <definedName name="BExXOBHOP0WGFHI2Y9AO4L440UVQ" localSheetId="7" hidden="1">#REF!</definedName>
    <definedName name="BExXOBHOP0WGFHI2Y9AO4L440UVQ" localSheetId="2" hidden="1">#REF!</definedName>
    <definedName name="BExXOBHOP0WGFHI2Y9AO4L440UVQ" localSheetId="5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6" hidden="1">#REF!</definedName>
    <definedName name="BExXOHHHX25B8F97636QMXFUDZQK" localSheetId="13" hidden="1">#REF!</definedName>
    <definedName name="BExXOHHHX25B8F97636QMXFUDZQK" localSheetId="7" hidden="1">#REF!</definedName>
    <definedName name="BExXOHHHX25B8F97636QMXFUDZQK" localSheetId="2" hidden="1">#REF!</definedName>
    <definedName name="BExXOHHHX25B8F97636QMXFUDZQK" localSheetId="5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6" hidden="1">#REF!</definedName>
    <definedName name="BExXOHSAD2NSHOLLMZ2JWA4I3I1R" localSheetId="13" hidden="1">#REF!</definedName>
    <definedName name="BExXOHSAD2NSHOLLMZ2JWA4I3I1R" localSheetId="7" hidden="1">#REF!</definedName>
    <definedName name="BExXOHSAD2NSHOLLMZ2JWA4I3I1R" localSheetId="2" hidden="1">#REF!</definedName>
    <definedName name="BExXOHSAD2NSHOLLMZ2JWA4I3I1R" localSheetId="5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6" hidden="1">#REF!</definedName>
    <definedName name="BExXOJKWIJ6IFTV1RHIWHR91EZMW" localSheetId="13" hidden="1">#REF!</definedName>
    <definedName name="BExXOJKWIJ6IFTV1RHIWHR91EZMW" localSheetId="7" hidden="1">#REF!</definedName>
    <definedName name="BExXOJKWIJ6IFTV1RHIWHR91EZMW" localSheetId="2" hidden="1">#REF!</definedName>
    <definedName name="BExXOJKWIJ6IFTV1RHIWHR91EZMW" localSheetId="5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6" hidden="1">#REF!</definedName>
    <definedName name="BExXP80B5FGA00JCM7UXKPI3PB7Y" localSheetId="13" hidden="1">#REF!</definedName>
    <definedName name="BExXP80B5FGA00JCM7UXKPI3PB7Y" localSheetId="7" hidden="1">#REF!</definedName>
    <definedName name="BExXP80B5FGA00JCM7UXKPI3PB7Y" localSheetId="2" hidden="1">#REF!</definedName>
    <definedName name="BExXP80B5FGA00JCM7UXKPI3PB7Y" localSheetId="5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6" hidden="1">#REF!</definedName>
    <definedName name="BExXP85M4WXYVN1UVHUTOEKEG5XS" localSheetId="13" hidden="1">#REF!</definedName>
    <definedName name="BExXP85M4WXYVN1UVHUTOEKEG5XS" localSheetId="7" hidden="1">#REF!</definedName>
    <definedName name="BExXP85M4WXYVN1UVHUTOEKEG5XS" localSheetId="2" hidden="1">#REF!</definedName>
    <definedName name="BExXP85M4WXYVN1UVHUTOEKEG5XS" localSheetId="5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6" hidden="1">#REF!</definedName>
    <definedName name="BExXPELOTHOAG0OWILLAH94OZV5J" localSheetId="13" hidden="1">#REF!</definedName>
    <definedName name="BExXPELOTHOAG0OWILLAH94OZV5J" localSheetId="7" hidden="1">#REF!</definedName>
    <definedName name="BExXPELOTHOAG0OWILLAH94OZV5J" localSheetId="2" hidden="1">#REF!</definedName>
    <definedName name="BExXPELOTHOAG0OWILLAH94OZV5J" localSheetId="5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6" hidden="1">#REF!</definedName>
    <definedName name="BExXPOSJRLJNYPU01QNNQ5URXP2U" localSheetId="13" hidden="1">#REF!</definedName>
    <definedName name="BExXPOSJRLJNYPU01QNNQ5URXP2U" localSheetId="7" hidden="1">#REF!</definedName>
    <definedName name="BExXPOSJRLJNYPU01QNNQ5URXP2U" localSheetId="2" hidden="1">#REF!</definedName>
    <definedName name="BExXPOSJRLJNYPU01QNNQ5URXP2U" localSheetId="5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6" hidden="1">#REF!</definedName>
    <definedName name="BExXPS31W1VD2NMIE4E37LHVDF0L" localSheetId="13" hidden="1">#REF!</definedName>
    <definedName name="BExXPS31W1VD2NMIE4E37LHVDF0L" localSheetId="7" hidden="1">#REF!</definedName>
    <definedName name="BExXPS31W1VD2NMIE4E37LHVDF0L" localSheetId="2" hidden="1">#REF!</definedName>
    <definedName name="BExXPS31W1VD2NMIE4E37LHVDF0L" localSheetId="5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6" hidden="1">#REF!</definedName>
    <definedName name="BExXPZKYEMVF5JOC14HYOOYQK6JK" localSheetId="13" hidden="1">#REF!</definedName>
    <definedName name="BExXPZKYEMVF5JOC14HYOOYQK6JK" localSheetId="7" hidden="1">#REF!</definedName>
    <definedName name="BExXPZKYEMVF5JOC14HYOOYQK6JK" localSheetId="2" hidden="1">#REF!</definedName>
    <definedName name="BExXPZKYEMVF5JOC14HYOOYQK6JK" localSheetId="5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6" hidden="1">#REF!</definedName>
    <definedName name="BExXQ89PA10X79WBWOEP1AJX1OQM" localSheetId="13" hidden="1">#REF!</definedName>
    <definedName name="BExXQ89PA10X79WBWOEP1AJX1OQM" localSheetId="7" hidden="1">#REF!</definedName>
    <definedName name="BExXQ89PA10X79WBWOEP1AJX1OQM" localSheetId="2" hidden="1">#REF!</definedName>
    <definedName name="BExXQ89PA10X79WBWOEP1AJX1OQM" localSheetId="5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6" hidden="1">#REF!</definedName>
    <definedName name="BExXQCGQGGYSI0LTRVR73MUO50AW" localSheetId="13" hidden="1">#REF!</definedName>
    <definedName name="BExXQCGQGGYSI0LTRVR73MUO50AW" localSheetId="7" hidden="1">#REF!</definedName>
    <definedName name="BExXQCGQGGYSI0LTRVR73MUO50AW" localSheetId="2" hidden="1">#REF!</definedName>
    <definedName name="BExXQCGQGGYSI0LTRVR73MUO50AW" localSheetId="5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6" hidden="1">#REF!</definedName>
    <definedName name="BExXQEEXFHDQ8DSRAJSB5ET6J004" localSheetId="13" hidden="1">#REF!</definedName>
    <definedName name="BExXQEEXFHDQ8DSRAJSB5ET6J004" localSheetId="7" hidden="1">#REF!</definedName>
    <definedName name="BExXQEEXFHDQ8DSRAJSB5ET6J004" localSheetId="2" hidden="1">#REF!</definedName>
    <definedName name="BExXQEEXFHDQ8DSRAJSB5ET6J004" localSheetId="5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6" hidden="1">#REF!</definedName>
    <definedName name="BExXQH41O5HZAH8BO6HCFY8YC3TU" localSheetId="13" hidden="1">#REF!</definedName>
    <definedName name="BExXQH41O5HZAH8BO6HCFY8YC3TU" localSheetId="7" hidden="1">#REF!</definedName>
    <definedName name="BExXQH41O5HZAH8BO6HCFY8YC3TU" localSheetId="2" hidden="1">#REF!</definedName>
    <definedName name="BExXQH41O5HZAH8BO6HCFY8YC3TU" localSheetId="5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6" hidden="1">#REF!</definedName>
    <definedName name="BExXQJIEF5R3QQ6D8HO3NGPU0IQC" localSheetId="13" hidden="1">#REF!</definedName>
    <definedName name="BExXQJIEF5R3QQ6D8HO3NGPU0IQC" localSheetId="7" hidden="1">#REF!</definedName>
    <definedName name="BExXQJIEF5R3QQ6D8HO3NGPU0IQC" localSheetId="2" hidden="1">#REF!</definedName>
    <definedName name="BExXQJIEF5R3QQ6D8HO3NGPU0IQC" localSheetId="5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6" hidden="1">#REF!</definedName>
    <definedName name="BExXQRAVW0KPQXIJ59NG6UGTZB59" localSheetId="13" hidden="1">#REF!</definedName>
    <definedName name="BExXQRAVW0KPQXIJ59NG6UGTZB59" localSheetId="7" hidden="1">#REF!</definedName>
    <definedName name="BExXQRAVW0KPQXIJ59NG6UGTZB59" localSheetId="2" hidden="1">#REF!</definedName>
    <definedName name="BExXQRAVW0KPQXIJ59NG6UGTZB59" localSheetId="5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6" hidden="1">#REF!</definedName>
    <definedName name="BExXQU00K9ER4I1WM7T9J0W1E7ZC" localSheetId="13" hidden="1">#REF!</definedName>
    <definedName name="BExXQU00K9ER4I1WM7T9J0W1E7ZC" localSheetId="7" hidden="1">#REF!</definedName>
    <definedName name="BExXQU00K9ER4I1WM7T9J0W1E7ZC" localSheetId="2" hidden="1">#REF!</definedName>
    <definedName name="BExXQU00K9ER4I1WM7T9J0W1E7ZC" localSheetId="5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6" hidden="1">#REF!</definedName>
    <definedName name="BExXQU00KOR7XLM8B13DGJ1MIQDY" localSheetId="13" hidden="1">#REF!</definedName>
    <definedName name="BExXQU00KOR7XLM8B13DGJ1MIQDY" localSheetId="7" hidden="1">#REF!</definedName>
    <definedName name="BExXQU00KOR7XLM8B13DGJ1MIQDY" localSheetId="2" hidden="1">#REF!</definedName>
    <definedName name="BExXQU00KOR7XLM8B13DGJ1MIQDY" localSheetId="5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6" hidden="1">#REF!</definedName>
    <definedName name="BExXQUG48Q1ISN53FE4MRROM0HSJ" localSheetId="13" hidden="1">#REF!</definedName>
    <definedName name="BExXQUG48Q1ISN53FE4MRROM0HSJ" localSheetId="7" hidden="1">#REF!</definedName>
    <definedName name="BExXQUG48Q1ISN53FE4MRROM0HSJ" localSheetId="2" hidden="1">#REF!</definedName>
    <definedName name="BExXQUG48Q1ISN53FE4MRROM0HSJ" localSheetId="5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6" hidden="1">#REF!</definedName>
    <definedName name="BExXQXG18PS8HGBOS03OSTQ0KEYC" localSheetId="13" hidden="1">#REF!</definedName>
    <definedName name="BExXQXG18PS8HGBOS03OSTQ0KEYC" localSheetId="7" hidden="1">#REF!</definedName>
    <definedName name="BExXQXG18PS8HGBOS03OSTQ0KEYC" localSheetId="2" hidden="1">#REF!</definedName>
    <definedName name="BExXQXG18PS8HGBOS03OSTQ0KEYC" localSheetId="5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6" hidden="1">#REF!</definedName>
    <definedName name="BExXQXQT4OAFQT5B0YB3USDJOJOB" localSheetId="13" hidden="1">#REF!</definedName>
    <definedName name="BExXQXQT4OAFQT5B0YB3USDJOJOB" localSheetId="7" hidden="1">#REF!</definedName>
    <definedName name="BExXQXQT4OAFQT5B0YB3USDJOJOB" localSheetId="2" hidden="1">#REF!</definedName>
    <definedName name="BExXQXQT4OAFQT5B0YB3USDJOJOB" localSheetId="5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6" hidden="1">#REF!</definedName>
    <definedName name="BExXR3FSEXAHSXEQNJORWFCPX86N" localSheetId="13" hidden="1">#REF!</definedName>
    <definedName name="BExXR3FSEXAHSXEQNJORWFCPX86N" localSheetId="7" hidden="1">#REF!</definedName>
    <definedName name="BExXR3FSEXAHSXEQNJORWFCPX86N" localSheetId="2" hidden="1">#REF!</definedName>
    <definedName name="BExXR3FSEXAHSXEQNJORWFCPX86N" localSheetId="5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6" hidden="1">#REF!</definedName>
    <definedName name="BExXR3W3FKYQBLR299HO9RZ70C43" localSheetId="13" hidden="1">#REF!</definedName>
    <definedName name="BExXR3W3FKYQBLR299HO9RZ70C43" localSheetId="7" hidden="1">#REF!</definedName>
    <definedName name="BExXR3W3FKYQBLR299HO9RZ70C43" localSheetId="2" hidden="1">#REF!</definedName>
    <definedName name="BExXR3W3FKYQBLR299HO9RZ70C43" localSheetId="5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6" hidden="1">#REF!</definedName>
    <definedName name="BExXR46U23CRRBV6IZT982MAEQKI" localSheetId="13" hidden="1">#REF!</definedName>
    <definedName name="BExXR46U23CRRBV6IZT982MAEQKI" localSheetId="7" hidden="1">#REF!</definedName>
    <definedName name="BExXR46U23CRRBV6IZT982MAEQKI" localSheetId="2" hidden="1">#REF!</definedName>
    <definedName name="BExXR46U23CRRBV6IZT982MAEQKI" localSheetId="5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6" hidden="1">#REF!</definedName>
    <definedName name="BExXR6A8W3ND3XDZXBMQZ1VCAXHG" localSheetId="13" hidden="1">#REF!</definedName>
    <definedName name="BExXR6A8W3ND3XDZXBMQZ1VCAXHG" localSheetId="7" hidden="1">#REF!</definedName>
    <definedName name="BExXR6A8W3ND3XDZXBMQZ1VCAXHG" localSheetId="2" hidden="1">#REF!</definedName>
    <definedName name="BExXR6A8W3ND3XDZXBMQZ1VCAXHG" localSheetId="5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6" hidden="1">#REF!</definedName>
    <definedName name="BExXR7HKNHT37B4OOA9K9191PP22" localSheetId="13" hidden="1">#REF!</definedName>
    <definedName name="BExXR7HKNHT37B4OOA9K9191PP22" localSheetId="7" hidden="1">#REF!</definedName>
    <definedName name="BExXR7HKNHT37B4OOA9K9191PP22" localSheetId="2" hidden="1">#REF!</definedName>
    <definedName name="BExXR7HKNHT37B4OOA9K9191PP22" localSheetId="5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6" hidden="1">#REF!</definedName>
    <definedName name="BExXR8OKAVX7O70V5IYG2PRKXSTI" localSheetId="13" hidden="1">#REF!</definedName>
    <definedName name="BExXR8OKAVX7O70V5IYG2PRKXSTI" localSheetId="7" hidden="1">#REF!</definedName>
    <definedName name="BExXR8OKAVX7O70V5IYG2PRKXSTI" localSheetId="2" hidden="1">#REF!</definedName>
    <definedName name="BExXR8OKAVX7O70V5IYG2PRKXSTI" localSheetId="5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6" hidden="1">#REF!</definedName>
    <definedName name="BExXRA6N6XCLQM6XDV724ZIH6G93" localSheetId="13" hidden="1">#REF!</definedName>
    <definedName name="BExXRA6N6XCLQM6XDV724ZIH6G93" localSheetId="7" hidden="1">#REF!</definedName>
    <definedName name="BExXRA6N6XCLQM6XDV724ZIH6G93" localSheetId="2" hidden="1">#REF!</definedName>
    <definedName name="BExXRA6N6XCLQM6XDV724ZIH6G93" localSheetId="5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6" hidden="1">#REF!</definedName>
    <definedName name="BExXRABZ1CNKCG6K1MR6OUFHF7J9" localSheetId="13" hidden="1">#REF!</definedName>
    <definedName name="BExXRABZ1CNKCG6K1MR6OUFHF7J9" localSheetId="7" hidden="1">#REF!</definedName>
    <definedName name="BExXRABZ1CNKCG6K1MR6OUFHF7J9" localSheetId="2" hidden="1">#REF!</definedName>
    <definedName name="BExXRABZ1CNKCG6K1MR6OUFHF7J9" localSheetId="5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6" hidden="1">#REF!</definedName>
    <definedName name="BExXRBOFETC0OTJ6WY3VPMFH03VB" localSheetId="13" hidden="1">#REF!</definedName>
    <definedName name="BExXRBOFETC0OTJ6WY3VPMFH03VB" localSheetId="7" hidden="1">#REF!</definedName>
    <definedName name="BExXRBOFETC0OTJ6WY3VPMFH03VB" localSheetId="2" hidden="1">#REF!</definedName>
    <definedName name="BExXRBOFETC0OTJ6WY3VPMFH03VB" localSheetId="5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6" hidden="1">#REF!</definedName>
    <definedName name="BExXRD13K1S9Y3JGR7CXSONT7RJZ" localSheetId="13" hidden="1">#REF!</definedName>
    <definedName name="BExXRD13K1S9Y3JGR7CXSONT7RJZ" localSheetId="7" hidden="1">#REF!</definedName>
    <definedName name="BExXRD13K1S9Y3JGR7CXSONT7RJZ" localSheetId="2" hidden="1">#REF!</definedName>
    <definedName name="BExXRD13K1S9Y3JGR7CXSONT7RJZ" localSheetId="5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6" hidden="1">#REF!</definedName>
    <definedName name="BExXRIFB4QQ87QIGA9AG0NXP577K" localSheetId="13" hidden="1">#REF!</definedName>
    <definedName name="BExXRIFB4QQ87QIGA9AG0NXP577K" localSheetId="7" hidden="1">#REF!</definedName>
    <definedName name="BExXRIFB4QQ87QIGA9AG0NXP577K" localSheetId="2" hidden="1">#REF!</definedName>
    <definedName name="BExXRIFB4QQ87QIGA9AG0NXP577K" localSheetId="5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6" hidden="1">#REF!</definedName>
    <definedName name="BExXRIQ2JF2CVTRDQX2D9SPH7FTN" localSheetId="13" hidden="1">#REF!</definedName>
    <definedName name="BExXRIQ2JF2CVTRDQX2D9SPH7FTN" localSheetId="7" hidden="1">#REF!</definedName>
    <definedName name="BExXRIQ2JF2CVTRDQX2D9SPH7FTN" localSheetId="2" hidden="1">#REF!</definedName>
    <definedName name="BExXRIQ2JF2CVTRDQX2D9SPH7FTN" localSheetId="5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6" hidden="1">#REF!</definedName>
    <definedName name="BExXRO4A6VUH1F4XV8N1BRJ4896W" localSheetId="13" hidden="1">#REF!</definedName>
    <definedName name="BExXRO4A6VUH1F4XV8N1BRJ4896W" localSheetId="7" hidden="1">#REF!</definedName>
    <definedName name="BExXRO4A6VUH1F4XV8N1BRJ4896W" localSheetId="2" hidden="1">#REF!</definedName>
    <definedName name="BExXRO4A6VUH1F4XV8N1BRJ4896W" localSheetId="5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6" hidden="1">#REF!</definedName>
    <definedName name="BExXRO9N1SNJZGKD90P4K7FU1J0P" localSheetId="13" hidden="1">#REF!</definedName>
    <definedName name="BExXRO9N1SNJZGKD90P4K7FU1J0P" localSheetId="7" hidden="1">#REF!</definedName>
    <definedName name="BExXRO9N1SNJZGKD90P4K7FU1J0P" localSheetId="2" hidden="1">#REF!</definedName>
    <definedName name="BExXRO9N1SNJZGKD90P4K7FU1J0P" localSheetId="5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6" hidden="1">#REF!</definedName>
    <definedName name="BExXROF2MWDZ7IFXX27XOJ79Q86E" localSheetId="13" hidden="1">#REF!</definedName>
    <definedName name="BExXROF2MWDZ7IFXX27XOJ79Q86E" localSheetId="7" hidden="1">#REF!</definedName>
    <definedName name="BExXROF2MWDZ7IFXX27XOJ79Q86E" localSheetId="2" hidden="1">#REF!</definedName>
    <definedName name="BExXROF2MWDZ7IFXX27XOJ79Q86E" localSheetId="5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6" hidden="1">#REF!</definedName>
    <definedName name="BExXRV5QP3Z0KAQ1EQT9JYT2FV0L" localSheetId="13" hidden="1">#REF!</definedName>
    <definedName name="BExXRV5QP3Z0KAQ1EQT9JYT2FV0L" localSheetId="7" hidden="1">#REF!</definedName>
    <definedName name="BExXRV5QP3Z0KAQ1EQT9JYT2FV0L" localSheetId="2" hidden="1">#REF!</definedName>
    <definedName name="BExXRV5QP3Z0KAQ1EQT9JYT2FV0L" localSheetId="5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6" hidden="1">#REF!</definedName>
    <definedName name="BExXRZ20LZZCW8LVGDK0XETOTSAI" localSheetId="13" hidden="1">#REF!</definedName>
    <definedName name="BExXRZ20LZZCW8LVGDK0XETOTSAI" localSheetId="7" hidden="1">#REF!</definedName>
    <definedName name="BExXRZ20LZZCW8LVGDK0XETOTSAI" localSheetId="2" hidden="1">#REF!</definedName>
    <definedName name="BExXRZ20LZZCW8LVGDK0XETOTSAI" localSheetId="5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6" hidden="1">#REF!</definedName>
    <definedName name="BExXS4R1GKUJQX6MHUIUN4S3SCAS" localSheetId="13" hidden="1">#REF!</definedName>
    <definedName name="BExXS4R1GKUJQX6MHUIUN4S3SCAS" localSheetId="7" hidden="1">#REF!</definedName>
    <definedName name="BExXS4R1GKUJQX6MHUIUN4S3SCAS" localSheetId="2" hidden="1">#REF!</definedName>
    <definedName name="BExXS4R1GKUJQX6MHUIUN4S3SCAS" localSheetId="5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6" hidden="1">#REF!</definedName>
    <definedName name="BExXS63O4OMWMNXXAODZQFSDG33N" localSheetId="13" hidden="1">#REF!</definedName>
    <definedName name="BExXS63O4OMWMNXXAODZQFSDG33N" localSheetId="7" hidden="1">#REF!</definedName>
    <definedName name="BExXS63O4OMWMNXXAODZQFSDG33N" localSheetId="2" hidden="1">#REF!</definedName>
    <definedName name="BExXS63O4OMWMNXXAODZQFSDG33N" localSheetId="5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6" hidden="1">#REF!</definedName>
    <definedName name="BExXSBSP1TOY051HSPEPM0AEIO2M" localSheetId="13" hidden="1">#REF!</definedName>
    <definedName name="BExXSBSP1TOY051HSPEPM0AEIO2M" localSheetId="7" hidden="1">#REF!</definedName>
    <definedName name="BExXSBSP1TOY051HSPEPM0AEIO2M" localSheetId="2" hidden="1">#REF!</definedName>
    <definedName name="BExXSBSP1TOY051HSPEPM0AEIO2M" localSheetId="5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6" hidden="1">#REF!</definedName>
    <definedName name="BExXSC8RFK5D68FJD2HI4K66SA6I" localSheetId="13" hidden="1">#REF!</definedName>
    <definedName name="BExXSC8RFK5D68FJD2HI4K66SA6I" localSheetId="7" hidden="1">#REF!</definedName>
    <definedName name="BExXSC8RFK5D68FJD2HI4K66SA6I" localSheetId="2" hidden="1">#REF!</definedName>
    <definedName name="BExXSC8RFK5D68FJD2HI4K66SA6I" localSheetId="5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6" hidden="1">#REF!</definedName>
    <definedName name="BExXSCP0AZ5MYCC2UFG2GLBCV1CC" localSheetId="13" hidden="1">#REF!</definedName>
    <definedName name="BExXSCP0AZ5MYCC2UFG2GLBCV1CC" localSheetId="7" hidden="1">#REF!</definedName>
    <definedName name="BExXSCP0AZ5MYCC2UFG2GLBCV1CC" localSheetId="2" hidden="1">#REF!</definedName>
    <definedName name="BExXSCP0AZ5MYCC2UFG2GLBCV1CC" localSheetId="5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6" hidden="1">#REF!</definedName>
    <definedName name="BExXSNHC88W4UMXEOIOOATJAIKZO" localSheetId="13" hidden="1">#REF!</definedName>
    <definedName name="BExXSNHC88W4UMXEOIOOATJAIKZO" localSheetId="7" hidden="1">#REF!</definedName>
    <definedName name="BExXSNHC88W4UMXEOIOOATJAIKZO" localSheetId="2" hidden="1">#REF!</definedName>
    <definedName name="BExXSNHC88W4UMXEOIOOATJAIKZO" localSheetId="5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6" hidden="1">#REF!</definedName>
    <definedName name="BExXSTBS08WIA9TLALV3UQ2Z3MRG" localSheetId="13" hidden="1">#REF!</definedName>
    <definedName name="BExXSTBS08WIA9TLALV3UQ2Z3MRG" localSheetId="7" hidden="1">#REF!</definedName>
    <definedName name="BExXSTBS08WIA9TLALV3UQ2Z3MRG" localSheetId="2" hidden="1">#REF!</definedName>
    <definedName name="BExXSTBS08WIA9TLALV3UQ2Z3MRG" localSheetId="5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6" hidden="1">#REF!</definedName>
    <definedName name="BExXSVQ2WOJJ73YEO8Q2FK60V4G8" localSheetId="13" hidden="1">#REF!</definedName>
    <definedName name="BExXSVQ2WOJJ73YEO8Q2FK60V4G8" localSheetId="7" hidden="1">#REF!</definedName>
    <definedName name="BExXSVQ2WOJJ73YEO8Q2FK60V4G8" localSheetId="2" hidden="1">#REF!</definedName>
    <definedName name="BExXSVQ2WOJJ73YEO8Q2FK60V4G8" localSheetId="5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6" hidden="1">#REF!</definedName>
    <definedName name="BExXTER5A2EQ14KN6J0MVATIHVKN" localSheetId="13" hidden="1">#REF!</definedName>
    <definedName name="BExXTER5A2EQ14KN6J0MVATIHVKN" localSheetId="7" hidden="1">#REF!</definedName>
    <definedName name="BExXTER5A2EQ14KN6J0MVATIHVKN" localSheetId="2" hidden="1">#REF!</definedName>
    <definedName name="BExXTER5A2EQ14KN6J0MVATIHVKN" localSheetId="5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6" hidden="1">#REF!</definedName>
    <definedName name="BExXTHLRNL82GN7KZY3TOLO508N7" localSheetId="13" hidden="1">#REF!</definedName>
    <definedName name="BExXTHLRNL82GN7KZY3TOLO508N7" localSheetId="7" hidden="1">#REF!</definedName>
    <definedName name="BExXTHLRNL82GN7KZY3TOLO508N7" localSheetId="2" hidden="1">#REF!</definedName>
    <definedName name="BExXTHLRNL82GN7KZY3TOLO508N7" localSheetId="5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6" hidden="1">#REF!</definedName>
    <definedName name="BExXTL72MKEQSQH9L2OTFLU8DM2B" localSheetId="13" hidden="1">#REF!</definedName>
    <definedName name="BExXTL72MKEQSQH9L2OTFLU8DM2B" localSheetId="7" hidden="1">#REF!</definedName>
    <definedName name="BExXTL72MKEQSQH9L2OTFLU8DM2B" localSheetId="2" hidden="1">#REF!</definedName>
    <definedName name="BExXTL72MKEQSQH9L2OTFLU8DM2B" localSheetId="5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6" hidden="1">#REF!</definedName>
    <definedName name="BExXTM3M4RTCRSX7VGAXGQNPP668" localSheetId="13" hidden="1">#REF!</definedName>
    <definedName name="BExXTM3M4RTCRSX7VGAXGQNPP668" localSheetId="7" hidden="1">#REF!</definedName>
    <definedName name="BExXTM3M4RTCRSX7VGAXGQNPP668" localSheetId="2" hidden="1">#REF!</definedName>
    <definedName name="BExXTM3M4RTCRSX7VGAXGQNPP668" localSheetId="5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6" hidden="1">#REF!</definedName>
    <definedName name="BExXTOCF78J7WY6FOVBRY1N2RBBR" localSheetId="13" hidden="1">#REF!</definedName>
    <definedName name="BExXTOCF78J7WY6FOVBRY1N2RBBR" localSheetId="7" hidden="1">#REF!</definedName>
    <definedName name="BExXTOCF78J7WY6FOVBRY1N2RBBR" localSheetId="2" hidden="1">#REF!</definedName>
    <definedName name="BExXTOCF78J7WY6FOVBRY1N2RBBR" localSheetId="5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6" hidden="1">#REF!</definedName>
    <definedName name="BExXTP3GYO6Z9RTKKT10XA0UTV3T" localSheetId="13" hidden="1">#REF!</definedName>
    <definedName name="BExXTP3GYO6Z9RTKKT10XA0UTV3T" localSheetId="7" hidden="1">#REF!</definedName>
    <definedName name="BExXTP3GYO6Z9RTKKT10XA0UTV3T" localSheetId="2" hidden="1">#REF!</definedName>
    <definedName name="BExXTP3GYO6Z9RTKKT10XA0UTV3T" localSheetId="5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6" hidden="1">#REF!</definedName>
    <definedName name="BExXTRN4AFX9QW6YC4HNGBBD5R08" localSheetId="13" hidden="1">#REF!</definedName>
    <definedName name="BExXTRN4AFX9QW6YC4HNGBBD5R08" localSheetId="7" hidden="1">#REF!</definedName>
    <definedName name="BExXTRN4AFX9QW6YC4HNGBBD5R08" localSheetId="2" hidden="1">#REF!</definedName>
    <definedName name="BExXTRN4AFX9QW6YC4HNGBBD5R08" localSheetId="5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6" hidden="1">#REF!</definedName>
    <definedName name="BExXTV8M7YIG5C64O046DN613ZRO" localSheetId="13" hidden="1">#REF!</definedName>
    <definedName name="BExXTV8M7YIG5C64O046DN613ZRO" localSheetId="7" hidden="1">#REF!</definedName>
    <definedName name="BExXTV8M7YIG5C64O046DN613ZRO" localSheetId="2" hidden="1">#REF!</definedName>
    <definedName name="BExXTV8M7YIG5C64O046DN613ZRO" localSheetId="5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6" hidden="1">#REF!</definedName>
    <definedName name="BExXTVDXQ7ZX3THNLFJXFAONW0AI" localSheetId="13" hidden="1">#REF!</definedName>
    <definedName name="BExXTVDXQ7ZX3THNLFJXFAONW0AI" localSheetId="7" hidden="1">#REF!</definedName>
    <definedName name="BExXTVDXQ7ZX3THNLFJXFAONW0AI" localSheetId="2" hidden="1">#REF!</definedName>
    <definedName name="BExXTVDXQ7ZX3THNLFJXFAONW0AI" localSheetId="5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6" hidden="1">#REF!</definedName>
    <definedName name="BExXTZKZ4CG92ZQLIRKEXXH9BFIR" localSheetId="13" hidden="1">#REF!</definedName>
    <definedName name="BExXTZKZ4CG92ZQLIRKEXXH9BFIR" localSheetId="7" hidden="1">#REF!</definedName>
    <definedName name="BExXTZKZ4CG92ZQLIRKEXXH9BFIR" localSheetId="2" hidden="1">#REF!</definedName>
    <definedName name="BExXTZKZ4CG92ZQLIRKEXXH9BFIR" localSheetId="5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6" hidden="1">#REF!</definedName>
    <definedName name="BExXU4J2BM2964GD5UZHM752Q4NS" localSheetId="13" hidden="1">#REF!</definedName>
    <definedName name="BExXU4J2BM2964GD5UZHM752Q4NS" localSheetId="7" hidden="1">#REF!</definedName>
    <definedName name="BExXU4J2BM2964GD5UZHM752Q4NS" localSheetId="2" hidden="1">#REF!</definedName>
    <definedName name="BExXU4J2BM2964GD5UZHM752Q4NS" localSheetId="5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6" hidden="1">#REF!</definedName>
    <definedName name="BExXU6XDTT7RM93KILIDEYPA9XKF" localSheetId="13" hidden="1">#REF!</definedName>
    <definedName name="BExXU6XDTT7RM93KILIDEYPA9XKF" localSheetId="7" hidden="1">#REF!</definedName>
    <definedName name="BExXU6XDTT7RM93KILIDEYPA9XKF" localSheetId="2" hidden="1">#REF!</definedName>
    <definedName name="BExXU6XDTT7RM93KILIDEYPA9XKF" localSheetId="5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6" hidden="1">#REF!</definedName>
    <definedName name="BExXU8VLZA7WLPZ3RAQZGNERUD26" localSheetId="13" hidden="1">#REF!</definedName>
    <definedName name="BExXU8VLZA7WLPZ3RAQZGNERUD26" localSheetId="7" hidden="1">#REF!</definedName>
    <definedName name="BExXU8VLZA7WLPZ3RAQZGNERUD26" localSheetId="2" hidden="1">#REF!</definedName>
    <definedName name="BExXU8VLZA7WLPZ3RAQZGNERUD26" localSheetId="5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6" hidden="1">#REF!</definedName>
    <definedName name="BExXUB9RSLSCNN5ETLXY72DAPZZM" localSheetId="13" hidden="1">#REF!</definedName>
    <definedName name="BExXUB9RSLSCNN5ETLXY72DAPZZM" localSheetId="7" hidden="1">#REF!</definedName>
    <definedName name="BExXUB9RSLSCNN5ETLXY72DAPZZM" localSheetId="2" hidden="1">#REF!</definedName>
    <definedName name="BExXUB9RSLSCNN5ETLXY72DAPZZM" localSheetId="5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6" hidden="1">#REF!</definedName>
    <definedName name="BExXUFRM82XQIN2T8KGLDQL1IBQW" localSheetId="13" hidden="1">#REF!</definedName>
    <definedName name="BExXUFRM82XQIN2T8KGLDQL1IBQW" localSheetId="7" hidden="1">#REF!</definedName>
    <definedName name="BExXUFRM82XQIN2T8KGLDQL1IBQW" localSheetId="2" hidden="1">#REF!</definedName>
    <definedName name="BExXUFRM82XQIN2T8KGLDQL1IBQW" localSheetId="5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6" hidden="1">#REF!</definedName>
    <definedName name="BExXUQEQBF6FI240ZGIF9YXZSRAU" localSheetId="13" hidden="1">#REF!</definedName>
    <definedName name="BExXUQEQBF6FI240ZGIF9YXZSRAU" localSheetId="7" hidden="1">#REF!</definedName>
    <definedName name="BExXUQEQBF6FI240ZGIF9YXZSRAU" localSheetId="2" hidden="1">#REF!</definedName>
    <definedName name="BExXUQEQBF6FI240ZGIF9YXZSRAU" localSheetId="5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6" hidden="1">#REF!</definedName>
    <definedName name="BExXUX02UQ8LJPBZ4YBORILFR0W0" localSheetId="13" hidden="1">#REF!</definedName>
    <definedName name="BExXUX02UQ8LJPBZ4YBORILFR0W0" localSheetId="7" hidden="1">#REF!</definedName>
    <definedName name="BExXUX02UQ8LJPBZ4YBORILFR0W0" localSheetId="2" hidden="1">#REF!</definedName>
    <definedName name="BExXUX02UQ8LJPBZ4YBORILFR0W0" localSheetId="5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6" hidden="1">#REF!</definedName>
    <definedName name="BExXUYND6EJO7CJ5KRICV4O1JNWK" localSheetId="13" hidden="1">#REF!</definedName>
    <definedName name="BExXUYND6EJO7CJ5KRICV4O1JNWK" localSheetId="7" hidden="1">#REF!</definedName>
    <definedName name="BExXUYND6EJO7CJ5KRICV4O1JNWK" localSheetId="2" hidden="1">#REF!</definedName>
    <definedName name="BExXUYND6EJO7CJ5KRICV4O1JNWK" localSheetId="5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6" hidden="1">#REF!</definedName>
    <definedName name="BExXV6FWG4H3S2QEUJZYIXILNGJ7" localSheetId="13" hidden="1">#REF!</definedName>
    <definedName name="BExXV6FWG4H3S2QEUJZYIXILNGJ7" localSheetId="7" hidden="1">#REF!</definedName>
    <definedName name="BExXV6FWG4H3S2QEUJZYIXILNGJ7" localSheetId="2" hidden="1">#REF!</definedName>
    <definedName name="BExXV6FWG4H3S2QEUJZYIXILNGJ7" localSheetId="5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6" hidden="1">#REF!</definedName>
    <definedName name="BExXVK87BMMO6LHKV0CFDNIQVIBS" localSheetId="13" hidden="1">#REF!</definedName>
    <definedName name="BExXVK87BMMO6LHKV0CFDNIQVIBS" localSheetId="7" hidden="1">#REF!</definedName>
    <definedName name="BExXVK87BMMO6LHKV0CFDNIQVIBS" localSheetId="2" hidden="1">#REF!</definedName>
    <definedName name="BExXVK87BMMO6LHKV0CFDNIQVIBS" localSheetId="5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6" hidden="1">#REF!</definedName>
    <definedName name="BExXVKZ9WXPGL6IVY6T61IDD771I" localSheetId="13" hidden="1">#REF!</definedName>
    <definedName name="BExXVKZ9WXPGL6IVY6T61IDD771I" localSheetId="7" hidden="1">#REF!</definedName>
    <definedName name="BExXVKZ9WXPGL6IVY6T61IDD771I" localSheetId="2" hidden="1">#REF!</definedName>
    <definedName name="BExXVKZ9WXPGL6IVY6T61IDD771I" localSheetId="5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6" hidden="1">#REF!</definedName>
    <definedName name="BExXVLA319WCSEOVHB05KDUSU054" localSheetId="13" hidden="1">#REF!</definedName>
    <definedName name="BExXVLA319WCSEOVHB05KDUSU054" localSheetId="7" hidden="1">#REF!</definedName>
    <definedName name="BExXVLA319WCSEOVHB05KDUSU054" localSheetId="2" hidden="1">#REF!</definedName>
    <definedName name="BExXVLA319WCSEOVHB05KDUSU054" localSheetId="5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6" hidden="1">#REF!</definedName>
    <definedName name="BExXVTTG5YRCSTI0UL141BKR36SU" localSheetId="13" hidden="1">#REF!</definedName>
    <definedName name="BExXVTTG5YRCSTI0UL141BKR36SU" localSheetId="7" hidden="1">#REF!</definedName>
    <definedName name="BExXVTTG5YRCSTI0UL141BKR36SU" localSheetId="2" hidden="1">#REF!</definedName>
    <definedName name="BExXVTTG5YRCSTI0UL141BKR36SU" localSheetId="5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6" hidden="1">#REF!</definedName>
    <definedName name="BExXVYWX74VKI8BDDSX9U85460MB" localSheetId="13" hidden="1">#REF!</definedName>
    <definedName name="BExXVYWX74VKI8BDDSX9U85460MB" localSheetId="7" hidden="1">#REF!</definedName>
    <definedName name="BExXVYWX74VKI8BDDSX9U85460MB" localSheetId="2" hidden="1">#REF!</definedName>
    <definedName name="BExXVYWX74VKI8BDDSX9U85460MB" localSheetId="5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6" hidden="1">#REF!</definedName>
    <definedName name="BExXW27MMXHXUXX78SDTBE1JYTHT" localSheetId="13" hidden="1">#REF!</definedName>
    <definedName name="BExXW27MMXHXUXX78SDTBE1JYTHT" localSheetId="7" hidden="1">#REF!</definedName>
    <definedName name="BExXW27MMXHXUXX78SDTBE1JYTHT" localSheetId="2" hidden="1">#REF!</definedName>
    <definedName name="BExXW27MMXHXUXX78SDTBE1JYTHT" localSheetId="5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6" hidden="1">#REF!</definedName>
    <definedName name="BExXW2YIM2MYBSHRIX0RP9D4PRMN" localSheetId="13" hidden="1">#REF!</definedName>
    <definedName name="BExXW2YIM2MYBSHRIX0RP9D4PRMN" localSheetId="7" hidden="1">#REF!</definedName>
    <definedName name="BExXW2YIM2MYBSHRIX0RP9D4PRMN" localSheetId="2" hidden="1">#REF!</definedName>
    <definedName name="BExXW2YIM2MYBSHRIX0RP9D4PRMN" localSheetId="5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6" hidden="1">#REF!</definedName>
    <definedName name="BExXWBNE4KTFSXKVSRF6WX039WPB" localSheetId="13" hidden="1">#REF!</definedName>
    <definedName name="BExXWBNE4KTFSXKVSRF6WX039WPB" localSheetId="7" hidden="1">#REF!</definedName>
    <definedName name="BExXWBNE4KTFSXKVSRF6WX039WPB" localSheetId="2" hidden="1">#REF!</definedName>
    <definedName name="BExXWBNE4KTFSXKVSRF6WX039WPB" localSheetId="5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6" hidden="1">#REF!</definedName>
    <definedName name="BExXWFP5AYE7EHYTJWBZSQ8PQ0YX" localSheetId="13" hidden="1">#REF!</definedName>
    <definedName name="BExXWFP5AYE7EHYTJWBZSQ8PQ0YX" localSheetId="7" hidden="1">#REF!</definedName>
    <definedName name="BExXWFP5AYE7EHYTJWBZSQ8PQ0YX" localSheetId="2" hidden="1">#REF!</definedName>
    <definedName name="BExXWFP5AYE7EHYTJWBZSQ8PQ0YX" localSheetId="5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6" hidden="1">#REF!</definedName>
    <definedName name="BExXWIUCR0LXM58OVKZT2APLVTIA" localSheetId="13" hidden="1">#REF!</definedName>
    <definedName name="BExXWIUCR0LXM58OVKZT2APLVTIA" localSheetId="7" hidden="1">#REF!</definedName>
    <definedName name="BExXWIUCR0LXM58OVKZT2APLVTIA" localSheetId="2" hidden="1">#REF!</definedName>
    <definedName name="BExXWIUCR0LXM58OVKZT2APLVTIA" localSheetId="5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6" hidden="1">#REF!</definedName>
    <definedName name="BExXWTXJEA32DLC6QKN10QB955JT" localSheetId="13" hidden="1">#REF!</definedName>
    <definedName name="BExXWTXJEA32DLC6QKN10QB955JT" localSheetId="7" hidden="1">#REF!</definedName>
    <definedName name="BExXWTXJEA32DLC6QKN10QB955JT" localSheetId="2" hidden="1">#REF!</definedName>
    <definedName name="BExXWTXJEA32DLC6QKN10QB955JT" localSheetId="5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6" hidden="1">#REF!</definedName>
    <definedName name="BExXWVFIBQT8OY1O41FRFPFGXQHK" localSheetId="13" hidden="1">#REF!</definedName>
    <definedName name="BExXWVFIBQT8OY1O41FRFPFGXQHK" localSheetId="7" hidden="1">#REF!</definedName>
    <definedName name="BExXWVFIBQT8OY1O41FRFPFGXQHK" localSheetId="2" hidden="1">#REF!</definedName>
    <definedName name="BExXWVFIBQT8OY1O41FRFPFGXQHK" localSheetId="5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6" hidden="1">#REF!</definedName>
    <definedName name="BExXWWXHBZHA9J3N8K47F84X0M0L" localSheetId="13" hidden="1">#REF!</definedName>
    <definedName name="BExXWWXHBZHA9J3N8K47F84X0M0L" localSheetId="7" hidden="1">#REF!</definedName>
    <definedName name="BExXWWXHBZHA9J3N8K47F84X0M0L" localSheetId="2" hidden="1">#REF!</definedName>
    <definedName name="BExXWWXHBZHA9J3N8K47F84X0M0L" localSheetId="5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6" hidden="1">#REF!</definedName>
    <definedName name="BExXXBM521DL8R4ZX7NZ3DBCUOR5" localSheetId="13" hidden="1">#REF!</definedName>
    <definedName name="BExXXBM521DL8R4ZX7NZ3DBCUOR5" localSheetId="7" hidden="1">#REF!</definedName>
    <definedName name="BExXXBM521DL8R4ZX7NZ3DBCUOR5" localSheetId="2" hidden="1">#REF!</definedName>
    <definedName name="BExXXBM521DL8R4ZX7NZ3DBCUOR5" localSheetId="5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6" hidden="1">#REF!</definedName>
    <definedName name="BExXXC7OZI33XZ03NRMEP7VRLQK4" localSheetId="13" hidden="1">#REF!</definedName>
    <definedName name="BExXXC7OZI33XZ03NRMEP7VRLQK4" localSheetId="7" hidden="1">#REF!</definedName>
    <definedName name="BExXXC7OZI33XZ03NRMEP7VRLQK4" localSheetId="2" hidden="1">#REF!</definedName>
    <definedName name="BExXXC7OZI33XZ03NRMEP7VRLQK4" localSheetId="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6" hidden="1">#REF!</definedName>
    <definedName name="BExXXH5N3NKBQ7BCJPJTBF8CYM2Q" localSheetId="13" hidden="1">#REF!</definedName>
    <definedName name="BExXXH5N3NKBQ7BCJPJTBF8CYM2Q" localSheetId="7" hidden="1">#REF!</definedName>
    <definedName name="BExXXH5N3NKBQ7BCJPJTBF8CYM2Q" localSheetId="2" hidden="1">#REF!</definedName>
    <definedName name="BExXXH5N3NKBQ7BCJPJTBF8CYM2Q" localSheetId="5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6" hidden="1">#REF!</definedName>
    <definedName name="BExXXI7HHXLBLUEW7EQ73TALJF48" localSheetId="13" hidden="1">#REF!</definedName>
    <definedName name="BExXXI7HHXLBLUEW7EQ73TALJF48" localSheetId="7" hidden="1">#REF!</definedName>
    <definedName name="BExXXI7HHXLBLUEW7EQ73TALJF48" localSheetId="2" hidden="1">#REF!</definedName>
    <definedName name="BExXXI7HHXLBLUEW7EQ73TALJF48" localSheetId="5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6" hidden="1">#REF!</definedName>
    <definedName name="BExXXKWLM4D541BH6O8GOJMHFHMW" localSheetId="13" hidden="1">#REF!</definedName>
    <definedName name="BExXXKWLM4D541BH6O8GOJMHFHMW" localSheetId="7" hidden="1">#REF!</definedName>
    <definedName name="BExXXKWLM4D541BH6O8GOJMHFHMW" localSheetId="2" hidden="1">#REF!</definedName>
    <definedName name="BExXXKWLM4D541BH6O8GOJMHFHMW" localSheetId="5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6" hidden="1">#REF!</definedName>
    <definedName name="BExXXNR17I6P4FQZPQF2ZXDFYB6C" localSheetId="13" hidden="1">#REF!</definedName>
    <definedName name="BExXXNR17I6P4FQZPQF2ZXDFYB6C" localSheetId="7" hidden="1">#REF!</definedName>
    <definedName name="BExXXNR17I6P4FQZPQF2ZXDFYB6C" localSheetId="2" hidden="1">#REF!</definedName>
    <definedName name="BExXXNR17I6P4FQZPQF2ZXDFYB6C" localSheetId="5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6" hidden="1">#REF!</definedName>
    <definedName name="BExXXPPA1Q87XPI97X0OXCPBPDON" localSheetId="13" hidden="1">#REF!</definedName>
    <definedName name="BExXXPPA1Q87XPI97X0OXCPBPDON" localSheetId="7" hidden="1">#REF!</definedName>
    <definedName name="BExXXPPA1Q87XPI97X0OXCPBPDON" localSheetId="2" hidden="1">#REF!</definedName>
    <definedName name="BExXXPPA1Q87XPI97X0OXCPBPDON" localSheetId="5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6" hidden="1">#REF!</definedName>
    <definedName name="BExXXVUDA98IZTQ6MANKU4MTTDVR" localSheetId="13" hidden="1">#REF!</definedName>
    <definedName name="BExXXVUDA98IZTQ6MANKU4MTTDVR" localSheetId="7" hidden="1">#REF!</definedName>
    <definedName name="BExXXVUDA98IZTQ6MANKU4MTTDVR" localSheetId="2" hidden="1">#REF!</definedName>
    <definedName name="BExXXVUDA98IZTQ6MANKU4MTTDVR" localSheetId="5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6" hidden="1">#REF!</definedName>
    <definedName name="BExXXZQNZY6IZI45DJXJK0MQZWA7" localSheetId="13" hidden="1">#REF!</definedName>
    <definedName name="BExXXZQNZY6IZI45DJXJK0MQZWA7" localSheetId="7" hidden="1">#REF!</definedName>
    <definedName name="BExXXZQNZY6IZI45DJXJK0MQZWA7" localSheetId="2" hidden="1">#REF!</definedName>
    <definedName name="BExXXZQNZY6IZI45DJXJK0MQZWA7" localSheetId="5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6" hidden="1">#REF!</definedName>
    <definedName name="BExXY5QFG6QP94SFT3935OBM8Y4K" localSheetId="13" hidden="1">#REF!</definedName>
    <definedName name="BExXY5QFG6QP94SFT3935OBM8Y4K" localSheetId="7" hidden="1">#REF!</definedName>
    <definedName name="BExXY5QFG6QP94SFT3935OBM8Y4K" localSheetId="2" hidden="1">#REF!</definedName>
    <definedName name="BExXY5QFG6QP94SFT3935OBM8Y4K" localSheetId="5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6" hidden="1">#REF!</definedName>
    <definedName name="BExXY7TYEBFXRYUYIFHTN65RJ8EW" localSheetId="13" hidden="1">#REF!</definedName>
    <definedName name="BExXY7TYEBFXRYUYIFHTN65RJ8EW" localSheetId="7" hidden="1">#REF!</definedName>
    <definedName name="BExXY7TYEBFXRYUYIFHTN65RJ8EW" localSheetId="2" hidden="1">#REF!</definedName>
    <definedName name="BExXY7TYEBFXRYUYIFHTN65RJ8EW" localSheetId="5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6" hidden="1">#REF!</definedName>
    <definedName name="BExXYLBHANUXC5FCTDDTGOVD3GQS" localSheetId="13" hidden="1">#REF!</definedName>
    <definedName name="BExXYLBHANUXC5FCTDDTGOVD3GQS" localSheetId="7" hidden="1">#REF!</definedName>
    <definedName name="BExXYLBHANUXC5FCTDDTGOVD3GQS" localSheetId="2" hidden="1">#REF!</definedName>
    <definedName name="BExXYLBHANUXC5FCTDDTGOVD3GQS" localSheetId="5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6" hidden="1">#REF!</definedName>
    <definedName name="BExXYMNYAYH3WA2ZCFAYKZID9ZCI" localSheetId="13" hidden="1">#REF!</definedName>
    <definedName name="BExXYMNYAYH3WA2ZCFAYKZID9ZCI" localSheetId="7" hidden="1">#REF!</definedName>
    <definedName name="BExXYMNYAYH3WA2ZCFAYKZID9ZCI" localSheetId="2" hidden="1">#REF!</definedName>
    <definedName name="BExXYMNYAYH3WA2ZCFAYKZID9ZCI" localSheetId="5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6" hidden="1">#REF!</definedName>
    <definedName name="BExXYYT12SVN2VDMLVNV4P3ISD8T" localSheetId="13" hidden="1">#REF!</definedName>
    <definedName name="BExXYYT12SVN2VDMLVNV4P3ISD8T" localSheetId="7" hidden="1">#REF!</definedName>
    <definedName name="BExXYYT12SVN2VDMLVNV4P3ISD8T" localSheetId="2" hidden="1">#REF!</definedName>
    <definedName name="BExXYYT12SVN2VDMLVNV4P3ISD8T" localSheetId="5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6" hidden="1">#REF!</definedName>
    <definedName name="BExXYZ3SPSRCWM4YHTPZDCOLZPHR" localSheetId="13" hidden="1">#REF!</definedName>
    <definedName name="BExXYZ3SPSRCWM4YHTPZDCOLZPHR" localSheetId="7" hidden="1">#REF!</definedName>
    <definedName name="BExXYZ3SPSRCWM4YHTPZDCOLZPHR" localSheetId="2" hidden="1">#REF!</definedName>
    <definedName name="BExXYZ3SPSRCWM4YHTPZDCOLZPHR" localSheetId="5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6" hidden="1">#REF!</definedName>
    <definedName name="BExXZFVV4YB42AZ3H1I40YG3JAPU" localSheetId="13" hidden="1">#REF!</definedName>
    <definedName name="BExXZFVV4YB42AZ3H1I40YG3JAPU" localSheetId="7" hidden="1">#REF!</definedName>
    <definedName name="BExXZFVV4YB42AZ3H1I40YG3JAPU" localSheetId="2" hidden="1">#REF!</definedName>
    <definedName name="BExXZFVV4YB42AZ3H1I40YG3JAPU" localSheetId="5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6" hidden="1">#REF!</definedName>
    <definedName name="BExXZG1CQE1M9TDJ99253H6JVGIH" localSheetId="13" hidden="1">#REF!</definedName>
    <definedName name="BExXZG1CQE1M9TDJ99253H6JVGIH" localSheetId="7" hidden="1">#REF!</definedName>
    <definedName name="BExXZG1CQE1M9TDJ99253H6JVGIH" localSheetId="2" hidden="1">#REF!</definedName>
    <definedName name="BExXZG1CQE1M9TDJ99253H6JVGIH" localSheetId="5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6" hidden="1">#REF!</definedName>
    <definedName name="BExXZHJ9T2JELF12CHHGD54J1B0C" localSheetId="13" hidden="1">#REF!</definedName>
    <definedName name="BExXZHJ9T2JELF12CHHGD54J1B0C" localSheetId="7" hidden="1">#REF!</definedName>
    <definedName name="BExXZHJ9T2JELF12CHHGD54J1B0C" localSheetId="2" hidden="1">#REF!</definedName>
    <definedName name="BExXZHJ9T2JELF12CHHGD54J1B0C" localSheetId="5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6" hidden="1">#REF!</definedName>
    <definedName name="BExXZNJ2X1TK2LRK5ZY3MX49H5T7" localSheetId="13" hidden="1">#REF!</definedName>
    <definedName name="BExXZNJ2X1TK2LRK5ZY3MX49H5T7" localSheetId="7" hidden="1">#REF!</definedName>
    <definedName name="BExXZNJ2X1TK2LRK5ZY3MX49H5T7" localSheetId="2" hidden="1">#REF!</definedName>
    <definedName name="BExXZNJ2X1TK2LRK5ZY3MX49H5T7" localSheetId="5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6" hidden="1">#REF!</definedName>
    <definedName name="BExXZOVPCEP495TQSON6PSRQ8XCY" localSheetId="13" hidden="1">#REF!</definedName>
    <definedName name="BExXZOVPCEP495TQSON6PSRQ8XCY" localSheetId="7" hidden="1">#REF!</definedName>
    <definedName name="BExXZOVPCEP495TQSON6PSRQ8XCY" localSheetId="2" hidden="1">#REF!</definedName>
    <definedName name="BExXZOVPCEP495TQSON6PSRQ8XCY" localSheetId="5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6" hidden="1">#REF!</definedName>
    <definedName name="BExXZXKH7NBARQQAZM69Z57IH1MM" localSheetId="13" hidden="1">#REF!</definedName>
    <definedName name="BExXZXKH7NBARQQAZM69Z57IH1MM" localSheetId="7" hidden="1">#REF!</definedName>
    <definedName name="BExXZXKH7NBARQQAZM69Z57IH1MM" localSheetId="2" hidden="1">#REF!</definedName>
    <definedName name="BExXZXKH7NBARQQAZM69Z57IH1MM" localSheetId="5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6" hidden="1">#REF!</definedName>
    <definedName name="BExY07WSDH5QEVM7BJXJK2ZRAI1O" localSheetId="13" hidden="1">#REF!</definedName>
    <definedName name="BExY07WSDH5QEVM7BJXJK2ZRAI1O" localSheetId="7" hidden="1">#REF!</definedName>
    <definedName name="BExY07WSDH5QEVM7BJXJK2ZRAI1O" localSheetId="2" hidden="1">#REF!</definedName>
    <definedName name="BExY07WSDH5QEVM7BJXJK2ZRAI1O" localSheetId="5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6" hidden="1">#REF!</definedName>
    <definedName name="BExY09PJJWYWGWWLX3YT8EVK0YV4" localSheetId="13" hidden="1">#REF!</definedName>
    <definedName name="BExY09PJJWYWGWWLX3YT8EVK0YV4" localSheetId="7" hidden="1">#REF!</definedName>
    <definedName name="BExY09PJJWYWGWWLX3YT8EVK0YV4" localSheetId="2" hidden="1">#REF!</definedName>
    <definedName name="BExY09PJJWYWGWWLX3YT8EVK0YV4" localSheetId="5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6" hidden="1">#REF!</definedName>
    <definedName name="BExY0C3UBVC4M59JIRXVQ8OWAJC1" localSheetId="13" hidden="1">#REF!</definedName>
    <definedName name="BExY0C3UBVC4M59JIRXVQ8OWAJC1" localSheetId="7" hidden="1">#REF!</definedName>
    <definedName name="BExY0C3UBVC4M59JIRXVQ8OWAJC1" localSheetId="2" hidden="1">#REF!</definedName>
    <definedName name="BExY0C3UBVC4M59JIRXVQ8OWAJC1" localSheetId="5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6" hidden="1">#REF!</definedName>
    <definedName name="BExY0ENH6ZXHW155XIGS0F46T43M" localSheetId="13" hidden="1">#REF!</definedName>
    <definedName name="BExY0ENH6ZXHW155XIGS0F46T43M" localSheetId="7" hidden="1">#REF!</definedName>
    <definedName name="BExY0ENH6ZXHW155XIGS0F46T43M" localSheetId="2" hidden="1">#REF!</definedName>
    <definedName name="BExY0ENH6ZXHW155XIGS0F46T43M" localSheetId="5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6" hidden="1">#REF!</definedName>
    <definedName name="BExY0IEEUB9SRGD9I14IDCPO5GV4" localSheetId="13" hidden="1">#REF!</definedName>
    <definedName name="BExY0IEEUB9SRGD9I14IDCPO5GV4" localSheetId="7" hidden="1">#REF!</definedName>
    <definedName name="BExY0IEEUB9SRGD9I14IDCPO5GV4" localSheetId="2" hidden="1">#REF!</definedName>
    <definedName name="BExY0IEEUB9SRGD9I14IDCPO5GV4" localSheetId="5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6" hidden="1">#REF!</definedName>
    <definedName name="BExY0LEAAM7MUGBRLXD6KXBOHZ6S" localSheetId="13" hidden="1">#REF!</definedName>
    <definedName name="BExY0LEAAM7MUGBRLXD6KXBOHZ6S" localSheetId="7" hidden="1">#REF!</definedName>
    <definedName name="BExY0LEAAM7MUGBRLXD6KXBOHZ6S" localSheetId="2" hidden="1">#REF!</definedName>
    <definedName name="BExY0LEAAM7MUGBRLXD6KXBOHZ6S" localSheetId="5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6" hidden="1">#REF!</definedName>
    <definedName name="BExY0OE8GFHMLLTEAFIOQTOPEVPB" localSheetId="13" hidden="1">#REF!</definedName>
    <definedName name="BExY0OE8GFHMLLTEAFIOQTOPEVPB" localSheetId="7" hidden="1">#REF!</definedName>
    <definedName name="BExY0OE8GFHMLLTEAFIOQTOPEVPB" localSheetId="2" hidden="1">#REF!</definedName>
    <definedName name="BExY0OE8GFHMLLTEAFIOQTOPEVPB" localSheetId="5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6" hidden="1">#REF!</definedName>
    <definedName name="BExY0OJHW85S0VKBA8T4HTYPYBOS" localSheetId="13" hidden="1">#REF!</definedName>
    <definedName name="BExY0OJHW85S0VKBA8T4HTYPYBOS" localSheetId="7" hidden="1">#REF!</definedName>
    <definedName name="BExY0OJHW85S0VKBA8T4HTYPYBOS" localSheetId="2" hidden="1">#REF!</definedName>
    <definedName name="BExY0OJHW85S0VKBA8T4HTYPYBOS" localSheetId="5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6" hidden="1">#REF!</definedName>
    <definedName name="BExY0T1E034D7XAXNC6F7540LLIE" localSheetId="13" hidden="1">#REF!</definedName>
    <definedName name="BExY0T1E034D7XAXNC6F7540LLIE" localSheetId="7" hidden="1">#REF!</definedName>
    <definedName name="BExY0T1E034D7XAXNC6F7540LLIE" localSheetId="2" hidden="1">#REF!</definedName>
    <definedName name="BExY0T1E034D7XAXNC6F7540LLIE" localSheetId="5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6" hidden="1">#REF!</definedName>
    <definedName name="BExY0XTZLHN49J2JH94BYTKBJLT3" localSheetId="13" hidden="1">#REF!</definedName>
    <definedName name="BExY0XTZLHN49J2JH94BYTKBJLT3" localSheetId="7" hidden="1">#REF!</definedName>
    <definedName name="BExY0XTZLHN49J2JH94BYTKBJLT3" localSheetId="2" hidden="1">#REF!</definedName>
    <definedName name="BExY0XTZLHN49J2JH94BYTKBJLT3" localSheetId="5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6" hidden="1">#REF!</definedName>
    <definedName name="BExY11FH9TXHERUYGG8FE50U7H7J" localSheetId="13" hidden="1">#REF!</definedName>
    <definedName name="BExY11FH9TXHERUYGG8FE50U7H7J" localSheetId="7" hidden="1">#REF!</definedName>
    <definedName name="BExY11FH9TXHERUYGG8FE50U7H7J" localSheetId="2" hidden="1">#REF!</definedName>
    <definedName name="BExY11FH9TXHERUYGG8FE50U7H7J" localSheetId="5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6" hidden="1">#REF!</definedName>
    <definedName name="BExY180UKNW5NIAWD6ZUYTFEH8QS" localSheetId="13" hidden="1">#REF!</definedName>
    <definedName name="BExY180UKNW5NIAWD6ZUYTFEH8QS" localSheetId="7" hidden="1">#REF!</definedName>
    <definedName name="BExY180UKNW5NIAWD6ZUYTFEH8QS" localSheetId="2" hidden="1">#REF!</definedName>
    <definedName name="BExY180UKNW5NIAWD6ZUYTFEH8QS" localSheetId="5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6" hidden="1">#REF!</definedName>
    <definedName name="BExY1DPTV4LSY9MEOUGXF8X052NA" localSheetId="13" hidden="1">#REF!</definedName>
    <definedName name="BExY1DPTV4LSY9MEOUGXF8X052NA" localSheetId="7" hidden="1">#REF!</definedName>
    <definedName name="BExY1DPTV4LSY9MEOUGXF8X052NA" localSheetId="2" hidden="1">#REF!</definedName>
    <definedName name="BExY1DPTV4LSY9MEOUGXF8X052NA" localSheetId="5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6" hidden="1">#REF!</definedName>
    <definedName name="BExY1GK9ELBEKDD7O6HR6DUO8YGO" localSheetId="13" hidden="1">#REF!</definedName>
    <definedName name="BExY1GK9ELBEKDD7O6HR6DUO8YGO" localSheetId="7" hidden="1">#REF!</definedName>
    <definedName name="BExY1GK9ELBEKDD7O6HR6DUO8YGO" localSheetId="2" hidden="1">#REF!</definedName>
    <definedName name="BExY1GK9ELBEKDD7O6HR6DUO8YGO" localSheetId="5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6" hidden="1">#REF!</definedName>
    <definedName name="BExY1NWOXXFV9GGZ3PX444LZ8TVX" localSheetId="13" hidden="1">#REF!</definedName>
    <definedName name="BExY1NWOXXFV9GGZ3PX444LZ8TVX" localSheetId="7" hidden="1">#REF!</definedName>
    <definedName name="BExY1NWOXXFV9GGZ3PX444LZ8TVX" localSheetId="2" hidden="1">#REF!</definedName>
    <definedName name="BExY1NWOXXFV9GGZ3PX444LZ8TVX" localSheetId="5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6" hidden="1">#REF!</definedName>
    <definedName name="BExY1UCL0RND63LLSM9X5SFRG117" localSheetId="13" hidden="1">#REF!</definedName>
    <definedName name="BExY1UCL0RND63LLSM9X5SFRG117" localSheetId="7" hidden="1">#REF!</definedName>
    <definedName name="BExY1UCL0RND63LLSM9X5SFRG117" localSheetId="2" hidden="1">#REF!</definedName>
    <definedName name="BExY1UCL0RND63LLSM9X5SFRG117" localSheetId="5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6" hidden="1">#REF!</definedName>
    <definedName name="BExY1WAT3937L08HLHIRQHMP2A3H" localSheetId="13" hidden="1">#REF!</definedName>
    <definedName name="BExY1WAT3937L08HLHIRQHMP2A3H" localSheetId="7" hidden="1">#REF!</definedName>
    <definedName name="BExY1WAT3937L08HLHIRQHMP2A3H" localSheetId="2" hidden="1">#REF!</definedName>
    <definedName name="BExY1WAT3937L08HLHIRQHMP2A3H" localSheetId="5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6" hidden="1">#REF!</definedName>
    <definedName name="BExY1YEBOSLMID7LURP8QB46AI91" localSheetId="13" hidden="1">#REF!</definedName>
    <definedName name="BExY1YEBOSLMID7LURP8QB46AI91" localSheetId="7" hidden="1">#REF!</definedName>
    <definedName name="BExY1YEBOSLMID7LURP8QB46AI91" localSheetId="2" hidden="1">#REF!</definedName>
    <definedName name="BExY1YEBOSLMID7LURP8QB46AI91" localSheetId="5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6" hidden="1">#REF!</definedName>
    <definedName name="BExY236UB98PA9PNCHMCSZYCHJBD" localSheetId="13" hidden="1">#REF!</definedName>
    <definedName name="BExY236UB98PA9PNCHMCSZYCHJBD" localSheetId="7" hidden="1">#REF!</definedName>
    <definedName name="BExY236UB98PA9PNCHMCSZYCHJBD" localSheetId="2" hidden="1">#REF!</definedName>
    <definedName name="BExY236UB98PA9PNCHMCSZYCHJBD" localSheetId="5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6" hidden="1">#REF!</definedName>
    <definedName name="BExY2FS4LFX9OHOTQT7SJ2PXAC25" localSheetId="13" hidden="1">#REF!</definedName>
    <definedName name="BExY2FS4LFX9OHOTQT7SJ2PXAC25" localSheetId="7" hidden="1">#REF!</definedName>
    <definedName name="BExY2FS4LFX9OHOTQT7SJ2PXAC25" localSheetId="2" hidden="1">#REF!</definedName>
    <definedName name="BExY2FS4LFX9OHOTQT7SJ2PXAC25" localSheetId="5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6" hidden="1">#REF!</definedName>
    <definedName name="BExY2GDPCZPVU0IQ6IJIB1YQQRQ6" localSheetId="13" hidden="1">#REF!</definedName>
    <definedName name="BExY2GDPCZPVU0IQ6IJIB1YQQRQ6" localSheetId="7" hidden="1">#REF!</definedName>
    <definedName name="BExY2GDPCZPVU0IQ6IJIB1YQQRQ6" localSheetId="2" hidden="1">#REF!</definedName>
    <definedName name="BExY2GDPCZPVU0IQ6IJIB1YQQRQ6" localSheetId="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6" hidden="1">#REF!</definedName>
    <definedName name="BExY2GTSZ3VA9TXLY7KW1LIAKJ61" localSheetId="13" hidden="1">#REF!</definedName>
    <definedName name="BExY2GTSZ3VA9TXLY7KW1LIAKJ61" localSheetId="7" hidden="1">#REF!</definedName>
    <definedName name="BExY2GTSZ3VA9TXLY7KW1LIAKJ61" localSheetId="2" hidden="1">#REF!</definedName>
    <definedName name="BExY2GTSZ3VA9TXLY7KW1LIAKJ61" localSheetId="5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6" hidden="1">#REF!</definedName>
    <definedName name="BExY2IXBR1SGYZH08T7QHKEFS8HA" localSheetId="13" hidden="1">#REF!</definedName>
    <definedName name="BExY2IXBR1SGYZH08T7QHKEFS8HA" localSheetId="7" hidden="1">#REF!</definedName>
    <definedName name="BExY2IXBR1SGYZH08T7QHKEFS8HA" localSheetId="2" hidden="1">#REF!</definedName>
    <definedName name="BExY2IXBR1SGYZH08T7QHKEFS8HA" localSheetId="5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6" hidden="1">#REF!</definedName>
    <definedName name="BExY2Q4B5FUDA5VU4VRUHX327QN0" localSheetId="13" hidden="1">#REF!</definedName>
    <definedName name="BExY2Q4B5FUDA5VU4VRUHX327QN0" localSheetId="7" hidden="1">#REF!</definedName>
    <definedName name="BExY2Q4B5FUDA5VU4VRUHX327QN0" localSheetId="2" hidden="1">#REF!</definedName>
    <definedName name="BExY2Q4B5FUDA5VU4VRUHX327QN0" localSheetId="5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6" hidden="1">#REF!</definedName>
    <definedName name="BExY2S7TM2NG7A1NFYPWIFAIKUCO" localSheetId="13" hidden="1">#REF!</definedName>
    <definedName name="BExY2S7TM2NG7A1NFYPWIFAIKUCO" localSheetId="7" hidden="1">#REF!</definedName>
    <definedName name="BExY2S7TM2NG7A1NFYPWIFAIKUCO" localSheetId="2" hidden="1">#REF!</definedName>
    <definedName name="BExY2S7TM2NG7A1NFYPWIFAIKUCO" localSheetId="5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6" hidden="1">#REF!</definedName>
    <definedName name="BExY2Z3ZGRGD12RWANJZ8DFQO776" localSheetId="13" hidden="1">#REF!</definedName>
    <definedName name="BExY2Z3ZGRGD12RWANJZ8DFQO776" localSheetId="7" hidden="1">#REF!</definedName>
    <definedName name="BExY2Z3ZGRGD12RWANJZ8DFQO776" localSheetId="2" hidden="1">#REF!</definedName>
    <definedName name="BExY2Z3ZGRGD12RWANJZ8DFQO776" localSheetId="5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6" hidden="1">#REF!</definedName>
    <definedName name="BExY30WPXLJ01P42XKBSUF8KNOOK" localSheetId="13" hidden="1">#REF!</definedName>
    <definedName name="BExY30WPXLJ01P42XKBSUF8KNOOK" localSheetId="7" hidden="1">#REF!</definedName>
    <definedName name="BExY30WPXLJ01P42XKBSUF8KNOOK" localSheetId="2" hidden="1">#REF!</definedName>
    <definedName name="BExY30WPXLJ01P42XKBSUF8KNOOK" localSheetId="5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6" hidden="1">#REF!</definedName>
    <definedName name="BExY3297KIB0C8Z1G99OS1MCEGTO" localSheetId="13" hidden="1">#REF!</definedName>
    <definedName name="BExY3297KIB0C8Z1G99OS1MCEGTO" localSheetId="7" hidden="1">#REF!</definedName>
    <definedName name="BExY3297KIB0C8Z1G99OS1MCEGTO" localSheetId="2" hidden="1">#REF!</definedName>
    <definedName name="BExY3297KIB0C8Z1G99OS1MCEGTO" localSheetId="5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6" hidden="1">#REF!</definedName>
    <definedName name="BExY3HOSK7YI364K15OX70AVR6F1" localSheetId="13" hidden="1">#REF!</definedName>
    <definedName name="BExY3HOSK7YI364K15OX70AVR6F1" localSheetId="7" hidden="1">#REF!</definedName>
    <definedName name="BExY3HOSK7YI364K15OX70AVR6F1" localSheetId="2" hidden="1">#REF!</definedName>
    <definedName name="BExY3HOSK7YI364K15OX70AVR6F1" localSheetId="5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6" hidden="1">#REF!</definedName>
    <definedName name="BExY3I526B4VA8JBTKXWE3FGVT0D" localSheetId="13" hidden="1">#REF!</definedName>
    <definedName name="BExY3I526B4VA8JBTKXWE3FGVT0D" localSheetId="7" hidden="1">#REF!</definedName>
    <definedName name="BExY3I526B4VA8JBTKXWE3FGVT0D" localSheetId="2" hidden="1">#REF!</definedName>
    <definedName name="BExY3I526B4VA8JBTKXWE3FGVT0D" localSheetId="5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6" hidden="1">#REF!</definedName>
    <definedName name="BExY3I52TZR3GXQ9HDVDNIYLIGEH" localSheetId="13" hidden="1">#REF!</definedName>
    <definedName name="BExY3I52TZR3GXQ9HDVDNIYLIGEH" localSheetId="7" hidden="1">#REF!</definedName>
    <definedName name="BExY3I52TZR3GXQ9HDVDNIYLIGEH" localSheetId="2" hidden="1">#REF!</definedName>
    <definedName name="BExY3I52TZR3GXQ9HDVDNIYLIGEH" localSheetId="5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6" hidden="1">#REF!</definedName>
    <definedName name="BExY3T89AUR83SOAZZ3OMDEJDQ39" localSheetId="13" hidden="1">#REF!</definedName>
    <definedName name="BExY3T89AUR83SOAZZ3OMDEJDQ39" localSheetId="7" hidden="1">#REF!</definedName>
    <definedName name="BExY3T89AUR83SOAZZ3OMDEJDQ39" localSheetId="2" hidden="1">#REF!</definedName>
    <definedName name="BExY3T89AUR83SOAZZ3OMDEJDQ39" localSheetId="5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6" hidden="1">#REF!</definedName>
    <definedName name="BExY3WZ7VO2K6TYCHDY754FY24AA" localSheetId="13" hidden="1">#REF!</definedName>
    <definedName name="BExY3WZ7VO2K6TYCHDY754FY24AA" localSheetId="7" hidden="1">#REF!</definedName>
    <definedName name="BExY3WZ7VO2K6TYCHDY754FY24AA" localSheetId="2" hidden="1">#REF!</definedName>
    <definedName name="BExY3WZ7VO2K6TYCHDY754FY24AA" localSheetId="5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6" hidden="1">#REF!</definedName>
    <definedName name="BExY4BIG95HDDO6MY6WBUSWJIOLR" localSheetId="13" hidden="1">#REF!</definedName>
    <definedName name="BExY4BIG95HDDO6MY6WBUSWJIOLR" localSheetId="7" hidden="1">#REF!</definedName>
    <definedName name="BExY4BIG95HDDO6MY6WBUSWJIOLR" localSheetId="2" hidden="1">#REF!</definedName>
    <definedName name="BExY4BIG95HDDO6MY6WBUSWJIOLR" localSheetId="5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6" hidden="1">#REF!</definedName>
    <definedName name="BExY4MG771JQ84EMIVB6HQGGHZY7" localSheetId="13" hidden="1">#REF!</definedName>
    <definedName name="BExY4MG771JQ84EMIVB6HQGGHZY7" localSheetId="7" hidden="1">#REF!</definedName>
    <definedName name="BExY4MG771JQ84EMIVB6HQGGHZY7" localSheetId="2" hidden="1">#REF!</definedName>
    <definedName name="BExY4MG771JQ84EMIVB6HQGGHZY7" localSheetId="5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6" hidden="1">#REF!</definedName>
    <definedName name="BExY4PWCSFB8P3J3TBQB2MD67263" localSheetId="13" hidden="1">#REF!</definedName>
    <definedName name="BExY4PWCSFB8P3J3TBQB2MD67263" localSheetId="7" hidden="1">#REF!</definedName>
    <definedName name="BExY4PWCSFB8P3J3TBQB2MD67263" localSheetId="2" hidden="1">#REF!</definedName>
    <definedName name="BExY4PWCSFB8P3J3TBQB2MD67263" localSheetId="5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6" hidden="1">#REF!</definedName>
    <definedName name="BExY4RP3BE6KYZDIKQZO4U4DIT33" localSheetId="13" hidden="1">#REF!</definedName>
    <definedName name="BExY4RP3BE6KYZDIKQZO4U4DIT33" localSheetId="7" hidden="1">#REF!</definedName>
    <definedName name="BExY4RP3BE6KYZDIKQZO4U4DIT33" localSheetId="2" hidden="1">#REF!</definedName>
    <definedName name="BExY4RP3BE6KYZDIKQZO4U4DIT33" localSheetId="5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6" hidden="1">#REF!</definedName>
    <definedName name="BExY4RZW3KK11JLYBA4DWZ92M6LQ" localSheetId="13" hidden="1">#REF!</definedName>
    <definedName name="BExY4RZW3KK11JLYBA4DWZ92M6LQ" localSheetId="7" hidden="1">#REF!</definedName>
    <definedName name="BExY4RZW3KK11JLYBA4DWZ92M6LQ" localSheetId="2" hidden="1">#REF!</definedName>
    <definedName name="BExY4RZW3KK11JLYBA4DWZ92M6LQ" localSheetId="5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6" hidden="1">#REF!</definedName>
    <definedName name="BExY4XOVTTNVZ577RLIEC7NZQFIX" localSheetId="13" hidden="1">#REF!</definedName>
    <definedName name="BExY4XOVTTNVZ577RLIEC7NZQFIX" localSheetId="7" hidden="1">#REF!</definedName>
    <definedName name="BExY4XOVTTNVZ577RLIEC7NZQFIX" localSheetId="2" hidden="1">#REF!</definedName>
    <definedName name="BExY4XOVTTNVZ577RLIEC7NZQFIX" localSheetId="5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6" hidden="1">#REF!</definedName>
    <definedName name="BExY50JAF5CG01GTHAUS7I4ZLUDC" localSheetId="13" hidden="1">#REF!</definedName>
    <definedName name="BExY50JAF5CG01GTHAUS7I4ZLUDC" localSheetId="7" hidden="1">#REF!</definedName>
    <definedName name="BExY50JAF5CG01GTHAUS7I4ZLUDC" localSheetId="2" hidden="1">#REF!</definedName>
    <definedName name="BExY50JAF5CG01GTHAUS7I4ZLUDC" localSheetId="5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6" hidden="1">#REF!</definedName>
    <definedName name="BExY53J7EXFEOFTRNAHLK7IH3ACB" localSheetId="13" hidden="1">#REF!</definedName>
    <definedName name="BExY53J7EXFEOFTRNAHLK7IH3ACB" localSheetId="7" hidden="1">#REF!</definedName>
    <definedName name="BExY53J7EXFEOFTRNAHLK7IH3ACB" localSheetId="2" hidden="1">#REF!</definedName>
    <definedName name="BExY53J7EXFEOFTRNAHLK7IH3ACB" localSheetId="5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6" hidden="1">#REF!</definedName>
    <definedName name="BExY5515SJTJS3VM80M3YYR0WF37" localSheetId="13" hidden="1">#REF!</definedName>
    <definedName name="BExY5515SJTJS3VM80M3YYR0WF37" localSheetId="7" hidden="1">#REF!</definedName>
    <definedName name="BExY5515SJTJS3VM80M3YYR0WF37" localSheetId="2" hidden="1">#REF!</definedName>
    <definedName name="BExY5515SJTJS3VM80M3YYR0WF37" localSheetId="5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6" hidden="1">#REF!</definedName>
    <definedName name="BExY5515WE39FQ3EG5QHG67V9C0O" localSheetId="13" hidden="1">#REF!</definedName>
    <definedName name="BExY5515WE39FQ3EG5QHG67V9C0O" localSheetId="7" hidden="1">#REF!</definedName>
    <definedName name="BExY5515WE39FQ3EG5QHG67V9C0O" localSheetId="2" hidden="1">#REF!</definedName>
    <definedName name="BExY5515WE39FQ3EG5QHG67V9C0O" localSheetId="5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6" hidden="1">#REF!</definedName>
    <definedName name="BExY5986WNAD8NFCPXC9TVLBU4FG" localSheetId="13" hidden="1">#REF!</definedName>
    <definedName name="BExY5986WNAD8NFCPXC9TVLBU4FG" localSheetId="7" hidden="1">#REF!</definedName>
    <definedName name="BExY5986WNAD8NFCPXC9TVLBU4FG" localSheetId="2" hidden="1">#REF!</definedName>
    <definedName name="BExY5986WNAD8NFCPXC9TVLBU4FG" localSheetId="5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6" hidden="1">#REF!</definedName>
    <definedName name="BExY5DF9MS25IFNWGJ1YAS5MDN8R" localSheetId="13" hidden="1">#REF!</definedName>
    <definedName name="BExY5DF9MS25IFNWGJ1YAS5MDN8R" localSheetId="7" hidden="1">#REF!</definedName>
    <definedName name="BExY5DF9MS25IFNWGJ1YAS5MDN8R" localSheetId="2" hidden="1">#REF!</definedName>
    <definedName name="BExY5DF9MS25IFNWGJ1YAS5MDN8R" localSheetId="5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6" hidden="1">#REF!</definedName>
    <definedName name="BExY5ERVGL3UM2MGT8LJ0XPKTZEK" localSheetId="13" hidden="1">#REF!</definedName>
    <definedName name="BExY5ERVGL3UM2MGT8LJ0XPKTZEK" localSheetId="7" hidden="1">#REF!</definedName>
    <definedName name="BExY5ERVGL3UM2MGT8LJ0XPKTZEK" localSheetId="2" hidden="1">#REF!</definedName>
    <definedName name="BExY5ERVGL3UM2MGT8LJ0XPKTZEK" localSheetId="5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6" hidden="1">#REF!</definedName>
    <definedName name="BExY5EX6NJFK8W754ZVZDN5DS04K" localSheetId="13" hidden="1">#REF!</definedName>
    <definedName name="BExY5EX6NJFK8W754ZVZDN5DS04K" localSheetId="7" hidden="1">#REF!</definedName>
    <definedName name="BExY5EX6NJFK8W754ZVZDN5DS04K" localSheetId="2" hidden="1">#REF!</definedName>
    <definedName name="BExY5EX6NJFK8W754ZVZDN5DS04K" localSheetId="5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6" hidden="1">#REF!</definedName>
    <definedName name="BExY5S3XD1NJT109CV54IFOHVLQ6" localSheetId="13" hidden="1">#REF!</definedName>
    <definedName name="BExY5S3XD1NJT109CV54IFOHVLQ6" localSheetId="7" hidden="1">#REF!</definedName>
    <definedName name="BExY5S3XD1NJT109CV54IFOHVLQ6" localSheetId="2" hidden="1">#REF!</definedName>
    <definedName name="BExY5S3XD1NJT109CV54IFOHVLQ6" localSheetId="5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6" hidden="1">#REF!</definedName>
    <definedName name="BExY5W088PPAPLSMR2P7FV2CRDCT" localSheetId="13" hidden="1">#REF!</definedName>
    <definedName name="BExY5W088PPAPLSMR2P7FV2CRDCT" localSheetId="7" hidden="1">#REF!</definedName>
    <definedName name="BExY5W088PPAPLSMR2P7FV2CRDCT" localSheetId="2" hidden="1">#REF!</definedName>
    <definedName name="BExY5W088PPAPLSMR2P7FV2CRDCT" localSheetId="5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6" hidden="1">#REF!</definedName>
    <definedName name="BExY6KA6BQ6H4SH5EMJBVF8UR4ZY" localSheetId="13" hidden="1">#REF!</definedName>
    <definedName name="BExY6KA6BQ6H4SH5EMJBVF8UR4ZY" localSheetId="7" hidden="1">#REF!</definedName>
    <definedName name="BExY6KA6BQ6H4SH5EMJBVF8UR4ZY" localSheetId="2" hidden="1">#REF!</definedName>
    <definedName name="BExY6KA6BQ6H4SH5EMJBVF8UR4ZY" localSheetId="5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6" hidden="1">#REF!</definedName>
    <definedName name="BExY6KVS1MMZ2R34PGEFR2BMTU9W" localSheetId="13" hidden="1">#REF!</definedName>
    <definedName name="BExY6KVS1MMZ2R34PGEFR2BMTU9W" localSheetId="7" hidden="1">#REF!</definedName>
    <definedName name="BExY6KVS1MMZ2R34PGEFR2BMTU9W" localSheetId="2" hidden="1">#REF!</definedName>
    <definedName name="BExY6KVS1MMZ2R34PGEFR2BMTU9W" localSheetId="5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6" hidden="1">#REF!</definedName>
    <definedName name="BExY6Q9YY7LW745GP7CYOGGSPHGE" localSheetId="13" hidden="1">#REF!</definedName>
    <definedName name="BExY6Q9YY7LW745GP7CYOGGSPHGE" localSheetId="7" hidden="1">#REF!</definedName>
    <definedName name="BExY6Q9YY7LW745GP7CYOGGSPHGE" localSheetId="2" hidden="1">#REF!</definedName>
    <definedName name="BExY6Q9YY7LW745GP7CYOGGSPHGE" localSheetId="5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6" hidden="1">#REF!</definedName>
    <definedName name="BExY6R6BYIQZ4OR1E7YI0OVOC08W" localSheetId="13" hidden="1">#REF!</definedName>
    <definedName name="BExY6R6BYIQZ4OR1E7YI0OVOC08W" localSheetId="7" hidden="1">#REF!</definedName>
    <definedName name="BExY6R6BYIQZ4OR1E7YI0OVOC08W" localSheetId="2" hidden="1">#REF!</definedName>
    <definedName name="BExY6R6BYIQZ4OR1E7YI0OVOC08W" localSheetId="5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6" hidden="1">#REF!</definedName>
    <definedName name="BExZIA3C8LKJTEH3MKQ57KJH5TA2" localSheetId="13" hidden="1">#REF!</definedName>
    <definedName name="BExZIA3C8LKJTEH3MKQ57KJH5TA2" localSheetId="7" hidden="1">#REF!</definedName>
    <definedName name="BExZIA3C8LKJTEH3MKQ57KJH5TA2" localSheetId="2" hidden="1">#REF!</definedName>
    <definedName name="BExZIA3C8LKJTEH3MKQ57KJH5TA2" localSheetId="5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6" hidden="1">#REF!</definedName>
    <definedName name="BExZIGDWFIOPMMVCRWX45OIJ5AP3" localSheetId="13" hidden="1">#REF!</definedName>
    <definedName name="BExZIGDWFIOPMMVCRWX45OIJ5AP3" localSheetId="7" hidden="1">#REF!</definedName>
    <definedName name="BExZIGDWFIOPMMVCRWX45OIJ5AP3" localSheetId="2" hidden="1">#REF!</definedName>
    <definedName name="BExZIGDWFIOPMMVCRWX45OIJ5AP3" localSheetId="5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6" hidden="1">#REF!</definedName>
    <definedName name="BExZIIHH3QNQE3GFMHEE4UMHY6WQ" localSheetId="13" hidden="1">#REF!</definedName>
    <definedName name="BExZIIHH3QNQE3GFMHEE4UMHY6WQ" localSheetId="7" hidden="1">#REF!</definedName>
    <definedName name="BExZIIHH3QNQE3GFMHEE4UMHY6WQ" localSheetId="2" hidden="1">#REF!</definedName>
    <definedName name="BExZIIHH3QNQE3GFMHEE4UMHY6WQ" localSheetId="5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6" hidden="1">#REF!</definedName>
    <definedName name="BExZIYO22G5UXOB42GDLYGVRJ6U7" localSheetId="13" hidden="1">#REF!</definedName>
    <definedName name="BExZIYO22G5UXOB42GDLYGVRJ6U7" localSheetId="7" hidden="1">#REF!</definedName>
    <definedName name="BExZIYO22G5UXOB42GDLYGVRJ6U7" localSheetId="2" hidden="1">#REF!</definedName>
    <definedName name="BExZIYO22G5UXOB42GDLYGVRJ6U7" localSheetId="5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6" hidden="1">#REF!</definedName>
    <definedName name="BExZJ7I9T8XU4MZRKJ1VVU76V2LZ" localSheetId="13" hidden="1">#REF!</definedName>
    <definedName name="BExZJ7I9T8XU4MZRKJ1VVU76V2LZ" localSheetId="7" hidden="1">#REF!</definedName>
    <definedName name="BExZJ7I9T8XU4MZRKJ1VVU76V2LZ" localSheetId="2" hidden="1">#REF!</definedName>
    <definedName name="BExZJ7I9T8XU4MZRKJ1VVU76V2LZ" localSheetId="5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6" hidden="1">#REF!</definedName>
    <definedName name="BExZJMY170JCUU1RWASNZ1HJPRTA" localSheetId="13" hidden="1">#REF!</definedName>
    <definedName name="BExZJMY170JCUU1RWASNZ1HJPRTA" localSheetId="7" hidden="1">#REF!</definedName>
    <definedName name="BExZJMY170JCUU1RWASNZ1HJPRTA" localSheetId="2" hidden="1">#REF!</definedName>
    <definedName name="BExZJMY170JCUU1RWASNZ1HJPRTA" localSheetId="5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6" hidden="1">#REF!</definedName>
    <definedName name="BExZJOQR77H0P4SUKVYACDCFBBXO" localSheetId="13" hidden="1">#REF!</definedName>
    <definedName name="BExZJOQR77H0P4SUKVYACDCFBBXO" localSheetId="7" hidden="1">#REF!</definedName>
    <definedName name="BExZJOQR77H0P4SUKVYACDCFBBXO" localSheetId="2" hidden="1">#REF!</definedName>
    <definedName name="BExZJOQR77H0P4SUKVYACDCFBBXO" localSheetId="5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6" hidden="1">#REF!</definedName>
    <definedName name="BExZJS6RG34ODDY9HMZ0O34MEMSB" localSheetId="13" hidden="1">#REF!</definedName>
    <definedName name="BExZJS6RG34ODDY9HMZ0O34MEMSB" localSheetId="7" hidden="1">#REF!</definedName>
    <definedName name="BExZJS6RG34ODDY9HMZ0O34MEMSB" localSheetId="2" hidden="1">#REF!</definedName>
    <definedName name="BExZJS6RG34ODDY9HMZ0O34MEMSB" localSheetId="5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6" hidden="1">#REF!</definedName>
    <definedName name="BExZK34NR4BAD7HJAP7SQ926UQP3" localSheetId="13" hidden="1">#REF!</definedName>
    <definedName name="BExZK34NR4BAD7HJAP7SQ926UQP3" localSheetId="7" hidden="1">#REF!</definedName>
    <definedName name="BExZK34NR4BAD7HJAP7SQ926UQP3" localSheetId="2" hidden="1">#REF!</definedName>
    <definedName name="BExZK34NR4BAD7HJAP7SQ926UQP3" localSheetId="5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6" hidden="1">#REF!</definedName>
    <definedName name="BExZK3FGPHH5H771U7D5XY7XBS6E" localSheetId="13" hidden="1">#REF!</definedName>
    <definedName name="BExZK3FGPHH5H771U7D5XY7XBS6E" localSheetId="7" hidden="1">#REF!</definedName>
    <definedName name="BExZK3FGPHH5H771U7D5XY7XBS6E" localSheetId="2" hidden="1">#REF!</definedName>
    <definedName name="BExZK3FGPHH5H771U7D5XY7XBS6E" localSheetId="5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6" hidden="1">#REF!</definedName>
    <definedName name="BExZK46CVVS9X1BZ6LLL71016ENT" localSheetId="13" hidden="1">#REF!</definedName>
    <definedName name="BExZK46CVVS9X1BZ6LLL71016ENT" localSheetId="7" hidden="1">#REF!</definedName>
    <definedName name="BExZK46CVVS9X1BZ6LLL71016ENT" localSheetId="2" hidden="1">#REF!</definedName>
    <definedName name="BExZK46CVVS9X1BZ6LLL71016ENT" localSheetId="5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6" hidden="1">#REF!</definedName>
    <definedName name="BExZK52PZLTP1F04T09MP30BVT7H" localSheetId="13" hidden="1">#REF!</definedName>
    <definedName name="BExZK52PZLTP1F04T09MP30BVT7H" localSheetId="7" hidden="1">#REF!</definedName>
    <definedName name="BExZK52PZLTP1F04T09MP30BVT7H" localSheetId="2" hidden="1">#REF!</definedName>
    <definedName name="BExZK52PZLTP1F04T09MP30BVT7H" localSheetId="5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6" hidden="1">#REF!</definedName>
    <definedName name="BExZKHYORG3O8C772XPFHM1N8T80" localSheetId="13" hidden="1">#REF!</definedName>
    <definedName name="BExZKHYORG3O8C772XPFHM1N8T80" localSheetId="7" hidden="1">#REF!</definedName>
    <definedName name="BExZKHYORG3O8C772XPFHM1N8T80" localSheetId="2" hidden="1">#REF!</definedName>
    <definedName name="BExZKHYORG3O8C772XPFHM1N8T80" localSheetId="5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6" hidden="1">#REF!</definedName>
    <definedName name="BExZKJRF2IRR57DG9CLC7MSHWNNN" localSheetId="13" hidden="1">#REF!</definedName>
    <definedName name="BExZKJRF2IRR57DG9CLC7MSHWNNN" localSheetId="7" hidden="1">#REF!</definedName>
    <definedName name="BExZKJRF2IRR57DG9CLC7MSHWNNN" localSheetId="2" hidden="1">#REF!</definedName>
    <definedName name="BExZKJRF2IRR57DG9CLC7MSHWNNN" localSheetId="5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6" hidden="1">#REF!</definedName>
    <definedName name="BExZKV5GYXO0X760SBD9TWTIQHGI" localSheetId="13" hidden="1">#REF!</definedName>
    <definedName name="BExZKV5GYXO0X760SBD9TWTIQHGI" localSheetId="7" hidden="1">#REF!</definedName>
    <definedName name="BExZKV5GYXO0X760SBD9TWTIQHGI" localSheetId="2" hidden="1">#REF!</definedName>
    <definedName name="BExZKV5GYXO0X760SBD9TWTIQHGI" localSheetId="5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6" hidden="1">#REF!</definedName>
    <definedName name="BExZKZCGNEA9IPON37A91L4H4H17" localSheetId="13" hidden="1">#REF!</definedName>
    <definedName name="BExZKZCGNEA9IPON37A91L4H4H17" localSheetId="7" hidden="1">#REF!</definedName>
    <definedName name="BExZKZCGNEA9IPON37A91L4H4H17" localSheetId="2" hidden="1">#REF!</definedName>
    <definedName name="BExZKZCGNEA9IPON37A91L4H4H17" localSheetId="5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6" hidden="1">#REF!</definedName>
    <definedName name="BExZL6E4YVXRUN7ZGF2BIGIXFR8K" localSheetId="13" hidden="1">#REF!</definedName>
    <definedName name="BExZL6E4YVXRUN7ZGF2BIGIXFR8K" localSheetId="7" hidden="1">#REF!</definedName>
    <definedName name="BExZL6E4YVXRUN7ZGF2BIGIXFR8K" localSheetId="2" hidden="1">#REF!</definedName>
    <definedName name="BExZL6E4YVXRUN7ZGF2BIGIXFR8K" localSheetId="5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6" hidden="1">#REF!</definedName>
    <definedName name="BExZLF2ZTA4EPN0GHO7C5O8DZ1SN" localSheetId="13" hidden="1">#REF!</definedName>
    <definedName name="BExZLF2ZTA4EPN0GHO7C5O8DZ1SN" localSheetId="7" hidden="1">#REF!</definedName>
    <definedName name="BExZLF2ZTA4EPN0GHO7C5O8DZ1SN" localSheetId="2" hidden="1">#REF!</definedName>
    <definedName name="BExZLF2ZTA4EPN0GHO7C5O8DZ1SN" localSheetId="5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6" hidden="1">#REF!</definedName>
    <definedName name="BExZLGVLMKTPFXG42QYT0PO81G7F" localSheetId="13" hidden="1">#REF!</definedName>
    <definedName name="BExZLGVLMKTPFXG42QYT0PO81G7F" localSheetId="7" hidden="1">#REF!</definedName>
    <definedName name="BExZLGVLMKTPFXG42QYT0PO81G7F" localSheetId="2" hidden="1">#REF!</definedName>
    <definedName name="BExZLGVLMKTPFXG42QYT0PO81G7F" localSheetId="5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6" hidden="1">#REF!</definedName>
    <definedName name="BExZLHRYQQ7BYD3VQWHVTZGYGRCT" localSheetId="13" hidden="1">#REF!</definedName>
    <definedName name="BExZLHRYQQ7BYD3VQWHVTZGYGRCT" localSheetId="7" hidden="1">#REF!</definedName>
    <definedName name="BExZLHRYQQ7BYD3VQWHVTZGYGRCT" localSheetId="2" hidden="1">#REF!</definedName>
    <definedName name="BExZLHRYQQ7BYD3VQWHVTZGYGRCT" localSheetId="5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6" hidden="1">#REF!</definedName>
    <definedName name="BExZLKMK7LRK14S09WLMH7MXSQXM" localSheetId="13" hidden="1">#REF!</definedName>
    <definedName name="BExZLKMK7LRK14S09WLMH7MXSQXM" localSheetId="7" hidden="1">#REF!</definedName>
    <definedName name="BExZLKMK7LRK14S09WLMH7MXSQXM" localSheetId="2" hidden="1">#REF!</definedName>
    <definedName name="BExZLKMK7LRK14S09WLMH7MXSQXM" localSheetId="5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6" hidden="1">#REF!</definedName>
    <definedName name="BExZM503X0NZBS0FF22LK2RGG6GP" localSheetId="13" hidden="1">#REF!</definedName>
    <definedName name="BExZM503X0NZBS0FF22LK2RGG6GP" localSheetId="7" hidden="1">#REF!</definedName>
    <definedName name="BExZM503X0NZBS0FF22LK2RGG6GP" localSheetId="2" hidden="1">#REF!</definedName>
    <definedName name="BExZM503X0NZBS0FF22LK2RGG6GP" localSheetId="5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6" hidden="1">#REF!</definedName>
    <definedName name="BExZM7JVLG0W8EG5RBU915U3SKBY" localSheetId="13" hidden="1">#REF!</definedName>
    <definedName name="BExZM7JVLG0W8EG5RBU915U3SKBY" localSheetId="7" hidden="1">#REF!</definedName>
    <definedName name="BExZM7JVLG0W8EG5RBU915U3SKBY" localSheetId="2" hidden="1">#REF!</definedName>
    <definedName name="BExZM7JVLG0W8EG5RBU915U3SKBY" localSheetId="5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6" hidden="1">#REF!</definedName>
    <definedName name="BExZM85FOVUFF110XMQ9O2ODSJUK" localSheetId="13" hidden="1">#REF!</definedName>
    <definedName name="BExZM85FOVUFF110XMQ9O2ODSJUK" localSheetId="7" hidden="1">#REF!</definedName>
    <definedName name="BExZM85FOVUFF110XMQ9O2ODSJUK" localSheetId="2" hidden="1">#REF!</definedName>
    <definedName name="BExZM85FOVUFF110XMQ9O2ODSJUK" localSheetId="5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6" hidden="1">#REF!</definedName>
    <definedName name="BExZMF1MMTZ1TA14PZ8ASSU2CBSP" localSheetId="13" hidden="1">#REF!</definedName>
    <definedName name="BExZMF1MMTZ1TA14PZ8ASSU2CBSP" localSheetId="7" hidden="1">#REF!</definedName>
    <definedName name="BExZMF1MMTZ1TA14PZ8ASSU2CBSP" localSheetId="2" hidden="1">#REF!</definedName>
    <definedName name="BExZMF1MMTZ1TA14PZ8ASSU2CBSP" localSheetId="5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6" hidden="1">#REF!</definedName>
    <definedName name="BExZMH54ZU6X4KM0375X9K5VJDZN" localSheetId="13" hidden="1">#REF!</definedName>
    <definedName name="BExZMH54ZU6X4KM0375X9K5VJDZN" localSheetId="7" hidden="1">#REF!</definedName>
    <definedName name="BExZMH54ZU6X4KM0375X9K5VJDZN" localSheetId="2" hidden="1">#REF!</definedName>
    <definedName name="BExZMH54ZU6X4KM0375X9K5VJDZN" localSheetId="5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6" hidden="1">#REF!</definedName>
    <definedName name="BExZMKL5YQZD7F0FUCSVFGLPFK52" localSheetId="13" hidden="1">#REF!</definedName>
    <definedName name="BExZMKL5YQZD7F0FUCSVFGLPFK52" localSheetId="7" hidden="1">#REF!</definedName>
    <definedName name="BExZMKL5YQZD7F0FUCSVFGLPFK52" localSheetId="2" hidden="1">#REF!</definedName>
    <definedName name="BExZMKL5YQZD7F0FUCSVFGLPFK52" localSheetId="5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6" hidden="1">#REF!</definedName>
    <definedName name="BExZMOC3VNZALJM71X2T6FV91GTB" localSheetId="13" hidden="1">#REF!</definedName>
    <definedName name="BExZMOC3VNZALJM71X2T6FV91GTB" localSheetId="7" hidden="1">#REF!</definedName>
    <definedName name="BExZMOC3VNZALJM71X2T6FV91GTB" localSheetId="2" hidden="1">#REF!</definedName>
    <definedName name="BExZMOC3VNZALJM71X2T6FV91GTB" localSheetId="5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6" hidden="1">#REF!</definedName>
    <definedName name="BExZMRHA7TTR9QKJOMONHRVY3YOF" localSheetId="13" hidden="1">#REF!</definedName>
    <definedName name="BExZMRHA7TTR9QKJOMONHRVY3YOF" localSheetId="7" hidden="1">#REF!</definedName>
    <definedName name="BExZMRHA7TTR9QKJOMONHRVY3YOF" localSheetId="2" hidden="1">#REF!</definedName>
    <definedName name="BExZMRHA7TTR9QKJOMONHRVY3YOF" localSheetId="5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6" hidden="1">#REF!</definedName>
    <definedName name="BExZMXH39OB0I43XEL3K11U3G9PM" localSheetId="13" hidden="1">#REF!</definedName>
    <definedName name="BExZMXH39OB0I43XEL3K11U3G9PM" localSheetId="7" hidden="1">#REF!</definedName>
    <definedName name="BExZMXH39OB0I43XEL3K11U3G9PM" localSheetId="2" hidden="1">#REF!</definedName>
    <definedName name="BExZMXH39OB0I43XEL3K11U3G9PM" localSheetId="5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6" hidden="1">#REF!</definedName>
    <definedName name="BExZMZQ3RBKDHT5GLFNLS52OSJA0" localSheetId="13" hidden="1">#REF!</definedName>
    <definedName name="BExZMZQ3RBKDHT5GLFNLS52OSJA0" localSheetId="7" hidden="1">#REF!</definedName>
    <definedName name="BExZMZQ3RBKDHT5GLFNLS52OSJA0" localSheetId="2" hidden="1">#REF!</definedName>
    <definedName name="BExZMZQ3RBKDHT5GLFNLS52OSJA0" localSheetId="5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6" hidden="1">#REF!</definedName>
    <definedName name="BExZN2F7Y2J2L2LN5WZRG949MS4A" localSheetId="13" hidden="1">#REF!</definedName>
    <definedName name="BExZN2F7Y2J2L2LN5WZRG949MS4A" localSheetId="7" hidden="1">#REF!</definedName>
    <definedName name="BExZN2F7Y2J2L2LN5WZRG949MS4A" localSheetId="2" hidden="1">#REF!</definedName>
    <definedName name="BExZN2F7Y2J2L2LN5WZRG949MS4A" localSheetId="5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6" hidden="1">#REF!</definedName>
    <definedName name="BExZN847WUWKRYTZWG9TCQZJS3OL" localSheetId="13" hidden="1">#REF!</definedName>
    <definedName name="BExZN847WUWKRYTZWG9TCQZJS3OL" localSheetId="7" hidden="1">#REF!</definedName>
    <definedName name="BExZN847WUWKRYTZWG9TCQZJS3OL" localSheetId="2" hidden="1">#REF!</definedName>
    <definedName name="BExZN847WUWKRYTZWG9TCQZJS3OL" localSheetId="5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6" hidden="1">#REF!</definedName>
    <definedName name="BExZNA2ALK6RDWFAXZQCL9TWRDCF" localSheetId="13" hidden="1">#REF!</definedName>
    <definedName name="BExZNA2ALK6RDWFAXZQCL9TWRDCF" localSheetId="7" hidden="1">#REF!</definedName>
    <definedName name="BExZNA2ALK6RDWFAXZQCL9TWRDCF" localSheetId="2" hidden="1">#REF!</definedName>
    <definedName name="BExZNA2ALK6RDWFAXZQCL9TWRDCF" localSheetId="5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6" hidden="1">#REF!</definedName>
    <definedName name="BExZNH3VISFF4NQI11BZDP5IQ7VG" localSheetId="13" hidden="1">#REF!</definedName>
    <definedName name="BExZNH3VISFF4NQI11BZDP5IQ7VG" localSheetId="7" hidden="1">#REF!</definedName>
    <definedName name="BExZNH3VISFF4NQI11BZDP5IQ7VG" localSheetId="2" hidden="1">#REF!</definedName>
    <definedName name="BExZNH3VISFF4NQI11BZDP5IQ7VG" localSheetId="5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6" hidden="1">#REF!</definedName>
    <definedName name="BExZNJYCFYVMAOI62GB2BABK1ELE" localSheetId="13" hidden="1">#REF!</definedName>
    <definedName name="BExZNJYCFYVMAOI62GB2BABK1ELE" localSheetId="7" hidden="1">#REF!</definedName>
    <definedName name="BExZNJYCFYVMAOI62GB2BABK1ELE" localSheetId="2" hidden="1">#REF!</definedName>
    <definedName name="BExZNJYCFYVMAOI62GB2BABK1ELE" localSheetId="5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6" hidden="1">#REF!</definedName>
    <definedName name="BExZNLGAA6ATMJW0Y28J4OI5W27I" localSheetId="13" hidden="1">#REF!</definedName>
    <definedName name="BExZNLGAA6ATMJW0Y28J4OI5W27I" localSheetId="7" hidden="1">#REF!</definedName>
    <definedName name="BExZNLGAA6ATMJW0Y28J4OI5W27I" localSheetId="2" hidden="1">#REF!</definedName>
    <definedName name="BExZNLGAA6ATMJW0Y28J4OI5W27I" localSheetId="5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6" hidden="1">#REF!</definedName>
    <definedName name="BExZNP7916CH3QP4VCZEULUIKKS5" localSheetId="13" hidden="1">#REF!</definedName>
    <definedName name="BExZNP7916CH3QP4VCZEULUIKKS5" localSheetId="7" hidden="1">#REF!</definedName>
    <definedName name="BExZNP7916CH3QP4VCZEULUIKKS5" localSheetId="2" hidden="1">#REF!</definedName>
    <definedName name="BExZNP7916CH3QP4VCZEULUIKKS5" localSheetId="5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6" hidden="1">#REF!</definedName>
    <definedName name="BExZNV707LIU6Z5H6QI6H67LHTI1" localSheetId="13" hidden="1">#REF!</definedName>
    <definedName name="BExZNV707LIU6Z5H6QI6H67LHTI1" localSheetId="7" hidden="1">#REF!</definedName>
    <definedName name="BExZNV707LIU6Z5H6QI6H67LHTI1" localSheetId="2" hidden="1">#REF!</definedName>
    <definedName name="BExZNV707LIU6Z5H6QI6H67LHTI1" localSheetId="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6" hidden="1">#REF!</definedName>
    <definedName name="BExZNVCBKB930QQ9QW7KSGOZ0V1M" localSheetId="13" hidden="1">#REF!</definedName>
    <definedName name="BExZNVCBKB930QQ9QW7KSGOZ0V1M" localSheetId="7" hidden="1">#REF!</definedName>
    <definedName name="BExZNVCBKB930QQ9QW7KSGOZ0V1M" localSheetId="2" hidden="1">#REF!</definedName>
    <definedName name="BExZNVCBKB930QQ9QW7KSGOZ0V1M" localSheetId="5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6" hidden="1">#REF!</definedName>
    <definedName name="BExZNW8QJ18X0RSGFDWAE9ZSDX39" localSheetId="13" hidden="1">#REF!</definedName>
    <definedName name="BExZNW8QJ18X0RSGFDWAE9ZSDX39" localSheetId="7" hidden="1">#REF!</definedName>
    <definedName name="BExZNW8QJ18X0RSGFDWAE9ZSDX39" localSheetId="2" hidden="1">#REF!</definedName>
    <definedName name="BExZNW8QJ18X0RSGFDWAE9ZSDX39" localSheetId="5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6" hidden="1">#REF!</definedName>
    <definedName name="BExZNZDWRS6Q40L8OCWFEIVI0A1O" localSheetId="13" hidden="1">#REF!</definedName>
    <definedName name="BExZNZDWRS6Q40L8OCWFEIVI0A1O" localSheetId="7" hidden="1">#REF!</definedName>
    <definedName name="BExZNZDWRS6Q40L8OCWFEIVI0A1O" localSheetId="2" hidden="1">#REF!</definedName>
    <definedName name="BExZNZDWRS6Q40L8OCWFEIVI0A1O" localSheetId="5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6" hidden="1">#REF!</definedName>
    <definedName name="BExZOBO9NYLGVJQ31LVQ9XS2ZT4N" localSheetId="13" hidden="1">#REF!</definedName>
    <definedName name="BExZOBO9NYLGVJQ31LVQ9XS2ZT4N" localSheetId="7" hidden="1">#REF!</definedName>
    <definedName name="BExZOBO9NYLGVJQ31LVQ9XS2ZT4N" localSheetId="2" hidden="1">#REF!</definedName>
    <definedName name="BExZOBO9NYLGVJQ31LVQ9XS2ZT4N" localSheetId="5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6" hidden="1">#REF!</definedName>
    <definedName name="BExZOETNB1CJ3Y2RKLI1ZK0S8Z6H" localSheetId="13" hidden="1">#REF!</definedName>
    <definedName name="BExZOETNB1CJ3Y2RKLI1ZK0S8Z6H" localSheetId="7" hidden="1">#REF!</definedName>
    <definedName name="BExZOETNB1CJ3Y2RKLI1ZK0S8Z6H" localSheetId="2" hidden="1">#REF!</definedName>
    <definedName name="BExZOETNB1CJ3Y2RKLI1ZK0S8Z6H" localSheetId="5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6" hidden="1">#REF!</definedName>
    <definedName name="BExZOREMVSK4E5VSWM838KHUB8AI" localSheetId="13" hidden="1">#REF!</definedName>
    <definedName name="BExZOREMVSK4E5VSWM838KHUB8AI" localSheetId="7" hidden="1">#REF!</definedName>
    <definedName name="BExZOREMVSK4E5VSWM838KHUB8AI" localSheetId="2" hidden="1">#REF!</definedName>
    <definedName name="BExZOREMVSK4E5VSWM838KHUB8AI" localSheetId="5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6" hidden="1">#REF!</definedName>
    <definedName name="BExZOVR745T5P1KS9NV2PXZPZVRG" localSheetId="13" hidden="1">#REF!</definedName>
    <definedName name="BExZOVR745T5P1KS9NV2PXZPZVRG" localSheetId="7" hidden="1">#REF!</definedName>
    <definedName name="BExZOVR745T5P1KS9NV2PXZPZVRG" localSheetId="2" hidden="1">#REF!</definedName>
    <definedName name="BExZOVR745T5P1KS9NV2PXZPZVRG" localSheetId="5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6" hidden="1">#REF!</definedName>
    <definedName name="BExZOZSWGLSY2XYVRIS6VSNJDSGD" localSheetId="13" hidden="1">#REF!</definedName>
    <definedName name="BExZOZSWGLSY2XYVRIS6VSNJDSGD" localSheetId="7" hidden="1">#REF!</definedName>
    <definedName name="BExZOZSWGLSY2XYVRIS6VSNJDSGD" localSheetId="2" hidden="1">#REF!</definedName>
    <definedName name="BExZOZSWGLSY2XYVRIS6VSNJDSGD" localSheetId="5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6" hidden="1">#REF!</definedName>
    <definedName name="BExZP7AIJKLM6C6CSUIIFAHFBNX2" localSheetId="13" hidden="1">#REF!</definedName>
    <definedName name="BExZP7AIJKLM6C6CSUIIFAHFBNX2" localSheetId="7" hidden="1">#REF!</definedName>
    <definedName name="BExZP7AIJKLM6C6CSUIIFAHFBNX2" localSheetId="2" hidden="1">#REF!</definedName>
    <definedName name="BExZP7AIJKLM6C6CSUIIFAHFBNX2" localSheetId="5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6" hidden="1">#REF!</definedName>
    <definedName name="BExZPALCPOH27L4MUPX2RFT3F8OM" localSheetId="13" hidden="1">#REF!</definedName>
    <definedName name="BExZPALCPOH27L4MUPX2RFT3F8OM" localSheetId="7" hidden="1">#REF!</definedName>
    <definedName name="BExZPALCPOH27L4MUPX2RFT3F8OM" localSheetId="2" hidden="1">#REF!</definedName>
    <definedName name="BExZPALCPOH27L4MUPX2RFT3F8OM" localSheetId="5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6" hidden="1">#REF!</definedName>
    <definedName name="BExZPQ0XY507N8FJMVPKCTK8HC9H" localSheetId="13" hidden="1">#REF!</definedName>
    <definedName name="BExZPQ0XY507N8FJMVPKCTK8HC9H" localSheetId="7" hidden="1">#REF!</definedName>
    <definedName name="BExZPQ0XY507N8FJMVPKCTK8HC9H" localSheetId="2" hidden="1">#REF!</definedName>
    <definedName name="BExZPQ0XY507N8FJMVPKCTK8HC9H" localSheetId="5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6" hidden="1">#REF!</definedName>
    <definedName name="BExZPXTHEWEN48J9E5ARSA8IGRBI" localSheetId="13" hidden="1">#REF!</definedName>
    <definedName name="BExZPXTHEWEN48J9E5ARSA8IGRBI" localSheetId="7" hidden="1">#REF!</definedName>
    <definedName name="BExZPXTHEWEN48J9E5ARSA8IGRBI" localSheetId="2" hidden="1">#REF!</definedName>
    <definedName name="BExZPXTHEWEN48J9E5ARSA8IGRBI" localSheetId="5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6" hidden="1">#REF!</definedName>
    <definedName name="BExZQ37OVBR25U32CO2YYVPZOMR5" localSheetId="13" hidden="1">#REF!</definedName>
    <definedName name="BExZQ37OVBR25U32CO2YYVPZOMR5" localSheetId="7" hidden="1">#REF!</definedName>
    <definedName name="BExZQ37OVBR25U32CO2YYVPZOMR5" localSheetId="2" hidden="1">#REF!</definedName>
    <definedName name="BExZQ37OVBR25U32CO2YYVPZOMR5" localSheetId="5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6" hidden="1">#REF!</definedName>
    <definedName name="BExZQ3NT7H06VO0AR48WHZULZB93" localSheetId="13" hidden="1">#REF!</definedName>
    <definedName name="BExZQ3NT7H06VO0AR48WHZULZB93" localSheetId="7" hidden="1">#REF!</definedName>
    <definedName name="BExZQ3NT7H06VO0AR48WHZULZB93" localSheetId="2" hidden="1">#REF!</definedName>
    <definedName name="BExZQ3NT7H06VO0AR48WHZULZB93" localSheetId="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6" hidden="1">#REF!</definedName>
    <definedName name="BExZQ5RCYU1R0DUT1MFN99S1C408" localSheetId="13" hidden="1">#REF!</definedName>
    <definedName name="BExZQ5RCYU1R0DUT1MFN99S1C408" localSheetId="7" hidden="1">#REF!</definedName>
    <definedName name="BExZQ5RCYU1R0DUT1MFN99S1C408" localSheetId="2" hidden="1">#REF!</definedName>
    <definedName name="BExZQ5RCYU1R0DUT1MFN99S1C408" localSheetId="5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6" hidden="1">#REF!</definedName>
    <definedName name="BExZQ7PJU07SEJMDX18U9YVDC2GU" localSheetId="13" hidden="1">#REF!</definedName>
    <definedName name="BExZQ7PJU07SEJMDX18U9YVDC2GU" localSheetId="7" hidden="1">#REF!</definedName>
    <definedName name="BExZQ7PJU07SEJMDX18U9YVDC2GU" localSheetId="2" hidden="1">#REF!</definedName>
    <definedName name="BExZQ7PJU07SEJMDX18U9YVDC2GU" localSheetId="5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6" hidden="1">#REF!</definedName>
    <definedName name="BExZQAJXQ5IJ5RB71EDSPGTRO5HC" localSheetId="13" hidden="1">#REF!</definedName>
    <definedName name="BExZQAJXQ5IJ5RB71EDSPGTRO5HC" localSheetId="7" hidden="1">#REF!</definedName>
    <definedName name="BExZQAJXQ5IJ5RB71EDSPGTRO5HC" localSheetId="2" hidden="1">#REF!</definedName>
    <definedName name="BExZQAJXQ5IJ5RB71EDSPGTRO5HC" localSheetId="5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6" hidden="1">#REF!</definedName>
    <definedName name="BExZQBLTKPF3O4MCH6L4LE544FQB" localSheetId="13" hidden="1">#REF!</definedName>
    <definedName name="BExZQBLTKPF3O4MCH6L4LE544FQB" localSheetId="7" hidden="1">#REF!</definedName>
    <definedName name="BExZQBLTKPF3O4MCH6L4LE544FQB" localSheetId="2" hidden="1">#REF!</definedName>
    <definedName name="BExZQBLTKPF3O4MCH6L4LE544FQB" localSheetId="5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6" hidden="1">#REF!</definedName>
    <definedName name="BExZQIHTGHK7OOI2Y2PN3JYBY82I" localSheetId="13" hidden="1">#REF!</definedName>
    <definedName name="BExZQIHTGHK7OOI2Y2PN3JYBY82I" localSheetId="7" hidden="1">#REF!</definedName>
    <definedName name="BExZQIHTGHK7OOI2Y2PN3JYBY82I" localSheetId="2" hidden="1">#REF!</definedName>
    <definedName name="BExZQIHTGHK7OOI2Y2PN3JYBY82I" localSheetId="5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6" hidden="1">#REF!</definedName>
    <definedName name="BExZQJJMGU5MHQOILGXGJPAQI5XI" localSheetId="13" hidden="1">#REF!</definedName>
    <definedName name="BExZQJJMGU5MHQOILGXGJPAQI5XI" localSheetId="7" hidden="1">#REF!</definedName>
    <definedName name="BExZQJJMGU5MHQOILGXGJPAQI5XI" localSheetId="2" hidden="1">#REF!</definedName>
    <definedName name="BExZQJJMGU5MHQOILGXGJPAQI5XI" localSheetId="5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6" hidden="1">#REF!</definedName>
    <definedName name="BExZQL1M2EX5YEQBMNQKVD747N3I" localSheetId="13" hidden="1">#REF!</definedName>
    <definedName name="BExZQL1M2EX5YEQBMNQKVD747N3I" localSheetId="7" hidden="1">#REF!</definedName>
    <definedName name="BExZQL1M2EX5YEQBMNQKVD747N3I" localSheetId="2" hidden="1">#REF!</definedName>
    <definedName name="BExZQL1M2EX5YEQBMNQKVD747N3I" localSheetId="5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6" hidden="1">#REF!</definedName>
    <definedName name="BExZQPDYUBJL0C1OME996KHU23N5" localSheetId="13" hidden="1">#REF!</definedName>
    <definedName name="BExZQPDYUBJL0C1OME996KHU23N5" localSheetId="7" hidden="1">#REF!</definedName>
    <definedName name="BExZQPDYUBJL0C1OME996KHU23N5" localSheetId="2" hidden="1">#REF!</definedName>
    <definedName name="BExZQPDYUBJL0C1OME996KHU23N5" localSheetId="5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6" hidden="1">#REF!</definedName>
    <definedName name="BExZQXBYEBN28QUH1KOVW6KKA5UM" localSheetId="13" hidden="1">#REF!</definedName>
    <definedName name="BExZQXBYEBN28QUH1KOVW6KKA5UM" localSheetId="7" hidden="1">#REF!</definedName>
    <definedName name="BExZQXBYEBN28QUH1KOVW6KKA5UM" localSheetId="2" hidden="1">#REF!</definedName>
    <definedName name="BExZQXBYEBN28QUH1KOVW6KKA5UM" localSheetId="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6" hidden="1">#REF!</definedName>
    <definedName name="BExZQZKT146WEN8FTVZ7Y5TSB8L5" localSheetId="13" hidden="1">#REF!</definedName>
    <definedName name="BExZQZKT146WEN8FTVZ7Y5TSB8L5" localSheetId="7" hidden="1">#REF!</definedName>
    <definedName name="BExZQZKT146WEN8FTVZ7Y5TSB8L5" localSheetId="2" hidden="1">#REF!</definedName>
    <definedName name="BExZQZKT146WEN8FTVZ7Y5TSB8L5" localSheetId="5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6" hidden="1">#REF!</definedName>
    <definedName name="BExZR485AKBH93YZ08CMUC3WROED" localSheetId="13" hidden="1">#REF!</definedName>
    <definedName name="BExZR485AKBH93YZ08CMUC3WROED" localSheetId="7" hidden="1">#REF!</definedName>
    <definedName name="BExZR485AKBH93YZ08CMUC3WROED" localSheetId="2" hidden="1">#REF!</definedName>
    <definedName name="BExZR485AKBH93YZ08CMUC3WROED" localSheetId="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6" hidden="1">#REF!</definedName>
    <definedName name="BExZR7TL98P2PPUVGIZYR5873DWW" localSheetId="13" hidden="1">#REF!</definedName>
    <definedName name="BExZR7TL98P2PPUVGIZYR5873DWW" localSheetId="7" hidden="1">#REF!</definedName>
    <definedName name="BExZR7TL98P2PPUVGIZYR5873DWW" localSheetId="2" hidden="1">#REF!</definedName>
    <definedName name="BExZR7TL98P2PPUVGIZYR5873DWW" localSheetId="5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6" hidden="1">#REF!</definedName>
    <definedName name="BExZRAYSYOXAM1PBW1EF6YAZ9RU3" localSheetId="13" hidden="1">#REF!</definedName>
    <definedName name="BExZRAYSYOXAM1PBW1EF6YAZ9RU3" localSheetId="7" hidden="1">#REF!</definedName>
    <definedName name="BExZRAYSYOXAM1PBW1EF6YAZ9RU3" localSheetId="2" hidden="1">#REF!</definedName>
    <definedName name="BExZRAYSYOXAM1PBW1EF6YAZ9RU3" localSheetId="5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6" hidden="1">#REF!</definedName>
    <definedName name="BExZRGD1603X5ACFALUUDKCD7X48" localSheetId="13" hidden="1">#REF!</definedName>
    <definedName name="BExZRGD1603X5ACFALUUDKCD7X48" localSheetId="7" hidden="1">#REF!</definedName>
    <definedName name="BExZRGD1603X5ACFALUUDKCD7X48" localSheetId="2" hidden="1">#REF!</definedName>
    <definedName name="BExZRGD1603X5ACFALUUDKCD7X48" localSheetId="5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6" hidden="1">#REF!</definedName>
    <definedName name="BExZRMSYHFOP8FFWKKUSBHU85J81" localSheetId="13" hidden="1">#REF!</definedName>
    <definedName name="BExZRMSYHFOP8FFWKKUSBHU85J81" localSheetId="7" hidden="1">#REF!</definedName>
    <definedName name="BExZRMSYHFOP8FFWKKUSBHU85J81" localSheetId="2" hidden="1">#REF!</definedName>
    <definedName name="BExZRMSYHFOP8FFWKKUSBHU85J81" localSheetId="5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6" hidden="1">#REF!</definedName>
    <definedName name="BExZRP1X6UVLN1UOLHH5VF4STP1O" localSheetId="13" hidden="1">#REF!</definedName>
    <definedName name="BExZRP1X6UVLN1UOLHH5VF4STP1O" localSheetId="7" hidden="1">#REF!</definedName>
    <definedName name="BExZRP1X6UVLN1UOLHH5VF4STP1O" localSheetId="2" hidden="1">#REF!</definedName>
    <definedName name="BExZRP1X6UVLN1UOLHH5VF4STP1O" localSheetId="5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6" hidden="1">#REF!</definedName>
    <definedName name="BExZRQ930U6OCYNV00CH5I0Q4LPE" localSheetId="13" hidden="1">#REF!</definedName>
    <definedName name="BExZRQ930U6OCYNV00CH5I0Q4LPE" localSheetId="7" hidden="1">#REF!</definedName>
    <definedName name="BExZRQ930U6OCYNV00CH5I0Q4LPE" localSheetId="2" hidden="1">#REF!</definedName>
    <definedName name="BExZRQ930U6OCYNV00CH5I0Q4LPE" localSheetId="5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6" hidden="1">#REF!</definedName>
    <definedName name="BExZRQP7JLKS45QOGATXS7MK5GUZ" localSheetId="13" hidden="1">#REF!</definedName>
    <definedName name="BExZRQP7JLKS45QOGATXS7MK5GUZ" localSheetId="7" hidden="1">#REF!</definedName>
    <definedName name="BExZRQP7JLKS45QOGATXS7MK5GUZ" localSheetId="2" hidden="1">#REF!</definedName>
    <definedName name="BExZRQP7JLKS45QOGATXS7MK5GUZ" localSheetId="5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6" hidden="1">#REF!</definedName>
    <definedName name="BExZRW8W514W8OZ72YBONYJ64GXF" localSheetId="13" hidden="1">#REF!</definedName>
    <definedName name="BExZRW8W514W8OZ72YBONYJ64GXF" localSheetId="7" hidden="1">#REF!</definedName>
    <definedName name="BExZRW8W514W8OZ72YBONYJ64GXF" localSheetId="2" hidden="1">#REF!</definedName>
    <definedName name="BExZRW8W514W8OZ72YBONYJ64GXF" localSheetId="5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6" hidden="1">#REF!</definedName>
    <definedName name="BExZRWJP2BUVFJPO8U8ATQEP0LZU" localSheetId="13" hidden="1">#REF!</definedName>
    <definedName name="BExZRWJP2BUVFJPO8U8ATQEP0LZU" localSheetId="7" hidden="1">#REF!</definedName>
    <definedName name="BExZRWJP2BUVFJPO8U8ATQEP0LZU" localSheetId="2" hidden="1">#REF!</definedName>
    <definedName name="BExZRWJP2BUVFJPO8U8ATQEP0LZU" localSheetId="5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6" hidden="1">#REF!</definedName>
    <definedName name="BExZSI9USDLZAN8LI8M4YYQL24GZ" localSheetId="13" hidden="1">#REF!</definedName>
    <definedName name="BExZSI9USDLZAN8LI8M4YYQL24GZ" localSheetId="7" hidden="1">#REF!</definedName>
    <definedName name="BExZSI9USDLZAN8LI8M4YYQL24GZ" localSheetId="2" hidden="1">#REF!</definedName>
    <definedName name="BExZSI9USDLZAN8LI8M4YYQL24GZ" localSheetId="5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6" hidden="1">#REF!</definedName>
    <definedName name="BExZSLKO175YAM0RMMZH1FPXL4V2" localSheetId="13" hidden="1">#REF!</definedName>
    <definedName name="BExZSLKO175YAM0RMMZH1FPXL4V2" localSheetId="7" hidden="1">#REF!</definedName>
    <definedName name="BExZSLKO175YAM0RMMZH1FPXL4V2" localSheetId="2" hidden="1">#REF!</definedName>
    <definedName name="BExZSLKO175YAM0RMMZH1FPXL4V2" localSheetId="5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6" hidden="1">#REF!</definedName>
    <definedName name="BExZSS0LA2JY4ZLJ1Z5YCMLJJZCH" localSheetId="13" hidden="1">#REF!</definedName>
    <definedName name="BExZSS0LA2JY4ZLJ1Z5YCMLJJZCH" localSheetId="7" hidden="1">#REF!</definedName>
    <definedName name="BExZSS0LA2JY4ZLJ1Z5YCMLJJZCH" localSheetId="2" hidden="1">#REF!</definedName>
    <definedName name="BExZSS0LA2JY4ZLJ1Z5YCMLJJZCH" localSheetId="5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6" hidden="1">#REF!</definedName>
    <definedName name="BExZSTNUWCRNCL22SMKXKFSLCJ0O" localSheetId="13" hidden="1">#REF!</definedName>
    <definedName name="BExZSTNUWCRNCL22SMKXKFSLCJ0O" localSheetId="7" hidden="1">#REF!</definedName>
    <definedName name="BExZSTNUWCRNCL22SMKXKFSLCJ0O" localSheetId="2" hidden="1">#REF!</definedName>
    <definedName name="BExZSTNUWCRNCL22SMKXKFSLCJ0O" localSheetId="5" hidden="1">#REF!</definedName>
    <definedName name="BExZSTNUWCRNCL22SMKXKFSLCJ0O" localSheetId="1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6" hidden="1">#REF!</definedName>
    <definedName name="BExZT6JSZ8CBS0SB3T07N3LMAX7M" localSheetId="13" hidden="1">#REF!</definedName>
    <definedName name="BExZT6JSZ8CBS0SB3T07N3LMAX7M" localSheetId="7" hidden="1">#REF!</definedName>
    <definedName name="BExZT6JSZ8CBS0SB3T07N3LMAX7M" localSheetId="2" hidden="1">#REF!</definedName>
    <definedName name="BExZT6JSZ8CBS0SB3T07N3LMAX7M" localSheetId="5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6" hidden="1">#REF!</definedName>
    <definedName name="BExZTAQV2QVSZY5Y3VCCWUBSBW9P" localSheetId="13" hidden="1">#REF!</definedName>
    <definedName name="BExZTAQV2QVSZY5Y3VCCWUBSBW9P" localSheetId="7" hidden="1">#REF!</definedName>
    <definedName name="BExZTAQV2QVSZY5Y3VCCWUBSBW9P" localSheetId="2" hidden="1">#REF!</definedName>
    <definedName name="BExZTAQV2QVSZY5Y3VCCWUBSBW9P" localSheetId="5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6" hidden="1">#REF!</definedName>
    <definedName name="BExZTHSI2FX56PWRSNX9H5EWTZFO" localSheetId="13" hidden="1">#REF!</definedName>
    <definedName name="BExZTHSI2FX56PWRSNX9H5EWTZFO" localSheetId="7" hidden="1">#REF!</definedName>
    <definedName name="BExZTHSI2FX56PWRSNX9H5EWTZFO" localSheetId="2" hidden="1">#REF!</definedName>
    <definedName name="BExZTHSI2FX56PWRSNX9H5EWTZFO" localSheetId="5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6" hidden="1">#REF!</definedName>
    <definedName name="BExZTJL3HVBFY139H6CJHEQCT1EL" localSheetId="13" hidden="1">#REF!</definedName>
    <definedName name="BExZTJL3HVBFY139H6CJHEQCT1EL" localSheetId="7" hidden="1">#REF!</definedName>
    <definedName name="BExZTJL3HVBFY139H6CJHEQCT1EL" localSheetId="2" hidden="1">#REF!</definedName>
    <definedName name="BExZTJL3HVBFY139H6CJHEQCT1EL" localSheetId="5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6" hidden="1">#REF!</definedName>
    <definedName name="BExZTLOL8OPABZI453E0KVNA1GJS" localSheetId="13" hidden="1">#REF!</definedName>
    <definedName name="BExZTLOL8OPABZI453E0KVNA1GJS" localSheetId="7" hidden="1">#REF!</definedName>
    <definedName name="BExZTLOL8OPABZI453E0KVNA1GJS" localSheetId="2" hidden="1">#REF!</definedName>
    <definedName name="BExZTLOL8OPABZI453E0KVNA1GJS" localSheetId="5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6" hidden="1">#REF!</definedName>
    <definedName name="BExZTOTZ9F2ZI18DZM8GW39VDF1N" localSheetId="13" hidden="1">#REF!</definedName>
    <definedName name="BExZTOTZ9F2ZI18DZM8GW39VDF1N" localSheetId="7" hidden="1">#REF!</definedName>
    <definedName name="BExZTOTZ9F2ZI18DZM8GW39VDF1N" localSheetId="2" hidden="1">#REF!</definedName>
    <definedName name="BExZTOTZ9F2ZI18DZM8GW39VDF1N" localSheetId="5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6" hidden="1">#REF!</definedName>
    <definedName name="BExZTT6J3X0TOX0ZY6YPLUVMCW9X" localSheetId="13" hidden="1">#REF!</definedName>
    <definedName name="BExZTT6J3X0TOX0ZY6YPLUVMCW9X" localSheetId="7" hidden="1">#REF!</definedName>
    <definedName name="BExZTT6J3X0TOX0ZY6YPLUVMCW9X" localSheetId="2" hidden="1">#REF!</definedName>
    <definedName name="BExZTT6J3X0TOX0ZY6YPLUVMCW9X" localSheetId="5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6" hidden="1">#REF!</definedName>
    <definedName name="BExZTW6ECBRA0BBITWBQ8R93RMCL" localSheetId="13" hidden="1">#REF!</definedName>
    <definedName name="BExZTW6ECBRA0BBITWBQ8R93RMCL" localSheetId="7" hidden="1">#REF!</definedName>
    <definedName name="BExZTW6ECBRA0BBITWBQ8R93RMCL" localSheetId="2" hidden="1">#REF!</definedName>
    <definedName name="BExZTW6ECBRA0BBITWBQ8R93RMCL" localSheetId="5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6" hidden="1">#REF!</definedName>
    <definedName name="BExZU2BHYAOKSCBM3C5014ZF6IXS" localSheetId="13" hidden="1">#REF!</definedName>
    <definedName name="BExZU2BHYAOKSCBM3C5014ZF6IXS" localSheetId="7" hidden="1">#REF!</definedName>
    <definedName name="BExZU2BHYAOKSCBM3C5014ZF6IXS" localSheetId="2" hidden="1">#REF!</definedName>
    <definedName name="BExZU2BHYAOKSCBM3C5014ZF6IXS" localSheetId="5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6" hidden="1">#REF!</definedName>
    <definedName name="BExZU2RMJTXOCS0ROPMYPE6WTD87" localSheetId="13" hidden="1">#REF!</definedName>
    <definedName name="BExZU2RMJTXOCS0ROPMYPE6WTD87" localSheetId="7" hidden="1">#REF!</definedName>
    <definedName name="BExZU2RMJTXOCS0ROPMYPE6WTD87" localSheetId="2" hidden="1">#REF!</definedName>
    <definedName name="BExZU2RMJTXOCS0ROPMYPE6WTD87" localSheetId="5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6" hidden="1">#REF!</definedName>
    <definedName name="BExZUBRAHA9DNEGONEZEB2TDVFC2" localSheetId="13" hidden="1">#REF!</definedName>
    <definedName name="BExZUBRAHA9DNEGONEZEB2TDVFC2" localSheetId="7" hidden="1">#REF!</definedName>
    <definedName name="BExZUBRAHA9DNEGONEZEB2TDVFC2" localSheetId="2" hidden="1">#REF!</definedName>
    <definedName name="BExZUBRAHA9DNEGONEZEB2TDVFC2" localSheetId="5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6" hidden="1">#REF!</definedName>
    <definedName name="BExZUF7G8FENTJKH9R1XUWXM6CWD" localSheetId="13" hidden="1">#REF!</definedName>
    <definedName name="BExZUF7G8FENTJKH9R1XUWXM6CWD" localSheetId="7" hidden="1">#REF!</definedName>
    <definedName name="BExZUF7G8FENTJKH9R1XUWXM6CWD" localSheetId="2" hidden="1">#REF!</definedName>
    <definedName name="BExZUF7G8FENTJKH9R1XUWXM6CWD" localSheetId="5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6" hidden="1">#REF!</definedName>
    <definedName name="BExZUNARUJBIZ08VCAV3GEVBIR3D" localSheetId="13" hidden="1">#REF!</definedName>
    <definedName name="BExZUNARUJBIZ08VCAV3GEVBIR3D" localSheetId="7" hidden="1">#REF!</definedName>
    <definedName name="BExZUNARUJBIZ08VCAV3GEVBIR3D" localSheetId="2" hidden="1">#REF!</definedName>
    <definedName name="BExZUNARUJBIZ08VCAV3GEVBIR3D" localSheetId="5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6" hidden="1">#REF!</definedName>
    <definedName name="BExZUSZT5496UMBP4LFSLTR1GVEW" localSheetId="13" hidden="1">#REF!</definedName>
    <definedName name="BExZUSZT5496UMBP4LFSLTR1GVEW" localSheetId="7" hidden="1">#REF!</definedName>
    <definedName name="BExZUSZT5496UMBP4LFSLTR1GVEW" localSheetId="2" hidden="1">#REF!</definedName>
    <definedName name="BExZUSZT5496UMBP4LFSLTR1GVEW" localSheetId="5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6" hidden="1">#REF!</definedName>
    <definedName name="BExZUT54340I38GVCV79EL116WR0" localSheetId="13" hidden="1">#REF!</definedName>
    <definedName name="BExZUT54340I38GVCV79EL116WR0" localSheetId="7" hidden="1">#REF!</definedName>
    <definedName name="BExZUT54340I38GVCV79EL116WR0" localSheetId="2" hidden="1">#REF!</definedName>
    <definedName name="BExZUT54340I38GVCV79EL116WR0" localSheetId="5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6" hidden="1">#REF!</definedName>
    <definedName name="BExZUXC66MK2SXPXCLD8ZSU0BMTY" localSheetId="13" hidden="1">#REF!</definedName>
    <definedName name="BExZUXC66MK2SXPXCLD8ZSU0BMTY" localSheetId="7" hidden="1">#REF!</definedName>
    <definedName name="BExZUXC66MK2SXPXCLD8ZSU0BMTY" localSheetId="2" hidden="1">#REF!</definedName>
    <definedName name="BExZUXC66MK2SXPXCLD8ZSU0BMTY" localSheetId="5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6" hidden="1">#REF!</definedName>
    <definedName name="BExZUYDULCX65H9OZ9JHPBNKF3MI" localSheetId="13" hidden="1">#REF!</definedName>
    <definedName name="BExZUYDULCX65H9OZ9JHPBNKF3MI" localSheetId="7" hidden="1">#REF!</definedName>
    <definedName name="BExZUYDULCX65H9OZ9JHPBNKF3MI" localSheetId="2" hidden="1">#REF!</definedName>
    <definedName name="BExZUYDULCX65H9OZ9JHPBNKF3MI" localSheetId="5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6" hidden="1">#REF!</definedName>
    <definedName name="BExZV2QD5ZDK3AGDRULLA7JB46C3" localSheetId="13" hidden="1">#REF!</definedName>
    <definedName name="BExZV2QD5ZDK3AGDRULLA7JB46C3" localSheetId="7" hidden="1">#REF!</definedName>
    <definedName name="BExZV2QD5ZDK3AGDRULLA7JB46C3" localSheetId="2" hidden="1">#REF!</definedName>
    <definedName name="BExZV2QD5ZDK3AGDRULLA7JB46C3" localSheetId="5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6" hidden="1">#REF!</definedName>
    <definedName name="BExZVBQ29OM0V8XAL3HL0JIM0MMU" localSheetId="13" hidden="1">#REF!</definedName>
    <definedName name="BExZVBQ29OM0V8XAL3HL0JIM0MMU" localSheetId="7" hidden="1">#REF!</definedName>
    <definedName name="BExZVBQ29OM0V8XAL3HL0JIM0MMU" localSheetId="2" hidden="1">#REF!</definedName>
    <definedName name="BExZVBQ29OM0V8XAL3HL0JIM0MMU" localSheetId="5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6" hidden="1">#REF!</definedName>
    <definedName name="BExZVKV2XCPCINW1KP8Q1FI6KDNG" localSheetId="13" hidden="1">#REF!</definedName>
    <definedName name="BExZVKV2XCPCINW1KP8Q1FI6KDNG" localSheetId="7" hidden="1">#REF!</definedName>
    <definedName name="BExZVKV2XCPCINW1KP8Q1FI6KDNG" localSheetId="2" hidden="1">#REF!</definedName>
    <definedName name="BExZVKV2XCPCINW1KP8Q1FI6KDNG" localSheetId="5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6" hidden="1">#REF!</definedName>
    <definedName name="BExZVLM4T9ORS4ZWHME46U4Q103C" localSheetId="13" hidden="1">#REF!</definedName>
    <definedName name="BExZVLM4T9ORS4ZWHME46U4Q103C" localSheetId="7" hidden="1">#REF!</definedName>
    <definedName name="BExZVLM4T9ORS4ZWHME46U4Q103C" localSheetId="2" hidden="1">#REF!</definedName>
    <definedName name="BExZVLM4T9ORS4ZWHME46U4Q103C" localSheetId="5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6" hidden="1">#REF!</definedName>
    <definedName name="BExZVM7OZWPPRH5YQW50EYMMIW1A" localSheetId="13" hidden="1">#REF!</definedName>
    <definedName name="BExZVM7OZWPPRH5YQW50EYMMIW1A" localSheetId="7" hidden="1">#REF!</definedName>
    <definedName name="BExZVM7OZWPPRH5YQW50EYMMIW1A" localSheetId="2" hidden="1">#REF!</definedName>
    <definedName name="BExZVM7OZWPPRH5YQW50EYMMIW1A" localSheetId="5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6" hidden="1">#REF!</definedName>
    <definedName name="BExZVMYK7BAH6AGIAEXBE1NXDZ5Z" localSheetId="13" hidden="1">#REF!</definedName>
    <definedName name="BExZVMYK7BAH6AGIAEXBE1NXDZ5Z" localSheetId="7" hidden="1">#REF!</definedName>
    <definedName name="BExZVMYK7BAH6AGIAEXBE1NXDZ5Z" localSheetId="2" hidden="1">#REF!</definedName>
    <definedName name="BExZVMYK7BAH6AGIAEXBE1NXDZ5Z" localSheetId="5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6" hidden="1">#REF!</definedName>
    <definedName name="BExZVPYGX2C5OSHMZ6F0KBKZ6B1S" localSheetId="13" hidden="1">#REF!</definedName>
    <definedName name="BExZVPYGX2C5OSHMZ6F0KBKZ6B1S" localSheetId="7" hidden="1">#REF!</definedName>
    <definedName name="BExZVPYGX2C5OSHMZ6F0KBKZ6B1S" localSheetId="2" hidden="1">#REF!</definedName>
    <definedName name="BExZVPYGX2C5OSHMZ6F0KBKZ6B1S" localSheetId="5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6" hidden="1">#REF!</definedName>
    <definedName name="BExZW3LHTS7PFBNTYM95N8J5AFYQ" localSheetId="13" hidden="1">#REF!</definedName>
    <definedName name="BExZW3LHTS7PFBNTYM95N8J5AFYQ" localSheetId="7" hidden="1">#REF!</definedName>
    <definedName name="BExZW3LHTS7PFBNTYM95N8J5AFYQ" localSheetId="2" hidden="1">#REF!</definedName>
    <definedName name="BExZW3LHTS7PFBNTYM95N8J5AFYQ" localSheetId="5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6" hidden="1">#REF!</definedName>
    <definedName name="BExZW472V5ADKCFHIKAJ6D4R8MU4" localSheetId="13" hidden="1">#REF!</definedName>
    <definedName name="BExZW472V5ADKCFHIKAJ6D4R8MU4" localSheetId="7" hidden="1">#REF!</definedName>
    <definedName name="BExZW472V5ADKCFHIKAJ6D4R8MU4" localSheetId="2" hidden="1">#REF!</definedName>
    <definedName name="BExZW472V5ADKCFHIKAJ6D4R8MU4" localSheetId="5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6" hidden="1">#REF!</definedName>
    <definedName name="BExZW5UARC8W9AQNLJX2I5WQWS5F" localSheetId="13" hidden="1">#REF!</definedName>
    <definedName name="BExZW5UARC8W9AQNLJX2I5WQWS5F" localSheetId="7" hidden="1">#REF!</definedName>
    <definedName name="BExZW5UARC8W9AQNLJX2I5WQWS5F" localSheetId="2" hidden="1">#REF!</definedName>
    <definedName name="BExZW5UARC8W9AQNLJX2I5WQWS5F" localSheetId="5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6" hidden="1">#REF!</definedName>
    <definedName name="BExZW7HRGN6A9YS41KI2B2UUMJ7X" localSheetId="13" hidden="1">#REF!</definedName>
    <definedName name="BExZW7HRGN6A9YS41KI2B2UUMJ7X" localSheetId="7" hidden="1">#REF!</definedName>
    <definedName name="BExZW7HRGN6A9YS41KI2B2UUMJ7X" localSheetId="2" hidden="1">#REF!</definedName>
    <definedName name="BExZW7HRGN6A9YS41KI2B2UUMJ7X" localSheetId="5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6" hidden="1">#REF!</definedName>
    <definedName name="BExZW8ZPNV43UXGOT98FDNIBQHZY" localSheetId="13" hidden="1">#REF!</definedName>
    <definedName name="BExZW8ZPNV43UXGOT98FDNIBQHZY" localSheetId="7" hidden="1">#REF!</definedName>
    <definedName name="BExZW8ZPNV43UXGOT98FDNIBQHZY" localSheetId="2" hidden="1">#REF!</definedName>
    <definedName name="BExZW8ZPNV43UXGOT98FDNIBQHZY" localSheetId="5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6" hidden="1">#REF!</definedName>
    <definedName name="BExZWKZ5N3RDXU8MZ8HQVYYD8O0F" localSheetId="13" hidden="1">#REF!</definedName>
    <definedName name="BExZWKZ5N3RDXU8MZ8HQVYYD8O0F" localSheetId="7" hidden="1">#REF!</definedName>
    <definedName name="BExZWKZ5N3RDXU8MZ8HQVYYD8O0F" localSheetId="2" hidden="1">#REF!</definedName>
    <definedName name="BExZWKZ5N3RDXU8MZ8HQVYYD8O0F" localSheetId="5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6" hidden="1">#REF!</definedName>
    <definedName name="BExZWMBRUCPO6F4QT5FNX8JRFL7V" localSheetId="13" hidden="1">#REF!</definedName>
    <definedName name="BExZWMBRUCPO6F4QT5FNX8JRFL7V" localSheetId="7" hidden="1">#REF!</definedName>
    <definedName name="BExZWMBRUCPO6F4QT5FNX8JRFL7V" localSheetId="2" hidden="1">#REF!</definedName>
    <definedName name="BExZWMBRUCPO6F4QT5FNX8JRFL7V" localSheetId="5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6" hidden="1">#REF!</definedName>
    <definedName name="BExZWQO5171HT1OZ6D6JZBHEW4JG" localSheetId="13" hidden="1">#REF!</definedName>
    <definedName name="BExZWQO5171HT1OZ6D6JZBHEW4JG" localSheetId="7" hidden="1">#REF!</definedName>
    <definedName name="BExZWQO5171HT1OZ6D6JZBHEW4JG" localSheetId="2" hidden="1">#REF!</definedName>
    <definedName name="BExZWQO5171HT1OZ6D6JZBHEW4JG" localSheetId="5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6" hidden="1">#REF!</definedName>
    <definedName name="BExZWSMC9T48W74GFGQCIUJ8ZPP3" localSheetId="13" hidden="1">#REF!</definedName>
    <definedName name="BExZWSMC9T48W74GFGQCIUJ8ZPP3" localSheetId="7" hidden="1">#REF!</definedName>
    <definedName name="BExZWSMC9T48W74GFGQCIUJ8ZPP3" localSheetId="2" hidden="1">#REF!</definedName>
    <definedName name="BExZWSMC9T48W74GFGQCIUJ8ZPP3" localSheetId="5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6" hidden="1">#REF!</definedName>
    <definedName name="BExZWUF2V4HY3HI8JN9ZVPRWK1H3" localSheetId="13" hidden="1">#REF!</definedName>
    <definedName name="BExZWUF2V4HY3HI8JN9ZVPRWK1H3" localSheetId="7" hidden="1">#REF!</definedName>
    <definedName name="BExZWUF2V4HY3HI8JN9ZVPRWK1H3" localSheetId="2" hidden="1">#REF!</definedName>
    <definedName name="BExZWUF2V4HY3HI8JN9ZVPRWK1H3" localSheetId="5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6" hidden="1">#REF!</definedName>
    <definedName name="BExZWX45URTK9KYDJHEXL1OTZ833" localSheetId="13" hidden="1">#REF!</definedName>
    <definedName name="BExZWX45URTK9KYDJHEXL1OTZ833" localSheetId="7" hidden="1">#REF!</definedName>
    <definedName name="BExZWX45URTK9KYDJHEXL1OTZ833" localSheetId="2" hidden="1">#REF!</definedName>
    <definedName name="BExZWX45URTK9KYDJHEXL1OTZ833" localSheetId="5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6" hidden="1">#REF!</definedName>
    <definedName name="BExZX0EWQEZO86WDAD9A4EAEZ012" localSheetId="13" hidden="1">#REF!</definedName>
    <definedName name="BExZX0EWQEZO86WDAD9A4EAEZ012" localSheetId="7" hidden="1">#REF!</definedName>
    <definedName name="BExZX0EWQEZO86WDAD9A4EAEZ012" localSheetId="2" hidden="1">#REF!</definedName>
    <definedName name="BExZX0EWQEZO86WDAD9A4EAEZ012" localSheetId="5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6" hidden="1">#REF!</definedName>
    <definedName name="BExZX2T6ZT2DZLYSDJJBPVIT5OK2" localSheetId="13" hidden="1">#REF!</definedName>
    <definedName name="BExZX2T6ZT2DZLYSDJJBPVIT5OK2" localSheetId="7" hidden="1">#REF!</definedName>
    <definedName name="BExZX2T6ZT2DZLYSDJJBPVIT5OK2" localSheetId="2" hidden="1">#REF!</definedName>
    <definedName name="BExZX2T6ZT2DZLYSDJJBPVIT5OK2" localSheetId="5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6" hidden="1">#REF!</definedName>
    <definedName name="BExZXOJDELULNLEH7WG0OYJT0NJ4" localSheetId="13" hidden="1">#REF!</definedName>
    <definedName name="BExZXOJDELULNLEH7WG0OYJT0NJ4" localSheetId="7" hidden="1">#REF!</definedName>
    <definedName name="BExZXOJDELULNLEH7WG0OYJT0NJ4" localSheetId="2" hidden="1">#REF!</definedName>
    <definedName name="BExZXOJDELULNLEH7WG0OYJT0NJ4" localSheetId="5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6" hidden="1">#REF!</definedName>
    <definedName name="BExZXOOTRNUK8LGEAZ8ZCFW9KXQ1" localSheetId="13" hidden="1">#REF!</definedName>
    <definedName name="BExZXOOTRNUK8LGEAZ8ZCFW9KXQ1" localSheetId="7" hidden="1">#REF!</definedName>
    <definedName name="BExZXOOTRNUK8LGEAZ8ZCFW9KXQ1" localSheetId="2" hidden="1">#REF!</definedName>
    <definedName name="BExZXOOTRNUK8LGEAZ8ZCFW9KXQ1" localSheetId="5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6" hidden="1">#REF!</definedName>
    <definedName name="BExZXT6JOXNKEDU23DKL8XZAJZIH" localSheetId="13" hidden="1">#REF!</definedName>
    <definedName name="BExZXT6JOXNKEDU23DKL8XZAJZIH" localSheetId="7" hidden="1">#REF!</definedName>
    <definedName name="BExZXT6JOXNKEDU23DKL8XZAJZIH" localSheetId="2" hidden="1">#REF!</definedName>
    <definedName name="BExZXT6JOXNKEDU23DKL8XZAJZIH" localSheetId="5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6" hidden="1">#REF!</definedName>
    <definedName name="BExZXUTYW1HWEEZ1LIX4OQWC7HL1" localSheetId="13" hidden="1">#REF!</definedName>
    <definedName name="BExZXUTYW1HWEEZ1LIX4OQWC7HL1" localSheetId="7" hidden="1">#REF!</definedName>
    <definedName name="BExZXUTYW1HWEEZ1LIX4OQWC7HL1" localSheetId="2" hidden="1">#REF!</definedName>
    <definedName name="BExZXUTYW1HWEEZ1LIX4OQWC7HL1" localSheetId="5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6" hidden="1">#REF!</definedName>
    <definedName name="BExZXY4NKQL9QD76YMQJ15U1C2G8" localSheetId="13" hidden="1">#REF!</definedName>
    <definedName name="BExZXY4NKQL9QD76YMQJ15U1C2G8" localSheetId="7" hidden="1">#REF!</definedName>
    <definedName name="BExZXY4NKQL9QD76YMQJ15U1C2G8" localSheetId="2" hidden="1">#REF!</definedName>
    <definedName name="BExZXY4NKQL9QD76YMQJ15U1C2G8" localSheetId="5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6" hidden="1">#REF!</definedName>
    <definedName name="BExZXYQ7U5G08FQGUIGYT14QCBOF" localSheetId="13" hidden="1">#REF!</definedName>
    <definedName name="BExZXYQ7U5G08FQGUIGYT14QCBOF" localSheetId="7" hidden="1">#REF!</definedName>
    <definedName name="BExZXYQ7U5G08FQGUIGYT14QCBOF" localSheetId="2" hidden="1">#REF!</definedName>
    <definedName name="BExZXYQ7U5G08FQGUIGYT14QCBOF" localSheetId="5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6" hidden="1">#REF!</definedName>
    <definedName name="BExZY02V77YJBMODJSWZOYCMPS5X" localSheetId="13" hidden="1">#REF!</definedName>
    <definedName name="BExZY02V77YJBMODJSWZOYCMPS5X" localSheetId="7" hidden="1">#REF!</definedName>
    <definedName name="BExZY02V77YJBMODJSWZOYCMPS5X" localSheetId="2" hidden="1">#REF!</definedName>
    <definedName name="BExZY02V77YJBMODJSWZOYCMPS5X" localSheetId="5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6" hidden="1">#REF!</definedName>
    <definedName name="BExZY3DEOYNIHRV56IY5LJXZK8RU" localSheetId="13" hidden="1">#REF!</definedName>
    <definedName name="BExZY3DEOYNIHRV56IY5LJXZK8RU" localSheetId="7" hidden="1">#REF!</definedName>
    <definedName name="BExZY3DEOYNIHRV56IY5LJXZK8RU" localSheetId="2" hidden="1">#REF!</definedName>
    <definedName name="BExZY3DEOYNIHRV56IY5LJXZK8RU" localSheetId="5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6" hidden="1">#REF!</definedName>
    <definedName name="BExZY49QRZIR6CA41LFA9LM6EULU" localSheetId="13" hidden="1">#REF!</definedName>
    <definedName name="BExZY49QRZIR6CA41LFA9LM6EULU" localSheetId="7" hidden="1">#REF!</definedName>
    <definedName name="BExZY49QRZIR6CA41LFA9LM6EULU" localSheetId="2" hidden="1">#REF!</definedName>
    <definedName name="BExZY49QRZIR6CA41LFA9LM6EULU" localSheetId="5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6" hidden="1">#REF!</definedName>
    <definedName name="BExZYTG2G7W27YATTETFDDCZ0C4U" localSheetId="13" hidden="1">#REF!</definedName>
    <definedName name="BExZYTG2G7W27YATTETFDDCZ0C4U" localSheetId="7" hidden="1">#REF!</definedName>
    <definedName name="BExZYTG2G7W27YATTETFDDCZ0C4U" localSheetId="2" hidden="1">#REF!</definedName>
    <definedName name="BExZYTG2G7W27YATTETFDDCZ0C4U" localSheetId="5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6" hidden="1">#REF!</definedName>
    <definedName name="BExZYYOZMC36ROQDWLR5Z17WKHCR" localSheetId="13" hidden="1">#REF!</definedName>
    <definedName name="BExZYYOZMC36ROQDWLR5Z17WKHCR" localSheetId="7" hidden="1">#REF!</definedName>
    <definedName name="BExZYYOZMC36ROQDWLR5Z17WKHCR" localSheetId="2" hidden="1">#REF!</definedName>
    <definedName name="BExZYYOZMC36ROQDWLR5Z17WKHCR" localSheetId="5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6" hidden="1">#REF!</definedName>
    <definedName name="BExZZ2FQA9A8C7CJKMEFQ9VPSLCE" localSheetId="13" hidden="1">#REF!</definedName>
    <definedName name="BExZZ2FQA9A8C7CJKMEFQ9VPSLCE" localSheetId="7" hidden="1">#REF!</definedName>
    <definedName name="BExZZ2FQA9A8C7CJKMEFQ9VPSLCE" localSheetId="2" hidden="1">#REF!</definedName>
    <definedName name="BExZZ2FQA9A8C7CJKMEFQ9VPSLCE" localSheetId="5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6" hidden="1">#REF!</definedName>
    <definedName name="BExZZ7ZGXIMA3OVYAWY3YQSK64LF" localSheetId="13" hidden="1">#REF!</definedName>
    <definedName name="BExZZ7ZGXIMA3OVYAWY3YQSK64LF" localSheetId="7" hidden="1">#REF!</definedName>
    <definedName name="BExZZ7ZGXIMA3OVYAWY3YQSK64LF" localSheetId="2" hidden="1">#REF!</definedName>
    <definedName name="BExZZ7ZGXIMA3OVYAWY3YQSK64LF" localSheetId="5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6" hidden="1">#REF!</definedName>
    <definedName name="BExZZ8FKEIFG203MU6SEJ69MINCD" localSheetId="13" hidden="1">#REF!</definedName>
    <definedName name="BExZZ8FKEIFG203MU6SEJ69MINCD" localSheetId="7" hidden="1">#REF!</definedName>
    <definedName name="BExZZ8FKEIFG203MU6SEJ69MINCD" localSheetId="2" hidden="1">#REF!</definedName>
    <definedName name="BExZZ8FKEIFG203MU6SEJ69MINCD" localSheetId="5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6" hidden="1">#REF!</definedName>
    <definedName name="BExZZCHAVHW8C2H649KRGVQ0WVRT" localSheetId="13" hidden="1">#REF!</definedName>
    <definedName name="BExZZCHAVHW8C2H649KRGVQ0WVRT" localSheetId="7" hidden="1">#REF!</definedName>
    <definedName name="BExZZCHAVHW8C2H649KRGVQ0WVRT" localSheetId="2" hidden="1">#REF!</definedName>
    <definedName name="BExZZCHAVHW8C2H649KRGVQ0WVRT" localSheetId="5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6" hidden="1">#REF!</definedName>
    <definedName name="BExZZTK54OTLF2YB68BHGOS27GEN" localSheetId="13" hidden="1">#REF!</definedName>
    <definedName name="BExZZTK54OTLF2YB68BHGOS27GEN" localSheetId="7" hidden="1">#REF!</definedName>
    <definedName name="BExZZTK54OTLF2YB68BHGOS27GEN" localSheetId="2" hidden="1">#REF!</definedName>
    <definedName name="BExZZTK54OTLF2YB68BHGOS27GEN" localSheetId="5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6" hidden="1">#REF!</definedName>
    <definedName name="BExZZXB3JQQG4SIZS4MRU6NNW7HI" localSheetId="13" hidden="1">#REF!</definedName>
    <definedName name="BExZZXB3JQQG4SIZS4MRU6NNW7HI" localSheetId="7" hidden="1">#REF!</definedName>
    <definedName name="BExZZXB3JQQG4SIZS4MRU6NNW7HI" localSheetId="2" hidden="1">#REF!</definedName>
    <definedName name="BExZZXB3JQQG4SIZS4MRU6NNW7HI" localSheetId="5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6" hidden="1">#REF!</definedName>
    <definedName name="BExZZZEMIIFKMLLV4DJKX5TB9R5V" localSheetId="13" hidden="1">#REF!</definedName>
    <definedName name="BExZZZEMIIFKMLLV4DJKX5TB9R5V" localSheetId="7" hidden="1">#REF!</definedName>
    <definedName name="BExZZZEMIIFKMLLV4DJKX5TB9R5V" localSheetId="2" hidden="1">#REF!</definedName>
    <definedName name="BExZZZEMIIFKMLLV4DJKX5TB9R5V" localSheetId="5" hidden="1">#REF!</definedName>
    <definedName name="BExZZZEMIIFKMLLV4DJKX5TB9R5V" localSheetId="1" hidden="1">#REF!</definedName>
    <definedName name="BExZZZEMIIFKMLLV4DJKX5TB9R5V" hidden="1">#REF!</definedName>
    <definedName name="Bum" localSheetId="4" hidden="1">#REF!</definedName>
    <definedName name="Bum" localSheetId="2" hidden="1">#REF!</definedName>
    <definedName name="Bum" localSheetId="5" hidden="1">#REF!</definedName>
    <definedName name="Bum" localSheetId="1" hidden="1">#REF!</definedName>
    <definedName name="Bum" hidden="1">#REF!</definedName>
    <definedName name="CASE">[2]INPUTS!$C$11</definedName>
    <definedName name="CBWorkbookPriority" hidden="1">-2060790043</definedName>
    <definedName name="DELETE01" localSheetId="9" hidden="1">{#N/A,#N/A,FALSE,"Coversheet";#N/A,#N/A,FALSE,"QA"}</definedName>
    <definedName name="DELETE01" localSheetId="4" hidden="1">{#N/A,#N/A,FALSE,"Coversheet";#N/A,#N/A,FALSE,"QA"}</definedName>
    <definedName name="DELETE01" localSheetId="6" hidden="1">{#N/A,#N/A,FALSE,"Coversheet";#N/A,#N/A,FALSE,"QA"}</definedName>
    <definedName name="DELETE01" localSheetId="13" hidden="1">{#N/A,#N/A,FALSE,"Coversheet";#N/A,#N/A,FALSE,"QA"}</definedName>
    <definedName name="DELETE01" localSheetId="7" hidden="1">{#N/A,#N/A,FALSE,"Coversheet";#N/A,#N/A,FALSE,"QA"}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localSheetId="12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4" hidden="1">{#N/A,#N/A,FALSE,"Schedule F";#N/A,#N/A,FALSE,"Schedule G"}</definedName>
    <definedName name="DELETE02" localSheetId="6" hidden="1">{#N/A,#N/A,FALSE,"Schedule F";#N/A,#N/A,FALSE,"Schedule G"}</definedName>
    <definedName name="DELETE02" localSheetId="13" hidden="1">{#N/A,#N/A,FALSE,"Schedule F";#N/A,#N/A,FALSE,"Schedule G"}</definedName>
    <definedName name="DELETE02" localSheetId="7" hidden="1">{#N/A,#N/A,FALSE,"Schedule F";#N/A,#N/A,FALSE,"Schedule G"}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localSheetId="12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4" hidden="1">{#N/A,#N/A,FALSE,"Coversheet";#N/A,#N/A,FALSE,"QA"}</definedName>
    <definedName name="Delete06" localSheetId="6" hidden="1">{#N/A,#N/A,FALSE,"Coversheet";#N/A,#N/A,FALSE,"QA"}</definedName>
    <definedName name="Delete06" localSheetId="13" hidden="1">{#N/A,#N/A,FALSE,"Coversheet";#N/A,#N/A,FALSE,"QA"}</definedName>
    <definedName name="Delete06" localSheetId="7" hidden="1">{#N/A,#N/A,FALSE,"Coversheet";#N/A,#N/A,FALSE,"QA"}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localSheetId="12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4" hidden="1">{#N/A,#N/A,FALSE,"Coversheet";#N/A,#N/A,FALSE,"QA"}</definedName>
    <definedName name="Delete09" localSheetId="6" hidden="1">{#N/A,#N/A,FALSE,"Coversheet";#N/A,#N/A,FALSE,"QA"}</definedName>
    <definedName name="Delete09" localSheetId="13" hidden="1">{#N/A,#N/A,FALSE,"Coversheet";#N/A,#N/A,FALSE,"QA"}</definedName>
    <definedName name="Delete09" localSheetId="7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localSheetId="12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4" hidden="1">{#N/A,#N/A,FALSE,"Coversheet";#N/A,#N/A,FALSE,"QA"}</definedName>
    <definedName name="Delete1" localSheetId="6" hidden="1">{#N/A,#N/A,FALSE,"Coversheet";#N/A,#N/A,FALSE,"QA"}</definedName>
    <definedName name="Delete1" localSheetId="13" hidden="1">{#N/A,#N/A,FALSE,"Coversheet";#N/A,#N/A,FALSE,"QA"}</definedName>
    <definedName name="Delete1" localSheetId="7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localSheetId="12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4" hidden="1">{#N/A,#N/A,FALSE,"Schedule F";#N/A,#N/A,FALSE,"Schedule G"}</definedName>
    <definedName name="Delete10" localSheetId="6" hidden="1">{#N/A,#N/A,FALSE,"Schedule F";#N/A,#N/A,FALSE,"Schedule G"}</definedName>
    <definedName name="Delete10" localSheetId="13" hidden="1">{#N/A,#N/A,FALSE,"Schedule F";#N/A,#N/A,FALSE,"Schedule G"}</definedName>
    <definedName name="Delete10" localSheetId="7" hidden="1">{#N/A,#N/A,FALSE,"Schedule F";#N/A,#N/A,FALSE,"Schedule G"}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localSheetId="12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4" hidden="1">{#N/A,#N/A,FALSE,"Coversheet";#N/A,#N/A,FALSE,"QA"}</definedName>
    <definedName name="Delete21" localSheetId="6" hidden="1">{#N/A,#N/A,FALSE,"Coversheet";#N/A,#N/A,FALSE,"QA"}</definedName>
    <definedName name="Delete21" localSheetId="13" hidden="1">{#N/A,#N/A,FALSE,"Coversheet";#N/A,#N/A,FALSE,"QA"}</definedName>
    <definedName name="Delete21" localSheetId="7" hidden="1">{#N/A,#N/A,FALSE,"Coversheet";#N/A,#N/A,FALSE,"QA"}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localSheetId="12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4" hidden="1">{#N/A,#N/A,FALSE,"Coversheet";#N/A,#N/A,FALSE,"QA"}</definedName>
    <definedName name="DFIT" localSheetId="6" hidden="1">{#N/A,#N/A,FALSE,"Coversheet";#N/A,#N/A,FALSE,"QA"}</definedName>
    <definedName name="DFIT" localSheetId="13" hidden="1">{#N/A,#N/A,FALSE,"Coversheet";#N/A,#N/A,FALSE,"QA"}</definedName>
    <definedName name="DFIT" localSheetId="7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localSheetId="12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localSheetId="9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13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[2]INPUTS!$F$36</definedName>
    <definedName name="Estimate" localSheetId="9" hidden="1">{#N/A,#N/A,FALSE,"Summ";#N/A,#N/A,FALSE,"General"}</definedName>
    <definedName name="Estimate" localSheetId="4" hidden="1">{#N/A,#N/A,FALSE,"Summ";#N/A,#N/A,FALSE,"General"}</definedName>
    <definedName name="Estimate" localSheetId="6" hidden="1">{#N/A,#N/A,FALSE,"Summ";#N/A,#N/A,FALSE,"General"}</definedName>
    <definedName name="Estimate" localSheetId="7" hidden="1">{#N/A,#N/A,FALSE,"Summ";#N/A,#N/A,FALSE,"General"}</definedName>
    <definedName name="Estimate" localSheetId="2" hidden="1">{#N/A,#N/A,FALSE,"Summ";#N/A,#N/A,FALSE,"General"}</definedName>
    <definedName name="Estimate" localSheetId="5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4" hidden="1">{#N/A,#N/A,FALSE,"Summ";#N/A,#N/A,FALSE,"General"}</definedName>
    <definedName name="ex" localSheetId="6" hidden="1">{#N/A,#N/A,FALSE,"Summ";#N/A,#N/A,FALSE,"General"}</definedName>
    <definedName name="ex" localSheetId="7" hidden="1">{#N/A,#N/A,FALSE,"Summ";#N/A,#N/A,FALSE,"General"}</definedName>
    <definedName name="ex" localSheetId="2" hidden="1">{#N/A,#N/A,FALSE,"Summ";#N/A,#N/A,FALSE,"General"}</definedName>
    <definedName name="ex" localSheetId="5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13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IT">'[4]ROR &amp; CONV FACTOR'!$J$20</definedName>
    <definedName name="FTAX">[2]INPUTS!$F$35</definedName>
    <definedName name="HELP" localSheetId="9" hidden="1">{#N/A,#N/A,FALSE,"Coversheet";#N/A,#N/A,FALSE,"QA"}</definedName>
    <definedName name="HELP" localSheetId="4" hidden="1">{#N/A,#N/A,FALSE,"Coversheet";#N/A,#N/A,FALSE,"QA"}</definedName>
    <definedName name="HELP" localSheetId="6" hidden="1">{#N/A,#N/A,FALSE,"Coversheet";#N/A,#N/A,FALSE,"QA"}</definedName>
    <definedName name="HELP" localSheetId="7" hidden="1">{#N/A,#N/A,FALSE,"Coversheet";#N/A,#N/A,FALSE,"QA"}</definedName>
    <definedName name="HELP" localSheetId="2" hidden="1">{#N/A,#N/A,FALSE,"Coversheet";#N/A,#N/A,FALSE,"QA"}</definedName>
    <definedName name="HELP" localSheetId="5" hidden="1">{#N/A,#N/A,FALSE,"Coversheet";#N/A,#N/A,FALSE,"QA"}</definedName>
    <definedName name="HELP" localSheetId="3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9" hidden="1">{"'Sheet1'!$A$1:$J$121"}</definedName>
    <definedName name="HTML_Control" localSheetId="4" hidden="1">{"'Sheet1'!$A$1:$J$121"}</definedName>
    <definedName name="HTML_Control" localSheetId="6" hidden="1">{"'Sheet1'!$A$1:$J$121"}</definedName>
    <definedName name="HTML_Control" localSheetId="7" hidden="1">{"'Sheet1'!$A$1:$J$121"}</definedName>
    <definedName name="HTML_Control" localSheetId="2" hidden="1">{"'Sheet1'!$A$1:$J$121"}</definedName>
    <definedName name="HTML_Control" localSheetId="5" hidden="1">{"'Sheet1'!$A$1:$J$121"}</definedName>
    <definedName name="HTML_Control" localSheetId="3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9" hidden="1">{#N/A,#N/A,FALSE,"Summ";#N/A,#N/A,FALSE,"General"}</definedName>
    <definedName name="jfkljsdkljiejgr" localSheetId="4" hidden="1">{#N/A,#N/A,FALSE,"Summ";#N/A,#N/A,FALSE,"General"}</definedName>
    <definedName name="jfkljsdkljiejgr" localSheetId="6" hidden="1">{#N/A,#N/A,FALSE,"Summ";#N/A,#N/A,FALSE,"General"}</definedName>
    <definedName name="jfkljsdkljiejgr" localSheetId="7" hidden="1">{#N/A,#N/A,FALSE,"Summ";#N/A,#N/A,FALSE,"General"}</definedName>
    <definedName name="jfkljsdkljiejgr" localSheetId="2" hidden="1">{#N/A,#N/A,FALSE,"Summ";#N/A,#N/A,FALSE,"General"}</definedName>
    <definedName name="jfkljsdkljiejgr" localSheetId="5" hidden="1">{#N/A,#N/A,FALSE,"Summ";#N/A,#N/A,FALSE,"General"}</definedName>
    <definedName name="jfkljsdkljiejgr" localSheetId="3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9" hidden="1">{#N/A,#N/A,FALSE,"Coversheet";#N/A,#N/A,FALSE,"QA"}</definedName>
    <definedName name="lookup" localSheetId="4" hidden="1">{#N/A,#N/A,FALSE,"Coversheet";#N/A,#N/A,FALSE,"QA"}</definedName>
    <definedName name="lookup" localSheetId="6" hidden="1">{#N/A,#N/A,FALSE,"Coversheet";#N/A,#N/A,FALSE,"QA"}</definedName>
    <definedName name="lookup" localSheetId="7" hidden="1">{#N/A,#N/A,FALSE,"Coversheet";#N/A,#N/A,FALSE,"QA"}</definedName>
    <definedName name="lookup" localSheetId="2" hidden="1">{#N/A,#N/A,FALSE,"Coversheet";#N/A,#N/A,FALSE,"QA"}</definedName>
    <definedName name="lookup" localSheetId="5" hidden="1">{#N/A,#N/A,FALSE,"Coversheet";#N/A,#N/A,FALSE,"QA"}</definedName>
    <definedName name="lookup" localSheetId="3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9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4" hidden="1">{#N/A,#N/A,FALSE,"Summ";#N/A,#N/A,FALSE,"General"}</definedName>
    <definedName name="new" localSheetId="6" hidden="1">{#N/A,#N/A,FALSE,"Summ";#N/A,#N/A,FALSE,"General"}</definedName>
    <definedName name="new" localSheetId="7" hidden="1">{#N/A,#N/A,FALSE,"Summ";#N/A,#N/A,FALSE,"General"}</definedName>
    <definedName name="new" localSheetId="2" hidden="1">{#N/A,#N/A,FALSE,"Summ";#N/A,#N/A,FALSE,"General"}</definedName>
    <definedName name="new" localSheetId="5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0">'2014 Allocators'!$B$1:$K$24</definedName>
    <definedName name="_xlnm.Print_Area" localSheetId="9">'2014 COS'!$B$1:$L$30</definedName>
    <definedName name="_xlnm.Print_Area" localSheetId="4">'2014 TrueUp'!$A$1:$F$45</definedName>
    <definedName name="_xlnm.Print_Area" localSheetId="7">'COS Yr1-2014Filed'!$A$1:$K$73</definedName>
    <definedName name="_xlnm.Print_Area" localSheetId="2">'COS-2015'!$A$1:$K$64</definedName>
    <definedName name="_xlnm.Print_Area" localSheetId="5">'CRM 2014 Rates'!$B$1:$L$30</definedName>
    <definedName name="_xlnm.Print_Area" localSheetId="3">'CRM 2015 Rates'!$B$1:$L$30</definedName>
    <definedName name="_xlnm.Print_Area" localSheetId="1">'CRM Total Rates'!$A$1:$L$30</definedName>
    <definedName name="qqq" localSheetId="9" hidden="1">{#N/A,#N/A,FALSE,"schA"}</definedName>
    <definedName name="qqq" localSheetId="4" hidden="1">{#N/A,#N/A,FALSE,"schA"}</definedName>
    <definedName name="qqq" localSheetId="6" hidden="1">{#N/A,#N/A,FALSE,"schA"}</definedName>
    <definedName name="qqq" localSheetId="7" hidden="1">{#N/A,#N/A,FALSE,"schA"}</definedName>
    <definedName name="qqq" localSheetId="2" hidden="1">{#N/A,#N/A,FALSE,"schA"}</definedName>
    <definedName name="qqq" localSheetId="5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dnldView" hidden="1">"46HLPWIQ6J3TDMPT5WG7XVEBI"</definedName>
    <definedName name="SAPBEXhrIndnt" hidden="1">"Wide"</definedName>
    <definedName name="SAPBEXrevision" hidden="1">1</definedName>
    <definedName name="SAPBEXsysID" hidden="1">"BWP"</definedName>
    <definedName name="SAPBEXwbID" hidden="1">"3XJ3VOPHHLH2D0QXSYZLUHSMI"</definedName>
    <definedName name="SAPsysID" hidden="1">"708C5W7SBKP804JT78WJ0JNKI"</definedName>
    <definedName name="SAPwbID" hidden="1">"ARS"</definedName>
    <definedName name="sdlfhsdlhfkl" localSheetId="9" hidden="1">{#N/A,#N/A,FALSE,"Summ";#N/A,#N/A,FALSE,"General"}</definedName>
    <definedName name="sdlfhsdlhfkl" localSheetId="4" hidden="1">{#N/A,#N/A,FALSE,"Summ";#N/A,#N/A,FALSE,"General"}</definedName>
    <definedName name="sdlfhsdlhfkl" localSheetId="6" hidden="1">{#N/A,#N/A,FALSE,"Summ";#N/A,#N/A,FALSE,"General"}</definedName>
    <definedName name="sdlfhsdlhfkl" localSheetId="7" hidden="1">{#N/A,#N/A,FALSE,"Summ";#N/A,#N/A,FALSE,"General"}</definedName>
    <definedName name="sdlfhsdlhfkl" localSheetId="2" hidden="1">{#N/A,#N/A,FALSE,"Summ";#N/A,#N/A,FALSE,"General"}</definedName>
    <definedName name="sdlfhsdlhfkl" localSheetId="5" hidden="1">{#N/A,#N/A,FALSE,"Summ";#N/A,#N/A,FALSE,"General"}</definedName>
    <definedName name="sdlfhsdlhfkl" localSheetId="3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9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6" hidden="1">{#N/A,#N/A,FALSE,"CRPT";#N/A,#N/A,FALSE,"TREND";#N/A,#N/A,FALSE,"%Curve"}</definedName>
    <definedName name="seven" localSheetId="7" hidden="1">{#N/A,#N/A,FALSE,"CRPT";#N/A,#N/A,FALSE,"TREND";#N/A,#N/A,FALSE,"%Curve"}</definedName>
    <definedName name="seven" localSheetId="2" hidden="1">{#N/A,#N/A,FALSE,"CRPT";#N/A,#N/A,FALSE,"TREND";#N/A,#N/A,FALSE,"%Curve"}</definedName>
    <definedName name="seven" localSheetId="5" hidden="1">{#N/A,#N/A,FALSE,"CRPT";#N/A,#N/A,FALSE,"TREND";#N/A,#N/A,FALSE,"%Curve"}</definedName>
    <definedName name="seven" localSheetId="3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9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X">[2]INPUTS!$F$34</definedName>
    <definedName name="t" localSheetId="9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9" hidden="1">{#N/A,#N/A,FALSE,"Summ";#N/A,#N/A,FALSE,"General"}</definedName>
    <definedName name="tem" localSheetId="4" hidden="1">{#N/A,#N/A,FALSE,"Summ";#N/A,#N/A,FALSE,"General"}</definedName>
    <definedName name="tem" localSheetId="6" hidden="1">{#N/A,#N/A,FALSE,"Summ";#N/A,#N/A,FALSE,"General"}</definedName>
    <definedName name="tem" localSheetId="7" hidden="1">{#N/A,#N/A,FALSE,"Summ";#N/A,#N/A,FALSE,"General"}</definedName>
    <definedName name="tem" localSheetId="2" hidden="1">{#N/A,#N/A,FALSE,"Summ";#N/A,#N/A,FALSE,"General"}</definedName>
    <definedName name="tem" localSheetId="5" hidden="1">{#N/A,#N/A,FALSE,"Summ";#N/A,#N/A,FALSE,"General"}</definedName>
    <definedName name="tem" localSheetId="3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9" hidden="1">{#N/A,#N/A,FALSE,"Summ";#N/A,#N/A,FALSE,"General"}</definedName>
    <definedName name="TEMP" localSheetId="4" hidden="1">{#N/A,#N/A,FALSE,"Summ";#N/A,#N/A,FALSE,"General"}</definedName>
    <definedName name="TEMP" localSheetId="6" hidden="1">{#N/A,#N/A,FALSE,"Summ";#N/A,#N/A,FALSE,"General"}</definedName>
    <definedName name="TEMP" localSheetId="7" hidden="1">{#N/A,#N/A,FALSE,"Summ";#N/A,#N/A,FALSE,"General"}</definedName>
    <definedName name="TEMP" localSheetId="2" hidden="1">{#N/A,#N/A,FALSE,"Summ";#N/A,#N/A,FALSE,"General"}</definedName>
    <definedName name="TEMP" localSheetId="5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9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'[3]JHS-6'!$A$7</definedName>
    <definedName name="tr" localSheetId="9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2" hidden="1">#REF!</definedName>
    <definedName name="Transfer" localSheetId="5" hidden="1">#REF!</definedName>
    <definedName name="Transfer" localSheetId="3" hidden="1">#REF!</definedName>
    <definedName name="Transfer" localSheetId="1" hidden="1">#REF!</definedName>
    <definedName name="Transfer" hidden="1">#REF!</definedName>
    <definedName name="Transfers" localSheetId="4" hidden="1">#REF!</definedName>
    <definedName name="Transfers" localSheetId="2" hidden="1">#REF!</definedName>
    <definedName name="Transfers" localSheetId="5" hidden="1">#REF!</definedName>
    <definedName name="Transfers" localSheetId="3" hidden="1">#REF!</definedName>
    <definedName name="Transfers" localSheetId="1" hidden="1">#REF!</definedName>
    <definedName name="Transfers" hidden="1">#REF!</definedName>
    <definedName name="u" localSheetId="9" hidden="1">{#N/A,#N/A,FALSE,"Summ";#N/A,#N/A,FALSE,"General"}</definedName>
    <definedName name="u" localSheetId="4" hidden="1">{#N/A,#N/A,FALSE,"Summ";#N/A,#N/A,FALSE,"General"}</definedName>
    <definedName name="u" localSheetId="6" hidden="1">{#N/A,#N/A,FALSE,"Summ";#N/A,#N/A,FALSE,"General"}</definedName>
    <definedName name="u" localSheetId="7" hidden="1">{#N/A,#N/A,FALSE,"Summ";#N/A,#N/A,FALSE,"General"}</definedName>
    <definedName name="u" localSheetId="2" hidden="1">{#N/A,#N/A,FALSE,"Summ";#N/A,#N/A,FALSE,"General"}</definedName>
    <definedName name="u" localSheetId="5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9" hidden="1">{#N/A,#N/A,FALSE,"Coversheet";#N/A,#N/A,FALSE,"QA"}</definedName>
    <definedName name="v" localSheetId="4" hidden="1">{#N/A,#N/A,FALSE,"Coversheet";#N/A,#N/A,FALSE,"QA"}</definedName>
    <definedName name="v" localSheetId="6" hidden="1">{#N/A,#N/A,FALSE,"Coversheet";#N/A,#N/A,FALSE,"QA"}</definedName>
    <definedName name="v" localSheetId="7" hidden="1">{#N/A,#N/A,FALSE,"Coversheet";#N/A,#N/A,FALSE,"QA"}</definedName>
    <definedName name="v" localSheetId="2" hidden="1">{#N/A,#N/A,FALSE,"Coversheet";#N/A,#N/A,FALSE,"QA"}</definedName>
    <definedName name="v" localSheetId="5" hidden="1">{#N/A,#N/A,FALSE,"Coversheet";#N/A,#N/A,FALSE,"QA"}</definedName>
    <definedName name="v" localSheetId="3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9" hidden="1">{#N/A,#N/A,FALSE,"Summ";#N/A,#N/A,FALSE,"General"}</definedName>
    <definedName name="Value" localSheetId="4" hidden="1">{#N/A,#N/A,FALSE,"Summ";#N/A,#N/A,FALSE,"General"}</definedName>
    <definedName name="Value" localSheetId="6" hidden="1">{#N/A,#N/A,FALSE,"Summ";#N/A,#N/A,FALSE,"General"}</definedName>
    <definedName name="Value" localSheetId="7" hidden="1">{#N/A,#N/A,FALSE,"Summ";#N/A,#N/A,FALSE,"General"}</definedName>
    <definedName name="Value" localSheetId="2" hidden="1">{#N/A,#N/A,FALSE,"Summ";#N/A,#N/A,FALSE,"General"}</definedName>
    <definedName name="Value" localSheetId="5" hidden="1">{#N/A,#N/A,FALSE,"Summ";#N/A,#N/A,FALSE,"General"}</definedName>
    <definedName name="Value" localSheetId="3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9" hidden="1">{#N/A,#N/A,FALSE,"Schedule F";#N/A,#N/A,FALSE,"Schedule G"}</definedName>
    <definedName name="w" localSheetId="4" hidden="1">{#N/A,#N/A,FALSE,"Schedule F";#N/A,#N/A,FALSE,"Schedule G"}</definedName>
    <definedName name="w" localSheetId="6" hidden="1">{#N/A,#N/A,FALSE,"Schedule F";#N/A,#N/A,FALSE,"Schedule G"}</definedName>
    <definedName name="w" localSheetId="7" hidden="1">{#N/A,#N/A,FALSE,"Schedule F";#N/A,#N/A,FALSE,"Schedule G"}</definedName>
    <definedName name="w" localSheetId="2" hidden="1">{#N/A,#N/A,FALSE,"Schedule F";#N/A,#N/A,FALSE,"Schedule G"}</definedName>
    <definedName name="w" localSheetId="5" hidden="1">{#N/A,#N/A,FALSE,"Schedule F";#N/A,#N/A,FALSE,"Schedule G"}</definedName>
    <definedName name="w" localSheetId="3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9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13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9" hidden="1">{#N/A,#N/A,FALSE,"Coversheet";#N/A,#N/A,FALSE,"QA"}</definedName>
    <definedName name="WH" localSheetId="4" hidden="1">{#N/A,#N/A,FALSE,"Coversheet";#N/A,#N/A,FALSE,"QA"}</definedName>
    <definedName name="WH" localSheetId="6" hidden="1">{#N/A,#N/A,FALSE,"Coversheet";#N/A,#N/A,FALSE,"QA"}</definedName>
    <definedName name="WH" localSheetId="7" hidden="1">{#N/A,#N/A,FALSE,"Coversheet";#N/A,#N/A,FALSE,"QA"}</definedName>
    <definedName name="WH" localSheetId="2" hidden="1">{#N/A,#N/A,FALSE,"Coversheet";#N/A,#N/A,FALSE,"QA"}</definedName>
    <definedName name="WH" localSheetId="5" hidden="1">{#N/A,#N/A,FALSE,"Coversheet";#N/A,#N/A,FALSE,"QA"}</definedName>
    <definedName name="WH" localSheetId="3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4" hidden="1">{#N/A,#N/A,FALSE,"schA"}</definedName>
    <definedName name="wrn.ECR." localSheetId="6" hidden="1">{#N/A,#N/A,FALSE,"schA"}</definedName>
    <definedName name="wrn.ECR." localSheetId="7" hidden="1">{#N/A,#N/A,FALSE,"schA"}</definedName>
    <definedName name="wrn.ECR." localSheetId="2" hidden="1">{#N/A,#N/A,FALSE,"schA"}</definedName>
    <definedName name="wrn.ECR." localSheetId="5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12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12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4" hidden="1">{#N/A,#N/A,FALSE,"7617 Fab";#N/A,#N/A,FALSE,"7617 NSK"}</definedName>
    <definedName name="wrn.SCHEDULE." localSheetId="6" hidden="1">{#N/A,#N/A,FALSE,"7617 Fab";#N/A,#N/A,FALSE,"7617 NSK"}</definedName>
    <definedName name="wrn.SCHEDULE." localSheetId="7" hidden="1">{#N/A,#N/A,FALSE,"7617 Fab";#N/A,#N/A,FALSE,"7617 NSK"}</definedName>
    <definedName name="wrn.SCHEDULE." localSheetId="2" hidden="1">{#N/A,#N/A,FALSE,"7617 Fab";#N/A,#N/A,FALSE,"7617 NSK"}</definedName>
    <definedName name="wrn.SCHEDULE." localSheetId="5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4" hidden="1">{#N/A,#N/A,FALSE,"Summ";#N/A,#N/A,FALSE,"General"}</definedName>
    <definedName name="wrn.Summary." localSheetId="6" hidden="1">{#N/A,#N/A,FALSE,"Summ";#N/A,#N/A,FALSE,"General"}</definedName>
    <definedName name="wrn.Summary." localSheetId="7" hidden="1">{#N/A,#N/A,FALSE,"Summ";#N/A,#N/A,FALSE,"General"}</definedName>
    <definedName name="wrn.Summary." localSheetId="2" hidden="1">{#N/A,#N/A,FALSE,"Summ";#N/A,#N/A,FALSE,"General"}</definedName>
    <definedName name="wrn.Summary." localSheetId="5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4" hidden="1">{#N/A,#N/A,FALSE,"schA"}</definedName>
    <definedName name="www" localSheetId="6" hidden="1">{#N/A,#N/A,FALSE,"schA"}</definedName>
    <definedName name="www" localSheetId="7" hidden="1">{#N/A,#N/A,FALSE,"schA"}</definedName>
    <definedName name="www" localSheetId="2" hidden="1">{#N/A,#N/A,FALSE,"schA"}</definedName>
    <definedName name="www" localSheetId="5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" localSheetId="9" hidden="1">{#N/A,#N/A,FALSE,"Coversheet";#N/A,#N/A,FALSE,"QA"}</definedName>
    <definedName name="x" localSheetId="4" hidden="1">{#N/A,#N/A,FALSE,"Coversheet";#N/A,#N/A,FALSE,"QA"}</definedName>
    <definedName name="x" localSheetId="6" hidden="1">{#N/A,#N/A,FALSE,"Coversheet";#N/A,#N/A,FALSE,"QA"}</definedName>
    <definedName name="x" localSheetId="7" hidden="1">{#N/A,#N/A,FALSE,"Coversheet";#N/A,#N/A,FALSE,"QA"}</definedName>
    <definedName name="x" localSheetId="2" hidden="1">{#N/A,#N/A,FALSE,"Coversheet";#N/A,#N/A,FALSE,"QA"}</definedName>
    <definedName name="x" localSheetId="5" hidden="1">{#N/A,#N/A,FALSE,"Coversheet";#N/A,#N/A,FALSE,"QA"}</definedName>
    <definedName name="x" localSheetId="3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13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9" hidden="1">{#N/A,#N/A,FALSE,"Summ";#N/A,#N/A,FALSE,"General"}</definedName>
    <definedName name="yuf" localSheetId="4" hidden="1">{#N/A,#N/A,FALSE,"Summ";#N/A,#N/A,FALSE,"General"}</definedName>
    <definedName name="yuf" localSheetId="6" hidden="1">{#N/A,#N/A,FALSE,"Summ";#N/A,#N/A,FALSE,"General"}</definedName>
    <definedName name="yuf" localSheetId="7" hidden="1">{#N/A,#N/A,FALSE,"Summ";#N/A,#N/A,FALSE,"General"}</definedName>
    <definedName name="yuf" localSheetId="2" hidden="1">{#N/A,#N/A,FALSE,"Summ";#N/A,#N/A,FALSE,"General"}</definedName>
    <definedName name="yuf" localSheetId="5" hidden="1">{#N/A,#N/A,FALSE,"Summ";#N/A,#N/A,FALSE,"General"}</definedName>
    <definedName name="yuf" localSheetId="3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9" hidden="1">{#N/A,#N/A,FALSE,"Coversheet";#N/A,#N/A,FALSE,"QA"}</definedName>
    <definedName name="z" localSheetId="4" hidden="1">{#N/A,#N/A,FALSE,"Coversheet";#N/A,#N/A,FALSE,"QA"}</definedName>
    <definedName name="z" localSheetId="6" hidden="1">{#N/A,#N/A,FALSE,"Coversheet";#N/A,#N/A,FALSE,"QA"}</definedName>
    <definedName name="z" localSheetId="7" hidden="1">{#N/A,#N/A,FALSE,"Coversheet";#N/A,#N/A,FALSE,"QA"}</definedName>
    <definedName name="z" localSheetId="2" hidden="1">{#N/A,#N/A,FALSE,"Coversheet";#N/A,#N/A,FALSE,"QA"}</definedName>
    <definedName name="z" localSheetId="5" hidden="1">{#N/A,#N/A,FALSE,"Coversheet";#N/A,#N/A,FALSE,"QA"}</definedName>
    <definedName name="z" localSheetId="3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L9" i="30" l="1"/>
  <c r="K9" i="30"/>
  <c r="J9" i="30"/>
  <c r="I9" i="30"/>
  <c r="H9" i="30"/>
  <c r="G9" i="30"/>
  <c r="F9" i="30"/>
  <c r="E9" i="30" l="1"/>
  <c r="E25" i="29" l="1"/>
  <c r="N13" i="29"/>
  <c r="E25" i="28"/>
  <c r="N13" i="28"/>
  <c r="M18" i="18" l="1"/>
  <c r="M17" i="18"/>
  <c r="K66" i="26" l="1"/>
  <c r="G66" i="26"/>
  <c r="C24" i="27"/>
  <c r="B24" i="27"/>
  <c r="D23" i="27"/>
  <c r="E23" i="27" s="1"/>
  <c r="I23" i="27" s="1"/>
  <c r="D22" i="27"/>
  <c r="E22" i="27" s="1"/>
  <c r="I22" i="27" s="1"/>
  <c r="D21" i="27"/>
  <c r="E21" i="27" s="1"/>
  <c r="I21" i="27" s="1"/>
  <c r="D20" i="27"/>
  <c r="E20" i="27" s="1"/>
  <c r="I20" i="27" s="1"/>
  <c r="D19" i="27"/>
  <c r="E19" i="27" s="1"/>
  <c r="I19" i="27" s="1"/>
  <c r="D18" i="27"/>
  <c r="E18" i="27" s="1"/>
  <c r="I18" i="27" s="1"/>
  <c r="D17" i="27"/>
  <c r="E17" i="27" s="1"/>
  <c r="I17" i="27" s="1"/>
  <c r="E16" i="27"/>
  <c r="I16" i="27" s="1"/>
  <c r="D16" i="27"/>
  <c r="D15" i="27"/>
  <c r="E15" i="27" s="1"/>
  <c r="I15" i="27" s="1"/>
  <c r="D14" i="27"/>
  <c r="E14" i="27" s="1"/>
  <c r="I14" i="27" s="1"/>
  <c r="D13" i="27"/>
  <c r="E13" i="27" s="1"/>
  <c r="I13" i="27" s="1"/>
  <c r="D12" i="27"/>
  <c r="E12" i="27" s="1"/>
  <c r="D11" i="27"/>
  <c r="E11" i="27" s="1"/>
  <c r="I11" i="27" s="1"/>
  <c r="D10" i="27"/>
  <c r="E10" i="27" s="1"/>
  <c r="D9" i="27"/>
  <c r="E9" i="27" s="1"/>
  <c r="I9" i="27" s="1"/>
  <c r="E8" i="27"/>
  <c r="I8" i="27" s="1"/>
  <c r="D8" i="27"/>
  <c r="D7" i="27"/>
  <c r="E7" i="27" s="1"/>
  <c r="I7" i="27" s="1"/>
  <c r="D6" i="27"/>
  <c r="E6" i="27" s="1"/>
  <c r="D5" i="27"/>
  <c r="E5" i="27" s="1"/>
  <c r="I5" i="27" s="1"/>
  <c r="D4" i="27"/>
  <c r="E4" i="27" s="1"/>
  <c r="D3" i="27"/>
  <c r="D24" i="27" s="1"/>
  <c r="I4" i="27" l="1"/>
  <c r="F66" i="26"/>
  <c r="I12" i="27"/>
  <c r="Q66" i="26"/>
  <c r="U66" i="26"/>
  <c r="N66" i="26"/>
  <c r="R66" i="26"/>
  <c r="V66" i="26"/>
  <c r="O66" i="26"/>
  <c r="S66" i="26"/>
  <c r="W66" i="26"/>
  <c r="P66" i="26"/>
  <c r="T66" i="26"/>
  <c r="X66" i="26"/>
  <c r="I6" i="27"/>
  <c r="H66" i="26"/>
  <c r="I10" i="27"/>
  <c r="L66" i="26"/>
  <c r="E65" i="26"/>
  <c r="I66" i="26"/>
  <c r="M66" i="26"/>
  <c r="Y66" i="26"/>
  <c r="J66" i="26"/>
  <c r="E3" i="27"/>
  <c r="E66" i="26" s="1"/>
  <c r="I3" i="27" l="1"/>
  <c r="I24" i="27" s="1"/>
  <c r="E24" i="27"/>
  <c r="F62" i="26" l="1"/>
  <c r="I6" i="18"/>
  <c r="I7" i="18"/>
  <c r="I5" i="18"/>
  <c r="G40" i="18"/>
  <c r="G39" i="18"/>
  <c r="D30" i="18" l="1"/>
  <c r="C30" i="18"/>
  <c r="E29" i="18"/>
  <c r="E33" i="18" s="1"/>
  <c r="D40" i="18" s="1"/>
  <c r="E28" i="18"/>
  <c r="E27" i="18"/>
  <c r="E30" i="18" s="1"/>
  <c r="F22" i="22" s="1"/>
  <c r="E35" i="18" l="1"/>
  <c r="E32" i="18"/>
  <c r="C39" i="18" s="1"/>
  <c r="E34" i="18" l="1"/>
  <c r="D41" i="18"/>
  <c r="E40" i="18"/>
  <c r="E15" i="28" s="1"/>
  <c r="E39" i="18" l="1"/>
  <c r="E14" i="28" s="1"/>
  <c r="C41" i="18"/>
  <c r="E41" i="18" s="1"/>
  <c r="E42" i="18" s="1"/>
  <c r="F17" i="22" s="1"/>
  <c r="E16" i="28" l="1"/>
  <c r="D65" i="26"/>
  <c r="AL62" i="26"/>
  <c r="AK62" i="26"/>
  <c r="AJ62" i="26"/>
  <c r="AI62" i="26"/>
  <c r="AH62" i="26"/>
  <c r="AG62" i="26"/>
  <c r="AF62" i="26"/>
  <c r="AE62" i="26"/>
  <c r="AD62" i="26"/>
  <c r="AC62" i="26"/>
  <c r="AB62" i="26"/>
  <c r="Z62" i="26"/>
  <c r="E62" i="26"/>
  <c r="F10" i="26"/>
  <c r="F11" i="26"/>
  <c r="F12" i="26"/>
  <c r="D13" i="26"/>
  <c r="A29" i="26"/>
  <c r="A32" i="26"/>
  <c r="A33" i="26" s="1"/>
  <c r="A34" i="26" s="1"/>
  <c r="A35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F13" i="26" l="1"/>
  <c r="E43" i="25"/>
  <c r="AA62" i="26"/>
  <c r="AP66" i="26" l="1"/>
  <c r="A10" i="25" l="1"/>
  <c r="A13" i="25" s="1"/>
  <c r="A14" i="25" s="1"/>
  <c r="A15" i="25" s="1"/>
  <c r="A16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l="1"/>
  <c r="A44" i="25" s="1"/>
  <c r="A45" i="25" s="1"/>
  <c r="A46" i="25" s="1"/>
  <c r="A47" i="25" s="1"/>
  <c r="A48" i="25" s="1"/>
  <c r="A49" i="25" s="1"/>
  <c r="A50" i="25" s="1"/>
  <c r="J8" i="18"/>
  <c r="I8" i="18"/>
  <c r="K7" i="18"/>
  <c r="K11" i="18" s="1"/>
  <c r="K6" i="18"/>
  <c r="K5" i="18"/>
  <c r="K8" i="18" l="1"/>
  <c r="J18" i="18"/>
  <c r="K10" i="18"/>
  <c r="E62" i="22"/>
  <c r="A29" i="22"/>
  <c r="A32" i="22" s="1"/>
  <c r="A33" i="22" s="1"/>
  <c r="A34" i="22" s="1"/>
  <c r="A35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E12" i="22"/>
  <c r="D12" i="22"/>
  <c r="E11" i="22"/>
  <c r="E10" i="22"/>
  <c r="D10" i="22"/>
  <c r="K13" i="18" l="1"/>
  <c r="F22" i="26"/>
  <c r="E46" i="25" s="1"/>
  <c r="J19" i="18"/>
  <c r="K18" i="18"/>
  <c r="I17" i="18"/>
  <c r="K12" i="18"/>
  <c r="F12" i="22"/>
  <c r="F10" i="22"/>
  <c r="N13" i="20"/>
  <c r="D8" i="21"/>
  <c r="D9" i="21"/>
  <c r="G58" i="26" l="1"/>
  <c r="K58" i="26"/>
  <c r="O58" i="26"/>
  <c r="S58" i="26"/>
  <c r="W58" i="26"/>
  <c r="H58" i="26"/>
  <c r="L58" i="26"/>
  <c r="P58" i="26"/>
  <c r="T58" i="26"/>
  <c r="X58" i="26"/>
  <c r="AP28" i="26"/>
  <c r="N58" i="26"/>
  <c r="V58" i="26"/>
  <c r="I58" i="26"/>
  <c r="M58" i="26"/>
  <c r="Q58" i="26"/>
  <c r="U58" i="26"/>
  <c r="Y58" i="26"/>
  <c r="J58" i="26"/>
  <c r="R58" i="26"/>
  <c r="F58" i="26"/>
  <c r="AC58" i="26"/>
  <c r="AE58" i="26"/>
  <c r="AG58" i="26"/>
  <c r="AI58" i="26"/>
  <c r="AK58" i="26"/>
  <c r="AB58" i="26"/>
  <c r="AF58" i="26"/>
  <c r="AJ58" i="26"/>
  <c r="AD58" i="26"/>
  <c r="AH58" i="26"/>
  <c r="AL58" i="26"/>
  <c r="E58" i="26"/>
  <c r="Z58" i="26"/>
  <c r="AA58" i="26"/>
  <c r="K17" i="18"/>
  <c r="I19" i="18"/>
  <c r="K19" i="18" s="1"/>
  <c r="K20" i="18" s="1"/>
  <c r="F17" i="26" s="1"/>
  <c r="AL27" i="26" s="1"/>
  <c r="D16" i="21"/>
  <c r="K17" i="21"/>
  <c r="J17" i="21"/>
  <c r="I17" i="21"/>
  <c r="H17" i="21"/>
  <c r="G17" i="21"/>
  <c r="F17" i="21"/>
  <c r="E17" i="21"/>
  <c r="D15" i="21"/>
  <c r="D17" i="21" s="1"/>
  <c r="D11" i="21"/>
  <c r="D10" i="21"/>
  <c r="K12" i="21"/>
  <c r="J12" i="21"/>
  <c r="H12" i="21"/>
  <c r="I12" i="21"/>
  <c r="G12" i="21"/>
  <c r="F12" i="21"/>
  <c r="E12" i="21"/>
  <c r="AI27" i="26" l="1"/>
  <c r="AI57" i="26" s="1"/>
  <c r="AE27" i="26"/>
  <c r="AE57" i="26" s="1"/>
  <c r="AA27" i="26"/>
  <c r="AA57" i="26" s="1"/>
  <c r="W27" i="26"/>
  <c r="W57" i="26" s="1"/>
  <c r="S27" i="26"/>
  <c r="S57" i="26" s="1"/>
  <c r="O27" i="26"/>
  <c r="O57" i="26" s="1"/>
  <c r="K27" i="26"/>
  <c r="K57" i="26" s="1"/>
  <c r="G27" i="26"/>
  <c r="G57" i="26" s="1"/>
  <c r="AI59" i="26"/>
  <c r="AI60" i="26" s="1"/>
  <c r="AE59" i="26"/>
  <c r="AE60" i="26" s="1"/>
  <c r="AJ27" i="26"/>
  <c r="AJ57" i="26" s="1"/>
  <c r="AJ59" i="26" s="1"/>
  <c r="AJ60" i="26" s="1"/>
  <c r="AF27" i="26"/>
  <c r="AF57" i="26" s="1"/>
  <c r="AB27" i="26"/>
  <c r="AB57" i="26" s="1"/>
  <c r="AB59" i="26" s="1"/>
  <c r="AB60" i="26" s="1"/>
  <c r="X27" i="26"/>
  <c r="X57" i="26" s="1"/>
  <c r="T27" i="26"/>
  <c r="T57" i="26" s="1"/>
  <c r="P27" i="26"/>
  <c r="P57" i="26" s="1"/>
  <c r="L27" i="26"/>
  <c r="L57" i="26" s="1"/>
  <c r="H27" i="26"/>
  <c r="L59" i="26"/>
  <c r="L60" i="26" s="1"/>
  <c r="O59" i="26"/>
  <c r="O60" i="26" s="1"/>
  <c r="G59" i="26"/>
  <c r="G60" i="26" s="1"/>
  <c r="AA59" i="26"/>
  <c r="AA60" i="26" s="1"/>
  <c r="E39" i="25"/>
  <c r="AK27" i="26"/>
  <c r="AK57" i="26" s="1"/>
  <c r="AG27" i="26"/>
  <c r="AG57" i="26" s="1"/>
  <c r="AC27" i="26"/>
  <c r="AC57" i="26" s="1"/>
  <c r="Y27" i="26"/>
  <c r="Y57" i="26" s="1"/>
  <c r="U27" i="26"/>
  <c r="U57" i="26" s="1"/>
  <c r="Q27" i="26"/>
  <c r="Q57" i="26" s="1"/>
  <c r="M27" i="26"/>
  <c r="M57" i="26" s="1"/>
  <c r="M59" i="26" s="1"/>
  <c r="M60" i="26" s="1"/>
  <c r="I27" i="26"/>
  <c r="I57" i="26" s="1"/>
  <c r="E27" i="26"/>
  <c r="E47" i="25" s="1"/>
  <c r="AF59" i="26"/>
  <c r="AF60" i="26" s="1"/>
  <c r="AK59" i="26"/>
  <c r="AK60" i="26" s="1"/>
  <c r="AG59" i="26"/>
  <c r="AG60" i="26" s="1"/>
  <c r="AC59" i="26"/>
  <c r="AC60" i="26" s="1"/>
  <c r="AH27" i="26"/>
  <c r="AH57" i="26" s="1"/>
  <c r="AH59" i="26" s="1"/>
  <c r="AH60" i="26" s="1"/>
  <c r="AD27" i="26"/>
  <c r="AD57" i="26" s="1"/>
  <c r="AD59" i="26" s="1"/>
  <c r="AD60" i="26" s="1"/>
  <c r="Z27" i="26"/>
  <c r="Z57" i="26" s="1"/>
  <c r="Z59" i="26" s="1"/>
  <c r="Z60" i="26" s="1"/>
  <c r="V27" i="26"/>
  <c r="V57" i="26" s="1"/>
  <c r="R27" i="26"/>
  <c r="R57" i="26" s="1"/>
  <c r="R59" i="26" s="1"/>
  <c r="R60" i="26" s="1"/>
  <c r="N27" i="26"/>
  <c r="N57" i="26" s="1"/>
  <c r="N59" i="26" s="1"/>
  <c r="N60" i="26" s="1"/>
  <c r="J27" i="26"/>
  <c r="J57" i="26" s="1"/>
  <c r="J59" i="26" s="1"/>
  <c r="J60" i="26" s="1"/>
  <c r="F27" i="26"/>
  <c r="Q59" i="26"/>
  <c r="Q60" i="26" s="1"/>
  <c r="I59" i="26"/>
  <c r="I60" i="26" s="1"/>
  <c r="P59" i="26"/>
  <c r="P60" i="26" s="1"/>
  <c r="K59" i="26"/>
  <c r="K60" i="26" s="1"/>
  <c r="S59" i="26"/>
  <c r="S60" i="26" s="1"/>
  <c r="F18" i="21"/>
  <c r="G14" i="28" s="1"/>
  <c r="H18" i="21"/>
  <c r="I14" i="28" s="1"/>
  <c r="J18" i="21"/>
  <c r="K14" i="28" s="1"/>
  <c r="E18" i="21"/>
  <c r="F14" i="28" s="1"/>
  <c r="G18" i="21"/>
  <c r="H14" i="28" s="1"/>
  <c r="I18" i="21"/>
  <c r="J14" i="28" s="1"/>
  <c r="K18" i="21"/>
  <c r="L14" i="28" s="1"/>
  <c r="D12" i="21"/>
  <c r="F13" i="21" s="1"/>
  <c r="G15" i="28" s="1"/>
  <c r="F71" i="17"/>
  <c r="G71" i="17"/>
  <c r="H71" i="17"/>
  <c r="I71" i="17"/>
  <c r="J71" i="17"/>
  <c r="K71" i="17"/>
  <c r="E71" i="17"/>
  <c r="E25" i="20"/>
  <c r="G16" i="28" l="1"/>
  <c r="N14" i="28"/>
  <c r="D71" i="17"/>
  <c r="F57" i="26"/>
  <c r="F59" i="26" s="1"/>
  <c r="F60" i="26" s="1"/>
  <c r="E57" i="26"/>
  <c r="E8" i="25"/>
  <c r="E47" i="26"/>
  <c r="E28" i="25" s="1"/>
  <c r="H57" i="26"/>
  <c r="H59" i="26" s="1"/>
  <c r="H60" i="26" s="1"/>
  <c r="T59" i="26"/>
  <c r="T60" i="26" s="1"/>
  <c r="J13" i="21"/>
  <c r="K15" i="28" s="1"/>
  <c r="K16" i="28" s="1"/>
  <c r="E13" i="21"/>
  <c r="F15" i="28" s="1"/>
  <c r="I13" i="21"/>
  <c r="J15" i="28" s="1"/>
  <c r="J16" i="28" s="1"/>
  <c r="K13" i="21"/>
  <c r="L15" i="28" s="1"/>
  <c r="L16" i="28" s="1"/>
  <c r="D18" i="21"/>
  <c r="G13" i="21"/>
  <c r="H15" i="28" s="1"/>
  <c r="H16" i="28" s="1"/>
  <c r="H13" i="21"/>
  <c r="I15" i="28" s="1"/>
  <c r="I16" i="28" s="1"/>
  <c r="N15" i="28" l="1"/>
  <c r="F16" i="28"/>
  <c r="N16" i="28" s="1"/>
  <c r="E38" i="25"/>
  <c r="E59" i="26"/>
  <c r="U59" i="26"/>
  <c r="U60" i="26" s="1"/>
  <c r="D13" i="21"/>
  <c r="C8" i="18"/>
  <c r="E60" i="26" l="1"/>
  <c r="E48" i="25" s="1"/>
  <c r="E40" i="25"/>
  <c r="V59" i="26"/>
  <c r="V60" i="26" s="1"/>
  <c r="E62" i="17"/>
  <c r="D62" i="26" l="1"/>
  <c r="D43" i="25"/>
  <c r="E50" i="25"/>
  <c r="E48" i="26"/>
  <c r="E29" i="25" s="1"/>
  <c r="E41" i="25"/>
  <c r="E49" i="26"/>
  <c r="W59" i="26"/>
  <c r="W60" i="26" s="1"/>
  <c r="E10" i="17"/>
  <c r="E11" i="17"/>
  <c r="E12" i="17"/>
  <c r="D12" i="17"/>
  <c r="D10" i="17"/>
  <c r="E30" i="25" l="1"/>
  <c r="F49" i="26"/>
  <c r="E32" i="26"/>
  <c r="E34" i="26"/>
  <c r="E33" i="26"/>
  <c r="E14" i="25" s="1"/>
  <c r="A29" i="17"/>
  <c r="A32" i="17" s="1"/>
  <c r="A33" i="17" s="1"/>
  <c r="A34" i="17" s="1"/>
  <c r="A35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F12" i="17"/>
  <c r="F10" i="17"/>
  <c r="E52" i="26" l="1"/>
  <c r="E15" i="25"/>
  <c r="F32" i="26"/>
  <c r="F34" i="26"/>
  <c r="F52" i="26" s="1"/>
  <c r="F33" i="26"/>
  <c r="G49" i="26"/>
  <c r="E13" i="25"/>
  <c r="E35" i="26"/>
  <c r="X59" i="26"/>
  <c r="X60" i="26" s="1"/>
  <c r="G31" i="7"/>
  <c r="F31" i="7"/>
  <c r="E31" i="7"/>
  <c r="D31" i="7"/>
  <c r="C31" i="7"/>
  <c r="B31" i="7"/>
  <c r="E16" i="25" l="1"/>
  <c r="G33" i="26"/>
  <c r="H49" i="26"/>
  <c r="G32" i="26"/>
  <c r="G34" i="26"/>
  <c r="G52" i="26" s="1"/>
  <c r="F53" i="26"/>
  <c r="F29" i="26" s="1"/>
  <c r="F35" i="26"/>
  <c r="E33" i="25"/>
  <c r="E53" i="26"/>
  <c r="E54" i="26" s="1"/>
  <c r="AP58" i="26"/>
  <c r="Y59" i="26"/>
  <c r="Y60" i="26" s="1"/>
  <c r="E15" i="11"/>
  <c r="E17" i="11" s="1"/>
  <c r="B15" i="11"/>
  <c r="E68" i="10"/>
  <c r="F16" i="22" l="1"/>
  <c r="F16" i="17"/>
  <c r="F54" i="26"/>
  <c r="G53" i="26"/>
  <c r="G29" i="26" s="1"/>
  <c r="H32" i="26"/>
  <c r="H34" i="26"/>
  <c r="H52" i="26" s="1"/>
  <c r="H33" i="26"/>
  <c r="I49" i="26"/>
  <c r="E29" i="26"/>
  <c r="E34" i="25"/>
  <c r="E35" i="25" s="1"/>
  <c r="F37" i="26"/>
  <c r="F38" i="26" s="1"/>
  <c r="F39" i="26" s="1"/>
  <c r="F42" i="26" s="1"/>
  <c r="G35" i="26"/>
  <c r="E71" i="10"/>
  <c r="E47" i="10"/>
  <c r="B47" i="10"/>
  <c r="F45" i="26" l="1"/>
  <c r="D8" i="24"/>
  <c r="E10" i="25"/>
  <c r="E37" i="26"/>
  <c r="H35" i="26"/>
  <c r="G37" i="26"/>
  <c r="G38" i="26" s="1"/>
  <c r="G39" i="26" s="1"/>
  <c r="G42" i="26" s="1"/>
  <c r="G45" i="26" s="1"/>
  <c r="I32" i="26"/>
  <c r="I34" i="26"/>
  <c r="I52" i="26" s="1"/>
  <c r="I33" i="26"/>
  <c r="J49" i="26"/>
  <c r="H53" i="26"/>
  <c r="H29" i="26" s="1"/>
  <c r="H37" i="26" s="1"/>
  <c r="H38" i="26" s="1"/>
  <c r="H39" i="26" s="1"/>
  <c r="H42" i="26" s="1"/>
  <c r="H45" i="26" s="1"/>
  <c r="H54" i="26"/>
  <c r="G54" i="26"/>
  <c r="J23" i="10"/>
  <c r="I23" i="10"/>
  <c r="J22" i="10"/>
  <c r="I22" i="10"/>
  <c r="J21" i="10"/>
  <c r="J20" i="10"/>
  <c r="I20" i="10"/>
  <c r="K17" i="10"/>
  <c r="K16" i="10"/>
  <c r="I15" i="10"/>
  <c r="D11" i="22" s="1"/>
  <c r="K14" i="10"/>
  <c r="D13" i="22" l="1"/>
  <c r="F11" i="22"/>
  <c r="F13" i="22" s="1"/>
  <c r="J32" i="26"/>
  <c r="J34" i="26"/>
  <c r="J52" i="26" s="1"/>
  <c r="J33" i="26"/>
  <c r="K49" i="26"/>
  <c r="I53" i="26"/>
  <c r="I29" i="26" s="1"/>
  <c r="E18" i="25"/>
  <c r="E38" i="26"/>
  <c r="E19" i="25" s="1"/>
  <c r="I35" i="26"/>
  <c r="I21" i="10"/>
  <c r="K20" i="10" s="1"/>
  <c r="D11" i="17"/>
  <c r="K22" i="10"/>
  <c r="K15" i="10"/>
  <c r="I54" i="26" l="1"/>
  <c r="K33" i="26"/>
  <c r="L49" i="26"/>
  <c r="K32" i="26"/>
  <c r="K34" i="26"/>
  <c r="K52" i="26" s="1"/>
  <c r="J53" i="26"/>
  <c r="J29" i="26" s="1"/>
  <c r="E39" i="26"/>
  <c r="E42" i="26" s="1"/>
  <c r="E20" i="25"/>
  <c r="I37" i="26"/>
  <c r="I38" i="26" s="1"/>
  <c r="I39" i="26" s="1"/>
  <c r="I42" i="26" s="1"/>
  <c r="I45" i="26" s="1"/>
  <c r="J35" i="26"/>
  <c r="F11" i="17"/>
  <c r="F13" i="17" s="1"/>
  <c r="D13" i="17"/>
  <c r="K21" i="10"/>
  <c r="K18" i="10"/>
  <c r="J54" i="26" l="1"/>
  <c r="K53" i="26"/>
  <c r="K29" i="26" s="1"/>
  <c r="L33" i="26"/>
  <c r="M49" i="26"/>
  <c r="L32" i="26"/>
  <c r="L34" i="26"/>
  <c r="L52" i="26" s="1"/>
  <c r="E23" i="25"/>
  <c r="E45" i="26"/>
  <c r="E26" i="25" s="1"/>
  <c r="J37" i="26"/>
  <c r="J38" i="26" s="1"/>
  <c r="J39" i="26" s="1"/>
  <c r="J42" i="26" s="1"/>
  <c r="J45" i="26" s="1"/>
  <c r="K35" i="26"/>
  <c r="K23" i="10"/>
  <c r="K24" i="10" s="1"/>
  <c r="I24" i="10"/>
  <c r="E74" i="10"/>
  <c r="E76" i="10" s="1"/>
  <c r="E49" i="10"/>
  <c r="E51" i="10"/>
  <c r="E52" i="10" s="1"/>
  <c r="E54" i="10" s="1"/>
  <c r="E19" i="11"/>
  <c r="E20" i="29" s="1"/>
  <c r="E20" i="11" l="1"/>
  <c r="E21" i="11" s="1"/>
  <c r="K54" i="26"/>
  <c r="L53" i="26"/>
  <c r="L29" i="26" s="1"/>
  <c r="M33" i="26"/>
  <c r="N49" i="26"/>
  <c r="M32" i="26"/>
  <c r="M34" i="26"/>
  <c r="M52" i="26" s="1"/>
  <c r="L35" i="26"/>
  <c r="K37" i="26"/>
  <c r="K38" i="26" s="1"/>
  <c r="K39" i="26" s="1"/>
  <c r="K42" i="26" s="1"/>
  <c r="K45" i="26" s="1"/>
  <c r="E7" i="18"/>
  <c r="L54" i="26" l="1"/>
  <c r="M53" i="26"/>
  <c r="M29" i="26" s="1"/>
  <c r="N33" i="26"/>
  <c r="O49" i="26"/>
  <c r="N32" i="26"/>
  <c r="N34" i="26"/>
  <c r="N52" i="26" s="1"/>
  <c r="M35" i="26"/>
  <c r="L37" i="26"/>
  <c r="L38" i="26" s="1"/>
  <c r="L39" i="26" s="1"/>
  <c r="L42" i="26" s="1"/>
  <c r="L45" i="26" s="1"/>
  <c r="E11" i="18"/>
  <c r="E6" i="18"/>
  <c r="E5" i="18"/>
  <c r="M54" i="26" l="1"/>
  <c r="N53" i="26"/>
  <c r="N29" i="26" s="1"/>
  <c r="O32" i="26"/>
  <c r="O34" i="26"/>
  <c r="O52" i="26" s="1"/>
  <c r="O33" i="26"/>
  <c r="P49" i="26"/>
  <c r="N35" i="26"/>
  <c r="M37" i="26"/>
  <c r="M38" i="26" s="1"/>
  <c r="M39" i="26" s="1"/>
  <c r="M42" i="26" s="1"/>
  <c r="M45" i="26" s="1"/>
  <c r="D18" i="18"/>
  <c r="E10" i="18"/>
  <c r="D8" i="18"/>
  <c r="E8" i="18"/>
  <c r="F22" i="17" s="1"/>
  <c r="D46" i="25" s="1"/>
  <c r="F46" i="25" l="1"/>
  <c r="N54" i="26"/>
  <c r="P32" i="26"/>
  <c r="P34" i="26"/>
  <c r="P52" i="26" s="1"/>
  <c r="P33" i="26"/>
  <c r="Q49" i="26"/>
  <c r="O53" i="26"/>
  <c r="O29" i="26" s="1"/>
  <c r="O35" i="26"/>
  <c r="N37" i="26"/>
  <c r="N38" i="26" s="1"/>
  <c r="N39" i="26" s="1"/>
  <c r="N42" i="26" s="1"/>
  <c r="N45" i="26" s="1"/>
  <c r="AN58" i="22"/>
  <c r="AJ58" i="22"/>
  <c r="AF58" i="22"/>
  <c r="AB58" i="22"/>
  <c r="X58" i="22"/>
  <c r="T58" i="22"/>
  <c r="P58" i="22"/>
  <c r="L58" i="22"/>
  <c r="H58" i="22"/>
  <c r="AM58" i="22"/>
  <c r="AE58" i="22"/>
  <c r="W58" i="22"/>
  <c r="O58" i="22"/>
  <c r="G58" i="22"/>
  <c r="AC58" i="22"/>
  <c r="M58" i="22"/>
  <c r="AO58" i="22"/>
  <c r="Y58" i="22"/>
  <c r="I58" i="22"/>
  <c r="AL58" i="22"/>
  <c r="AH58" i="22"/>
  <c r="AD58" i="22"/>
  <c r="Z58" i="22"/>
  <c r="V58" i="22"/>
  <c r="R58" i="22"/>
  <c r="N58" i="22"/>
  <c r="J58" i="22"/>
  <c r="F58" i="22"/>
  <c r="AI58" i="22"/>
  <c r="AA58" i="22"/>
  <c r="S58" i="22"/>
  <c r="K58" i="22"/>
  <c r="AK58" i="22"/>
  <c r="U58" i="22"/>
  <c r="E58" i="22"/>
  <c r="AG58" i="22"/>
  <c r="Q58" i="22"/>
  <c r="C17" i="18"/>
  <c r="E13" i="18"/>
  <c r="E12" i="18"/>
  <c r="D19" i="18"/>
  <c r="E18" i="18"/>
  <c r="E15" i="29" s="1"/>
  <c r="AM58" i="17"/>
  <c r="W58" i="17"/>
  <c r="G58" i="17"/>
  <c r="AB58" i="17"/>
  <c r="L58" i="17"/>
  <c r="AG58" i="17"/>
  <c r="Q58" i="17"/>
  <c r="AH58" i="17"/>
  <c r="R58" i="17"/>
  <c r="AI58" i="17"/>
  <c r="S58" i="17"/>
  <c r="AN58" i="17"/>
  <c r="X58" i="17"/>
  <c r="H58" i="17"/>
  <c r="AC58" i="17"/>
  <c r="M58" i="17"/>
  <c r="AD58" i="17"/>
  <c r="N58" i="17"/>
  <c r="H15" i="29" l="1"/>
  <c r="G15" i="29"/>
  <c r="K15" i="29"/>
  <c r="F15" i="29"/>
  <c r="J15" i="29"/>
  <c r="I15" i="29"/>
  <c r="L15" i="29"/>
  <c r="O54" i="26"/>
  <c r="Q33" i="26"/>
  <c r="R49" i="26"/>
  <c r="Q32" i="26"/>
  <c r="Q34" i="26"/>
  <c r="Q52" i="26" s="1"/>
  <c r="P53" i="26"/>
  <c r="P29" i="26" s="1"/>
  <c r="O37" i="26"/>
  <c r="O38" i="26" s="1"/>
  <c r="O39" i="26" s="1"/>
  <c r="O42" i="26" s="1"/>
  <c r="O45" i="26" s="1"/>
  <c r="P35" i="26"/>
  <c r="AE58" i="17"/>
  <c r="F58" i="17"/>
  <c r="V58" i="17"/>
  <c r="AL58" i="17"/>
  <c r="U58" i="17"/>
  <c r="AK58" i="17"/>
  <c r="P58" i="17"/>
  <c r="AF58" i="17"/>
  <c r="K58" i="17"/>
  <c r="AA58" i="17"/>
  <c r="J58" i="17"/>
  <c r="Z58" i="17"/>
  <c r="I58" i="17"/>
  <c r="Y58" i="17"/>
  <c r="AO58" i="17"/>
  <c r="T58" i="17"/>
  <c r="AJ58" i="17"/>
  <c r="O58" i="17"/>
  <c r="E58" i="17"/>
  <c r="D39" i="25" s="1"/>
  <c r="F39" i="25" s="1"/>
  <c r="E15" i="20"/>
  <c r="L15" i="20" s="1"/>
  <c r="C19" i="18"/>
  <c r="E19" i="18" s="1"/>
  <c r="E17" i="18"/>
  <c r="E14" i="29" s="1"/>
  <c r="N15" i="29" l="1"/>
  <c r="H14" i="29"/>
  <c r="H16" i="29" s="1"/>
  <c r="F14" i="29"/>
  <c r="F16" i="29" s="1"/>
  <c r="K14" i="29"/>
  <c r="K16" i="29" s="1"/>
  <c r="E16" i="29"/>
  <c r="L14" i="29"/>
  <c r="L16" i="29" s="1"/>
  <c r="I14" i="29"/>
  <c r="I16" i="29" s="1"/>
  <c r="J14" i="29"/>
  <c r="J16" i="29" s="1"/>
  <c r="G14" i="29"/>
  <c r="G16" i="29" s="1"/>
  <c r="P54" i="26"/>
  <c r="Q53" i="26"/>
  <c r="Q29" i="26" s="1"/>
  <c r="R32" i="26"/>
  <c r="R34" i="26"/>
  <c r="R52" i="26" s="1"/>
  <c r="S49" i="26"/>
  <c r="R33" i="26"/>
  <c r="P37" i="26"/>
  <c r="P38" i="26" s="1"/>
  <c r="P39" i="26" s="1"/>
  <c r="P42" i="26" s="1"/>
  <c r="P45" i="26" s="1"/>
  <c r="Q35" i="26"/>
  <c r="I15" i="20"/>
  <c r="F15" i="20"/>
  <c r="J15" i="20"/>
  <c r="G15" i="20"/>
  <c r="K15" i="20"/>
  <c r="H15" i="20"/>
  <c r="E14" i="20"/>
  <c r="G14" i="20" s="1"/>
  <c r="E20" i="18"/>
  <c r="N14" i="29" l="1"/>
  <c r="N16" i="29"/>
  <c r="Q54" i="26"/>
  <c r="R53" i="26"/>
  <c r="R29" i="26" s="1"/>
  <c r="S33" i="26"/>
  <c r="T49" i="26"/>
  <c r="S34" i="26"/>
  <c r="S52" i="26" s="1"/>
  <c r="S32" i="26"/>
  <c r="R35" i="26"/>
  <c r="Q37" i="26"/>
  <c r="Q38" i="26" s="1"/>
  <c r="Q39" i="26" s="1"/>
  <c r="Q42" i="26" s="1"/>
  <c r="Q45" i="26" s="1"/>
  <c r="AO27" i="22"/>
  <c r="AO57" i="22" s="1"/>
  <c r="AO59" i="22" s="1"/>
  <c r="AO60" i="22" s="1"/>
  <c r="I27" i="22"/>
  <c r="Q27" i="22"/>
  <c r="Q57" i="22" s="1"/>
  <c r="Q59" i="22" s="1"/>
  <c r="Q60" i="22" s="1"/>
  <c r="Y27" i="22"/>
  <c r="Y57" i="22" s="1"/>
  <c r="Y59" i="22" s="1"/>
  <c r="Y60" i="22" s="1"/>
  <c r="AG27" i="22"/>
  <c r="AG57" i="22" s="1"/>
  <c r="AG59" i="22" s="1"/>
  <c r="AG60" i="22" s="1"/>
  <c r="L27" i="22"/>
  <c r="L57" i="22" s="1"/>
  <c r="L59" i="22" s="1"/>
  <c r="L60" i="22" s="1"/>
  <c r="T27" i="22"/>
  <c r="T57" i="22" s="1"/>
  <c r="T59" i="22" s="1"/>
  <c r="T60" i="22" s="1"/>
  <c r="AB27" i="22"/>
  <c r="AB57" i="22" s="1"/>
  <c r="AB59" i="22" s="1"/>
  <c r="AB60" i="22" s="1"/>
  <c r="AJ27" i="22"/>
  <c r="AJ57" i="22" s="1"/>
  <c r="AJ59" i="22" s="1"/>
  <c r="AJ60" i="22" s="1"/>
  <c r="G27" i="22"/>
  <c r="G57" i="22" s="1"/>
  <c r="G59" i="22" s="1"/>
  <c r="G60" i="22" s="1"/>
  <c r="O27" i="22"/>
  <c r="O57" i="22" s="1"/>
  <c r="O59" i="22" s="1"/>
  <c r="O60" i="22" s="1"/>
  <c r="W27" i="22"/>
  <c r="W57" i="22" s="1"/>
  <c r="W59" i="22" s="1"/>
  <c r="W60" i="22" s="1"/>
  <c r="AE27" i="22"/>
  <c r="AE57" i="22" s="1"/>
  <c r="AE59" i="22" s="1"/>
  <c r="AE60" i="22" s="1"/>
  <c r="AM27" i="22"/>
  <c r="AM57" i="22" s="1"/>
  <c r="AM59" i="22" s="1"/>
  <c r="AM60" i="22" s="1"/>
  <c r="J27" i="22"/>
  <c r="R27" i="22"/>
  <c r="R57" i="22" s="1"/>
  <c r="R59" i="22" s="1"/>
  <c r="R60" i="22" s="1"/>
  <c r="Z27" i="22"/>
  <c r="Z57" i="22" s="1"/>
  <c r="Z59" i="22" s="1"/>
  <c r="Z60" i="22" s="1"/>
  <c r="AH27" i="22"/>
  <c r="AH57" i="22" s="1"/>
  <c r="AH59" i="22" s="1"/>
  <c r="AH60" i="22" s="1"/>
  <c r="E27" i="22"/>
  <c r="M27" i="22"/>
  <c r="M57" i="22" s="1"/>
  <c r="M59" i="22" s="1"/>
  <c r="M60" i="22" s="1"/>
  <c r="U27" i="22"/>
  <c r="U57" i="22" s="1"/>
  <c r="U59" i="22" s="1"/>
  <c r="U60" i="22" s="1"/>
  <c r="AC27" i="22"/>
  <c r="AC57" i="22" s="1"/>
  <c r="AC59" i="22" s="1"/>
  <c r="AC60" i="22" s="1"/>
  <c r="AK27" i="22"/>
  <c r="AK57" i="22" s="1"/>
  <c r="AK59" i="22" s="1"/>
  <c r="AK60" i="22" s="1"/>
  <c r="H27" i="22"/>
  <c r="H57" i="22" s="1"/>
  <c r="H59" i="22" s="1"/>
  <c r="H60" i="22" s="1"/>
  <c r="P27" i="22"/>
  <c r="P57" i="22" s="1"/>
  <c r="P59" i="22" s="1"/>
  <c r="P60" i="22" s="1"/>
  <c r="X27" i="22"/>
  <c r="X57" i="22" s="1"/>
  <c r="X59" i="22" s="1"/>
  <c r="X60" i="22" s="1"/>
  <c r="AF27" i="22"/>
  <c r="AF57" i="22" s="1"/>
  <c r="AF59" i="22" s="1"/>
  <c r="AF60" i="22" s="1"/>
  <c r="AN27" i="22"/>
  <c r="AN57" i="22" s="1"/>
  <c r="AN59" i="22" s="1"/>
  <c r="AN60" i="22" s="1"/>
  <c r="K27" i="22"/>
  <c r="K57" i="22" s="1"/>
  <c r="K59" i="22" s="1"/>
  <c r="K60" i="22" s="1"/>
  <c r="S27" i="22"/>
  <c r="S57" i="22" s="1"/>
  <c r="S59" i="22" s="1"/>
  <c r="S60" i="22" s="1"/>
  <c r="AA27" i="22"/>
  <c r="AA57" i="22" s="1"/>
  <c r="AA59" i="22" s="1"/>
  <c r="AA60" i="22" s="1"/>
  <c r="AI27" i="22"/>
  <c r="AI57" i="22" s="1"/>
  <c r="AI59" i="22" s="1"/>
  <c r="AI60" i="22" s="1"/>
  <c r="F27" i="22"/>
  <c r="F57" i="22" s="1"/>
  <c r="F59" i="22" s="1"/>
  <c r="F60" i="22" s="1"/>
  <c r="N27" i="22"/>
  <c r="V27" i="22"/>
  <c r="V57" i="22" s="1"/>
  <c r="V59" i="22" s="1"/>
  <c r="V60" i="22" s="1"/>
  <c r="AD27" i="22"/>
  <c r="AD57" i="22" s="1"/>
  <c r="AD59" i="22" s="1"/>
  <c r="AD60" i="22" s="1"/>
  <c r="AL27" i="22"/>
  <c r="AL57" i="22" s="1"/>
  <c r="AL59" i="22" s="1"/>
  <c r="AL60" i="22" s="1"/>
  <c r="N15" i="20"/>
  <c r="G16" i="20"/>
  <c r="K14" i="20"/>
  <c r="K16" i="20" s="1"/>
  <c r="H14" i="20"/>
  <c r="H16" i="20" s="1"/>
  <c r="E16" i="20"/>
  <c r="L14" i="20"/>
  <c r="L16" i="20" s="1"/>
  <c r="I14" i="20"/>
  <c r="I16" i="20" s="1"/>
  <c r="J14" i="20"/>
  <c r="J16" i="20" s="1"/>
  <c r="F14" i="20"/>
  <c r="F17" i="17"/>
  <c r="S35" i="26" l="1"/>
  <c r="R54" i="26"/>
  <c r="T33" i="26"/>
  <c r="U49" i="26"/>
  <c r="T32" i="26"/>
  <c r="T34" i="26"/>
  <c r="T52" i="26" s="1"/>
  <c r="S53" i="26"/>
  <c r="S29" i="26" s="1"/>
  <c r="S37" i="26" s="1"/>
  <c r="S38" i="26" s="1"/>
  <c r="S39" i="26" s="1"/>
  <c r="S42" i="26" s="1"/>
  <c r="S45" i="26" s="1"/>
  <c r="R37" i="26"/>
  <c r="R38" i="26" s="1"/>
  <c r="R39" i="26" s="1"/>
  <c r="R42" i="26" s="1"/>
  <c r="R45" i="26" s="1"/>
  <c r="E27" i="17"/>
  <c r="AO27" i="17"/>
  <c r="AO57" i="17" s="1"/>
  <c r="AO59" i="17" s="1"/>
  <c r="AO60" i="17" s="1"/>
  <c r="N57" i="22"/>
  <c r="N59" i="22" s="1"/>
  <c r="N60" i="22" s="1"/>
  <c r="I57" i="22"/>
  <c r="I59" i="22" s="1"/>
  <c r="I60" i="22" s="1"/>
  <c r="E57" i="22"/>
  <c r="E59" i="22" s="1"/>
  <c r="E60" i="22" s="1"/>
  <c r="E48" i="22" s="1"/>
  <c r="E47" i="22"/>
  <c r="J57" i="22"/>
  <c r="J59" i="22" s="1"/>
  <c r="J60" i="22" s="1"/>
  <c r="N14" i="20"/>
  <c r="F16" i="20"/>
  <c r="N16" i="20" s="1"/>
  <c r="E47" i="17"/>
  <c r="D28" i="25" s="1"/>
  <c r="F28" i="25" s="1"/>
  <c r="V27" i="17"/>
  <c r="V57" i="17" s="1"/>
  <c r="V59" i="17" s="1"/>
  <c r="V60" i="17" s="1"/>
  <c r="U27" i="17"/>
  <c r="U57" i="17" s="1"/>
  <c r="U59" i="17" s="1"/>
  <c r="U60" i="17" s="1"/>
  <c r="H27" i="17"/>
  <c r="H57" i="17" s="1"/>
  <c r="H59" i="17" s="1"/>
  <c r="H60" i="17" s="1"/>
  <c r="AN27" i="17"/>
  <c r="AN57" i="17" s="1"/>
  <c r="AN59" i="17" s="1"/>
  <c r="AN60" i="17" s="1"/>
  <c r="AI27" i="17"/>
  <c r="AI57" i="17" s="1"/>
  <c r="AI59" i="17" s="1"/>
  <c r="AI60" i="17" s="1"/>
  <c r="Z27" i="17"/>
  <c r="Z57" i="17" s="1"/>
  <c r="Z59" i="17" s="1"/>
  <c r="Z60" i="17" s="1"/>
  <c r="Y27" i="17"/>
  <c r="Y57" i="17" s="1"/>
  <c r="Y59" i="17" s="1"/>
  <c r="Y60" i="17" s="1"/>
  <c r="L27" i="17"/>
  <c r="L57" i="17" s="1"/>
  <c r="L59" i="17" s="1"/>
  <c r="L60" i="17" s="1"/>
  <c r="G27" i="17"/>
  <c r="G57" i="17" s="1"/>
  <c r="G59" i="17" s="1"/>
  <c r="G60" i="17" s="1"/>
  <c r="AM27" i="17"/>
  <c r="AM57" i="17" s="1"/>
  <c r="AM59" i="17" s="1"/>
  <c r="AM60" i="17" s="1"/>
  <c r="AD27" i="17"/>
  <c r="AD57" i="17" s="1"/>
  <c r="AD59" i="17" s="1"/>
  <c r="AD60" i="17" s="1"/>
  <c r="AC27" i="17"/>
  <c r="AC57" i="17" s="1"/>
  <c r="AC59" i="17" s="1"/>
  <c r="AC60" i="17" s="1"/>
  <c r="AF27" i="17"/>
  <c r="AF57" i="17" s="1"/>
  <c r="AF59" i="17" s="1"/>
  <c r="AF60" i="17" s="1"/>
  <c r="AA27" i="17"/>
  <c r="AA57" i="17" s="1"/>
  <c r="AA59" i="17" s="1"/>
  <c r="AA60" i="17" s="1"/>
  <c r="AH27" i="17"/>
  <c r="AH57" i="17" s="1"/>
  <c r="AH59" i="17" s="1"/>
  <c r="AH60" i="17" s="1"/>
  <c r="AG27" i="17"/>
  <c r="AG57" i="17" s="1"/>
  <c r="AG59" i="17" s="1"/>
  <c r="AG60" i="17" s="1"/>
  <c r="AJ27" i="17"/>
  <c r="AJ57" i="17" s="1"/>
  <c r="AJ59" i="17" s="1"/>
  <c r="AJ60" i="17" s="1"/>
  <c r="AE27" i="17"/>
  <c r="AE57" i="17" s="1"/>
  <c r="AE59" i="17" s="1"/>
  <c r="AE60" i="17" s="1"/>
  <c r="F27" i="17"/>
  <c r="AL27" i="17"/>
  <c r="AL57" i="17" s="1"/>
  <c r="AL59" i="17" s="1"/>
  <c r="AL60" i="17" s="1"/>
  <c r="AK27" i="17"/>
  <c r="AK57" i="17" s="1"/>
  <c r="AK59" i="17" s="1"/>
  <c r="AK60" i="17" s="1"/>
  <c r="X27" i="17"/>
  <c r="X57" i="17" s="1"/>
  <c r="X59" i="17" s="1"/>
  <c r="X60" i="17" s="1"/>
  <c r="S27" i="17"/>
  <c r="S57" i="17" s="1"/>
  <c r="S59" i="17" s="1"/>
  <c r="S60" i="17" s="1"/>
  <c r="J27" i="17"/>
  <c r="J57" i="17" s="1"/>
  <c r="J59" i="17" s="1"/>
  <c r="J60" i="17" s="1"/>
  <c r="I27" i="17"/>
  <c r="I57" i="17" s="1"/>
  <c r="I59" i="17" s="1"/>
  <c r="I60" i="17" s="1"/>
  <c r="AB27" i="17"/>
  <c r="AB57" i="17" s="1"/>
  <c r="AB59" i="17" s="1"/>
  <c r="AB60" i="17" s="1"/>
  <c r="W27" i="17"/>
  <c r="W57" i="17" s="1"/>
  <c r="W59" i="17" s="1"/>
  <c r="W60" i="17" s="1"/>
  <c r="N27" i="17"/>
  <c r="N57" i="17" s="1"/>
  <c r="N59" i="17" s="1"/>
  <c r="N60" i="17" s="1"/>
  <c r="M27" i="17"/>
  <c r="M57" i="17" s="1"/>
  <c r="M59" i="17" s="1"/>
  <c r="M60" i="17" s="1"/>
  <c r="P27" i="17"/>
  <c r="P57" i="17" s="1"/>
  <c r="P59" i="17" s="1"/>
  <c r="P60" i="17" s="1"/>
  <c r="K27" i="17"/>
  <c r="K57" i="17" s="1"/>
  <c r="K59" i="17" s="1"/>
  <c r="K60" i="17" s="1"/>
  <c r="R27" i="17"/>
  <c r="R57" i="17" s="1"/>
  <c r="R59" i="17" s="1"/>
  <c r="R60" i="17" s="1"/>
  <c r="Q27" i="17"/>
  <c r="Q57" i="17" s="1"/>
  <c r="Q59" i="17" s="1"/>
  <c r="Q60" i="17" s="1"/>
  <c r="T27" i="17"/>
  <c r="T57" i="17" s="1"/>
  <c r="T59" i="17" s="1"/>
  <c r="T60" i="17" s="1"/>
  <c r="O27" i="17"/>
  <c r="O57" i="17" s="1"/>
  <c r="O59" i="17" s="1"/>
  <c r="O60" i="17" s="1"/>
  <c r="D8" i="25" l="1"/>
  <c r="F8" i="25" s="1"/>
  <c r="D47" i="25"/>
  <c r="S54" i="26"/>
  <c r="T53" i="26"/>
  <c r="T29" i="26" s="1"/>
  <c r="U32" i="26"/>
  <c r="U34" i="26"/>
  <c r="U52" i="26" s="1"/>
  <c r="U33" i="26"/>
  <c r="V49" i="26"/>
  <c r="T35" i="26"/>
  <c r="E49" i="22"/>
  <c r="F57" i="17"/>
  <c r="E57" i="17"/>
  <c r="D38" i="25" s="1"/>
  <c r="F38" i="25" s="1"/>
  <c r="F47" i="25" l="1"/>
  <c r="T54" i="26"/>
  <c r="V32" i="26"/>
  <c r="V34" i="26"/>
  <c r="V52" i="26" s="1"/>
  <c r="V33" i="26"/>
  <c r="W49" i="26"/>
  <c r="U53" i="26"/>
  <c r="U29" i="26" s="1"/>
  <c r="U35" i="26"/>
  <c r="T37" i="26"/>
  <c r="T38" i="26" s="1"/>
  <c r="T39" i="26" s="1"/>
  <c r="T42" i="26" s="1"/>
  <c r="T45" i="26" s="1"/>
  <c r="E32" i="22"/>
  <c r="F49" i="22"/>
  <c r="E33" i="22"/>
  <c r="E34" i="22"/>
  <c r="E52" i="22" s="1"/>
  <c r="F59" i="17"/>
  <c r="E59" i="17"/>
  <c r="U54" i="26" l="1"/>
  <c r="W33" i="26"/>
  <c r="X49" i="26"/>
  <c r="W32" i="26"/>
  <c r="W34" i="26"/>
  <c r="W52" i="26" s="1"/>
  <c r="V53" i="26"/>
  <c r="V29" i="26" s="1"/>
  <c r="U37" i="26"/>
  <c r="U38" i="26" s="1"/>
  <c r="U39" i="26" s="1"/>
  <c r="U42" i="26" s="1"/>
  <c r="U45" i="26" s="1"/>
  <c r="V35" i="26"/>
  <c r="E60" i="17"/>
  <c r="D48" i="25" s="1"/>
  <c r="D40" i="25"/>
  <c r="F40" i="25" s="1"/>
  <c r="E53" i="22"/>
  <c r="E29" i="22" s="1"/>
  <c r="G49" i="22"/>
  <c r="F33" i="22"/>
  <c r="F34" i="22"/>
  <c r="F52" i="22" s="1"/>
  <c r="F32" i="22"/>
  <c r="E35" i="22"/>
  <c r="F60" i="17"/>
  <c r="E49" i="17"/>
  <c r="D30" i="25" s="1"/>
  <c r="F30" i="25" s="1"/>
  <c r="F48" i="25" l="1"/>
  <c r="F50" i="25" s="1"/>
  <c r="D50" i="25"/>
  <c r="V54" i="26"/>
  <c r="E10" i="28"/>
  <c r="E9" i="28"/>
  <c r="W53" i="26"/>
  <c r="W29" i="26" s="1"/>
  <c r="X33" i="26"/>
  <c r="Y49" i="26"/>
  <c r="X32" i="26"/>
  <c r="X34" i="26"/>
  <c r="X52" i="26" s="1"/>
  <c r="V37" i="26"/>
  <c r="V38" i="26" s="1"/>
  <c r="V39" i="26" s="1"/>
  <c r="V42" i="26" s="1"/>
  <c r="V45" i="26" s="1"/>
  <c r="W35" i="26"/>
  <c r="F35" i="22"/>
  <c r="E54" i="22"/>
  <c r="F53" i="22"/>
  <c r="F29" i="22" s="1"/>
  <c r="G34" i="22"/>
  <c r="G52" i="22" s="1"/>
  <c r="G32" i="22"/>
  <c r="H49" i="22"/>
  <c r="G33" i="22"/>
  <c r="E37" i="22"/>
  <c r="E38" i="22" s="1"/>
  <c r="E39" i="22" s="1"/>
  <c r="E48" i="17"/>
  <c r="D29" i="25" s="1"/>
  <c r="F29" i="25" s="1"/>
  <c r="D41" i="25"/>
  <c r="F41" i="25" s="1"/>
  <c r="F49" i="17"/>
  <c r="E32" i="17"/>
  <c r="D13" i="25" s="1"/>
  <c r="F13" i="25" s="1"/>
  <c r="E33" i="17"/>
  <c r="D14" i="25" s="1"/>
  <c r="F14" i="25" s="1"/>
  <c r="E34" i="17"/>
  <c r="E42" i="22" l="1"/>
  <c r="W54" i="26"/>
  <c r="L9" i="28"/>
  <c r="J9" i="28"/>
  <c r="H9" i="28"/>
  <c r="F9" i="28"/>
  <c r="K9" i="28"/>
  <c r="I9" i="28"/>
  <c r="G9" i="28"/>
  <c r="E11" i="28"/>
  <c r="E19" i="28" s="1"/>
  <c r="E21" i="28" s="1"/>
  <c r="F10" i="28"/>
  <c r="K10" i="28"/>
  <c r="I10" i="28"/>
  <c r="G10" i="28"/>
  <c r="L10" i="28"/>
  <c r="J10" i="28"/>
  <c r="H10" i="28"/>
  <c r="X53" i="26"/>
  <c r="X29" i="26" s="1"/>
  <c r="Y32" i="26"/>
  <c r="Y34" i="26"/>
  <c r="Y52" i="26" s="1"/>
  <c r="Y33" i="26"/>
  <c r="Z49" i="26"/>
  <c r="X35" i="26"/>
  <c r="W37" i="26"/>
  <c r="W38" i="26" s="1"/>
  <c r="W39" i="26" s="1"/>
  <c r="W42" i="26" s="1"/>
  <c r="W45" i="26" s="1"/>
  <c r="F54" i="22"/>
  <c r="F37" i="22"/>
  <c r="F38" i="22" s="1"/>
  <c r="F39" i="22" s="1"/>
  <c r="F42" i="22" s="1"/>
  <c r="F45" i="22" s="1"/>
  <c r="G35" i="22"/>
  <c r="E52" i="17"/>
  <c r="D33" i="25" s="1"/>
  <c r="F33" i="25" s="1"/>
  <c r="D15" i="25"/>
  <c r="F15" i="25" s="1"/>
  <c r="D9" i="24"/>
  <c r="E45" i="22"/>
  <c r="H34" i="22"/>
  <c r="H52" i="22" s="1"/>
  <c r="H32" i="22"/>
  <c r="I49" i="22"/>
  <c r="H33" i="22"/>
  <c r="G53" i="22"/>
  <c r="G29" i="22" s="1"/>
  <c r="E35" i="17"/>
  <c r="D16" i="25" s="1"/>
  <c r="F16" i="25" s="1"/>
  <c r="F34" i="17"/>
  <c r="G49" i="17"/>
  <c r="F32" i="17"/>
  <c r="F33" i="17"/>
  <c r="E53" i="17" l="1"/>
  <c r="E27" i="28"/>
  <c r="E13" i="30" s="1"/>
  <c r="X54" i="26"/>
  <c r="N9" i="28"/>
  <c r="N10" i="28"/>
  <c r="I11" i="28"/>
  <c r="I19" i="28" s="1"/>
  <c r="I21" i="28" s="1"/>
  <c r="F11" i="28"/>
  <c r="F19" i="28" s="1"/>
  <c r="F21" i="28" s="1"/>
  <c r="J11" i="28"/>
  <c r="J19" i="28" s="1"/>
  <c r="J21" i="28" s="1"/>
  <c r="G37" i="22"/>
  <c r="G38" i="22" s="1"/>
  <c r="G39" i="22" s="1"/>
  <c r="G42" i="22" s="1"/>
  <c r="G45" i="22" s="1"/>
  <c r="G11" i="28"/>
  <c r="G19" i="28" s="1"/>
  <c r="G21" i="28" s="1"/>
  <c r="K11" i="28"/>
  <c r="K19" i="28" s="1"/>
  <c r="K21" i="28" s="1"/>
  <c r="H11" i="28"/>
  <c r="H19" i="28" s="1"/>
  <c r="H21" i="28" s="1"/>
  <c r="L11" i="28"/>
  <c r="L19" i="28" s="1"/>
  <c r="L21" i="28" s="1"/>
  <c r="Z32" i="26"/>
  <c r="Z34" i="26"/>
  <c r="Z52" i="26" s="1"/>
  <c r="Z33" i="26"/>
  <c r="AA49" i="26"/>
  <c r="Y53" i="26"/>
  <c r="Y29" i="26" s="1"/>
  <c r="Y35" i="26"/>
  <c r="X37" i="26"/>
  <c r="X38" i="26" s="1"/>
  <c r="X39" i="26" s="1"/>
  <c r="X42" i="26" s="1"/>
  <c r="X45" i="26" s="1"/>
  <c r="E29" i="17"/>
  <c r="D10" i="25" s="1"/>
  <c r="F10" i="25" s="1"/>
  <c r="E9" i="29" s="1"/>
  <c r="D34" i="25"/>
  <c r="F34" i="25" s="1"/>
  <c r="J49" i="22"/>
  <c r="I33" i="22"/>
  <c r="I34" i="22"/>
  <c r="I52" i="22" s="1"/>
  <c r="I32" i="22"/>
  <c r="H53" i="22"/>
  <c r="H29" i="22" s="1"/>
  <c r="G54" i="22"/>
  <c r="H35" i="22"/>
  <c r="F52" i="17"/>
  <c r="F35" i="17"/>
  <c r="F53" i="17"/>
  <c r="H49" i="17"/>
  <c r="G32" i="17"/>
  <c r="G33" i="17"/>
  <c r="G34" i="17"/>
  <c r="G52" i="17" s="1"/>
  <c r="E9" i="20"/>
  <c r="E10" i="20"/>
  <c r="E54" i="17"/>
  <c r="D35" i="25" s="1"/>
  <c r="F35" i="25" s="1"/>
  <c r="O9" i="29" l="1"/>
  <c r="Y54" i="26"/>
  <c r="L12" i="30"/>
  <c r="L27" i="28"/>
  <c r="L23" i="28"/>
  <c r="K27" i="28"/>
  <c r="K12" i="30"/>
  <c r="K23" i="28"/>
  <c r="F23" i="28"/>
  <c r="F12" i="30"/>
  <c r="F27" i="28"/>
  <c r="H12" i="30"/>
  <c r="H27" i="28"/>
  <c r="H23" i="28"/>
  <c r="G27" i="28"/>
  <c r="G12" i="30"/>
  <c r="G23" i="28"/>
  <c r="J27" i="28"/>
  <c r="J12" i="30"/>
  <c r="J23" i="28"/>
  <c r="I23" i="28"/>
  <c r="I12" i="30"/>
  <c r="I27" i="28"/>
  <c r="L9" i="29"/>
  <c r="J9" i="29"/>
  <c r="H9" i="29"/>
  <c r="K9" i="29"/>
  <c r="I9" i="29"/>
  <c r="G9" i="29"/>
  <c r="F9" i="29"/>
  <c r="E10" i="29"/>
  <c r="AA33" i="26"/>
  <c r="AB49" i="26"/>
  <c r="AA32" i="26"/>
  <c r="AA34" i="26"/>
  <c r="AA52" i="26" s="1"/>
  <c r="Z53" i="26"/>
  <c r="Z29" i="26" s="1"/>
  <c r="Y37" i="26"/>
  <c r="Y38" i="26" s="1"/>
  <c r="Y39" i="26" s="1"/>
  <c r="Y42" i="26" s="1"/>
  <c r="Y45" i="26" s="1"/>
  <c r="Z35" i="26"/>
  <c r="H37" i="22"/>
  <c r="H38" i="22" s="1"/>
  <c r="H39" i="22" s="1"/>
  <c r="H42" i="22" s="1"/>
  <c r="H45" i="22" s="1"/>
  <c r="E37" i="17"/>
  <c r="E38" i="17" s="1"/>
  <c r="H54" i="22"/>
  <c r="I35" i="22"/>
  <c r="I53" i="22"/>
  <c r="I29" i="22" s="1"/>
  <c r="I37" i="22" s="1"/>
  <c r="I38" i="22" s="1"/>
  <c r="I39" i="22" s="1"/>
  <c r="I42" i="22" s="1"/>
  <c r="I45" i="22" s="1"/>
  <c r="K49" i="22"/>
  <c r="J33" i="22"/>
  <c r="J34" i="22"/>
  <c r="J52" i="22" s="1"/>
  <c r="J32" i="22"/>
  <c r="F29" i="17"/>
  <c r="F37" i="17" s="1"/>
  <c r="F38" i="17" s="1"/>
  <c r="I9" i="20"/>
  <c r="H9" i="20"/>
  <c r="K9" i="20"/>
  <c r="G9" i="20"/>
  <c r="F9" i="20"/>
  <c r="L9" i="20"/>
  <c r="E11" i="20"/>
  <c r="E19" i="20" s="1"/>
  <c r="E21" i="20" s="1"/>
  <c r="E27" i="20" s="1"/>
  <c r="J9" i="20"/>
  <c r="I10" i="20"/>
  <c r="H10" i="20"/>
  <c r="J10" i="20"/>
  <c r="K10" i="20"/>
  <c r="L10" i="20"/>
  <c r="G10" i="20"/>
  <c r="F10" i="20"/>
  <c r="G53" i="17"/>
  <c r="G29" i="17" s="1"/>
  <c r="G35" i="17"/>
  <c r="F54" i="17"/>
  <c r="I49" i="17"/>
  <c r="H32" i="17"/>
  <c r="H33" i="17"/>
  <c r="H34" i="17"/>
  <c r="H52" i="17" s="1"/>
  <c r="H53" i="17" s="1"/>
  <c r="H29" i="17" s="1"/>
  <c r="Z54" i="26" l="1"/>
  <c r="J29" i="28"/>
  <c r="J32" i="28" s="1"/>
  <c r="J13" i="30"/>
  <c r="J15" i="30" s="1"/>
  <c r="E12" i="30"/>
  <c r="K29" i="28"/>
  <c r="K32" i="28" s="1"/>
  <c r="K13" i="30"/>
  <c r="K15" i="30" s="1"/>
  <c r="L29" i="28"/>
  <c r="L32" i="28" s="1"/>
  <c r="L13" i="30"/>
  <c r="L15" i="30" s="1"/>
  <c r="I29" i="28"/>
  <c r="I32" i="28" s="1"/>
  <c r="I13" i="30"/>
  <c r="I15" i="30" s="1"/>
  <c r="G29" i="28"/>
  <c r="G32" i="28" s="1"/>
  <c r="G13" i="30"/>
  <c r="G15" i="30" s="1"/>
  <c r="H29" i="28"/>
  <c r="H32" i="28" s="1"/>
  <c r="H13" i="30"/>
  <c r="H15" i="30" s="1"/>
  <c r="F29" i="28"/>
  <c r="F13" i="30"/>
  <c r="F28" i="28"/>
  <c r="E23" i="28"/>
  <c r="D18" i="25"/>
  <c r="F18" i="25" s="1"/>
  <c r="AA53" i="26"/>
  <c r="AA29" i="26" s="1"/>
  <c r="AB33" i="26"/>
  <c r="AC49" i="26"/>
  <c r="AB32" i="26"/>
  <c r="AB34" i="26"/>
  <c r="AB52" i="26" s="1"/>
  <c r="L10" i="29"/>
  <c r="J10" i="29"/>
  <c r="H10" i="29"/>
  <c r="H11" i="29" s="1"/>
  <c r="H19" i="29" s="1"/>
  <c r="H21" i="29" s="1"/>
  <c r="F10" i="29"/>
  <c r="K10" i="29"/>
  <c r="I10" i="29"/>
  <c r="G10" i="29"/>
  <c r="G11" i="29" s="1"/>
  <c r="G19" i="29" s="1"/>
  <c r="G21" i="29" s="1"/>
  <c r="E11" i="29"/>
  <c r="E19" i="29" s="1"/>
  <c r="E21" i="29" s="1"/>
  <c r="E27" i="29" s="1"/>
  <c r="E19" i="30" s="1"/>
  <c r="E26" i="30" s="1"/>
  <c r="K11" i="29"/>
  <c r="K19" i="29" s="1"/>
  <c r="K21" i="29" s="1"/>
  <c r="J11" i="29"/>
  <c r="J19" i="29" s="1"/>
  <c r="J21" i="29" s="1"/>
  <c r="Z37" i="26"/>
  <c r="Z38" i="26" s="1"/>
  <c r="Z39" i="26" s="1"/>
  <c r="Z42" i="26" s="1"/>
  <c r="Z45" i="26" s="1"/>
  <c r="AA35" i="26"/>
  <c r="N9" i="29"/>
  <c r="F11" i="29"/>
  <c r="F19" i="29" s="1"/>
  <c r="F21" i="29" s="1"/>
  <c r="I11" i="29"/>
  <c r="I19" i="29" s="1"/>
  <c r="I21" i="29" s="1"/>
  <c r="L11" i="29"/>
  <c r="L19" i="29" s="1"/>
  <c r="L21" i="29" s="1"/>
  <c r="J35" i="22"/>
  <c r="I54" i="22"/>
  <c r="J53" i="22"/>
  <c r="J29" i="22" s="1"/>
  <c r="L49" i="22"/>
  <c r="K33" i="22"/>
  <c r="K34" i="22"/>
  <c r="K52" i="22" s="1"/>
  <c r="K32" i="22"/>
  <c r="E39" i="17"/>
  <c r="D19" i="25"/>
  <c r="F19" i="25" s="1"/>
  <c r="F39" i="17"/>
  <c r="F42" i="17" s="1"/>
  <c r="F45" i="17" s="1"/>
  <c r="N10" i="20"/>
  <c r="H35" i="17"/>
  <c r="H37" i="17" s="1"/>
  <c r="H38" i="17" s="1"/>
  <c r="H39" i="17" s="1"/>
  <c r="H42" i="17" s="1"/>
  <c r="H45" i="17" s="1"/>
  <c r="G37" i="17"/>
  <c r="G38" i="17" s="1"/>
  <c r="G39" i="17" s="1"/>
  <c r="G42" i="17" s="1"/>
  <c r="G45" i="17" s="1"/>
  <c r="J11" i="20"/>
  <c r="J19" i="20" s="1"/>
  <c r="J21" i="20" s="1"/>
  <c r="J27" i="20" s="1"/>
  <c r="J29" i="20" s="1"/>
  <c r="J32" i="20" s="1"/>
  <c r="L11" i="20"/>
  <c r="L19" i="20" s="1"/>
  <c r="L21" i="20" s="1"/>
  <c r="L23" i="20" s="1"/>
  <c r="K68" i="17" s="1"/>
  <c r="G11" i="20"/>
  <c r="G19" i="20" s="1"/>
  <c r="G21" i="20" s="1"/>
  <c r="H11" i="20"/>
  <c r="H19" i="20" s="1"/>
  <c r="H21" i="20" s="1"/>
  <c r="H27" i="20" s="1"/>
  <c r="H29" i="20" s="1"/>
  <c r="H32" i="20" s="1"/>
  <c r="F11" i="20"/>
  <c r="F19" i="20" s="1"/>
  <c r="F21" i="20" s="1"/>
  <c r="F23" i="20" s="1"/>
  <c r="K11" i="20"/>
  <c r="K19" i="20" s="1"/>
  <c r="K21" i="20" s="1"/>
  <c r="K27" i="20" s="1"/>
  <c r="K29" i="20" s="1"/>
  <c r="K32" i="20" s="1"/>
  <c r="I11" i="20"/>
  <c r="I19" i="20" s="1"/>
  <c r="I21" i="20" s="1"/>
  <c r="H54" i="17"/>
  <c r="I34" i="17"/>
  <c r="I52" i="17" s="1"/>
  <c r="I33" i="17"/>
  <c r="I32" i="17"/>
  <c r="J49" i="17"/>
  <c r="G54" i="17"/>
  <c r="N9" i="20"/>
  <c r="G23" i="20"/>
  <c r="F68" i="17" s="1"/>
  <c r="G27" i="20"/>
  <c r="G29" i="20" s="1"/>
  <c r="G32" i="20" s="1"/>
  <c r="H23" i="20"/>
  <c r="G68" i="17" s="1"/>
  <c r="L27" i="20"/>
  <c r="L29" i="20" s="1"/>
  <c r="L32" i="20" s="1"/>
  <c r="F27" i="20"/>
  <c r="K23" i="20"/>
  <c r="J68" i="17" s="1"/>
  <c r="I23" i="20"/>
  <c r="H68" i="17" s="1"/>
  <c r="I27" i="20"/>
  <c r="I29" i="20" s="1"/>
  <c r="I32" i="20" s="1"/>
  <c r="J23" i="20" l="1"/>
  <c r="I68" i="17" s="1"/>
  <c r="J37" i="22"/>
  <c r="J38" i="22" s="1"/>
  <c r="J39" i="22" s="1"/>
  <c r="J42" i="22" s="1"/>
  <c r="J45" i="22" s="1"/>
  <c r="N10" i="29"/>
  <c r="AA54" i="26"/>
  <c r="F32" i="28"/>
  <c r="E32" i="28" s="1"/>
  <c r="E29" i="28"/>
  <c r="F15" i="30"/>
  <c r="E15" i="30" s="1"/>
  <c r="F14" i="30"/>
  <c r="L23" i="29"/>
  <c r="L18" i="30"/>
  <c r="L27" i="29"/>
  <c r="H27" i="29"/>
  <c r="H18" i="30"/>
  <c r="H23" i="29"/>
  <c r="F18" i="30"/>
  <c r="F27" i="29"/>
  <c r="F23" i="29"/>
  <c r="J27" i="29"/>
  <c r="J18" i="30"/>
  <c r="J23" i="29"/>
  <c r="G18" i="30"/>
  <c r="G23" i="29"/>
  <c r="G27" i="29"/>
  <c r="AB53" i="26"/>
  <c r="AB29" i="26" s="1"/>
  <c r="AC34" i="26"/>
  <c r="AC52" i="26" s="1"/>
  <c r="AC33" i="26"/>
  <c r="AD49" i="26"/>
  <c r="AC32" i="26"/>
  <c r="I18" i="30"/>
  <c r="I23" i="29"/>
  <c r="I27" i="29"/>
  <c r="K18" i="30"/>
  <c r="K23" i="29"/>
  <c r="K27" i="29"/>
  <c r="AB35" i="26"/>
  <c r="AA37" i="26"/>
  <c r="AA38" i="26" s="1"/>
  <c r="AA39" i="26" s="1"/>
  <c r="AA42" i="26" s="1"/>
  <c r="AA45" i="26" s="1"/>
  <c r="K35" i="22"/>
  <c r="J54" i="22"/>
  <c r="E42" i="17"/>
  <c r="J69" i="17" s="1"/>
  <c r="J72" i="17" s="1"/>
  <c r="D20" i="25"/>
  <c r="F20" i="25" s="1"/>
  <c r="F43" i="26" s="1"/>
  <c r="K53" i="22"/>
  <c r="K29" i="22" s="1"/>
  <c r="K37" i="22" s="1"/>
  <c r="K38" i="22" s="1"/>
  <c r="K39" i="22" s="1"/>
  <c r="K42" i="22" s="1"/>
  <c r="K45" i="22" s="1"/>
  <c r="M49" i="22"/>
  <c r="L33" i="22"/>
  <c r="L34" i="22"/>
  <c r="L52" i="22" s="1"/>
  <c r="L32" i="22"/>
  <c r="I35" i="17"/>
  <c r="F29" i="20"/>
  <c r="F28" i="20"/>
  <c r="I53" i="17"/>
  <c r="I29" i="17" s="1"/>
  <c r="E68" i="17"/>
  <c r="E23" i="20"/>
  <c r="J34" i="17"/>
  <c r="J52" i="17" s="1"/>
  <c r="K49" i="17"/>
  <c r="J32" i="17"/>
  <c r="J33" i="17"/>
  <c r="I29" i="29" l="1"/>
  <c r="I32" i="29" s="1"/>
  <c r="I19" i="30"/>
  <c r="AD32" i="26"/>
  <c r="AD34" i="26"/>
  <c r="AD52" i="26" s="1"/>
  <c r="AD33" i="26"/>
  <c r="AE49" i="26"/>
  <c r="AC53" i="26"/>
  <c r="AC29" i="26" s="1"/>
  <c r="AB37" i="26"/>
  <c r="AB38" i="26" s="1"/>
  <c r="AB39" i="26" s="1"/>
  <c r="AB42" i="26" s="1"/>
  <c r="AB45" i="26" s="1"/>
  <c r="J19" i="30"/>
  <c r="J29" i="29"/>
  <c r="J32" i="29" s="1"/>
  <c r="F19" i="30"/>
  <c r="F28" i="29"/>
  <c r="F29" i="29"/>
  <c r="H19" i="30"/>
  <c r="H29" i="29"/>
  <c r="H32" i="29" s="1"/>
  <c r="K29" i="29"/>
  <c r="K32" i="29" s="1"/>
  <c r="K19" i="30"/>
  <c r="AC35" i="26"/>
  <c r="AB54" i="26"/>
  <c r="G29" i="29"/>
  <c r="G32" i="29" s="1"/>
  <c r="G19" i="30"/>
  <c r="E23" i="29"/>
  <c r="E18" i="30"/>
  <c r="L19" i="30"/>
  <c r="L29" i="29"/>
  <c r="L32" i="29" s="1"/>
  <c r="L35" i="22"/>
  <c r="K54" i="22"/>
  <c r="K69" i="17"/>
  <c r="K72" i="17" s="1"/>
  <c r="G69" i="17"/>
  <c r="G72" i="17" s="1"/>
  <c r="L53" i="22"/>
  <c r="L29" i="22" s="1"/>
  <c r="L37" i="22" s="1"/>
  <c r="L38" i="22" s="1"/>
  <c r="L39" i="22" s="1"/>
  <c r="L42" i="22" s="1"/>
  <c r="L45" i="22" s="1"/>
  <c r="M34" i="22"/>
  <c r="M52" i="22" s="1"/>
  <c r="M32" i="22"/>
  <c r="N49" i="22"/>
  <c r="M33" i="22"/>
  <c r="E45" i="17"/>
  <c r="D26" i="25" s="1"/>
  <c r="F26" i="25" s="1"/>
  <c r="D23" i="25"/>
  <c r="F69" i="17"/>
  <c r="F72" i="17" s="1"/>
  <c r="I69" i="17"/>
  <c r="I72" i="17" s="1"/>
  <c r="H69" i="17"/>
  <c r="H72" i="17" s="1"/>
  <c r="I37" i="17"/>
  <c r="I38" i="17" s="1"/>
  <c r="I39" i="17" s="1"/>
  <c r="I42" i="17" s="1"/>
  <c r="I45" i="17" s="1"/>
  <c r="K32" i="17"/>
  <c r="K33" i="17"/>
  <c r="K34" i="17"/>
  <c r="K52" i="17" s="1"/>
  <c r="L49" i="17"/>
  <c r="J35" i="17"/>
  <c r="J53" i="17"/>
  <c r="J29" i="17" s="1"/>
  <c r="D68" i="17"/>
  <c r="E69" i="17"/>
  <c r="I54" i="17"/>
  <c r="F32" i="20"/>
  <c r="E32" i="20" s="1"/>
  <c r="E29" i="20"/>
  <c r="AC54" i="26" l="1"/>
  <c r="L26" i="30"/>
  <c r="L21" i="30"/>
  <c r="L23" i="30" s="1"/>
  <c r="G21" i="30"/>
  <c r="G23" i="30" s="1"/>
  <c r="G26" i="30"/>
  <c r="K21" i="30"/>
  <c r="K23" i="30" s="1"/>
  <c r="K26" i="30"/>
  <c r="F32" i="29"/>
  <c r="E32" i="29" s="1"/>
  <c r="E29" i="29"/>
  <c r="F21" i="30"/>
  <c r="F20" i="30"/>
  <c r="F27" i="30" s="1"/>
  <c r="F26" i="30"/>
  <c r="J26" i="30"/>
  <c r="J21" i="30"/>
  <c r="J23" i="30" s="1"/>
  <c r="AE32" i="26"/>
  <c r="AE34" i="26"/>
  <c r="AE52" i="26" s="1"/>
  <c r="AE33" i="26"/>
  <c r="AF49" i="26"/>
  <c r="AD53" i="26"/>
  <c r="AD29" i="26" s="1"/>
  <c r="I21" i="30"/>
  <c r="I23" i="30" s="1"/>
  <c r="I26" i="30"/>
  <c r="H26" i="30"/>
  <c r="H21" i="30"/>
  <c r="H23" i="30" s="1"/>
  <c r="AC37" i="26"/>
  <c r="AC38" i="26" s="1"/>
  <c r="AC39" i="26" s="1"/>
  <c r="AC42" i="26" s="1"/>
  <c r="AC45" i="26" s="1"/>
  <c r="AD35" i="26"/>
  <c r="L54" i="22"/>
  <c r="J37" i="17"/>
  <c r="J38" i="17" s="1"/>
  <c r="J39" i="17" s="1"/>
  <c r="J42" i="17" s="1"/>
  <c r="J45" i="17" s="1"/>
  <c r="F23" i="25"/>
  <c r="M35" i="22"/>
  <c r="O49" i="22"/>
  <c r="N33" i="22"/>
  <c r="N34" i="22"/>
  <c r="N52" i="22" s="1"/>
  <c r="N32" i="22"/>
  <c r="M53" i="22"/>
  <c r="M29" i="22" s="1"/>
  <c r="M37" i="22" s="1"/>
  <c r="M38" i="22" s="1"/>
  <c r="M39" i="22" s="1"/>
  <c r="M42" i="22" s="1"/>
  <c r="M45" i="22" s="1"/>
  <c r="E72" i="17"/>
  <c r="E73" i="17" s="1"/>
  <c r="D69" i="17"/>
  <c r="J54" i="17"/>
  <c r="M49" i="17"/>
  <c r="L32" i="17"/>
  <c r="L33" i="17"/>
  <c r="L34" i="17"/>
  <c r="L52" i="17" s="1"/>
  <c r="K53" i="17"/>
  <c r="K29" i="17" s="1"/>
  <c r="K35" i="17"/>
  <c r="D10" i="24" l="1"/>
  <c r="D11" i="24" s="1"/>
  <c r="AD54" i="26"/>
  <c r="AD37" i="26"/>
  <c r="AD38" i="26" s="1"/>
  <c r="AD39" i="26" s="1"/>
  <c r="AD42" i="26" s="1"/>
  <c r="AD45" i="26" s="1"/>
  <c r="AE35" i="26"/>
  <c r="AF32" i="26"/>
  <c r="AF34" i="26"/>
  <c r="AF52" i="26" s="1"/>
  <c r="AF33" i="26"/>
  <c r="AG49" i="26"/>
  <c r="AE53" i="26"/>
  <c r="AE29" i="26" s="1"/>
  <c r="F23" i="30"/>
  <c r="E21" i="30"/>
  <c r="E23" i="30" s="1"/>
  <c r="M54" i="22"/>
  <c r="N35" i="22"/>
  <c r="N53" i="22"/>
  <c r="N29" i="22" s="1"/>
  <c r="P49" i="22"/>
  <c r="O33" i="22"/>
  <c r="O34" i="22"/>
  <c r="O52" i="22" s="1"/>
  <c r="O32" i="22"/>
  <c r="K54" i="17"/>
  <c r="K37" i="17"/>
  <c r="K38" i="17" s="1"/>
  <c r="K39" i="17" s="1"/>
  <c r="K42" i="17" s="1"/>
  <c r="K45" i="17" s="1"/>
  <c r="M33" i="17"/>
  <c r="N49" i="17"/>
  <c r="M34" i="17"/>
  <c r="M52" i="17" s="1"/>
  <c r="M32" i="17"/>
  <c r="L53" i="17"/>
  <c r="L29" i="17" s="1"/>
  <c r="L35" i="17"/>
  <c r="AE54" i="26" l="1"/>
  <c r="AE37" i="26"/>
  <c r="AE38" i="26" s="1"/>
  <c r="AE39" i="26" s="1"/>
  <c r="AE42" i="26" s="1"/>
  <c r="AE45" i="26" s="1"/>
  <c r="AG32" i="26"/>
  <c r="AG34" i="26"/>
  <c r="AG52" i="26" s="1"/>
  <c r="AG33" i="26"/>
  <c r="AH49" i="26"/>
  <c r="AF53" i="26"/>
  <c r="AF29" i="26" s="1"/>
  <c r="AF54" i="26"/>
  <c r="AF35" i="26"/>
  <c r="N37" i="22"/>
  <c r="N38" i="22" s="1"/>
  <c r="N39" i="22" s="1"/>
  <c r="N42" i="22" s="1"/>
  <c r="N45" i="22" s="1"/>
  <c r="O35" i="22"/>
  <c r="N54" i="22"/>
  <c r="O53" i="22"/>
  <c r="O29" i="22" s="1"/>
  <c r="Q49" i="22"/>
  <c r="P33" i="22"/>
  <c r="P34" i="22"/>
  <c r="P52" i="22" s="1"/>
  <c r="P32" i="22"/>
  <c r="M35" i="17"/>
  <c r="L37" i="17"/>
  <c r="L38" i="17" s="1"/>
  <c r="L39" i="17" s="1"/>
  <c r="L42" i="17" s="1"/>
  <c r="L45" i="17" s="1"/>
  <c r="L54" i="17"/>
  <c r="M53" i="17"/>
  <c r="M29" i="17" s="1"/>
  <c r="O49" i="17"/>
  <c r="N34" i="17"/>
  <c r="N52" i="17" s="1"/>
  <c r="N33" i="17"/>
  <c r="N32" i="17"/>
  <c r="O37" i="22" l="1"/>
  <c r="O38" i="22" s="1"/>
  <c r="O39" i="22" s="1"/>
  <c r="O42" i="22" s="1"/>
  <c r="O45" i="22" s="1"/>
  <c r="AH32" i="26"/>
  <c r="AH34" i="26"/>
  <c r="AH52" i="26" s="1"/>
  <c r="AH33" i="26"/>
  <c r="AI49" i="26"/>
  <c r="AG53" i="26"/>
  <c r="AG29" i="26" s="1"/>
  <c r="AF37" i="26"/>
  <c r="AF38" i="26" s="1"/>
  <c r="AF39" i="26" s="1"/>
  <c r="AF42" i="26" s="1"/>
  <c r="AF45" i="26" s="1"/>
  <c r="AG35" i="26"/>
  <c r="P35" i="22"/>
  <c r="O54" i="22"/>
  <c r="P53" i="22"/>
  <c r="P29" i="22" s="1"/>
  <c r="P37" i="22" s="1"/>
  <c r="P38" i="22" s="1"/>
  <c r="P39" i="22" s="1"/>
  <c r="P42" i="22" s="1"/>
  <c r="P45" i="22" s="1"/>
  <c r="R49" i="22"/>
  <c r="Q33" i="22"/>
  <c r="Q34" i="22"/>
  <c r="Q52" i="22" s="1"/>
  <c r="Q32" i="22"/>
  <c r="M37" i="17"/>
  <c r="M38" i="17" s="1"/>
  <c r="M39" i="17" s="1"/>
  <c r="M42" i="17" s="1"/>
  <c r="M45" i="17" s="1"/>
  <c r="O33" i="17"/>
  <c r="P49" i="17"/>
  <c r="O34" i="17"/>
  <c r="O52" i="17" s="1"/>
  <c r="O53" i="17" s="1"/>
  <c r="O29" i="17" s="1"/>
  <c r="O32" i="17"/>
  <c r="O35" i="17" s="1"/>
  <c r="N35" i="17"/>
  <c r="N53" i="17"/>
  <c r="N29" i="17" s="1"/>
  <c r="M54" i="17"/>
  <c r="O54" i="17" l="1"/>
  <c r="N37" i="17"/>
  <c r="N38" i="17" s="1"/>
  <c r="N39" i="17" s="1"/>
  <c r="N42" i="17" s="1"/>
  <c r="N45" i="17" s="1"/>
  <c r="AG54" i="26"/>
  <c r="AI32" i="26"/>
  <c r="AI34" i="26"/>
  <c r="AI52" i="26" s="1"/>
  <c r="AI33" i="26"/>
  <c r="AJ49" i="26"/>
  <c r="AH53" i="26"/>
  <c r="AH29" i="26" s="1"/>
  <c r="AG37" i="26"/>
  <c r="AG38" i="26" s="1"/>
  <c r="AG39" i="26" s="1"/>
  <c r="AG42" i="26" s="1"/>
  <c r="AG45" i="26" s="1"/>
  <c r="AH35" i="26"/>
  <c r="Q35" i="22"/>
  <c r="P54" i="22"/>
  <c r="Q53" i="22"/>
  <c r="Q29" i="22" s="1"/>
  <c r="R34" i="22"/>
  <c r="R52" i="22" s="1"/>
  <c r="R32" i="22"/>
  <c r="S49" i="22"/>
  <c r="R33" i="22"/>
  <c r="N54" i="17"/>
  <c r="Q49" i="17"/>
  <c r="P34" i="17"/>
  <c r="P52" i="17" s="1"/>
  <c r="P33" i="17"/>
  <c r="P32" i="17"/>
  <c r="O37" i="17"/>
  <c r="O38" i="17" s="1"/>
  <c r="O39" i="17" s="1"/>
  <c r="O42" i="17" s="1"/>
  <c r="O45" i="17" s="1"/>
  <c r="Q37" i="22" l="1"/>
  <c r="Q38" i="22" s="1"/>
  <c r="Q39" i="22" s="1"/>
  <c r="Q42" i="22" s="1"/>
  <c r="Q45" i="22" s="1"/>
  <c r="AH54" i="26"/>
  <c r="AJ32" i="26"/>
  <c r="AJ34" i="26"/>
  <c r="AJ52" i="26" s="1"/>
  <c r="AJ33" i="26"/>
  <c r="AK49" i="26"/>
  <c r="AI53" i="26"/>
  <c r="AI29" i="26" s="1"/>
  <c r="AH37" i="26"/>
  <c r="AH38" i="26" s="1"/>
  <c r="AH39" i="26" s="1"/>
  <c r="AH42" i="26" s="1"/>
  <c r="AH45" i="26" s="1"/>
  <c r="AI35" i="26"/>
  <c r="T49" i="22"/>
  <c r="S33" i="22"/>
  <c r="S34" i="22"/>
  <c r="S52" i="22" s="1"/>
  <c r="S32" i="22"/>
  <c r="R35" i="22"/>
  <c r="Q54" i="22"/>
  <c r="R53" i="22"/>
  <c r="R29" i="22" s="1"/>
  <c r="R37" i="22" s="1"/>
  <c r="R38" i="22" s="1"/>
  <c r="R39" i="22" s="1"/>
  <c r="R42" i="22" s="1"/>
  <c r="R45" i="22" s="1"/>
  <c r="Q33" i="17"/>
  <c r="Q32" i="17"/>
  <c r="R49" i="17"/>
  <c r="Q34" i="17"/>
  <c r="Q52" i="17" s="1"/>
  <c r="Q53" i="17" s="1"/>
  <c r="Q29" i="17" s="1"/>
  <c r="P35" i="17"/>
  <c r="P53" i="17"/>
  <c r="P29" i="17" s="1"/>
  <c r="AI54" i="26" l="1"/>
  <c r="AK32" i="26"/>
  <c r="AK34" i="26"/>
  <c r="AK52" i="26" s="1"/>
  <c r="AK33" i="26"/>
  <c r="AJ53" i="26"/>
  <c r="AJ29" i="26" s="1"/>
  <c r="AI37" i="26"/>
  <c r="AI38" i="26" s="1"/>
  <c r="AI39" i="26" s="1"/>
  <c r="AI42" i="26" s="1"/>
  <c r="AI45" i="26" s="1"/>
  <c r="AJ35" i="26"/>
  <c r="Q54" i="17"/>
  <c r="R54" i="22"/>
  <c r="S35" i="22"/>
  <c r="S53" i="22"/>
  <c r="S29" i="22" s="1"/>
  <c r="T34" i="22"/>
  <c r="T52" i="22" s="1"/>
  <c r="T32" i="22"/>
  <c r="U49" i="22"/>
  <c r="T33" i="22"/>
  <c r="P37" i="17"/>
  <c r="P38" i="17" s="1"/>
  <c r="P39" i="17" s="1"/>
  <c r="P42" i="17" s="1"/>
  <c r="P45" i="17" s="1"/>
  <c r="P54" i="17"/>
  <c r="Q35" i="17"/>
  <c r="Q37" i="17" s="1"/>
  <c r="Q38" i="17" s="1"/>
  <c r="Q39" i="17" s="1"/>
  <c r="Q42" i="17" s="1"/>
  <c r="Q45" i="17" s="1"/>
  <c r="R33" i="17"/>
  <c r="R32" i="17"/>
  <c r="R34" i="17"/>
  <c r="R52" i="17" s="1"/>
  <c r="R53" i="17" s="1"/>
  <c r="R29" i="17" s="1"/>
  <c r="S49" i="17"/>
  <c r="S54" i="22" l="1"/>
  <c r="AJ37" i="26"/>
  <c r="AJ38" i="26" s="1"/>
  <c r="AJ39" i="26" s="1"/>
  <c r="AJ42" i="26" s="1"/>
  <c r="AJ45" i="26" s="1"/>
  <c r="AK53" i="26"/>
  <c r="AK29" i="26" s="1"/>
  <c r="AJ54" i="26"/>
  <c r="AK35" i="26"/>
  <c r="V49" i="22"/>
  <c r="U33" i="22"/>
  <c r="U34" i="22"/>
  <c r="U52" i="22" s="1"/>
  <c r="U32" i="22"/>
  <c r="T53" i="22"/>
  <c r="T29" i="22" s="1"/>
  <c r="S37" i="22"/>
  <c r="S38" i="22" s="1"/>
  <c r="S39" i="22" s="1"/>
  <c r="S42" i="22" s="1"/>
  <c r="S45" i="22" s="1"/>
  <c r="T35" i="22"/>
  <c r="R54" i="17"/>
  <c r="R35" i="17"/>
  <c r="R37" i="17" s="1"/>
  <c r="R38" i="17" s="1"/>
  <c r="R39" i="17" s="1"/>
  <c r="R42" i="17" s="1"/>
  <c r="R45" i="17" s="1"/>
  <c r="S32" i="17"/>
  <c r="S34" i="17"/>
  <c r="S52" i="17" s="1"/>
  <c r="S53" i="17" s="1"/>
  <c r="S29" i="17" s="1"/>
  <c r="S33" i="17"/>
  <c r="T49" i="17"/>
  <c r="AK54" i="26" l="1"/>
  <c r="AK37" i="26"/>
  <c r="AK38" i="26" s="1"/>
  <c r="AK39" i="26" s="1"/>
  <c r="AK42" i="26" s="1"/>
  <c r="AK45" i="26" s="1"/>
  <c r="T37" i="22"/>
  <c r="T38" i="22" s="1"/>
  <c r="T39" i="22" s="1"/>
  <c r="T42" i="22" s="1"/>
  <c r="T45" i="22" s="1"/>
  <c r="T54" i="22"/>
  <c r="U35" i="22"/>
  <c r="U53" i="22"/>
  <c r="U29" i="22" s="1"/>
  <c r="W49" i="22"/>
  <c r="V33" i="22"/>
  <c r="V34" i="22"/>
  <c r="V52" i="22" s="1"/>
  <c r="V32" i="22"/>
  <c r="S54" i="17"/>
  <c r="U49" i="17"/>
  <c r="T32" i="17"/>
  <c r="T34" i="17"/>
  <c r="T52" i="17" s="1"/>
  <c r="T53" i="17" s="1"/>
  <c r="T29" i="17" s="1"/>
  <c r="T33" i="17"/>
  <c r="S35" i="17"/>
  <c r="S37" i="17" s="1"/>
  <c r="S38" i="17" s="1"/>
  <c r="S39" i="17" s="1"/>
  <c r="S42" i="17" s="1"/>
  <c r="S45" i="17" s="1"/>
  <c r="V35" i="22" l="1"/>
  <c r="U54" i="22"/>
  <c r="V53" i="22"/>
  <c r="V29" i="22" s="1"/>
  <c r="V37" i="22" s="1"/>
  <c r="V38" i="22" s="1"/>
  <c r="V39" i="22" s="1"/>
  <c r="V42" i="22" s="1"/>
  <c r="V45" i="22" s="1"/>
  <c r="W34" i="22"/>
  <c r="W52" i="22" s="1"/>
  <c r="W32" i="22"/>
  <c r="X49" i="22"/>
  <c r="W33" i="22"/>
  <c r="U37" i="22"/>
  <c r="U38" i="22" s="1"/>
  <c r="U39" i="22" s="1"/>
  <c r="U42" i="22" s="1"/>
  <c r="U45" i="22" s="1"/>
  <c r="T54" i="17"/>
  <c r="T35" i="17"/>
  <c r="T37" i="17" s="1"/>
  <c r="T38" i="17" s="1"/>
  <c r="T39" i="17" s="1"/>
  <c r="T42" i="17" s="1"/>
  <c r="T45" i="17" s="1"/>
  <c r="U32" i="17"/>
  <c r="U34" i="17"/>
  <c r="U52" i="17" s="1"/>
  <c r="U53" i="17" s="1"/>
  <c r="U29" i="17" s="1"/>
  <c r="U33" i="17"/>
  <c r="V49" i="17"/>
  <c r="W53" i="22" l="1"/>
  <c r="W29" i="22" s="1"/>
  <c r="W35" i="22"/>
  <c r="V54" i="22"/>
  <c r="Y49" i="22"/>
  <c r="X32" i="22"/>
  <c r="X34" i="22"/>
  <c r="X52" i="22" s="1"/>
  <c r="X33" i="22"/>
  <c r="V33" i="17"/>
  <c r="V32" i="17"/>
  <c r="V34" i="17"/>
  <c r="V52" i="17" s="1"/>
  <c r="V53" i="17" s="1"/>
  <c r="V29" i="17" s="1"/>
  <c r="W49" i="17"/>
  <c r="U54" i="17"/>
  <c r="U35" i="17"/>
  <c r="U37" i="17" s="1"/>
  <c r="U38" i="17" s="1"/>
  <c r="U39" i="17" s="1"/>
  <c r="U42" i="17" s="1"/>
  <c r="U45" i="17" s="1"/>
  <c r="W54" i="22" l="1"/>
  <c r="V54" i="17"/>
  <c r="X35" i="22"/>
  <c r="X53" i="22"/>
  <c r="X29" i="22" s="1"/>
  <c r="Y32" i="22"/>
  <c r="Z49" i="22"/>
  <c r="Y33" i="22"/>
  <c r="Y34" i="22"/>
  <c r="Y52" i="22" s="1"/>
  <c r="W37" i="22"/>
  <c r="W38" i="22" s="1"/>
  <c r="W39" i="22" s="1"/>
  <c r="W42" i="22" s="1"/>
  <c r="W45" i="22" s="1"/>
  <c r="W32" i="17"/>
  <c r="W33" i="17"/>
  <c r="W34" i="17"/>
  <c r="W52" i="17" s="1"/>
  <c r="X49" i="17"/>
  <c r="V35" i="17"/>
  <c r="V37" i="17" s="1"/>
  <c r="V38" i="17" s="1"/>
  <c r="V39" i="17" s="1"/>
  <c r="V42" i="17" s="1"/>
  <c r="V45" i="17" s="1"/>
  <c r="X54" i="22" l="1"/>
  <c r="Y35" i="22"/>
  <c r="X37" i="22"/>
  <c r="X38" i="22" s="1"/>
  <c r="X39" i="22" s="1"/>
  <c r="X42" i="22" s="1"/>
  <c r="X45" i="22" s="1"/>
  <c r="Y53" i="22"/>
  <c r="Y29" i="22" s="1"/>
  <c r="Y37" i="22" s="1"/>
  <c r="Y38" i="22" s="1"/>
  <c r="Y39" i="22" s="1"/>
  <c r="Y42" i="22" s="1"/>
  <c r="Y45" i="22" s="1"/>
  <c r="AA49" i="22"/>
  <c r="Z33" i="22"/>
  <c r="Z34" i="22"/>
  <c r="Z52" i="22" s="1"/>
  <c r="Z32" i="22"/>
  <c r="X32" i="17"/>
  <c r="X33" i="17"/>
  <c r="Y49" i="17"/>
  <c r="X34" i="17"/>
  <c r="X52" i="17" s="1"/>
  <c r="W53" i="17"/>
  <c r="W29" i="17" s="1"/>
  <c r="W35" i="17"/>
  <c r="Y54" i="22" l="1"/>
  <c r="Z35" i="22"/>
  <c r="Z53" i="22"/>
  <c r="Z29" i="22" s="1"/>
  <c r="AA33" i="22"/>
  <c r="AA34" i="22"/>
  <c r="AA52" i="22" s="1"/>
  <c r="AA32" i="22"/>
  <c r="AB49" i="22"/>
  <c r="W54" i="17"/>
  <c r="X53" i="17"/>
  <c r="X29" i="17" s="1"/>
  <c r="W37" i="17"/>
  <c r="W38" i="17" s="1"/>
  <c r="W39" i="17" s="1"/>
  <c r="W42" i="17" s="1"/>
  <c r="W45" i="17" s="1"/>
  <c r="Y32" i="17"/>
  <c r="Y33" i="17"/>
  <c r="Y34" i="17"/>
  <c r="Y52" i="17" s="1"/>
  <c r="Z49" i="17"/>
  <c r="X35" i="17"/>
  <c r="Z37" i="22" l="1"/>
  <c r="Z38" i="22" s="1"/>
  <c r="Z39" i="22" s="1"/>
  <c r="Z42" i="22" s="1"/>
  <c r="Z45" i="22" s="1"/>
  <c r="AA35" i="22"/>
  <c r="AC49" i="22"/>
  <c r="AB32" i="22"/>
  <c r="AB34" i="22"/>
  <c r="AB52" i="22" s="1"/>
  <c r="AB33" i="22"/>
  <c r="AA53" i="22"/>
  <c r="AA29" i="22" s="1"/>
  <c r="AA37" i="22" s="1"/>
  <c r="AA38" i="22" s="1"/>
  <c r="AA39" i="22" s="1"/>
  <c r="AA42" i="22" s="1"/>
  <c r="AA45" i="22" s="1"/>
  <c r="Z54" i="22"/>
  <c r="X54" i="17"/>
  <c r="Y53" i="17"/>
  <c r="Y29" i="17" s="1"/>
  <c r="Y35" i="17"/>
  <c r="Z32" i="17"/>
  <c r="Z33" i="17"/>
  <c r="Z34" i="17"/>
  <c r="Z52" i="17" s="1"/>
  <c r="AA49" i="17"/>
  <c r="X37" i="17"/>
  <c r="X38" i="17" s="1"/>
  <c r="X39" i="17" s="1"/>
  <c r="X42" i="17" s="1"/>
  <c r="X45" i="17" s="1"/>
  <c r="AA54" i="22" l="1"/>
  <c r="AB35" i="22"/>
  <c r="AB53" i="22"/>
  <c r="AB29" i="22" s="1"/>
  <c r="AD49" i="22"/>
  <c r="AC33" i="22"/>
  <c r="AC34" i="22"/>
  <c r="AC52" i="22" s="1"/>
  <c r="AC32" i="22"/>
  <c r="Y54" i="17"/>
  <c r="Z53" i="17"/>
  <c r="Z29" i="17" s="1"/>
  <c r="Z35" i="17"/>
  <c r="AB49" i="17"/>
  <c r="AA32" i="17"/>
  <c r="AA33" i="17"/>
  <c r="AA34" i="17"/>
  <c r="AA52" i="17" s="1"/>
  <c r="AA53" i="17" s="1"/>
  <c r="AA29" i="17" s="1"/>
  <c r="Y37" i="17"/>
  <c r="Y38" i="17" s="1"/>
  <c r="Y39" i="17" s="1"/>
  <c r="Y42" i="17" s="1"/>
  <c r="Y45" i="17" s="1"/>
  <c r="AA54" i="17" l="1"/>
  <c r="AC35" i="22"/>
  <c r="AB54" i="22"/>
  <c r="AC53" i="22"/>
  <c r="AC29" i="22" s="1"/>
  <c r="AC37" i="22" s="1"/>
  <c r="AC38" i="22" s="1"/>
  <c r="AC39" i="22" s="1"/>
  <c r="AC42" i="22" s="1"/>
  <c r="AC45" i="22" s="1"/>
  <c r="AD34" i="22"/>
  <c r="AD52" i="22" s="1"/>
  <c r="AD32" i="22"/>
  <c r="AE49" i="22"/>
  <c r="AD33" i="22"/>
  <c r="AB37" i="22"/>
  <c r="AB38" i="22" s="1"/>
  <c r="AB39" i="22" s="1"/>
  <c r="AB42" i="22" s="1"/>
  <c r="AB45" i="22" s="1"/>
  <c r="Z54" i="17"/>
  <c r="AB34" i="17"/>
  <c r="AB52" i="17" s="1"/>
  <c r="AB33" i="17"/>
  <c r="AC49" i="17"/>
  <c r="AB32" i="17"/>
  <c r="AA35" i="17"/>
  <c r="AA37" i="17" s="1"/>
  <c r="AA38" i="17" s="1"/>
  <c r="AA39" i="17" s="1"/>
  <c r="AA42" i="17" s="1"/>
  <c r="AA45" i="17" s="1"/>
  <c r="Z37" i="17"/>
  <c r="Z38" i="17" s="1"/>
  <c r="Z39" i="17" s="1"/>
  <c r="Z42" i="17" s="1"/>
  <c r="Z45" i="17" s="1"/>
  <c r="AD35" i="22" l="1"/>
  <c r="AC54" i="22"/>
  <c r="AF49" i="22"/>
  <c r="AE33" i="22"/>
  <c r="AE34" i="22"/>
  <c r="AE52" i="22" s="1"/>
  <c r="AE32" i="22"/>
  <c r="AD53" i="22"/>
  <c r="AD29" i="22" s="1"/>
  <c r="AD37" i="22" s="1"/>
  <c r="AD38" i="22" s="1"/>
  <c r="AD39" i="22" s="1"/>
  <c r="AD42" i="22" s="1"/>
  <c r="AD45" i="22" s="1"/>
  <c r="AB35" i="17"/>
  <c r="AD49" i="17"/>
  <c r="AC32" i="17"/>
  <c r="AC34" i="17"/>
  <c r="AC52" i="17" s="1"/>
  <c r="AC33" i="17"/>
  <c r="AB53" i="17"/>
  <c r="AB29" i="17" s="1"/>
  <c r="AD54" i="22" l="1"/>
  <c r="AE35" i="22"/>
  <c r="AE53" i="22"/>
  <c r="AE29" i="22" s="1"/>
  <c r="AF34" i="22"/>
  <c r="AF52" i="22" s="1"/>
  <c r="AF33" i="22"/>
  <c r="AG49" i="22"/>
  <c r="AF32" i="22"/>
  <c r="AB37" i="17"/>
  <c r="AB38" i="17" s="1"/>
  <c r="AB39" i="17" s="1"/>
  <c r="AB42" i="17" s="1"/>
  <c r="AB45" i="17" s="1"/>
  <c r="AB54" i="17"/>
  <c r="AC35" i="17"/>
  <c r="AC53" i="17"/>
  <c r="AC29" i="17" s="1"/>
  <c r="AD33" i="17"/>
  <c r="AD32" i="17"/>
  <c r="AE49" i="17"/>
  <c r="AD34" i="17"/>
  <c r="AD52" i="17" s="1"/>
  <c r="AF35" i="22" l="1"/>
  <c r="AE54" i="22"/>
  <c r="AH49" i="22"/>
  <c r="AG33" i="22"/>
  <c r="AG34" i="22"/>
  <c r="AG52" i="22" s="1"/>
  <c r="AG32" i="22"/>
  <c r="AF53" i="22"/>
  <c r="AF29" i="22" s="1"/>
  <c r="AF37" i="22" s="1"/>
  <c r="AF38" i="22" s="1"/>
  <c r="AF39" i="22" s="1"/>
  <c r="AF42" i="22" s="1"/>
  <c r="AF45" i="22" s="1"/>
  <c r="AE37" i="22"/>
  <c r="AE38" i="22" s="1"/>
  <c r="AE39" i="22" s="1"/>
  <c r="AE42" i="22" s="1"/>
  <c r="AE45" i="22" s="1"/>
  <c r="AC54" i="17"/>
  <c r="AD53" i="17"/>
  <c r="AD29" i="17" s="1"/>
  <c r="AD35" i="17"/>
  <c r="AE34" i="17"/>
  <c r="AE52" i="17" s="1"/>
  <c r="AE33" i="17"/>
  <c r="AF49" i="17"/>
  <c r="AE32" i="17"/>
  <c r="AC37" i="17"/>
  <c r="AC38" i="17" s="1"/>
  <c r="AC39" i="17" s="1"/>
  <c r="AC42" i="17" s="1"/>
  <c r="AC45" i="17" s="1"/>
  <c r="AF54" i="22" l="1"/>
  <c r="AG35" i="22"/>
  <c r="AG53" i="22"/>
  <c r="AG29" i="22" s="1"/>
  <c r="AI49" i="22"/>
  <c r="AH33" i="22"/>
  <c r="AH34" i="22"/>
  <c r="AH52" i="22" s="1"/>
  <c r="AH32" i="22"/>
  <c r="AD37" i="17"/>
  <c r="AD38" i="17" s="1"/>
  <c r="AD39" i="17" s="1"/>
  <c r="AD42" i="17" s="1"/>
  <c r="AD45" i="17" s="1"/>
  <c r="AF33" i="17"/>
  <c r="AF34" i="17"/>
  <c r="AF52" i="17" s="1"/>
  <c r="AG49" i="17"/>
  <c r="AF32" i="17"/>
  <c r="AE53" i="17"/>
  <c r="AE29" i="17" s="1"/>
  <c r="AE35" i="17"/>
  <c r="AD54" i="17"/>
  <c r="AG37" i="22" l="1"/>
  <c r="AG38" i="22" s="1"/>
  <c r="AG39" i="22" s="1"/>
  <c r="AG42" i="22" s="1"/>
  <c r="AG45" i="22" s="1"/>
  <c r="AE54" i="17"/>
  <c r="AF35" i="17"/>
  <c r="AG54" i="22"/>
  <c r="AH35" i="22"/>
  <c r="AH53" i="22"/>
  <c r="AH29" i="22" s="1"/>
  <c r="AJ49" i="22"/>
  <c r="AI33" i="22"/>
  <c r="AI34" i="22"/>
  <c r="AI52" i="22" s="1"/>
  <c r="AI32" i="22"/>
  <c r="AF53" i="17"/>
  <c r="AF29" i="17" s="1"/>
  <c r="AF37" i="17" s="1"/>
  <c r="AF38" i="17" s="1"/>
  <c r="AF39" i="17" s="1"/>
  <c r="AF42" i="17" s="1"/>
  <c r="AF45" i="17" s="1"/>
  <c r="AE37" i="17"/>
  <c r="AE38" i="17" s="1"/>
  <c r="AE39" i="17" s="1"/>
  <c r="AE42" i="17" s="1"/>
  <c r="AE45" i="17" s="1"/>
  <c r="AH49" i="17"/>
  <c r="AG34" i="17"/>
  <c r="AG52" i="17" s="1"/>
  <c r="AG33" i="17"/>
  <c r="AG32" i="17"/>
  <c r="AH54" i="22" l="1"/>
  <c r="AH37" i="22"/>
  <c r="AH38" i="22" s="1"/>
  <c r="AH39" i="22" s="1"/>
  <c r="AH42" i="22" s="1"/>
  <c r="AH45" i="22" s="1"/>
  <c r="AI35" i="22"/>
  <c r="AI53" i="22"/>
  <c r="AI29" i="22" s="1"/>
  <c r="AI37" i="22" s="1"/>
  <c r="AI38" i="22" s="1"/>
  <c r="AI39" i="22" s="1"/>
  <c r="AI42" i="22" s="1"/>
  <c r="AI45" i="22" s="1"/>
  <c r="AJ34" i="22"/>
  <c r="AJ52" i="22" s="1"/>
  <c r="AJ33" i="22"/>
  <c r="AK49" i="22"/>
  <c r="AJ32" i="22"/>
  <c r="AJ35" i="22" s="1"/>
  <c r="AG35" i="17"/>
  <c r="AF54" i="17"/>
  <c r="AG53" i="17"/>
  <c r="AG29" i="17" s="1"/>
  <c r="AG37" i="17" s="1"/>
  <c r="AG38" i="17" s="1"/>
  <c r="AG39" i="17" s="1"/>
  <c r="AG42" i="17" s="1"/>
  <c r="AG45" i="17" s="1"/>
  <c r="AH32" i="17"/>
  <c r="AH33" i="17"/>
  <c r="AH34" i="17"/>
  <c r="AH52" i="17" s="1"/>
  <c r="AI49" i="17"/>
  <c r="AK34" i="22" l="1"/>
  <c r="AK52" i="22" s="1"/>
  <c r="AK32" i="22"/>
  <c r="AL49" i="22"/>
  <c r="AK33" i="22"/>
  <c r="AJ53" i="22"/>
  <c r="AJ29" i="22" s="1"/>
  <c r="AJ37" i="22" s="1"/>
  <c r="AJ38" i="22" s="1"/>
  <c r="AJ39" i="22" s="1"/>
  <c r="AJ42" i="22" s="1"/>
  <c r="AJ45" i="22" s="1"/>
  <c r="AI54" i="22"/>
  <c r="AG54" i="17"/>
  <c r="AI34" i="17"/>
  <c r="AI52" i="17" s="1"/>
  <c r="AI33" i="17"/>
  <c r="AI32" i="17"/>
  <c r="AJ49" i="17"/>
  <c r="AH53" i="17"/>
  <c r="AH29" i="17" s="1"/>
  <c r="AH35" i="17"/>
  <c r="AJ54" i="22" l="1"/>
  <c r="AK35" i="22"/>
  <c r="AL34" i="22"/>
  <c r="AL52" i="22" s="1"/>
  <c r="AL32" i="22"/>
  <c r="AM49" i="22"/>
  <c r="AL33" i="22"/>
  <c r="AK53" i="22"/>
  <c r="AK29" i="22" s="1"/>
  <c r="AK37" i="22" s="1"/>
  <c r="AK38" i="22" s="1"/>
  <c r="AK39" i="22" s="1"/>
  <c r="AK42" i="22" s="1"/>
  <c r="AK45" i="22" s="1"/>
  <c r="AH54" i="17"/>
  <c r="AJ33" i="17"/>
  <c r="AJ32" i="17"/>
  <c r="AK49" i="17"/>
  <c r="AJ34" i="17"/>
  <c r="AJ52" i="17" s="1"/>
  <c r="AH37" i="17"/>
  <c r="AH38" i="17" s="1"/>
  <c r="AH39" i="17" s="1"/>
  <c r="AH42" i="17" s="1"/>
  <c r="AH45" i="17" s="1"/>
  <c r="AI35" i="17"/>
  <c r="AI53" i="17"/>
  <c r="AI29" i="17" s="1"/>
  <c r="AK54" i="22" l="1"/>
  <c r="AL35" i="22"/>
  <c r="AM34" i="22"/>
  <c r="AM52" i="22" s="1"/>
  <c r="AM32" i="22"/>
  <c r="AN49" i="22"/>
  <c r="AM33" i="22"/>
  <c r="AL53" i="22"/>
  <c r="AL29" i="22" s="1"/>
  <c r="AL37" i="22" s="1"/>
  <c r="AL38" i="22" s="1"/>
  <c r="AL39" i="22" s="1"/>
  <c r="AL42" i="22" s="1"/>
  <c r="AL45" i="22" s="1"/>
  <c r="AI37" i="17"/>
  <c r="AI38" i="17" s="1"/>
  <c r="AI39" i="17" s="1"/>
  <c r="AI42" i="17" s="1"/>
  <c r="AI45" i="17" s="1"/>
  <c r="AI54" i="17"/>
  <c r="AJ53" i="17"/>
  <c r="AJ29" i="17" s="1"/>
  <c r="AJ35" i="17"/>
  <c r="AK32" i="17"/>
  <c r="AL49" i="17"/>
  <c r="AK34" i="17"/>
  <c r="AK52" i="17" s="1"/>
  <c r="AK53" i="17" s="1"/>
  <c r="AK29" i="17" s="1"/>
  <c r="AK33" i="17"/>
  <c r="AJ37" i="17" l="1"/>
  <c r="AJ38" i="17" s="1"/>
  <c r="AJ39" i="17" s="1"/>
  <c r="AJ42" i="17" s="1"/>
  <c r="AJ45" i="17" s="1"/>
  <c r="AN34" i="22"/>
  <c r="AN52" i="22" s="1"/>
  <c r="AN32" i="22"/>
  <c r="AO49" i="22"/>
  <c r="AN33" i="22"/>
  <c r="AM53" i="22"/>
  <c r="AM29" i="22" s="1"/>
  <c r="AL54" i="22"/>
  <c r="AM35" i="22"/>
  <c r="AK35" i="17"/>
  <c r="AK37" i="17" s="1"/>
  <c r="AK38" i="17" s="1"/>
  <c r="AK39" i="17" s="1"/>
  <c r="AK42" i="17" s="1"/>
  <c r="AK45" i="17" s="1"/>
  <c r="AK54" i="17"/>
  <c r="AL34" i="17"/>
  <c r="AL52" i="17" s="1"/>
  <c r="AM49" i="17"/>
  <c r="AL32" i="17"/>
  <c r="AL33" i="17"/>
  <c r="AJ54" i="17"/>
  <c r="AM54" i="22" l="1"/>
  <c r="AM37" i="22"/>
  <c r="AM38" i="22" s="1"/>
  <c r="AM39" i="22" s="1"/>
  <c r="AM42" i="22" s="1"/>
  <c r="AM45" i="22" s="1"/>
  <c r="AN35" i="22"/>
  <c r="AO33" i="22"/>
  <c r="AO34" i="22"/>
  <c r="AO52" i="22" s="1"/>
  <c r="AO32" i="22"/>
  <c r="AO35" i="22" s="1"/>
  <c r="AN53" i="22"/>
  <c r="AN29" i="22" s="1"/>
  <c r="AN37" i="22" s="1"/>
  <c r="AN38" i="22" s="1"/>
  <c r="AN39" i="22" s="1"/>
  <c r="AN42" i="22" s="1"/>
  <c r="AN45" i="22" s="1"/>
  <c r="AL35" i="17"/>
  <c r="AL53" i="17"/>
  <c r="AL29" i="17" s="1"/>
  <c r="AN49" i="17"/>
  <c r="AM34" i="17"/>
  <c r="AM52" i="17" s="1"/>
  <c r="AM33" i="17"/>
  <c r="AM32" i="17"/>
  <c r="AN54" i="22" l="1"/>
  <c r="AO53" i="22"/>
  <c r="AO29" i="22" s="1"/>
  <c r="AO37" i="22" s="1"/>
  <c r="AO38" i="22" s="1"/>
  <c r="AO39" i="22" s="1"/>
  <c r="AO42" i="22" s="1"/>
  <c r="AO45" i="22" s="1"/>
  <c r="AM35" i="17"/>
  <c r="AL37" i="17"/>
  <c r="AL38" i="17" s="1"/>
  <c r="AL39" i="17" s="1"/>
  <c r="AL42" i="17" s="1"/>
  <c r="AL45" i="17" s="1"/>
  <c r="AM53" i="17"/>
  <c r="AM29" i="17" s="1"/>
  <c r="AO49" i="17"/>
  <c r="AN34" i="17"/>
  <c r="AN52" i="17" s="1"/>
  <c r="AN53" i="17" s="1"/>
  <c r="AN29" i="17" s="1"/>
  <c r="AN32" i="17"/>
  <c r="AN33" i="17"/>
  <c r="AL54" i="17"/>
  <c r="AN54" i="17" l="1"/>
  <c r="AM37" i="17"/>
  <c r="AM38" i="17" s="1"/>
  <c r="AM39" i="17" s="1"/>
  <c r="AM42" i="17" s="1"/>
  <c r="AM45" i="17" s="1"/>
  <c r="AO54" i="22"/>
  <c r="AN35" i="17"/>
  <c r="AN37" i="17" s="1"/>
  <c r="AN38" i="17" s="1"/>
  <c r="AN39" i="17" s="1"/>
  <c r="AN42" i="17" s="1"/>
  <c r="AN45" i="17" s="1"/>
  <c r="AM54" i="17"/>
  <c r="AO33" i="17"/>
  <c r="AO32" i="17"/>
  <c r="AO34" i="17"/>
  <c r="AO52" i="17" s="1"/>
  <c r="AO53" i="17" s="1"/>
  <c r="AO29" i="17" s="1"/>
  <c r="AO54" i="17" l="1"/>
  <c r="AO35" i="17"/>
  <c r="AO37" i="17" s="1"/>
  <c r="AO38" i="17" s="1"/>
  <c r="AO39" i="17" s="1"/>
  <c r="AO42" i="17" s="1"/>
  <c r="AO45" i="17" s="1"/>
  <c r="AP27" i="26" l="1"/>
  <c r="AP29" i="26" s="1"/>
  <c r="AL57" i="26"/>
  <c r="AL59" i="26" s="1"/>
  <c r="AL60" i="26" s="1"/>
  <c r="AL49" i="26" s="1"/>
  <c r="AL33" i="26" l="1"/>
  <c r="AL32" i="26"/>
  <c r="AL34" i="26"/>
  <c r="AL52" i="26" s="1"/>
  <c r="AP57" i="26"/>
  <c r="AP59" i="26" s="1"/>
  <c r="AL35" i="26" l="1"/>
  <c r="AL53" i="26"/>
  <c r="AL29" i="26" s="1"/>
  <c r="AL37" i="26" l="1"/>
  <c r="AL38" i="26" s="1"/>
  <c r="AL39" i="26" s="1"/>
  <c r="AL42" i="26" s="1"/>
  <c r="AL45" i="26" s="1"/>
  <c r="AL54" i="26"/>
</calcChain>
</file>

<file path=xl/sharedStrings.xml><?xml version="1.0" encoding="utf-8"?>
<sst xmlns="http://schemas.openxmlformats.org/spreadsheetml/2006/main" count="733" uniqueCount="256">
  <si>
    <t>Total</t>
  </si>
  <si>
    <t>WBS Element</t>
  </si>
  <si>
    <t>Puget Sound Energy</t>
  </si>
  <si>
    <t>Depreciation</t>
  </si>
  <si>
    <t>IPL-CRM REVENUE REQUIREMENT MODEL</t>
  </si>
  <si>
    <t>Program Year</t>
  </si>
  <si>
    <t>(Spending November 1 to October 31)</t>
  </si>
  <si>
    <t>Input Capital Costs and Rates</t>
  </si>
  <si>
    <t xml:space="preserve">Weighted </t>
  </si>
  <si>
    <t>Cost of Capital</t>
  </si>
  <si>
    <t>% of Capital</t>
  </si>
  <si>
    <t>Cost</t>
  </si>
  <si>
    <t>Pre Tax Long Term Debt</t>
  </si>
  <si>
    <t>Pre Tax Short Term Debt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</si>
  <si>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</si>
  <si>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</si>
  <si>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</si>
  <si>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</si>
  <si>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</si>
  <si>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</si>
  <si>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</si>
  <si>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</si>
  <si>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</si>
  <si>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</si>
  <si>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</si>
  <si>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</si>
  <si>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</si>
  <si>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</si>
  <si>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</si>
  <si>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</si>
  <si>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</si>
  <si>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</si>
  <si>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</si>
  <si>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</si>
  <si>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</si>
  <si>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</si>
  <si>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</si>
  <si>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</si>
  <si>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</si>
  <si>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</si>
  <si>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</si>
  <si>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</si>
  <si>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</si>
  <si>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</si>
  <si>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</si>
  <si>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</si>
  <si>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</si>
  <si>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</si>
  <si>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</si>
  <si>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</si>
  <si>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</si>
  <si>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</si>
  <si>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</si>
  <si>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</si>
  <si>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</si>
  <si>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</si>
  <si>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</si>
  <si>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</si>
  <si>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</si>
  <si>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</si>
  <si>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Federal Taxes on Equity Return</t>
  </si>
  <si>
    <t>Return on Rate Base</t>
  </si>
  <si>
    <t>Long Term Debt</t>
  </si>
  <si>
    <t>Short Term Debt</t>
  </si>
  <si>
    <t xml:space="preserve">      Total Return</t>
  </si>
  <si>
    <t>Revenue Sensitive Items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</si>
  <si>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</si>
  <si>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</si>
  <si>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</si>
  <si>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</si>
  <si>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</si>
  <si>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</si>
  <si>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</si>
  <si>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</si>
  <si>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</si>
  <si>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</si>
  <si>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 xml:space="preserve">Table 14.  </t>
  </si>
  <si>
    <t>150% declining balance method and a half-year convention</t>
  </si>
  <si>
    <t>MACRS</t>
  </si>
  <si>
    <t>If the Recovery Year Is</t>
  </si>
  <si>
    <t>3yr</t>
  </si>
  <si>
    <t>And the Recovery Period is</t>
  </si>
  <si>
    <t>5 yr</t>
  </si>
  <si>
    <t>7 yr</t>
  </si>
  <si>
    <t>10 yr</t>
  </si>
  <si>
    <t>15 yr</t>
  </si>
  <si>
    <t>20 yr</t>
  </si>
  <si>
    <t>Electric T &amp; D</t>
  </si>
  <si>
    <t>Gas D</t>
  </si>
  <si>
    <t>Grand Total</t>
  </si>
  <si>
    <t>Main</t>
  </si>
  <si>
    <t>Services</t>
  </si>
  <si>
    <t>FERC G376</t>
  </si>
  <si>
    <t>FERC G380</t>
  </si>
  <si>
    <t>Total Annual Depr</t>
  </si>
  <si>
    <t>Docket Number UE-090704</t>
  </si>
  <si>
    <t>From Compliance Filing</t>
  </si>
  <si>
    <t>UE-130137</t>
  </si>
  <si>
    <t>UG-130138</t>
  </si>
  <si>
    <t>PUGET SOUND ENERGY-ELECTRIC</t>
  </si>
  <si>
    <t>PRO FORMA COST OF CAPITAL</t>
  </si>
  <si>
    <t>FOR THE TWELVE MONTHS ENDED DECEMBER 31, 2008</t>
  </si>
  <si>
    <t>2009 GENERAL RATE INCREASE</t>
  </si>
  <si>
    <t>FOR THE TWELVE MONTHS ENDED DECEMBER 31, 2010</t>
  </si>
  <si>
    <t xml:space="preserve">2011 GENERAL RATE INCREASE WITH NEW PCB COSTS 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</si>
  <si>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</si>
  <si>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</si>
  <si>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</si>
  <si>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</si>
  <si>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</si>
  <si>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</si>
  <si>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</si>
  <si>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</si>
  <si>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</si>
  <si>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</si>
  <si>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</si>
  <si>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</si>
  <si>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</si>
  <si>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</si>
  <si>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</si>
  <si>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</si>
  <si>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Docket Number UE-111048</t>
  </si>
  <si>
    <t>2011 GENERAL RATE INCREASE</t>
  </si>
  <si>
    <t>CONVERSION FACTOR</t>
  </si>
  <si>
    <t>BASE</t>
  </si>
  <si>
    <t>RATE</t>
  </si>
  <si>
    <t>AMOUNT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</si>
  <si>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</si>
  <si>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</si>
  <si>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</si>
  <si>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</si>
  <si>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</si>
  <si>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Production Factor</t>
  </si>
  <si>
    <t>For the Twelve Months Ended 12/31/2010</t>
  </si>
  <si>
    <t>From 2011 GRC Revenue Requirement Compliance Filing Workpaper</t>
  </si>
  <si>
    <t>Production</t>
  </si>
  <si>
    <t>Line</t>
  </si>
  <si>
    <t>Description</t>
  </si>
  <si>
    <t>Amount</t>
  </si>
  <si>
    <t>TEST YEAR BILLED LOAD</t>
  </si>
  <si>
    <t>CHANGE IN UNBILLED KWHS (postive for the period)</t>
  </si>
  <si>
    <t>TEST YEAR CORE DELIVERED LOAD BEFORE PROFORMA/RESTATING</t>
  </si>
  <si>
    <t>ADJUSTMENTS (agrees to Sales of Electricity Report- Total Retail Sales)</t>
  </si>
  <si>
    <t>PROFORMA ADJUSTMENTS (temp norm)</t>
  </si>
  <si>
    <t>TOTAL ADJUSTED TEST YEAR DELIVERED LOAD</t>
  </si>
  <si>
    <t>FORECASTED RATE YEAR KWH</t>
  </si>
  <si>
    <t>LINE 11 DIVIDED BY LINE 12</t>
  </si>
  <si>
    <t>PRODUCTION FACTOR= (1-LINE 14)</t>
  </si>
  <si>
    <t>Page 4.01</t>
  </si>
  <si>
    <t>PUGET SOUND ENERGY-GAS</t>
  </si>
  <si>
    <t>CONVERSION FACTOR - GAS</t>
  </si>
  <si>
    <t>FOR THE TWELVE MONTHS ENDED JUNE 30, 2012</t>
  </si>
  <si>
    <t>COMMISSION BASIS REPORT</t>
  </si>
  <si>
    <t xml:space="preserve">CONVERSION FACTOR INCL FEDERAL INCOME TAX ( LINE 5 + LINE 8 ) </t>
  </si>
  <si>
    <t xml:space="preserve">Cost of Service </t>
  </si>
  <si>
    <t>Total  Cost of Service</t>
  </si>
  <si>
    <t>WBS Description</t>
  </si>
  <si>
    <t>P100126601</t>
  </si>
  <si>
    <t>CAP-Dupont Plastic Replacement</t>
  </si>
  <si>
    <t>P100128201</t>
  </si>
  <si>
    <t>CAP_Wrapped Steel Service Replacement</t>
  </si>
  <si>
    <t>P100128501</t>
  </si>
  <si>
    <t>CAP_Older Wrapped Steel Main Replacemnt</t>
  </si>
  <si>
    <t>Mains</t>
  </si>
  <si>
    <t>MACRS Depreciation - 20</t>
  </si>
  <si>
    <t>31, 31T</t>
  </si>
  <si>
    <t>41, 41T</t>
  </si>
  <si>
    <t>86, 86T</t>
  </si>
  <si>
    <t>87, 87T</t>
  </si>
  <si>
    <t>Allocation</t>
  </si>
  <si>
    <t>23, 16</t>
  </si>
  <si>
    <t>Commercial &amp;</t>
  </si>
  <si>
    <t>Large</t>
  </si>
  <si>
    <t>85, 85T</t>
  </si>
  <si>
    <t>Limited</t>
  </si>
  <si>
    <t>Non-Exclusive</t>
  </si>
  <si>
    <t>Factor</t>
  </si>
  <si>
    <t>Residential</t>
  </si>
  <si>
    <t>Industrial</t>
  </si>
  <si>
    <t>Volume</t>
  </si>
  <si>
    <t>Interruptible</t>
  </si>
  <si>
    <t>Contracts</t>
  </si>
  <si>
    <t>Mains 376</t>
  </si>
  <si>
    <t>Services 380</t>
  </si>
  <si>
    <t xml:space="preserve">Plant Revenue Requirement </t>
  </si>
  <si>
    <t>Revenue Requirement Before Other Taxes</t>
  </si>
  <si>
    <t>Revenue Taxes</t>
  </si>
  <si>
    <t>Revenue Requirement</t>
  </si>
  <si>
    <t>Percent of Total</t>
  </si>
  <si>
    <t>Rate per Therm</t>
  </si>
  <si>
    <t>Rate per Mantle</t>
  </si>
  <si>
    <t>Annual Revenue from Rates</t>
  </si>
  <si>
    <t>Rounding Error</t>
  </si>
  <si>
    <t>Total Allocation to Schedules</t>
  </si>
  <si>
    <t>Allocated Cost of Service and Rates for November 1, 2014 - October 31, 2015</t>
  </si>
  <si>
    <t>Projected Therms November 2014 - October 2015</t>
  </si>
  <si>
    <t>COST BREAKDOWN BY PROGRAM</t>
  </si>
  <si>
    <t>DEPRECIATION EXPENSE CALCULATION</t>
  </si>
  <si>
    <t>WEIGHTED AVERAGE COMPOSITE RATE</t>
  </si>
  <si>
    <t>Rate per Study</t>
  </si>
  <si>
    <t>Type</t>
  </si>
  <si>
    <t>Pipeline Integrity Program</t>
  </si>
  <si>
    <t>Allocation Factors for Mains and Services</t>
  </si>
  <si>
    <t>Account</t>
  </si>
  <si>
    <t>Services Direct</t>
  </si>
  <si>
    <t>Services - Accum Reserve</t>
  </si>
  <si>
    <t>Services Direct - Accum Reserve</t>
  </si>
  <si>
    <t>Services Total</t>
  </si>
  <si>
    <t>Percent</t>
  </si>
  <si>
    <t>Mains - Accum Reserve</t>
  </si>
  <si>
    <t>Mains Total</t>
  </si>
  <si>
    <t>Source: 2011 Gas General Rate Case, Docket UG-111049, compliance cost of service study.</t>
  </si>
  <si>
    <t>Check</t>
  </si>
  <si>
    <t>Cost Recovery Mechanism (CRM)</t>
  </si>
  <si>
    <t>Total CRM Actual and Forecast</t>
  </si>
  <si>
    <t>Oct 2014 Forecast</t>
  </si>
  <si>
    <t>Oct 2014 Actuals</t>
  </si>
  <si>
    <t>Total 2014 CRM Actual</t>
  </si>
  <si>
    <t>MACRS Depreciation - 20 year</t>
  </si>
  <si>
    <t>MACRS Depreciation - 20 year - Bonus</t>
  </si>
  <si>
    <t>Originally Filed in 2014</t>
  </si>
  <si>
    <t>Difference</t>
  </si>
  <si>
    <t>Nov 13-Sept 2014 Costs</t>
  </si>
  <si>
    <t>years</t>
  </si>
  <si>
    <t>Updated Cost for 2014 Filing (Actuals through October 2014)</t>
  </si>
  <si>
    <t>Year</t>
  </si>
  <si>
    <t>20-Years</t>
  </si>
  <si>
    <t>bonus only</t>
  </si>
  <si>
    <t>normal depr</t>
  </si>
  <si>
    <t>total with bonus</t>
  </si>
  <si>
    <t>x</t>
  </si>
  <si>
    <t>=</t>
  </si>
  <si>
    <t>2014 CRM Program, Year 2</t>
  </si>
  <si>
    <t>2015 CRM Program, Year 1</t>
  </si>
  <si>
    <t>PUGET SOUND ENERGY</t>
  </si>
  <si>
    <t>COST RECOVERY MECHANISM</t>
  </si>
  <si>
    <t>2015 PROGRAM YEAR</t>
  </si>
  <si>
    <t>2014 CRM Program Year 1 True Up to Actuals</t>
  </si>
  <si>
    <t>Projected Therms November 2015 - October 2016</t>
  </si>
  <si>
    <t>2014 Program Year 2 Rates</t>
  </si>
  <si>
    <t>2015 Program Year 1 Rates</t>
  </si>
  <si>
    <t>Total CRM Rates (Effective Nov 1, 2015)</t>
  </si>
  <si>
    <t>Allocated Cost of Service and Rates for November 1, 2015 - October 31, 2016</t>
  </si>
  <si>
    <t>*</t>
  </si>
  <si>
    <t>* True Up due to Bonus Depreciation approved in late December 2014</t>
  </si>
  <si>
    <t>and the update for October 2014 actual amounts.</t>
  </si>
  <si>
    <t>2014 FILED</t>
  </si>
  <si>
    <t>True up of 2014 Cost, September 2015</t>
  </si>
  <si>
    <t>Actuals Nov 2014 - Jul 2015</t>
  </si>
  <si>
    <t xml:space="preserve">Forecast Aug 2015 - Oct 2015 </t>
  </si>
  <si>
    <t>Total Revenue Requirement For September 2015 Filing</t>
  </si>
  <si>
    <t>SEPTEMBER 2015 UPDATE</t>
  </si>
  <si>
    <t>Gross Plant</t>
  </si>
  <si>
    <t>Accumulated Depreciation</t>
  </si>
  <si>
    <t>Accumulated Deferred Federal Income Tax</t>
  </si>
  <si>
    <t>Net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</si>
</sst>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[$-409]mmm\-yy;@"/>
    <numFmt numFmtId="167" formatCode="_(* #,##0.00000_);_(* \(#,##0.00000\);_(* &quot;-&quot;??_);_(@_)"/>
    <numFmt numFmtId="168" formatCode="0.000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d\.mmm\.yy"/>
    <numFmt numFmtId="173" formatCode="0.0"/>
    <numFmt numFmtId="174" formatCode="0.000_)"/>
    <numFmt numFmtId="175" formatCode="_(* #,##0.000_);_(* \(#,##0.000\);_(* &quot;-&quot;??_);_(@_)"/>
    <numFmt numFmtId="176" formatCode="_-* #,##0.00_-;\-* #,##0.00_-;_-* &quot;-&quot;??_-;_-@_-"/>
    <numFmt numFmtId="177" formatCode="#."/>
    <numFmt numFmtId="178" formatCode="#,##0.0"/>
    <numFmt numFmtId="179" formatCode="_(* ###0_);_(* \(###0\);_(* &quot;-&quot;_);_(@_)"/>
    <numFmt numFmtId="180" formatCode="m/d/yy\ h:mm"/>
    <numFmt numFmtId="181" formatCode="_([$€-2]* #,##0.00_);_([$€-2]* \(#,##0.00\);_([$€-2]* &quot;-&quot;??_)"/>
    <numFmt numFmtId="182" formatCode="mmm\-yyyy"/>
    <numFmt numFmtId="183" formatCode="0000000"/>
    <numFmt numFmtId="184" formatCode="&quot;$&quot;#,##0;\-&quot;$&quot;#,##0"/>
    <numFmt numFmtId="185" formatCode="#,##0_);\-#,##0_);\-_)"/>
    <numFmt numFmtId="186" formatCode="#,##0.00_);\-#,##0.00_);\-_)"/>
    <numFmt numFmtId="187" formatCode="_(&quot;$&quot;* #,##0_);_(&quot;$&quot;* \(#,##0\);_(&quot;$&quot;* &quot;-&quot;??_);_(@_)"/>
    <numFmt numFmtId="188" formatCode="0.0000%"/>
    <numFmt numFmtId="189" formatCode="_(&quot;$&quot;* #,##0.000_);_(&quot;$&quot;* \(#,##0.000\);_(&quot;$&quot;* &quot;-&quot;??_);_(@_)"/>
    <numFmt numFmtId="190" formatCode="0.00\ ;\-0.00\ ;&quot;- &quot;"/>
    <numFmt numFmtId="191" formatCode="_(&quot;$&quot;* #,##0.0000_);_(&quot;$&quot;* \(#,##0.0000\);_(&quot;$&quot;* &quot;-&quot;????_);_(@_)"/>
    <numFmt numFmtId="192" formatCode="_(* #,##0.0_);_(* \(#,##0.0\);_(* &quot;-&quot;_);_(@_)"/>
    <numFmt numFmtId="193" formatCode="#,##0.0_);\-#,##0.0_);\-_)"/>
    <numFmt numFmtId="194" formatCode="0.00000%"/>
    <numFmt numFmtId="195" formatCode="0.0%"/>
    <numFmt numFmtId="196" formatCode="mmm\ dd\,\ yyyy"/>
    <numFmt numFmtId="197" formatCode="yyyy"/>
    <numFmt numFmtId="198" formatCode="&quot;$&quot;#,##0.00"/>
    <numFmt numFmtId="199" formatCode="0.00\ "/>
    <numFmt numFmtId="200" formatCode="_(* #,##0.000000_);_(* \(#,##0.000000\);_(* &quot;-&quot;?????_);_(@_)"/>
    <numFmt numFmtId="201" formatCode="0.000%"/>
    <numFmt numFmtId="202" formatCode="_(* #,##0.000000_);_(* \(#,##0.000000\);_(* &quot;-&quot;??????_);_(@_)"/>
    <numFmt numFmtId="203" formatCode="_(* #,##0.00000_);_(* \(#,##0.00000\);_(* &quot;-&quot;?????_);_(@_)"/>
    <numFmt numFmtId="204" formatCode="0000"/>
    <numFmt numFmtId="205" formatCode="000000"/>
    <numFmt numFmtId="206" formatCode="mmmm\ d\,\ yyyy"/>
    <numFmt numFmtId="207" formatCode="_(&quot;$&quot;* #,##0.0_);_(&quot;$&quot;* \(#,##0.0\);_(&quot;$&quot;* &quot;-&quot;??_);_(@_)"/>
    <numFmt numFmtId="208" formatCode="0.00000000"/>
    <numFmt numFmtId="209" formatCode="&quot;$&quot;#,##0"/>
    <numFmt numFmtId="210" formatCode="#,##0.000000_);\(#,##0.000000\)"/>
    <numFmt numFmtId="211" formatCode="_(&quot;$&quot;* #,##0.00000_);_(&quot;$&quot;* \(#,##0.00000\);_(&quot;$&quot;* &quot;-&quot;?????_);_(@_)"/>
    <numFmt numFmtId="212" formatCode="_(&quot;$&quot;* #,##0.00_);_(&quot;$&quot;* \(#,##0.00\);_(&quot;$&quot;* &quot;-&quot;_);_(@_)"/>
    <numFmt numFmtId="213" formatCode="_(* #,##0_);_(* \(#,##0\);_(* &quot;&quot;_);_(@_)"/>
    <numFmt numFmtId="214" formatCode="#,##0\ \ \ ;[Red]\(#,##0\)\ \ ;\—\ \ \ \ "/>
    <numFmt numFmtId="215" formatCode="#,##0.0000"/>
  </numFmts>
  <fonts count="1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2"/>
      <color indexed="24"/>
      <name val="Arial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10"/>
      <name val="MS Sans Serif"/>
      <family val="2"/>
    </font>
    <font>
      <sz val="10"/>
      <color theme="1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2"/>
      <name val="Helv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2"/>
      <name val="TIMES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sz val="11"/>
      <color rgb="FF000000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0"/>
      <name val="Arial"/>
      <family val="2"/>
    </font>
    <font>
      <sz val="11"/>
      <color rgb="FF006666"/>
      <name val="Calibri"/>
      <family val="2"/>
      <scheme val="minor"/>
    </font>
  </fonts>
  <fills count="131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18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291">
    <xf numFmtId="0" fontId="0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3" applyNumberFormat="0" applyAlignment="0" applyProtection="0"/>
    <xf numFmtId="0" fontId="21" fillId="15" borderId="4" applyNumberFormat="0" applyAlignment="0" applyProtection="0"/>
    <xf numFmtId="43" fontId="15" fillId="0" borderId="0" applyFont="0" applyFill="0" applyBorder="0" applyAlignment="0" applyProtection="0"/>
    <xf numFmtId="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/>
    <xf numFmtId="5" fontId="17" fillId="0" borderId="0" applyFont="0" applyFill="0" applyBorder="0" applyAlignment="0" applyProtection="0">
      <alignment vertical="top"/>
    </xf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3" applyNumberFormat="0" applyAlignment="0" applyProtection="0"/>
    <xf numFmtId="0" fontId="27" fillId="0" borderId="8" applyNumberFormat="0" applyFill="0" applyAlignment="0" applyProtection="0"/>
    <xf numFmtId="0" fontId="27" fillId="19" borderId="0" applyNumberFormat="0" applyBorder="0" applyAlignment="0" applyProtection="0"/>
    <xf numFmtId="0" fontId="15" fillId="0" borderId="0"/>
    <xf numFmtId="0" fontId="28" fillId="18" borderId="3" applyNumberFormat="0" applyFont="0" applyAlignment="0" applyProtection="0"/>
    <xf numFmtId="0" fontId="29" fillId="22" borderId="9" applyNumberFormat="0" applyAlignment="0" applyProtection="0"/>
    <xf numFmtId="4" fontId="28" fillId="26" borderId="3" applyNumberFormat="0" applyProtection="0">
      <alignment vertical="center"/>
    </xf>
    <xf numFmtId="4" fontId="30" fillId="27" borderId="3" applyNumberFormat="0" applyProtection="0">
      <alignment vertical="center"/>
    </xf>
    <xf numFmtId="4" fontId="28" fillId="27" borderId="3" applyNumberFormat="0" applyProtection="0">
      <alignment horizontal="left" vertical="center" indent="1"/>
    </xf>
    <xf numFmtId="0" fontId="31" fillId="26" borderId="10" applyNumberFormat="0" applyProtection="0">
      <alignment horizontal="left" vertical="top" indent="1"/>
    </xf>
    <xf numFmtId="4" fontId="28" fillId="28" borderId="3" applyNumberFormat="0" applyProtection="0">
      <alignment horizontal="left" vertical="center" indent="1"/>
    </xf>
    <xf numFmtId="4" fontId="28" fillId="29" borderId="3" applyNumberFormat="0" applyProtection="0">
      <alignment horizontal="right" vertical="center"/>
    </xf>
    <xf numFmtId="4" fontId="28" fillId="30" borderId="3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2" borderId="3" applyNumberFormat="0" applyProtection="0">
      <alignment horizontal="right" vertical="center"/>
    </xf>
    <xf numFmtId="4" fontId="28" fillId="33" borderId="3" applyNumberFormat="0" applyProtection="0">
      <alignment horizontal="right" vertical="center"/>
    </xf>
    <xf numFmtId="4" fontId="28" fillId="34" borderId="3" applyNumberFormat="0" applyProtection="0">
      <alignment horizontal="right" vertical="center"/>
    </xf>
    <xf numFmtId="4" fontId="28" fillId="35" borderId="3" applyNumberFormat="0" applyProtection="0">
      <alignment horizontal="right" vertical="center"/>
    </xf>
    <xf numFmtId="4" fontId="28" fillId="36" borderId="3" applyNumberFormat="0" applyProtection="0">
      <alignment horizontal="right" vertical="center"/>
    </xf>
    <xf numFmtId="4" fontId="28" fillId="37" borderId="3" applyNumberFormat="0" applyProtection="0">
      <alignment horizontal="right" vertical="center"/>
    </xf>
    <xf numFmtId="4" fontId="28" fillId="38" borderId="11" applyNumberFormat="0" applyProtection="0">
      <alignment horizontal="left" vertical="center" indent="1"/>
    </xf>
    <xf numFmtId="4" fontId="16" fillId="39" borderId="11" applyNumberFormat="0" applyProtection="0">
      <alignment horizontal="left" vertical="center" indent="1"/>
    </xf>
    <xf numFmtId="4" fontId="16" fillId="39" borderId="11" applyNumberFormat="0" applyProtection="0">
      <alignment horizontal="left" vertical="center" indent="1"/>
    </xf>
    <xf numFmtId="4" fontId="28" fillId="40" borderId="3" applyNumberFormat="0" applyProtection="0">
      <alignment horizontal="right" vertical="center"/>
    </xf>
    <xf numFmtId="4" fontId="28" fillId="41" borderId="11" applyNumberFormat="0" applyProtection="0">
      <alignment horizontal="left" vertical="center" indent="1"/>
    </xf>
    <xf numFmtId="4" fontId="28" fillId="40" borderId="11" applyNumberFormat="0" applyProtection="0">
      <alignment horizontal="left" vertical="center" indent="1"/>
    </xf>
    <xf numFmtId="0" fontId="28" fillId="42" borderId="3" applyNumberFormat="0" applyProtection="0">
      <alignment horizontal="left" vertical="center" indent="1"/>
    </xf>
    <xf numFmtId="0" fontId="28" fillId="39" borderId="10" applyNumberFormat="0" applyProtection="0">
      <alignment horizontal="left" vertical="top" indent="1"/>
    </xf>
    <xf numFmtId="0" fontId="28" fillId="43" borderId="3" applyNumberFormat="0" applyProtection="0">
      <alignment horizontal="left" vertical="center" indent="1"/>
    </xf>
    <xf numFmtId="0" fontId="28" fillId="40" borderId="10" applyNumberFormat="0" applyProtection="0">
      <alignment horizontal="left" vertical="top" indent="1"/>
    </xf>
    <xf numFmtId="0" fontId="28" fillId="44" borderId="3" applyNumberFormat="0" applyProtection="0">
      <alignment horizontal="left" vertical="center" indent="1"/>
    </xf>
    <xf numFmtId="0" fontId="28" fillId="44" borderId="10" applyNumberFormat="0" applyProtection="0">
      <alignment horizontal="left" vertical="top" indent="1"/>
    </xf>
    <xf numFmtId="0" fontId="28" fillId="41" borderId="3" applyNumberFormat="0" applyProtection="0">
      <alignment horizontal="left" vertical="center" indent="1"/>
    </xf>
    <xf numFmtId="0" fontId="28" fillId="41" borderId="10" applyNumberFormat="0" applyProtection="0">
      <alignment horizontal="left" vertical="top" indent="1"/>
    </xf>
    <xf numFmtId="0" fontId="28" fillId="45" borderId="12" applyNumberFormat="0">
      <protection locked="0"/>
    </xf>
    <xf numFmtId="0" fontId="32" fillId="39" borderId="13" applyBorder="0"/>
    <xf numFmtId="4" fontId="33" fillId="46" borderId="10" applyNumberFormat="0" applyProtection="0">
      <alignment vertical="center"/>
    </xf>
    <xf numFmtId="4" fontId="30" fillId="47" borderId="2" applyNumberFormat="0" applyProtection="0">
      <alignment vertical="center"/>
    </xf>
    <xf numFmtId="4" fontId="33" fillId="42" borderId="10" applyNumberFormat="0" applyProtection="0">
      <alignment horizontal="left" vertical="center" indent="1"/>
    </xf>
    <xf numFmtId="0" fontId="33" fillId="46" borderId="10" applyNumberFormat="0" applyProtection="0">
      <alignment horizontal="left" vertical="top" indent="1"/>
    </xf>
    <xf numFmtId="4" fontId="28" fillId="0" borderId="3" applyNumberFormat="0" applyProtection="0">
      <alignment horizontal="right" vertical="center"/>
    </xf>
    <xf numFmtId="4" fontId="30" fillId="48" borderId="3" applyNumberFormat="0" applyProtection="0">
      <alignment horizontal="right" vertical="center"/>
    </xf>
    <xf numFmtId="4" fontId="28" fillId="28" borderId="3" applyNumberFormat="0" applyProtection="0">
      <alignment horizontal="left" vertical="center" indent="1"/>
    </xf>
    <xf numFmtId="0" fontId="33" fillId="40" borderId="10" applyNumberFormat="0" applyProtection="0">
      <alignment horizontal="left" vertical="top" indent="1"/>
    </xf>
    <xf numFmtId="4" fontId="34" fillId="49" borderId="11" applyNumberFormat="0" applyProtection="0">
      <alignment horizontal="left" vertical="center" indent="1"/>
    </xf>
    <xf numFmtId="0" fontId="28" fillId="50" borderId="2"/>
    <xf numFmtId="4" fontId="35" fillId="45" borderId="3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8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0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0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7" fillId="0" borderId="0"/>
    <xf numFmtId="0" fontId="5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0" fontId="5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0" fontId="57" fillId="0" borderId="0"/>
    <xf numFmtId="0" fontId="5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5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5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57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57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7" fillId="0" borderId="0"/>
    <xf numFmtId="0" fontId="57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8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57" fillId="0" borderId="0"/>
    <xf numFmtId="0" fontId="5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57" fillId="0" borderId="0"/>
    <xf numFmtId="0" fontId="58" fillId="0" borderId="37"/>
    <xf numFmtId="0" fontId="59" fillId="0" borderId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4" fillId="59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60" fillId="45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4" fillId="44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61" fillId="83" borderId="0" applyNumberFormat="0" applyBorder="0" applyAlignment="0" applyProtection="0"/>
    <xf numFmtId="0" fontId="17" fillId="82" borderId="0" applyNumberFormat="0" applyBorder="0" applyAlignment="0" applyProtection="0"/>
    <xf numFmtId="0" fontId="14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0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4" fillId="8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1" fillId="50" borderId="0" applyNumberFormat="0" applyBorder="0" applyAlignment="0" applyProtection="0"/>
    <xf numFmtId="0" fontId="17" fillId="29" borderId="0" applyNumberFormat="0" applyBorder="0" applyAlignment="0" applyProtection="0"/>
    <xf numFmtId="0" fontId="14" fillId="63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4" fillId="67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60" fillId="4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4" fillId="4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61" fillId="50" borderId="0" applyNumberFormat="0" applyBorder="0" applyAlignment="0" applyProtection="0"/>
    <xf numFmtId="0" fontId="17" fillId="86" borderId="0" applyNumberFormat="0" applyBorder="0" applyAlignment="0" applyProtection="0"/>
    <xf numFmtId="0" fontId="14" fillId="6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4" fillId="71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60" fillId="45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4" fillId="84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61" fillId="83" borderId="0" applyNumberFormat="0" applyBorder="0" applyAlignment="0" applyProtection="0"/>
    <xf numFmtId="0" fontId="17" fillId="87" borderId="0" applyNumberFormat="0" applyBorder="0" applyAlignment="0" applyProtection="0"/>
    <xf numFmtId="0" fontId="14" fillId="71" borderId="0" applyNumberFormat="0" applyBorder="0" applyAlignment="0" applyProtection="0"/>
    <xf numFmtId="0" fontId="62" fillId="75" borderId="0" applyNumberFormat="0" applyBorder="0" applyAlignment="0" applyProtection="0"/>
    <xf numFmtId="0" fontId="17" fillId="88" borderId="0" applyNumberFormat="0" applyBorder="0" applyAlignment="0" applyProtection="0"/>
    <xf numFmtId="0" fontId="14" fillId="7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4" fillId="7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1" fillId="89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4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4" fillId="46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61" fillId="50" borderId="0" applyNumberFormat="0" applyBorder="0" applyAlignment="0" applyProtection="0"/>
    <xf numFmtId="0" fontId="17" fillId="84" borderId="0" applyNumberFormat="0" applyBorder="0" applyAlignment="0" applyProtection="0"/>
    <xf numFmtId="0" fontId="14" fillId="7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6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60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8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61" fillId="89" borderId="0" applyNumberFormat="0" applyBorder="0" applyAlignment="0" applyProtection="0"/>
    <xf numFmtId="0" fontId="17" fillId="44" borderId="0" applyNumberFormat="0" applyBorder="0" applyAlignment="0" applyProtection="0"/>
    <xf numFmtId="0" fontId="14" fillId="60" borderId="0" applyNumberFormat="0" applyBorder="0" applyAlignment="0" applyProtection="0"/>
    <xf numFmtId="0" fontId="62" fillId="64" borderId="0" applyNumberFormat="0" applyBorder="0" applyAlignment="0" applyProtection="0"/>
    <xf numFmtId="0" fontId="17" fillId="85" borderId="0" applyNumberFormat="0" applyBorder="0" applyAlignment="0" applyProtection="0"/>
    <xf numFmtId="0" fontId="14" fillId="6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4" fillId="6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61" fillId="50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6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60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61" fillId="50" borderId="0" applyNumberFormat="0" applyBorder="0" applyAlignment="0" applyProtection="0"/>
    <xf numFmtId="0" fontId="17" fillId="37" borderId="0" applyNumberFormat="0" applyBorder="0" applyAlignment="0" applyProtection="0"/>
    <xf numFmtId="0" fontId="14" fillId="68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4" fillId="72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60" fillId="42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4" fillId="29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61" fillId="83" borderId="0" applyNumberFormat="0" applyBorder="0" applyAlignment="0" applyProtection="0"/>
    <xf numFmtId="0" fontId="17" fillId="87" borderId="0" applyNumberFormat="0" applyBorder="0" applyAlignment="0" applyProtection="0"/>
    <xf numFmtId="0" fontId="14" fillId="7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7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8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61" fillId="89" borderId="0" applyNumberFormat="0" applyBorder="0" applyAlignment="0" applyProtection="0"/>
    <xf numFmtId="0" fontId="17" fillId="44" borderId="0" applyNumberFormat="0" applyBorder="0" applyAlignment="0" applyProtection="0"/>
    <xf numFmtId="0" fontId="14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8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0" fillId="8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1" fillId="50" borderId="0" applyNumberFormat="0" applyBorder="0" applyAlignment="0" applyProtection="0"/>
    <xf numFmtId="0" fontId="17" fillId="32" borderId="0" applyNumberFormat="0" applyBorder="0" applyAlignment="0" applyProtection="0"/>
    <xf numFmtId="0" fontId="14" fillId="80" borderId="0" applyNumberFormat="0" applyBorder="0" applyAlignment="0" applyProtection="0"/>
    <xf numFmtId="0" fontId="55" fillId="88" borderId="0" applyNumberFormat="0" applyBorder="0" applyAlignment="0" applyProtection="0"/>
    <xf numFmtId="0" fontId="55" fillId="6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55" fillId="61" borderId="0" applyNumberFormat="0" applyBorder="0" applyAlignment="0" applyProtection="0"/>
    <xf numFmtId="0" fontId="18" fillId="90" borderId="0" applyNumberFormat="0" applyBorder="0" applyAlignment="0" applyProtection="0"/>
    <xf numFmtId="0" fontId="55" fillId="34" borderId="0" applyNumberFormat="0" applyBorder="0" applyAlignment="0" applyProtection="0"/>
    <xf numFmtId="0" fontId="55" fillId="6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55" fillId="65" borderId="0" applyNumberFormat="0" applyBorder="0" applyAlignment="0" applyProtection="0"/>
    <xf numFmtId="0" fontId="18" fillId="85" borderId="0" applyNumberFormat="0" applyBorder="0" applyAlignment="0" applyProtection="0"/>
    <xf numFmtId="0" fontId="55" fillId="32" borderId="0" applyNumberFormat="0" applyBorder="0" applyAlignment="0" applyProtection="0"/>
    <xf numFmtId="0" fontId="55" fillId="6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55" fillId="69" borderId="0" applyNumberFormat="0" applyBorder="0" applyAlignment="0" applyProtection="0"/>
    <xf numFmtId="0" fontId="18" fillId="37" borderId="0" applyNumberFormat="0" applyBorder="0" applyAlignment="0" applyProtection="0"/>
    <xf numFmtId="0" fontId="55" fillId="29" borderId="0" applyNumberFormat="0" applyBorder="0" applyAlignment="0" applyProtection="0"/>
    <xf numFmtId="0" fontId="55" fillId="73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55" fillId="73" borderId="0" applyNumberFormat="0" applyBorder="0" applyAlignment="0" applyProtection="0"/>
    <xf numFmtId="0" fontId="18" fillId="91" borderId="0" applyNumberFormat="0" applyBorder="0" applyAlignment="0" applyProtection="0"/>
    <xf numFmtId="0" fontId="55" fillId="88" borderId="0" applyNumberFormat="0" applyBorder="0" applyAlignment="0" applyProtection="0"/>
    <xf numFmtId="0" fontId="55" fillId="7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5" fillId="77" borderId="0" applyNumberFormat="0" applyBorder="0" applyAlignment="0" applyProtection="0"/>
    <xf numFmtId="0" fontId="18" fillId="28" borderId="0" applyNumberFormat="0" applyBorder="0" applyAlignment="0" applyProtection="0"/>
    <xf numFmtId="0" fontId="55" fillId="85" borderId="0" applyNumberFormat="0" applyBorder="0" applyAlignment="0" applyProtection="0"/>
    <xf numFmtId="0" fontId="55" fillId="8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55" fillId="81" borderId="0" applyNumberFormat="0" applyBorder="0" applyAlignment="0" applyProtection="0"/>
    <xf numFmtId="0" fontId="18" fillId="33" borderId="0" applyNumberFormat="0" applyBorder="0" applyAlignment="0" applyProtection="0"/>
    <xf numFmtId="0" fontId="55" fillId="5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55" fillId="58" borderId="0" applyNumberFormat="0" applyBorder="0" applyAlignment="0" applyProtection="0"/>
    <xf numFmtId="0" fontId="18" fillId="92" borderId="0" applyNumberFormat="0" applyBorder="0" applyAlignment="0" applyProtection="0"/>
    <xf numFmtId="0" fontId="55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5" fillId="62" borderId="0" applyNumberFormat="0" applyBorder="0" applyAlignment="0" applyProtection="0"/>
    <xf numFmtId="0" fontId="18" fillId="31" borderId="0" applyNumberFormat="0" applyBorder="0" applyAlignment="0" applyProtection="0"/>
    <xf numFmtId="0" fontId="55" fillId="6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5" fillId="66" borderId="0" applyNumberFormat="0" applyBorder="0" applyAlignment="0" applyProtection="0"/>
    <xf numFmtId="0" fontId="18" fillId="35" borderId="0" applyNumberFormat="0" applyBorder="0" applyAlignment="0" applyProtection="0"/>
    <xf numFmtId="0" fontId="55" fillId="70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0" fontId="55" fillId="70" borderId="0" applyNumberFormat="0" applyBorder="0" applyAlignment="0" applyProtection="0"/>
    <xf numFmtId="0" fontId="18" fillId="91" borderId="0" applyNumberFormat="0" applyBorder="0" applyAlignment="0" applyProtection="0"/>
    <xf numFmtId="0" fontId="55" fillId="7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5" fillId="7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55" fillId="78" borderId="0" applyNumberFormat="0" applyBorder="0" applyAlignment="0" applyProtection="0"/>
    <xf numFmtId="0" fontId="18" fillId="34" borderId="0" applyNumberFormat="0" applyBorder="0" applyAlignment="0" applyProtection="0"/>
    <xf numFmtId="0" fontId="45" fillId="52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7" fillId="0" borderId="0"/>
    <xf numFmtId="0" fontId="64" fillId="0" borderId="0"/>
    <xf numFmtId="0" fontId="17" fillId="0" borderId="0"/>
    <xf numFmtId="1" fontId="65" fillId="93" borderId="38" applyNumberFormat="0" applyBorder="0" applyAlignment="0">
      <alignment horizontal="center" vertical="top" wrapText="1"/>
      <protection hidden="1"/>
    </xf>
    <xf numFmtId="0" fontId="17" fillId="0" borderId="0"/>
    <xf numFmtId="0" fontId="28" fillId="0" borderId="0">
      <alignment vertical="center"/>
    </xf>
    <xf numFmtId="0" fontId="66" fillId="0" borderId="39">
      <alignment horizontal="left" vertical="center"/>
    </xf>
    <xf numFmtId="169" fontId="67" fillId="0" borderId="0">
      <alignment horizontal="right" vertical="center"/>
    </xf>
    <xf numFmtId="170" fontId="28" fillId="0" borderId="0">
      <alignment horizontal="right" vertical="center"/>
    </xf>
    <xf numFmtId="170" fontId="66" fillId="0" borderId="0">
      <alignment horizontal="right" vertical="center"/>
    </xf>
    <xf numFmtId="171" fontId="28" fillId="0" borderId="0" applyFont="0" applyFill="0" applyBorder="0" applyAlignment="0" applyProtection="0">
      <alignment horizontal="right"/>
    </xf>
    <xf numFmtId="0" fontId="32" fillId="0" borderId="0">
      <alignment vertical="center"/>
    </xf>
    <xf numFmtId="172" fontId="68" fillId="0" borderId="0" applyFill="0" applyBorder="0" applyAlignment="0"/>
    <xf numFmtId="0" fontId="17" fillId="0" borderId="0"/>
    <xf numFmtId="0" fontId="17" fillId="0" borderId="0"/>
    <xf numFmtId="0" fontId="49" fillId="55" borderId="22" applyNumberFormat="0" applyAlignment="0" applyProtection="0"/>
    <xf numFmtId="0" fontId="17" fillId="0" borderId="0"/>
    <xf numFmtId="0" fontId="17" fillId="0" borderId="0"/>
    <xf numFmtId="0" fontId="64" fillId="0" borderId="0"/>
    <xf numFmtId="0" fontId="49" fillId="55" borderId="22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51" fillId="56" borderId="2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1" fontId="16" fillId="94" borderId="0"/>
    <xf numFmtId="0" fontId="17" fillId="0" borderId="0"/>
    <xf numFmtId="0" fontId="17" fillId="0" borderId="0"/>
    <xf numFmtId="0" fontId="17" fillId="0" borderId="0"/>
    <xf numFmtId="1" fontId="69" fillId="0" borderId="1">
      <alignment vertical="top"/>
    </xf>
    <xf numFmtId="173" fontId="32" fillId="0" borderId="0" applyBorder="0">
      <alignment horizontal="right"/>
    </xf>
    <xf numFmtId="173" fontId="32" fillId="0" borderId="34" applyAlignment="0">
      <alignment horizontal="right"/>
    </xf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7" fillId="0" borderId="0"/>
    <xf numFmtId="4" fontId="71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166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7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  <xf numFmtId="0" fontId="17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7" fillId="0" borderId="0"/>
    <xf numFmtId="43" fontId="14" fillId="0" borderId="0" applyFon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7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77" fontId="77" fillId="0" borderId="0">
      <protection locked="0"/>
    </xf>
    <xf numFmtId="0" fontId="75" fillId="0" borderId="0"/>
    <xf numFmtId="0" fontId="78" fillId="0" borderId="0"/>
    <xf numFmtId="0" fontId="79" fillId="0" borderId="0" applyNumberFormat="0" applyAlignment="0">
      <alignment horizontal="left"/>
    </xf>
    <xf numFmtId="0" fontId="80" fillId="0" borderId="0" applyNumberFormat="0" applyAlignment="0"/>
    <xf numFmtId="178" fontId="81" fillId="0" borderId="0"/>
    <xf numFmtId="0" fontId="74" fillId="0" borderId="0"/>
    <xf numFmtId="0" fontId="75" fillId="0" borderId="0"/>
    <xf numFmtId="0" fontId="74" fillId="0" borderId="0"/>
    <xf numFmtId="0" fontId="75" fillId="0" borderId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7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44" fontId="14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179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80" fontId="16" fillId="0" borderId="0" applyFont="0" applyFill="0" applyBorder="0" applyAlignment="0" applyProtection="0">
      <alignment wrapText="1"/>
    </xf>
    <xf numFmtId="180" fontId="16" fillId="0" borderId="0" applyFont="0" applyFill="0" applyBorder="0" applyAlignment="0" applyProtection="0">
      <alignment wrapText="1"/>
    </xf>
    <xf numFmtId="0" fontId="17" fillId="0" borderId="0"/>
    <xf numFmtId="165" fontId="16" fillId="0" borderId="0"/>
    <xf numFmtId="165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1" fontId="16" fillId="0" borderId="0" applyFont="0" applyFill="0" applyBorder="0" applyAlignment="0" applyProtection="0">
      <alignment horizontal="left" wrapText="1"/>
    </xf>
    <xf numFmtId="181" fontId="16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5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84" fillId="95" borderId="18" applyNumberFormat="0" applyBorder="0" applyAlignment="0">
      <alignment horizontal="centerContinuous" vertical="center"/>
      <protection locked="0"/>
    </xf>
    <xf numFmtId="2" fontId="83" fillId="0" borderId="0" applyFont="0" applyFill="0" applyBorder="0" applyAlignment="0" applyProtection="0"/>
    <xf numFmtId="0" fontId="74" fillId="0" borderId="0"/>
    <xf numFmtId="178" fontId="28" fillId="0" borderId="0"/>
    <xf numFmtId="171" fontId="85" fillId="0" borderId="0">
      <alignment horizontal="right"/>
    </xf>
    <xf numFmtId="0" fontId="86" fillId="0" borderId="0">
      <alignment vertical="center"/>
    </xf>
    <xf numFmtId="0" fontId="87" fillId="0" borderId="0">
      <alignment horizontal="right"/>
    </xf>
    <xf numFmtId="170" fontId="88" fillId="0" borderId="0">
      <alignment horizontal="right" vertical="center"/>
    </xf>
    <xf numFmtId="170" fontId="85" fillId="0" borderId="0" applyFill="0" applyBorder="0">
      <alignment horizontal="right" vertical="center"/>
    </xf>
    <xf numFmtId="0" fontId="44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38" fontId="28" fillId="94" borderId="0" applyNumberFormat="0" applyBorder="0" applyAlignment="0" applyProtection="0"/>
    <xf numFmtId="38" fontId="28" fillId="9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38" fontId="28" fillId="9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38" fontId="28" fillId="9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8" fontId="28" fillId="94" borderId="0" applyNumberFormat="0" applyBorder="0" applyAlignment="0" applyProtection="0"/>
    <xf numFmtId="0" fontId="17" fillId="0" borderId="0"/>
    <xf numFmtId="0" fontId="89" fillId="0" borderId="36" applyNumberFormat="0" applyAlignment="0" applyProtection="0">
      <alignment horizontal="left"/>
    </xf>
    <xf numFmtId="0" fontId="17" fillId="0" borderId="0"/>
    <xf numFmtId="0" fontId="17" fillId="0" borderId="0"/>
    <xf numFmtId="0" fontId="89" fillId="0" borderId="40">
      <alignment horizontal="left"/>
    </xf>
    <xf numFmtId="0" fontId="17" fillId="0" borderId="0"/>
    <xf numFmtId="0" fontId="17" fillId="0" borderId="0"/>
    <xf numFmtId="0" fontId="90" fillId="93" borderId="0" applyNumberFormat="0" applyBorder="0" applyAlignment="0">
      <protection hidden="1"/>
    </xf>
    <xf numFmtId="0" fontId="41" fillId="0" borderId="1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41" fillId="0" borderId="19" applyNumberFormat="0" applyFill="0" applyAlignment="0" applyProtection="0"/>
    <xf numFmtId="0" fontId="17" fillId="0" borderId="0"/>
    <xf numFmtId="0" fontId="64" fillId="0" borderId="0"/>
    <xf numFmtId="0" fontId="17" fillId="0" borderId="0"/>
    <xf numFmtId="0" fontId="42" fillId="0" borderId="20" applyNumberFormat="0" applyFill="0" applyAlignment="0" applyProtection="0"/>
    <xf numFmtId="0" fontId="17" fillId="0" borderId="0"/>
    <xf numFmtId="0" fontId="64" fillId="0" borderId="0"/>
    <xf numFmtId="0" fontId="17" fillId="0" borderId="0"/>
    <xf numFmtId="0" fontId="42" fillId="0" borderId="20" applyNumberFormat="0" applyFill="0" applyAlignment="0" applyProtection="0"/>
    <xf numFmtId="0" fontId="17" fillId="0" borderId="0"/>
    <xf numFmtId="0" fontId="64" fillId="0" borderId="0"/>
    <xf numFmtId="0" fontId="17" fillId="0" borderId="0"/>
    <xf numFmtId="0" fontId="43" fillId="0" borderId="21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4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38" fontId="32" fillId="0" borderId="0"/>
    <xf numFmtId="0" fontId="17" fillId="0" borderId="0"/>
    <xf numFmtId="4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28" fillId="48" borderId="2" applyNumberFormat="0" applyBorder="0" applyAlignment="0" applyProtection="0"/>
    <xf numFmtId="10" fontId="28" fillId="48" borderId="2" applyNumberFormat="0" applyBorder="0" applyAlignment="0" applyProtection="0"/>
    <xf numFmtId="0" fontId="17" fillId="0" borderId="0"/>
    <xf numFmtId="0" fontId="17" fillId="0" borderId="0"/>
    <xf numFmtId="0" fontId="17" fillId="0" borderId="0"/>
    <xf numFmtId="10" fontId="28" fillId="48" borderId="2" applyNumberFormat="0" applyBorder="0" applyAlignment="0" applyProtection="0"/>
    <xf numFmtId="0" fontId="17" fillId="0" borderId="0"/>
    <xf numFmtId="0" fontId="17" fillId="0" borderId="0"/>
    <xf numFmtId="0" fontId="17" fillId="0" borderId="0"/>
    <xf numFmtId="10" fontId="28" fillId="48" borderId="2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0" fontId="28" fillId="48" borderId="2" applyNumberFormat="0" applyBorder="0" applyAlignment="0" applyProtection="0"/>
    <xf numFmtId="0" fontId="17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47" fillId="54" borderId="22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64" fillId="0" borderId="0"/>
    <xf numFmtId="0" fontId="17" fillId="0" borderId="0"/>
    <xf numFmtId="0" fontId="64" fillId="0" borderId="0"/>
    <xf numFmtId="0" fontId="17" fillId="0" borderId="0"/>
    <xf numFmtId="0" fontId="64" fillId="0" borderId="0"/>
    <xf numFmtId="0" fontId="17" fillId="0" borderId="0"/>
    <xf numFmtId="0" fontId="64" fillId="0" borderId="0"/>
    <xf numFmtId="0" fontId="17" fillId="0" borderId="0"/>
    <xf numFmtId="0" fontId="64" fillId="0" borderId="0"/>
    <xf numFmtId="41" fontId="91" fillId="27" borderId="41">
      <alignment horizontal="left"/>
      <protection locked="0"/>
    </xf>
    <xf numFmtId="0" fontId="17" fillId="0" borderId="0"/>
    <xf numFmtId="10" fontId="91" fillId="27" borderId="41">
      <alignment horizontal="right"/>
      <protection locked="0"/>
    </xf>
    <xf numFmtId="0" fontId="17" fillId="0" borderId="0"/>
    <xf numFmtId="0" fontId="17" fillId="0" borderId="0"/>
    <xf numFmtId="41" fontId="91" fillId="27" borderId="41">
      <alignment horizontal="left"/>
      <protection locked="0"/>
    </xf>
    <xf numFmtId="0" fontId="17" fillId="0" borderId="0"/>
    <xf numFmtId="0" fontId="28" fillId="94" borderId="0"/>
    <xf numFmtId="0" fontId="28" fillId="94" borderId="0"/>
    <xf numFmtId="0" fontId="17" fillId="0" borderId="0"/>
    <xf numFmtId="3" fontId="92" fillId="0" borderId="0" applyFill="0" applyBorder="0" applyAlignment="0" applyProtection="0"/>
    <xf numFmtId="0" fontId="50" fillId="0" borderId="2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44" fontId="39" fillId="0" borderId="42" applyNumberFormat="0" applyFont="0" applyAlignment="0">
      <alignment horizontal="center"/>
    </xf>
    <xf numFmtId="44" fontId="39" fillId="0" borderId="42" applyNumberFormat="0" applyFont="0" applyAlignment="0">
      <alignment horizontal="center"/>
    </xf>
    <xf numFmtId="0" fontId="17" fillId="0" borderId="0"/>
    <xf numFmtId="44" fontId="39" fillId="0" borderId="42" applyNumberFormat="0" applyFont="0" applyAlignment="0">
      <alignment horizontal="center"/>
    </xf>
    <xf numFmtId="0" fontId="17" fillId="0" borderId="0"/>
    <xf numFmtId="44" fontId="39" fillId="0" borderId="42" applyNumberFormat="0" applyFont="0" applyAlignment="0">
      <alignment horizontal="center"/>
    </xf>
    <xf numFmtId="0" fontId="17" fillId="0" borderId="0"/>
    <xf numFmtId="44" fontId="39" fillId="0" borderId="42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0" fontId="17" fillId="0" borderId="0"/>
    <xf numFmtId="44" fontId="39" fillId="0" borderId="43" applyNumberFormat="0" applyFont="0" applyAlignment="0">
      <alignment horizontal="center"/>
    </xf>
    <xf numFmtId="0" fontId="17" fillId="0" borderId="0"/>
    <xf numFmtId="44" fontId="39" fillId="0" borderId="43" applyNumberFormat="0" applyFont="0" applyAlignment="0">
      <alignment horizontal="center"/>
    </xf>
    <xf numFmtId="0" fontId="17" fillId="0" borderId="0"/>
    <xf numFmtId="44" fontId="39" fillId="0" borderId="43" applyNumberFormat="0" applyFont="0" applyAlignment="0">
      <alignment horizontal="center"/>
    </xf>
    <xf numFmtId="0" fontId="17" fillId="0" borderId="0"/>
    <xf numFmtId="0" fontId="17" fillId="0" borderId="0"/>
    <xf numFmtId="182" fontId="28" fillId="47" borderId="0">
      <alignment horizontal="center"/>
    </xf>
    <xf numFmtId="0" fontId="46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37" fontId="93" fillId="0" borderId="0"/>
    <xf numFmtId="183" fontId="94" fillId="0" borderId="0"/>
    <xf numFmtId="184" fontId="16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184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184" fontId="16" fillId="0" borderId="0"/>
    <xf numFmtId="0" fontId="14" fillId="0" borderId="0"/>
    <xf numFmtId="0" fontId="62" fillId="0" borderId="0"/>
    <xf numFmtId="0" fontId="62" fillId="0" borderId="0"/>
    <xf numFmtId="0" fontId="16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3" fontId="94" fillId="0" borderId="0"/>
    <xf numFmtId="185" fontId="28" fillId="0" borderId="0"/>
    <xf numFmtId="186" fontId="28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37" fontId="16" fillId="0" borderId="0" applyFill="0" applyBorder="0" applyAlignment="0" applyProtection="0"/>
    <xf numFmtId="0" fontId="16" fillId="0" borderId="0"/>
    <xf numFmtId="0" fontId="16" fillId="0" borderId="0"/>
    <xf numFmtId="0" fontId="62" fillId="0" borderId="0"/>
    <xf numFmtId="0" fontId="62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165" fontId="16" fillId="0" borderId="0">
      <alignment horizontal="left" wrapText="1"/>
    </xf>
    <xf numFmtId="187" fontId="16" fillId="0" borderId="0">
      <alignment horizontal="left" wrapText="1"/>
    </xf>
    <xf numFmtId="0" fontId="62" fillId="0" borderId="0"/>
    <xf numFmtId="165" fontId="16" fillId="0" borderId="0">
      <alignment horizontal="left" wrapText="1"/>
    </xf>
    <xf numFmtId="0" fontId="14" fillId="0" borderId="0"/>
    <xf numFmtId="0" fontId="62" fillId="0" borderId="0"/>
    <xf numFmtId="165" fontId="16" fillId="0" borderId="0">
      <alignment horizontal="left" wrapText="1"/>
    </xf>
    <xf numFmtId="0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6" fillId="0" borderId="0"/>
    <xf numFmtId="0" fontId="16" fillId="0" borderId="0"/>
    <xf numFmtId="0" fontId="62" fillId="0" borderId="0"/>
    <xf numFmtId="0" fontId="62" fillId="0" borderId="0"/>
    <xf numFmtId="0" fontId="14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165" fontId="1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184" fontId="5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184" fontId="5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184" fontId="5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0" fontId="16" fillId="0" borderId="0"/>
    <xf numFmtId="0" fontId="62" fillId="0" borderId="0"/>
    <xf numFmtId="0" fontId="16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17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5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95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95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0" fontId="16" fillId="0" borderId="0"/>
    <xf numFmtId="0" fontId="62" fillId="0" borderId="0"/>
    <xf numFmtId="165" fontId="16" fillId="0" borderId="0">
      <alignment horizontal="left" wrapText="1"/>
    </xf>
    <xf numFmtId="0" fontId="62" fillId="0" borderId="0"/>
    <xf numFmtId="0" fontId="16" fillId="0" borderId="0"/>
    <xf numFmtId="0" fontId="62" fillId="0" borderId="0"/>
    <xf numFmtId="0" fontId="16" fillId="0" borderId="0"/>
    <xf numFmtId="188" fontId="1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8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167" fontId="16" fillId="0" borderId="0">
      <alignment horizontal="left" wrapText="1"/>
    </xf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6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189" fontId="16" fillId="0" borderId="0">
      <alignment horizontal="left" wrapText="1"/>
    </xf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6" fillId="0" borderId="0"/>
    <xf numFmtId="0" fontId="16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6" fillId="0" borderId="0"/>
    <xf numFmtId="0" fontId="16" fillId="0" borderId="0"/>
    <xf numFmtId="165" fontId="16" fillId="0" borderId="0">
      <alignment horizontal="left" wrapText="1"/>
    </xf>
    <xf numFmtId="0" fontId="62" fillId="0" borderId="0"/>
    <xf numFmtId="165" fontId="16" fillId="0" borderId="0">
      <alignment horizontal="left" wrapText="1"/>
    </xf>
    <xf numFmtId="0" fontId="62" fillId="0" borderId="0"/>
    <xf numFmtId="0" fontId="16" fillId="0" borderId="0"/>
    <xf numFmtId="0" fontId="62" fillId="0" borderId="0"/>
    <xf numFmtId="165" fontId="16" fillId="0" borderId="0">
      <alignment horizontal="left" wrapText="1"/>
    </xf>
    <xf numFmtId="0" fontId="62" fillId="0" borderId="0"/>
    <xf numFmtId="0" fontId="16" fillId="0" borderId="0"/>
    <xf numFmtId="0" fontId="16" fillId="0" borderId="0">
      <alignment wrapText="1"/>
    </xf>
    <xf numFmtId="0" fontId="62" fillId="0" borderId="0"/>
    <xf numFmtId="0" fontId="16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6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16" fillId="0" borderId="0"/>
    <xf numFmtId="165" fontId="16" fillId="0" borderId="0">
      <alignment horizontal="left" wrapText="1"/>
    </xf>
    <xf numFmtId="0" fontId="96" fillId="0" borderId="0"/>
    <xf numFmtId="0" fontId="16" fillId="0" borderId="0"/>
    <xf numFmtId="165" fontId="16" fillId="0" borderId="0">
      <alignment horizontal="left" wrapText="1"/>
    </xf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165" fontId="1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6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165" fontId="56" fillId="0" borderId="0">
      <alignment horizontal="left" wrapText="1"/>
    </xf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6" fillId="0" borderId="0"/>
    <xf numFmtId="0" fontId="16" fillId="0" borderId="0"/>
    <xf numFmtId="0" fontId="17" fillId="57" borderId="26" applyNumberFormat="0" applyFont="0" applyAlignment="0" applyProtection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7" fillId="57" borderId="26" applyNumberFormat="0" applyFont="0" applyAlignment="0" applyProtection="0"/>
    <xf numFmtId="0" fontId="62" fillId="0" borderId="0"/>
    <xf numFmtId="0" fontId="62" fillId="0" borderId="0"/>
    <xf numFmtId="0" fontId="17" fillId="57" borderId="26" applyNumberFormat="0" applyFont="0" applyAlignment="0" applyProtection="0"/>
    <xf numFmtId="0" fontId="14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" fillId="57" borderId="26" applyNumberFormat="0" applyFont="0" applyAlignment="0" applyProtection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17" fillId="46" borderId="44" applyNumberFormat="0" applyFont="0" applyAlignment="0" applyProtection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7" fillId="46" borderId="44" applyNumberFormat="0" applyFont="0" applyAlignment="0" applyProtection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7" fillId="46" borderId="44" applyNumberFormat="0" applyFont="0" applyAlignment="0" applyProtection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7" fillId="46" borderId="44" applyNumberFormat="0" applyFont="0" applyAlignment="0" applyProtection="0"/>
    <xf numFmtId="0" fontId="14" fillId="0" borderId="0"/>
    <xf numFmtId="0" fontId="14" fillId="0" borderId="0"/>
    <xf numFmtId="0" fontId="62" fillId="0" borderId="0"/>
    <xf numFmtId="0" fontId="17" fillId="46" borderId="44" applyNumberFormat="0" applyFont="0" applyAlignment="0" applyProtection="0"/>
    <xf numFmtId="0" fontId="14" fillId="0" borderId="0"/>
    <xf numFmtId="0" fontId="14" fillId="0" borderId="0"/>
    <xf numFmtId="0" fontId="62" fillId="0" borderId="0"/>
    <xf numFmtId="0" fontId="17" fillId="46" borderId="44" applyNumberFormat="0" applyFont="0" applyAlignment="0" applyProtection="0"/>
    <xf numFmtId="0" fontId="14" fillId="0" borderId="0"/>
    <xf numFmtId="0" fontId="14" fillId="0" borderId="0"/>
    <xf numFmtId="0" fontId="62" fillId="0" borderId="0"/>
    <xf numFmtId="0" fontId="17" fillId="46" borderId="44" applyNumberFormat="0" applyFont="0" applyAlignment="0" applyProtection="0"/>
    <xf numFmtId="0" fontId="14" fillId="0" borderId="0"/>
    <xf numFmtId="0" fontId="14" fillId="0" borderId="0"/>
    <xf numFmtId="0" fontId="62" fillId="0" borderId="0"/>
    <xf numFmtId="0" fontId="48" fillId="55" borderId="23" applyNumberFormat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74" fillId="0" borderId="0"/>
    <xf numFmtId="0" fontId="14" fillId="0" borderId="0"/>
    <xf numFmtId="0" fontId="62" fillId="0" borderId="0"/>
    <xf numFmtId="0" fontId="14" fillId="0" borderId="0"/>
    <xf numFmtId="0" fontId="74" fillId="0" borderId="0"/>
    <xf numFmtId="0" fontId="14" fillId="0" borderId="0"/>
    <xf numFmtId="0" fontId="62" fillId="0" borderId="0"/>
    <xf numFmtId="0" fontId="14" fillId="0" borderId="0"/>
    <xf numFmtId="0" fontId="75" fillId="0" borderId="0"/>
    <xf numFmtId="0" fontId="14" fillId="0" borderId="0"/>
    <xf numFmtId="0" fontId="62" fillId="0" borderId="0"/>
    <xf numFmtId="0" fontId="14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9" fontId="71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0" fontId="14" fillId="0" borderId="0"/>
    <xf numFmtId="0" fontId="62" fillId="0" borderId="0"/>
    <xf numFmtId="9" fontId="16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9" fontId="17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62" fillId="0" borderId="0"/>
    <xf numFmtId="0" fontId="14" fillId="0" borderId="0"/>
    <xf numFmtId="0" fontId="62" fillId="0" borderId="0"/>
    <xf numFmtId="0" fontId="1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41" fontId="16" fillId="96" borderId="41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190" fontId="97" fillId="94" borderId="0" applyBorder="0" applyAlignment="0">
      <protection hidden="1"/>
    </xf>
    <xf numFmtId="1" fontId="97" fillId="94" borderId="0">
      <alignment horizontal="center"/>
    </xf>
    <xf numFmtId="0" fontId="95" fillId="0" borderId="0" applyNumberFormat="0" applyFont="0" applyFill="0" applyBorder="0" applyAlignment="0" applyProtection="0">
      <alignment horizontal="left"/>
    </xf>
    <xf numFmtId="0" fontId="14" fillId="0" borderId="0"/>
    <xf numFmtId="0" fontId="62" fillId="0" borderId="0"/>
    <xf numFmtId="0" fontId="14" fillId="0" borderId="0"/>
    <xf numFmtId="15" fontId="95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4" fontId="95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0" fontId="98" fillId="0" borderId="34">
      <alignment horizontal="center"/>
    </xf>
    <xf numFmtId="0" fontId="14" fillId="0" borderId="0"/>
    <xf numFmtId="0" fontId="62" fillId="0" borderId="0"/>
    <xf numFmtId="0" fontId="14" fillId="0" borderId="0"/>
    <xf numFmtId="3" fontId="95" fillId="0" borderId="0" applyFont="0" applyFill="0" applyBorder="0" applyAlignment="0" applyProtection="0"/>
    <xf numFmtId="0" fontId="14" fillId="0" borderId="0"/>
    <xf numFmtId="0" fontId="62" fillId="0" borderId="0"/>
    <xf numFmtId="0" fontId="14" fillId="0" borderId="0"/>
    <xf numFmtId="0" fontId="95" fillId="97" borderId="0" applyNumberFormat="0" applyFont="0" applyBorder="0" applyAlignment="0" applyProtection="0"/>
    <xf numFmtId="0" fontId="14" fillId="0" borderId="0"/>
    <xf numFmtId="0" fontId="62" fillId="0" borderId="0"/>
    <xf numFmtId="0" fontId="14" fillId="0" borderId="0"/>
    <xf numFmtId="0" fontId="75" fillId="0" borderId="0"/>
    <xf numFmtId="0" fontId="14" fillId="0" borderId="0"/>
    <xf numFmtId="0" fontId="62" fillId="0" borderId="0"/>
    <xf numFmtId="0" fontId="14" fillId="0" borderId="0"/>
    <xf numFmtId="3" fontId="99" fillId="0" borderId="0" applyFill="0" applyBorder="0" applyAlignment="0" applyProtection="0"/>
    <xf numFmtId="0" fontId="100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3" fontId="99" fillId="0" borderId="0" applyFill="0" applyBorder="0" applyAlignment="0" applyProtection="0"/>
    <xf numFmtId="42" fontId="16" fillId="48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42" fontId="16" fillId="48" borderId="45">
      <alignment vertical="center"/>
    </xf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39" fillId="48" borderId="28" applyNumberFormat="0">
      <alignment horizontal="center" vertical="center" wrapText="1"/>
    </xf>
    <xf numFmtId="0" fontId="39" fillId="48" borderId="28" applyNumberFormat="0">
      <alignment horizontal="center" vertical="center" wrapText="1"/>
    </xf>
    <xf numFmtId="0" fontId="62" fillId="0" borderId="0"/>
    <xf numFmtId="0" fontId="14" fillId="0" borderId="0"/>
    <xf numFmtId="10" fontId="16" fillId="48" borderId="0"/>
    <xf numFmtId="10" fontId="16" fillId="48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191" fontId="16" fillId="48" borderId="0"/>
    <xf numFmtId="191" fontId="16" fillId="48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42" fontId="16" fillId="48" borderId="0"/>
    <xf numFmtId="164" fontId="32" fillId="0" borderId="0" applyBorder="0" applyAlignment="0"/>
    <xf numFmtId="0" fontId="14" fillId="0" borderId="0"/>
    <xf numFmtId="0" fontId="62" fillId="0" borderId="0"/>
    <xf numFmtId="42" fontId="16" fillId="48" borderId="15">
      <alignment horizontal="left"/>
    </xf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191" fontId="101" fillId="48" borderId="15">
      <alignment horizontal="left"/>
    </xf>
    <xf numFmtId="0" fontId="14" fillId="0" borderId="0"/>
    <xf numFmtId="0" fontId="14" fillId="0" borderId="0"/>
    <xf numFmtId="0" fontId="62" fillId="0" borderId="0"/>
    <xf numFmtId="0" fontId="14" fillId="0" borderId="0"/>
    <xf numFmtId="14" fontId="56" fillId="0" borderId="0" applyNumberFormat="0" applyFill="0" applyBorder="0" applyAlignment="0" applyProtection="0">
      <alignment horizontal="left"/>
    </xf>
    <xf numFmtId="0" fontId="14" fillId="0" borderId="0"/>
    <xf numFmtId="0" fontId="62" fillId="0" borderId="0"/>
    <xf numFmtId="0" fontId="14" fillId="0" borderId="0"/>
    <xf numFmtId="192" fontId="16" fillId="0" borderId="0" applyFont="0" applyFill="0" applyAlignment="0">
      <alignment horizontal="right"/>
    </xf>
    <xf numFmtId="192" fontId="16" fillId="0" borderId="0" applyFont="0" applyFill="0" applyAlignment="0">
      <alignment horizontal="right"/>
    </xf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193" fontId="10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39" fontId="16" fillId="98" borderId="0"/>
    <xf numFmtId="39" fontId="16" fillId="98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38" fontId="28" fillId="0" borderId="46"/>
    <xf numFmtId="38" fontId="28" fillId="0" borderId="46"/>
    <xf numFmtId="0" fontId="14" fillId="0" borderId="0"/>
    <xf numFmtId="0" fontId="62" fillId="0" borderId="0"/>
    <xf numFmtId="38" fontId="28" fillId="0" borderId="46"/>
    <xf numFmtId="0" fontId="14" fillId="0" borderId="0"/>
    <xf numFmtId="0" fontId="62" fillId="0" borderId="0"/>
    <xf numFmtId="38" fontId="28" fillId="0" borderId="46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38" fontId="28" fillId="0" borderId="46"/>
    <xf numFmtId="38" fontId="32" fillId="0" borderId="15"/>
    <xf numFmtId="0" fontId="14" fillId="0" borderId="0"/>
    <xf numFmtId="0" fontId="14" fillId="0" borderId="0"/>
    <xf numFmtId="0" fontId="62" fillId="0" borderId="0"/>
    <xf numFmtId="0" fontId="14" fillId="0" borderId="0"/>
    <xf numFmtId="39" fontId="56" fillId="99" borderId="0"/>
    <xf numFmtId="0" fontId="14" fillId="0" borderId="0"/>
    <xf numFmtId="0" fontId="62" fillId="0" borderId="0"/>
    <xf numFmtId="0" fontId="14" fillId="0" borderId="0"/>
    <xf numFmtId="165" fontId="16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164" fontId="16" fillId="0" borderId="0">
      <alignment horizontal="left" wrapText="1"/>
    </xf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165" fontId="16" fillId="0" borderId="0">
      <alignment horizontal="left" wrapText="1"/>
    </xf>
    <xf numFmtId="191" fontId="16" fillId="0" borderId="0">
      <alignment horizontal="left" wrapText="1"/>
    </xf>
    <xf numFmtId="191" fontId="16" fillId="0" borderId="0">
      <alignment horizontal="left" wrapText="1"/>
    </xf>
    <xf numFmtId="0" fontId="62" fillId="0" borderId="0"/>
    <xf numFmtId="191" fontId="16" fillId="0" borderId="0">
      <alignment horizontal="left" wrapText="1"/>
    </xf>
    <xf numFmtId="0" fontId="14" fillId="0" borderId="0"/>
    <xf numFmtId="0" fontId="62" fillId="0" borderId="0"/>
    <xf numFmtId="191" fontId="16" fillId="0" borderId="0">
      <alignment horizontal="left" wrapText="1"/>
    </xf>
    <xf numFmtId="0" fontId="62" fillId="0" borderId="0"/>
    <xf numFmtId="165" fontId="16" fillId="0" borderId="0">
      <alignment horizontal="left" wrapText="1"/>
    </xf>
    <xf numFmtId="0" fontId="14" fillId="0" borderId="0"/>
    <xf numFmtId="0" fontId="14" fillId="0" borderId="0"/>
    <xf numFmtId="0" fontId="62" fillId="0" borderId="0"/>
    <xf numFmtId="189" fontId="16" fillId="0" borderId="0">
      <alignment horizontal="left" wrapText="1"/>
    </xf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194" fontId="16" fillId="0" borderId="0">
      <alignment horizontal="left" wrapText="1"/>
    </xf>
    <xf numFmtId="194" fontId="16" fillId="0" borderId="0">
      <alignment horizontal="left" wrapText="1"/>
    </xf>
    <xf numFmtId="0" fontId="14" fillId="0" borderId="0"/>
    <xf numFmtId="0" fontId="62" fillId="0" borderId="0"/>
    <xf numFmtId="194" fontId="16" fillId="0" borderId="0">
      <alignment horizontal="left" wrapText="1"/>
    </xf>
    <xf numFmtId="0" fontId="14" fillId="0" borderId="0"/>
    <xf numFmtId="0" fontId="62" fillId="0" borderId="0"/>
    <xf numFmtId="194" fontId="16" fillId="0" borderId="0">
      <alignment horizontal="left" wrapText="1"/>
    </xf>
    <xf numFmtId="0" fontId="14" fillId="0" borderId="0"/>
    <xf numFmtId="0" fontId="62" fillId="0" borderId="0"/>
    <xf numFmtId="195" fontId="16" fillId="0" borderId="0">
      <alignment horizontal="left" wrapText="1"/>
    </xf>
    <xf numFmtId="0" fontId="14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6" fillId="100" borderId="0" applyNumberFormat="0" applyBorder="0">
      <alignment horizontal="center" wrapText="1"/>
    </xf>
    <xf numFmtId="0" fontId="14" fillId="0" borderId="0"/>
    <xf numFmtId="0" fontId="16" fillId="101" borderId="47" applyNumberFormat="0">
      <alignment wrapText="1"/>
    </xf>
    <xf numFmtId="0" fontId="14" fillId="0" borderId="0"/>
    <xf numFmtId="0" fontId="16" fillId="101" borderId="0" applyNumberFormat="0" applyBorder="0">
      <alignment wrapText="1"/>
    </xf>
    <xf numFmtId="0" fontId="14" fillId="0" borderId="0"/>
    <xf numFmtId="0" fontId="16" fillId="0" borderId="0" applyNumberFormat="0" applyFill="0" applyBorder="0" applyProtection="0">
      <alignment horizontal="right" wrapText="1"/>
    </xf>
    <xf numFmtId="0" fontId="14" fillId="0" borderId="0"/>
    <xf numFmtId="196" fontId="16" fillId="0" borderId="0" applyFill="0" applyBorder="0" applyAlignment="0" applyProtection="0">
      <alignment wrapText="1"/>
    </xf>
    <xf numFmtId="0" fontId="14" fillId="0" borderId="0"/>
    <xf numFmtId="197" fontId="16" fillId="0" borderId="0" applyFill="0" applyBorder="0" applyAlignment="0" applyProtection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NumberFormat="0" applyFill="0" applyBorder="0">
      <alignment horizontal="right" wrapText="1"/>
    </xf>
    <xf numFmtId="0" fontId="14" fillId="0" borderId="0"/>
    <xf numFmtId="17" fontId="16" fillId="0" borderId="0" applyFill="0" applyBorder="0">
      <alignment horizontal="righ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193" fontId="103" fillId="0" borderId="0"/>
    <xf numFmtId="178" fontId="89" fillId="0" borderId="0"/>
    <xf numFmtId="0" fontId="62" fillId="0" borderId="0"/>
    <xf numFmtId="0" fontId="62" fillId="0" borderId="0"/>
    <xf numFmtId="40" fontId="104" fillId="0" borderId="0" applyBorder="0">
      <alignment horizontal="right"/>
    </xf>
    <xf numFmtId="41" fontId="105" fillId="48" borderId="0">
      <alignment horizontal="left"/>
    </xf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193" fontId="106" fillId="102" borderId="0" applyFont="0" applyBorder="0" applyAlignment="0">
      <alignment vertical="top" wrapText="1"/>
    </xf>
    <xf numFmtId="193" fontId="107" fillId="102" borderId="48" applyBorder="0">
      <alignment horizontal="right" vertical="top" wrapText="1"/>
    </xf>
    <xf numFmtId="0" fontId="62" fillId="0" borderId="0"/>
    <xf numFmtId="0" fontId="40" fillId="0" borderId="0" applyNumberFormat="0" applyFill="0" applyBorder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198" fontId="108" fillId="48" borderId="0">
      <alignment horizontal="left" vertical="center"/>
    </xf>
    <xf numFmtId="0" fontId="14" fillId="0" borderId="0"/>
    <xf numFmtId="0" fontId="14" fillId="0" borderId="0"/>
    <xf numFmtId="0" fontId="62" fillId="0" borderId="0"/>
    <xf numFmtId="0" fontId="14" fillId="0" borderId="0"/>
    <xf numFmtId="0" fontId="39" fillId="48" borderId="0">
      <alignment horizontal="left" wrapText="1"/>
    </xf>
    <xf numFmtId="0" fontId="39" fillId="48" borderId="0">
      <alignment horizontal="left" wrapText="1"/>
    </xf>
    <xf numFmtId="0" fontId="62" fillId="0" borderId="0"/>
    <xf numFmtId="0" fontId="14" fillId="0" borderId="0"/>
    <xf numFmtId="0" fontId="109" fillId="0" borderId="0">
      <alignment horizontal="left" vertical="center"/>
    </xf>
    <xf numFmtId="0" fontId="14" fillId="0" borderId="0"/>
    <xf numFmtId="0" fontId="62" fillId="0" borderId="0"/>
    <xf numFmtId="0" fontId="14" fillId="0" borderId="0"/>
    <xf numFmtId="173" fontId="110" fillId="0" borderId="0"/>
    <xf numFmtId="0" fontId="54" fillId="0" borderId="27" applyNumberFormat="0" applyFill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54" fillId="0" borderId="27" applyNumberFormat="0" applyFill="0" applyAlignment="0" applyProtection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75" fillId="0" borderId="49"/>
    <xf numFmtId="0" fontId="14" fillId="0" borderId="0"/>
    <xf numFmtId="0" fontId="62" fillId="0" borderId="0"/>
    <xf numFmtId="0" fontId="14" fillId="0" borderId="0"/>
    <xf numFmtId="173" fontId="32" fillId="0" borderId="50"/>
    <xf numFmtId="185" fontId="69" fillId="0" borderId="50" applyAlignment="0"/>
    <xf numFmtId="186" fontId="69" fillId="0" borderId="50" applyAlignment="0"/>
    <xf numFmtId="193" fontId="69" fillId="0" borderId="50" applyAlignment="0">
      <alignment horizontal="right"/>
    </xf>
    <xf numFmtId="199" fontId="97" fillId="94" borderId="38" applyBorder="0">
      <alignment horizontal="right" vertical="center"/>
      <protection locked="0"/>
    </xf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62" fillId="0" borderId="0"/>
    <xf numFmtId="1" fontId="16" fillId="0" borderId="0">
      <alignment horizontal="center"/>
    </xf>
    <xf numFmtId="1" fontId="16" fillId="0" borderId="0">
      <alignment horizontal="center"/>
    </xf>
    <xf numFmtId="0" fontId="16" fillId="0" borderId="0"/>
    <xf numFmtId="0" fontId="13" fillId="0" borderId="0">
      <alignment vertical="top"/>
    </xf>
    <xf numFmtId="4" fontId="17" fillId="0" borderId="0" applyFont="0" applyFill="0" applyBorder="0" applyAlignment="0" applyProtection="0">
      <alignment vertical="top"/>
    </xf>
    <xf numFmtId="10" fontId="17" fillId="0" borderId="0" applyFont="0" applyFill="0" applyBorder="0" applyAlignment="0" applyProtection="0">
      <alignment vertical="top"/>
    </xf>
    <xf numFmtId="0" fontId="12" fillId="0" borderId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6" fillId="53" borderId="0" applyNumberFormat="0" applyBorder="0" applyAlignment="0" applyProtection="0"/>
    <xf numFmtId="0" fontId="47" fillId="54" borderId="22" applyNumberFormat="0" applyAlignment="0" applyProtection="0"/>
    <xf numFmtId="0" fontId="48" fillId="55" borderId="23" applyNumberFormat="0" applyAlignment="0" applyProtection="0"/>
    <xf numFmtId="0" fontId="49" fillId="55" borderId="22" applyNumberFormat="0" applyAlignment="0" applyProtection="0"/>
    <xf numFmtId="0" fontId="50" fillId="0" borderId="24" applyNumberFormat="0" applyFill="0" applyAlignment="0" applyProtection="0"/>
    <xf numFmtId="0" fontId="51" fillId="56" borderId="2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7" applyNumberFormat="0" applyFill="0" applyAlignment="0" applyProtection="0"/>
    <xf numFmtId="0" fontId="55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55" fillId="69" borderId="0" applyNumberFormat="0" applyBorder="0" applyAlignment="0" applyProtection="0"/>
    <xf numFmtId="0" fontId="55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55" fillId="81" borderId="0" applyNumberFormat="0" applyBorder="0" applyAlignment="0" applyProtection="0"/>
    <xf numFmtId="0" fontId="16" fillId="0" borderId="0"/>
    <xf numFmtId="4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8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57" fillId="0" borderId="0"/>
    <xf numFmtId="0" fontId="57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7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57" fillId="0" borderId="0"/>
    <xf numFmtId="204" fontId="123" fillId="0" borderId="0">
      <alignment horizontal="left"/>
    </xf>
    <xf numFmtId="205" fontId="124" fillId="0" borderId="0">
      <alignment horizontal="left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82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29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86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84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44" borderId="0" applyNumberFormat="0" applyBorder="0" applyAlignment="0" applyProtection="0"/>
    <xf numFmtId="0" fontId="17" fillId="85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37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87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44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32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103" borderId="0" applyNumberFormat="0" applyBorder="0" applyAlignment="0" applyProtection="0"/>
    <xf numFmtId="0" fontId="17" fillId="17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104" borderId="0" applyNumberFormat="0" applyBorder="0" applyAlignment="0" applyProtection="0"/>
    <xf numFmtId="0" fontId="17" fillId="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91" borderId="0" applyNumberFormat="0" applyBorder="0" applyAlignment="0" applyProtection="0"/>
    <xf numFmtId="0" fontId="18" fillId="91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103" borderId="0" applyNumberFormat="0" applyBorder="0" applyAlignment="0" applyProtection="0"/>
    <xf numFmtId="0" fontId="17" fillId="17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24" fillId="0" borderId="0" applyFont="0" applyFill="0" applyBorder="0" applyAlignment="0" applyProtection="0">
      <alignment horizontal="right"/>
    </xf>
    <xf numFmtId="165" fontId="56" fillId="0" borderId="0">
      <alignment horizontal="left" wrapText="1"/>
    </xf>
    <xf numFmtId="165" fontId="56" fillId="0" borderId="0">
      <alignment horizontal="left" wrapText="1"/>
    </xf>
    <xf numFmtId="172" fontId="68" fillId="0" borderId="0" applyFill="0" applyBorder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49" fillId="55" borderId="22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105" borderId="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1" fontId="16" fillId="94" borderId="0"/>
    <xf numFmtId="165" fontId="56" fillId="0" borderId="0">
      <alignment horizontal="left" wrapText="1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4" fontId="7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4" fontId="7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43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0" borderId="0"/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3" fontId="16" fillId="0" borderId="0" applyFont="0" applyFill="0" applyBorder="0" applyAlignment="0" applyProtection="0"/>
    <xf numFmtId="0" fontId="74" fillId="0" borderId="0"/>
    <xf numFmtId="0" fontId="111" fillId="0" borderId="0"/>
    <xf numFmtId="0" fontId="111" fillId="0" borderId="0"/>
    <xf numFmtId="0" fontId="75" fillId="0" borderId="0"/>
    <xf numFmtId="0" fontId="75" fillId="0" borderId="0"/>
    <xf numFmtId="0" fontId="125" fillId="0" borderId="0"/>
    <xf numFmtId="0" fontId="75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76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76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126" fillId="0" borderId="0" applyFont="0" applyFill="0" applyBorder="0" applyAlignment="0" applyProtection="0"/>
    <xf numFmtId="165" fontId="56" fillId="0" borderId="0">
      <alignment horizontal="left" wrapText="1"/>
    </xf>
    <xf numFmtId="3" fontId="118" fillId="0" borderId="0" applyFill="0" applyBorder="0" applyAlignment="0" applyProtection="0"/>
    <xf numFmtId="3" fontId="83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75" fillId="0" borderId="0"/>
    <xf numFmtId="0" fontId="75" fillId="0" borderId="0"/>
    <xf numFmtId="0" fontId="125" fillId="0" borderId="0"/>
    <xf numFmtId="0" fontId="111" fillId="0" borderId="0"/>
    <xf numFmtId="0" fontId="75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79" fillId="0" borderId="0" applyNumberFormat="0" applyAlignment="0">
      <alignment horizontal="left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80" fillId="0" borderId="0" applyNumberFormat="0" applyAlignment="0"/>
    <xf numFmtId="0" fontId="74" fillId="0" borderId="0"/>
    <xf numFmtId="0" fontId="75" fillId="0" borderId="0"/>
    <xf numFmtId="0" fontId="75" fillId="0" borderId="0"/>
    <xf numFmtId="0" fontId="125" fillId="0" borderId="0"/>
    <xf numFmtId="0" fontId="111" fillId="0" borderId="0"/>
    <xf numFmtId="0" fontId="75" fillId="0" borderId="0"/>
    <xf numFmtId="0" fontId="74" fillId="0" borderId="0"/>
    <xf numFmtId="0" fontId="75" fillId="0" borderId="0"/>
    <xf numFmtId="0" fontId="75" fillId="0" borderId="0"/>
    <xf numFmtId="0" fontId="125" fillId="0" borderId="0"/>
    <xf numFmtId="0" fontId="75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8" fontId="71" fillId="0" borderId="0" applyFont="0" applyFill="0" applyBorder="0" applyAlignment="0" applyProtection="0"/>
    <xf numFmtId="165" fontId="56" fillId="0" borderId="0">
      <alignment horizontal="left" wrapText="1"/>
    </xf>
    <xf numFmtId="0" fontId="17" fillId="0" borderId="0"/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56" fillId="0" borderId="0">
      <alignment horizontal="left" wrapText="1"/>
    </xf>
    <xf numFmtId="8" fontId="74" fillId="0" borderId="0" applyFont="0" applyFill="0" applyBorder="0" applyAlignment="0" applyProtection="0"/>
    <xf numFmtId="165" fontId="56" fillId="0" borderId="0">
      <alignment horizontal="left" wrapText="1"/>
    </xf>
    <xf numFmtId="44" fontId="11" fillId="0" borderId="0" applyFont="0" applyFill="0" applyBorder="0" applyAlignment="0" applyProtection="0"/>
    <xf numFmtId="165" fontId="56" fillId="0" borderId="0">
      <alignment horizontal="left" wrapText="1"/>
    </xf>
    <xf numFmtId="8" fontId="71" fillId="0" borderId="0" applyFont="0" applyFill="0" applyBorder="0" applyAlignment="0" applyProtection="0"/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7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8" fontId="71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44" fontId="16" fillId="0" borderId="0" applyFont="0" applyFill="0" applyBorder="0" applyAlignment="0" applyProtection="0"/>
    <xf numFmtId="165" fontId="56" fillId="0" borderId="0">
      <alignment horizontal="left" wrapText="1"/>
    </xf>
    <xf numFmtId="179" fontId="16" fillId="0" borderId="0" applyFont="0" applyFill="0" applyBorder="0" applyAlignment="0" applyProtection="0"/>
    <xf numFmtId="5" fontId="118" fillId="0" borderId="0" applyFill="0" applyBorder="0" applyAlignment="0" applyProtection="0"/>
    <xf numFmtId="179" fontId="1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6" fillId="0" borderId="0" applyFont="0" applyFill="0" applyBorder="0" applyAlignment="0" applyProtection="0"/>
    <xf numFmtId="165" fontId="56" fillId="0" borderId="0">
      <alignment horizontal="left" wrapText="1"/>
    </xf>
    <xf numFmtId="206" fontId="118" fillId="0" borderId="0" applyFill="0" applyBorder="0" applyAlignment="0" applyProtection="0"/>
    <xf numFmtId="0" fontId="83" fillId="0" borderId="0" applyFont="0" applyFill="0" applyBorder="0" applyAlignment="0" applyProtection="0"/>
    <xf numFmtId="0" fontId="16" fillId="0" borderId="0" applyFont="0" applyFill="0" applyBorder="0" applyAlignment="0" applyProtection="0"/>
    <xf numFmtId="206" fontId="118" fillId="0" borderId="0" applyFill="0" applyBorder="0" applyAlignment="0" applyProtection="0"/>
    <xf numFmtId="0" fontId="126" fillId="0" borderId="0" applyFont="0" applyFill="0" applyBorder="0" applyAlignment="0" applyProtection="0"/>
    <xf numFmtId="0" fontId="22" fillId="106" borderId="0" applyNumberFormat="0" applyBorder="0" applyAlignment="0" applyProtection="0"/>
    <xf numFmtId="0" fontId="22" fillId="107" borderId="0" applyNumberFormat="0" applyBorder="0" applyAlignment="0" applyProtection="0"/>
    <xf numFmtId="0" fontId="22" fillId="25" borderId="0" applyNumberFormat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2" fontId="83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2" fontId="118" fillId="0" borderId="0" applyFont="0" applyFill="0" applyBorder="0" applyAlignment="0" applyProtection="0"/>
    <xf numFmtId="2" fontId="118" fillId="0" borderId="0" applyFont="0" applyFill="0" applyBorder="0" applyAlignment="0" applyProtection="0"/>
    <xf numFmtId="2" fontId="118" fillId="0" borderId="0" applyFill="0" applyBorder="0" applyAlignment="0" applyProtection="0"/>
    <xf numFmtId="2" fontId="83" fillId="0" borderId="0" applyFont="0" applyFill="0" applyBorder="0" applyAlignment="0" applyProtection="0"/>
    <xf numFmtId="0" fontId="74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38" fontId="28" fillId="94" borderId="0" applyNumberFormat="0" applyBorder="0" applyAlignment="0" applyProtection="0"/>
    <xf numFmtId="38" fontId="28" fillId="94" borderId="0" applyNumberFormat="0" applyBorder="0" applyAlignment="0" applyProtection="0"/>
    <xf numFmtId="165" fontId="56" fillId="0" borderId="0">
      <alignment horizontal="left" wrapText="1"/>
    </xf>
    <xf numFmtId="38" fontId="28" fillId="94" borderId="0" applyNumberFormat="0" applyBorder="0" applyAlignment="0" applyProtection="0"/>
    <xf numFmtId="0" fontId="28" fillId="94" borderId="0" applyNumberFormat="0" applyBorder="0" applyAlignment="0" applyProtection="0"/>
    <xf numFmtId="38" fontId="28" fillId="94" borderId="0" applyNumberFormat="0" applyBorder="0" applyAlignment="0" applyProtection="0"/>
    <xf numFmtId="38" fontId="28" fillId="94" borderId="0" applyNumberFormat="0" applyBorder="0" applyAlignment="0" applyProtection="0"/>
    <xf numFmtId="207" fontId="113" fillId="0" borderId="0" applyNumberFormat="0" applyFill="0" applyBorder="0" applyProtection="0">
      <alignment horizontal="right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89" fillId="0" borderId="36" applyNumberFormat="0" applyAlignment="0" applyProtection="0">
      <alignment horizontal="left"/>
    </xf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89" fillId="0" borderId="40">
      <alignment horizontal="left"/>
    </xf>
    <xf numFmtId="0" fontId="89" fillId="0" borderId="40">
      <alignment horizontal="left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23" fillId="0" borderId="58" applyNumberFormat="0" applyFill="0" applyAlignment="0" applyProtection="0"/>
    <xf numFmtId="0" fontId="41" fillId="0" borderId="19" applyNumberFormat="0" applyFill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24" fillId="0" borderId="59" applyNumberFormat="0" applyFill="0" applyAlignment="0" applyProtection="0"/>
    <xf numFmtId="0" fontId="42" fillId="0" borderId="20" applyNumberFormat="0" applyFill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38" fontId="32" fillId="0" borderId="0"/>
    <xf numFmtId="38" fontId="32" fillId="0" borderId="0"/>
    <xf numFmtId="165" fontId="56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38" fontId="32" fillId="0" borderId="0"/>
    <xf numFmtId="38" fontId="32" fillId="0" borderId="0"/>
    <xf numFmtId="38" fontId="32" fillId="0" borderId="0"/>
    <xf numFmtId="40" fontId="32" fillId="0" borderId="0"/>
    <xf numFmtId="40" fontId="32" fillId="0" borderId="0"/>
    <xf numFmtId="165" fontId="56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40" fontId="32" fillId="0" borderId="0"/>
    <xf numFmtId="40" fontId="32" fillId="0" borderId="0"/>
    <xf numFmtId="40" fontId="32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28" fillId="48" borderId="2" applyNumberFormat="0" applyBorder="0" applyAlignment="0" applyProtection="0"/>
    <xf numFmtId="10" fontId="28" fillId="48" borderId="2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28" fillId="48" borderId="2" applyNumberFormat="0" applyBorder="0" applyAlignment="0" applyProtection="0"/>
    <xf numFmtId="10" fontId="28" fillId="48" borderId="2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0" fontId="28" fillId="48" borderId="2" applyNumberFormat="0" applyBorder="0" applyAlignment="0" applyProtection="0"/>
    <xf numFmtId="10" fontId="28" fillId="48" borderId="2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28" fillId="48" borderId="2" applyNumberFormat="0" applyBorder="0" applyAlignment="0" applyProtection="0"/>
    <xf numFmtId="10" fontId="28" fillId="48" borderId="2" applyNumberFormat="0" applyBorder="0" applyAlignment="0" applyProtection="0"/>
    <xf numFmtId="10" fontId="28" fillId="48" borderId="2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7" fillId="84" borderId="60" applyNumberFormat="0" applyAlignment="0" applyProtection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27" fillId="84" borderId="60" applyNumberFormat="0" applyAlignment="0" applyProtection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27" fillId="84" borderId="60" applyNumberFormat="0" applyAlignment="0" applyProtection="0"/>
    <xf numFmtId="41" fontId="91" fillId="27" borderId="41">
      <alignment horizontal="left"/>
      <protection locked="0"/>
    </xf>
    <xf numFmtId="10" fontId="91" fillId="27" borderId="41">
      <alignment horizontal="right"/>
      <protection locked="0"/>
    </xf>
    <xf numFmtId="0" fontId="28" fillId="94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3" fontId="92" fillId="0" borderId="0" applyFill="0" applyBorder="0" applyAlignment="0" applyProtection="0"/>
    <xf numFmtId="3" fontId="92" fillId="0" borderId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44" fontId="39" fillId="0" borderId="42" applyNumberFormat="0" applyFont="0" applyAlignment="0">
      <alignment horizontal="center"/>
    </xf>
    <xf numFmtId="44" fontId="39" fillId="0" borderId="42" applyNumberFormat="0" applyFont="0" applyAlignment="0">
      <alignment horizontal="center"/>
    </xf>
    <xf numFmtId="44" fontId="39" fillId="0" borderId="42" applyNumberFormat="0" applyFont="0" applyAlignment="0">
      <alignment horizontal="center"/>
    </xf>
    <xf numFmtId="44" fontId="39" fillId="0" borderId="42" applyNumberFormat="0" applyFont="0" applyAlignment="0">
      <alignment horizontal="center"/>
    </xf>
    <xf numFmtId="165" fontId="56" fillId="0" borderId="0">
      <alignment horizontal="left" wrapText="1"/>
    </xf>
    <xf numFmtId="44" fontId="39" fillId="0" borderId="42" applyNumberFormat="0" applyFont="0" applyAlignment="0">
      <alignment horizontal="center"/>
    </xf>
    <xf numFmtId="44" fontId="39" fillId="0" borderId="42" applyNumberFormat="0" applyFont="0" applyAlignment="0">
      <alignment horizontal="center"/>
    </xf>
    <xf numFmtId="44" fontId="39" fillId="0" borderId="42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165" fontId="56" fillId="0" borderId="0">
      <alignment horizontal="left" wrapText="1"/>
    </xf>
    <xf numFmtId="44" fontId="39" fillId="0" borderId="43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44" fontId="39" fillId="0" borderId="43" applyNumberFormat="0" applyFont="0" applyAlignment="0">
      <alignment horizontal="center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37" fontId="93" fillId="0" borderId="0"/>
    <xf numFmtId="184" fontId="16" fillId="0" borderId="0"/>
    <xf numFmtId="184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37" fontId="16" fillId="0" borderId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165" fontId="16" fillId="0" borderId="0">
      <alignment horizontal="left" wrapText="1"/>
    </xf>
    <xf numFmtId="0" fontId="11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84" fontId="56" fillId="0" borderId="0">
      <alignment horizontal="left" wrapText="1"/>
    </xf>
    <xf numFmtId="0" fontId="1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0" fontId="17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84" fontId="56" fillId="0" borderId="0">
      <alignment horizontal="left" wrapText="1"/>
    </xf>
    <xf numFmtId="37" fontId="16" fillId="0" borderId="0"/>
    <xf numFmtId="0" fontId="17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84" fontId="56" fillId="0" borderId="0">
      <alignment horizontal="left" wrapText="1"/>
    </xf>
    <xf numFmtId="0" fontId="17" fillId="0" borderId="0"/>
    <xf numFmtId="165" fontId="56" fillId="0" borderId="0">
      <alignment horizontal="left" wrapText="1"/>
    </xf>
    <xf numFmtId="184" fontId="56" fillId="0" borderId="0">
      <alignment horizontal="left" wrapText="1"/>
    </xf>
    <xf numFmtId="165" fontId="56" fillId="0" borderId="0">
      <alignment horizontal="left" wrapText="1"/>
    </xf>
    <xf numFmtId="184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0" fontId="11" fillId="0" borderId="0"/>
    <xf numFmtId="0" fontId="16" fillId="0" borderId="0"/>
    <xf numFmtId="0" fontId="12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88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62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56" fillId="0" borderId="0"/>
    <xf numFmtId="168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89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165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95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8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8" fontId="56" fillId="0" borderId="0">
      <alignment horizontal="left" wrapText="1"/>
    </xf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0" fontId="11" fillId="0" borderId="0"/>
    <xf numFmtId="191" fontId="1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1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7" fillId="57" borderId="26" applyNumberFormat="0" applyFont="0" applyAlignment="0" applyProtection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57" borderId="2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57" borderId="2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6" borderId="44" applyNumberFormat="0" applyFont="0" applyAlignment="0" applyProtection="0"/>
    <xf numFmtId="0" fontId="17" fillId="57" borderId="2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6" borderId="44" applyNumberFormat="0" applyFont="0" applyAlignment="0" applyProtection="0"/>
    <xf numFmtId="0" fontId="17" fillId="57" borderId="2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6" borderId="44" applyNumberFormat="0" applyFont="0" applyAlignment="0" applyProtection="0"/>
    <xf numFmtId="0" fontId="17" fillId="57" borderId="2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6" borderId="44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1" fillId="0" borderId="0"/>
    <xf numFmtId="0" fontId="75" fillId="0" borderId="0"/>
    <xf numFmtId="195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6" fillId="0" borderId="0" applyFont="0" applyFill="0" applyBorder="0" applyAlignment="0" applyProtection="0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0" fontId="16" fillId="0" borderId="41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7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7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5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7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6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7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71" fillId="0" borderId="0" applyFont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6" fillId="0" borderId="41"/>
    <xf numFmtId="10" fontId="16" fillId="0" borderId="41"/>
    <xf numFmtId="10" fontId="16" fillId="0" borderId="41"/>
    <xf numFmtId="165" fontId="56" fillId="0" borderId="0">
      <alignment horizontal="left" wrapText="1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10" fontId="16" fillId="0" borderId="41"/>
    <xf numFmtId="0" fontId="95" fillId="0" borderId="0" applyNumberFormat="0" applyFont="0" applyFill="0" applyBorder="0" applyAlignment="0" applyProtection="0">
      <alignment horizontal="left"/>
    </xf>
    <xf numFmtId="15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0" fontId="98" fillId="0" borderId="34">
      <alignment horizontal="center"/>
    </xf>
    <xf numFmtId="3" fontId="95" fillId="0" borderId="0" applyFont="0" applyFill="0" applyBorder="0" applyAlignment="0" applyProtection="0"/>
    <xf numFmtId="0" fontId="95" fillId="97" borderId="0" applyNumberFormat="0" applyFont="0" applyBorder="0" applyAlignment="0" applyProtection="0"/>
    <xf numFmtId="0" fontId="75" fillId="0" borderId="0"/>
    <xf numFmtId="0" fontId="100" fillId="0" borderId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3" fontId="99" fillId="0" borderId="0" applyFill="0" applyBorder="0" applyAlignment="0" applyProtection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42" fontId="16" fillId="48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0" fontId="16" fillId="48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91" fontId="16" fillId="48" borderId="0"/>
    <xf numFmtId="164" fontId="32" fillId="0" borderId="0" applyBorder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 applyBorder="0" applyAlignment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4" fontId="73" fillId="27" borderId="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29" fillId="27" borderId="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73" fillId="27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73" fillId="27" borderId="9" applyNumberFormat="0" applyProtection="0">
      <alignment horizontal="left" vertical="center" inden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8" borderId="9" applyNumberFormat="0" applyProtection="0">
      <alignment horizontal="left" vertical="center" inden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0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73" fillId="109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0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1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2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3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4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5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6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73" fillId="117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30" fillId="118" borderId="0" applyNumberFormat="0" applyProtection="0">
      <alignment horizontal="left" vertical="center" indent="1"/>
    </xf>
    <xf numFmtId="4" fontId="130" fillId="119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73" fillId="95" borderId="0" applyNumberFormat="0" applyProtection="0">
      <alignment horizontal="left" vertical="center" indent="1"/>
    </xf>
    <xf numFmtId="4" fontId="131" fillId="12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8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32" fillId="0" borderId="0" applyNumberFormat="0" applyProtection="0">
      <alignment horizontal="left" vertical="center" indent="1"/>
    </xf>
    <xf numFmtId="4" fontId="73" fillId="95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32" fillId="0" borderId="0" applyNumberFormat="0" applyProtection="0">
      <alignment horizontal="left" vertical="center" indent="1"/>
    </xf>
    <xf numFmtId="4" fontId="73" fillId="121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21" borderId="9" applyNumberFormat="0" applyProtection="0">
      <alignment horizontal="left" vertical="center" inden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21" borderId="9" applyNumberFormat="0" applyProtection="0">
      <alignment horizontal="left" vertical="center" indent="1"/>
    </xf>
    <xf numFmtId="0" fontId="16" fillId="121" borderId="9" applyNumberFormat="0" applyProtection="0">
      <alignment horizontal="left" vertical="center" indent="1"/>
    </xf>
    <xf numFmtId="0" fontId="16" fillId="121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22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22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94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94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8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8" borderId="9" applyNumberFormat="0" applyProtection="0">
      <alignment horizontal="left" vertical="center" inden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73" fillId="47" borderId="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29" fillId="47" borderId="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73" fillId="47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73" fillId="47" borderId="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73" fillId="95" borderId="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29" fillId="95" borderId="9" applyNumberFormat="0" applyProtection="0">
      <alignment horizontal="right" vertical="center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8" borderId="9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8" borderId="9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0" fontId="16" fillId="108" borderId="9" applyNumberFormat="0" applyProtection="0">
      <alignment horizontal="left" vertical="center" indent="1"/>
    </xf>
    <xf numFmtId="0" fontId="133" fillId="0" borderId="0" applyNumberFormat="0" applyProtection="0">
      <alignment horizontal="left" indent="5"/>
    </xf>
    <xf numFmtId="0" fontId="16" fillId="0" borderId="0"/>
    <xf numFmtId="0" fontId="16" fillId="0" borderId="0"/>
    <xf numFmtId="0" fontId="16" fillId="0" borderId="0"/>
    <xf numFmtId="4" fontId="134" fillId="95" borderId="9" applyNumberFormat="0" applyProtection="0">
      <alignment horizontal="right" vertical="center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39" fontId="16" fillId="98" borderId="0"/>
    <xf numFmtId="165" fontId="56" fillId="0" borderId="0">
      <alignment horizontal="left" wrapText="1"/>
    </xf>
    <xf numFmtId="38" fontId="28" fillId="0" borderId="46"/>
    <xf numFmtId="165" fontId="56" fillId="0" borderId="0">
      <alignment horizontal="left" wrapText="1"/>
    </xf>
    <xf numFmtId="38" fontId="28" fillId="0" borderId="46"/>
    <xf numFmtId="165" fontId="56" fillId="0" borderId="0">
      <alignment horizontal="left" wrapText="1"/>
    </xf>
    <xf numFmtId="38" fontId="28" fillId="0" borderId="46"/>
    <xf numFmtId="0" fontId="28" fillId="0" borderId="46"/>
    <xf numFmtId="38" fontId="28" fillId="0" borderId="46"/>
    <xf numFmtId="38" fontId="28" fillId="0" borderId="46"/>
    <xf numFmtId="38" fontId="32" fillId="0" borderId="15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15"/>
    <xf numFmtId="0" fontId="32" fillId="0" borderId="15"/>
    <xf numFmtId="38" fontId="32" fillId="0" borderId="15"/>
    <xf numFmtId="38" fontId="32" fillId="0" borderId="15"/>
    <xf numFmtId="38" fontId="32" fillId="0" borderId="15"/>
    <xf numFmtId="38" fontId="32" fillId="0" borderId="15"/>
    <xf numFmtId="165" fontId="16" fillId="0" borderId="0">
      <alignment horizontal="left" wrapText="1"/>
    </xf>
    <xf numFmtId="191" fontId="16" fillId="0" borderId="0">
      <alignment horizontal="left" wrapText="1"/>
    </xf>
    <xf numFmtId="191" fontId="16" fillId="0" borderId="0">
      <alignment horizontal="left" wrapText="1"/>
    </xf>
    <xf numFmtId="165" fontId="56" fillId="0" borderId="0">
      <alignment horizontal="left" wrapText="1"/>
    </xf>
    <xf numFmtId="165" fontId="16" fillId="0" borderId="0">
      <alignment horizontal="left" wrapText="1"/>
    </xf>
    <xf numFmtId="165" fontId="56" fillId="0" borderId="0">
      <alignment horizontal="left" wrapText="1"/>
    </xf>
    <xf numFmtId="194" fontId="16" fillId="0" borderId="0">
      <alignment horizontal="left" wrapText="1"/>
    </xf>
    <xf numFmtId="0" fontId="121" fillId="0" borderId="0"/>
    <xf numFmtId="165" fontId="56" fillId="0" borderId="0">
      <alignment horizontal="left" wrapText="1"/>
    </xf>
    <xf numFmtId="0" fontId="135" fillId="0" borderId="0" applyFill="0" applyBorder="0" applyProtection="0">
      <alignment horizontal="left" vertical="top"/>
    </xf>
    <xf numFmtId="165" fontId="56" fillId="0" borderId="0">
      <alignment horizontal="left" wrapText="1"/>
    </xf>
    <xf numFmtId="165" fontId="56" fillId="0" borderId="0">
      <alignment horizontal="left" wrapText="1"/>
    </xf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61" applyNumberFormat="0" applyFill="0" applyAlignment="0" applyProtection="0"/>
    <xf numFmtId="0" fontId="54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5" fillId="0" borderId="49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51" fillId="56" borderId="25" applyNumberFormat="0" applyAlignment="0" applyProtection="0"/>
    <xf numFmtId="0" fontId="51" fillId="56" borderId="25" applyNumberFormat="0" applyAlignment="0" applyProtection="0"/>
    <xf numFmtId="0" fontId="51" fillId="56" borderId="25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55" borderId="23" applyNumberFormat="0" applyAlignment="0" applyProtection="0"/>
    <xf numFmtId="0" fontId="40" fillId="0" borderId="0" applyNumberFormat="0" applyFill="0" applyBorder="0" applyAlignment="0" applyProtection="0"/>
    <xf numFmtId="0" fontId="54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/>
    <xf numFmtId="0" fontId="11" fillId="0" borderId="0"/>
    <xf numFmtId="0" fontId="11" fillId="57" borderId="26" applyNumberFormat="0" applyFont="0" applyAlignment="0" applyProtection="0"/>
    <xf numFmtId="0" fontId="10" fillId="0" borderId="0"/>
    <xf numFmtId="0" fontId="9" fillId="0" borderId="0">
      <alignment vertical="top"/>
    </xf>
    <xf numFmtId="0" fontId="8" fillId="0" borderId="0"/>
    <xf numFmtId="9" fontId="8" fillId="0" borderId="0" applyFont="0" applyFill="0" applyBorder="0" applyAlignment="0" applyProtection="0"/>
    <xf numFmtId="37" fontId="28" fillId="0" borderId="0"/>
    <xf numFmtId="213" fontId="118" fillId="0" borderId="0"/>
    <xf numFmtId="42" fontId="118" fillId="0" borderId="0"/>
    <xf numFmtId="214" fontId="138" fillId="0" borderId="0" applyFill="0" applyBorder="0" applyAlignment="0" applyProtection="0"/>
    <xf numFmtId="49" fontId="1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141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>
      <alignment vertical="top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5">
    <xf numFmtId="0" fontId="0" fillId="0" borderId="0" xfId="0"/>
    <xf numFmtId="0" fontId="0" fillId="0" borderId="0" xfId="0" applyFill="1"/>
    <xf numFmtId="0" fontId="56" fillId="0" borderId="0" xfId="105" applyNumberFormat="1" applyAlignment="1"/>
    <xf numFmtId="0" fontId="112" fillId="0" borderId="0" xfId="6073" applyFont="1" applyFill="1" applyAlignment="1" applyProtection="1">
      <alignment horizontal="left"/>
    </xf>
    <xf numFmtId="3" fontId="17" fillId="0" borderId="0" xfId="42" applyFont="1">
      <alignment vertical="top"/>
    </xf>
    <xf numFmtId="3" fontId="17" fillId="0" borderId="30" xfId="42" applyFont="1" applyBorder="1">
      <alignment vertical="top"/>
    </xf>
    <xf numFmtId="3" fontId="17" fillId="0" borderId="0" xfId="42" applyFont="1" applyBorder="1">
      <alignment vertical="top"/>
    </xf>
    <xf numFmtId="3" fontId="17" fillId="0" borderId="32" xfId="42" applyFont="1" applyBorder="1">
      <alignment vertical="top"/>
    </xf>
    <xf numFmtId="4" fontId="17" fillId="0" borderId="0" xfId="6075" applyFont="1">
      <alignment vertical="top"/>
    </xf>
    <xf numFmtId="10" fontId="114" fillId="0" borderId="32" xfId="6076" applyFont="1" applyBorder="1">
      <alignment vertical="top"/>
    </xf>
    <xf numFmtId="10" fontId="17" fillId="0" borderId="0" xfId="6076" applyFont="1" applyBorder="1">
      <alignment vertical="top"/>
    </xf>
    <xf numFmtId="3" fontId="17" fillId="0" borderId="0" xfId="6075" applyNumberFormat="1" applyFont="1">
      <alignment vertical="top"/>
    </xf>
    <xf numFmtId="3" fontId="114" fillId="0" borderId="32" xfId="6075" applyNumberFormat="1" applyFont="1" applyBorder="1">
      <alignment vertical="top"/>
    </xf>
    <xf numFmtId="3" fontId="17" fillId="0" borderId="32" xfId="6075" applyNumberFormat="1" applyFont="1" applyBorder="1">
      <alignment vertical="top"/>
    </xf>
    <xf numFmtId="178" fontId="17" fillId="0" borderId="0" xfId="6075" applyNumberFormat="1" applyFont="1" applyAlignment="1">
      <alignment horizontal="center" vertical="top"/>
    </xf>
    <xf numFmtId="10" fontId="17" fillId="0" borderId="0" xfId="6076" applyFont="1">
      <alignment vertical="top"/>
    </xf>
    <xf numFmtId="3" fontId="17" fillId="0" borderId="0" xfId="42" applyFont="1" applyProtection="1">
      <alignment vertical="top"/>
      <protection hidden="1"/>
    </xf>
    <xf numFmtId="3" fontId="112" fillId="0" borderId="28" xfId="42" applyFont="1" applyBorder="1" applyAlignment="1">
      <alignment horizontal="center" vertical="top"/>
    </xf>
    <xf numFmtId="3" fontId="112" fillId="0" borderId="28" xfId="42" quotePrefix="1" applyFont="1" applyBorder="1" applyAlignment="1">
      <alignment horizontal="center" vertical="top"/>
    </xf>
    <xf numFmtId="3" fontId="0" fillId="0" borderId="0" xfId="42" applyFont="1" applyProtection="1">
      <alignment vertical="top"/>
      <protection hidden="1"/>
    </xf>
    <xf numFmtId="42" fontId="0" fillId="0" borderId="0" xfId="42" applyNumberFormat="1" applyFont="1" applyBorder="1">
      <alignment vertical="top"/>
    </xf>
    <xf numFmtId="0" fontId="112" fillId="0" borderId="0" xfId="6074" quotePrefix="1" applyFont="1" applyAlignment="1">
      <alignment horizontal="left" vertical="top"/>
    </xf>
    <xf numFmtId="43" fontId="16" fillId="0" borderId="0" xfId="103" applyFont="1" applyAlignment="1"/>
    <xf numFmtId="0" fontId="117" fillId="0" borderId="16" xfId="105" applyNumberFormat="1" applyFont="1" applyFill="1" applyBorder="1" applyAlignment="1"/>
    <xf numFmtId="0" fontId="119" fillId="0" borderId="29" xfId="105" applyNumberFormat="1" applyFont="1" applyFill="1" applyBorder="1" applyAlignment="1"/>
    <xf numFmtId="0" fontId="117" fillId="0" borderId="30" xfId="105" applyNumberFormat="1" applyFont="1" applyFill="1" applyBorder="1" applyAlignment="1">
      <alignment horizontal="right"/>
    </xf>
    <xf numFmtId="0" fontId="56" fillId="0" borderId="0" xfId="105" applyNumberFormat="1" applyFont="1" applyAlignment="1"/>
    <xf numFmtId="0" fontId="120" fillId="0" borderId="31" xfId="105" applyNumberFormat="1" applyFont="1" applyFill="1" applyBorder="1" applyAlignment="1"/>
    <xf numFmtId="0" fontId="119" fillId="0" borderId="0" xfId="105" applyNumberFormat="1" applyFont="1" applyFill="1" applyBorder="1" applyAlignment="1"/>
    <xf numFmtId="0" fontId="117" fillId="0" borderId="32" xfId="105" applyNumberFormat="1" applyFont="1" applyFill="1" applyBorder="1" applyAlignment="1">
      <alignment horizontal="right"/>
    </xf>
    <xf numFmtId="0" fontId="119" fillId="0" borderId="31" xfId="105" applyNumberFormat="1" applyFont="1" applyFill="1" applyBorder="1" applyAlignment="1"/>
    <xf numFmtId="0" fontId="119" fillId="0" borderId="32" xfId="105" applyNumberFormat="1" applyFont="1" applyFill="1" applyBorder="1" applyAlignment="1"/>
    <xf numFmtId="0" fontId="117" fillId="0" borderId="31" xfId="105" applyNumberFormat="1" applyFont="1" applyFill="1" applyBorder="1" applyAlignment="1" applyProtection="1">
      <alignment horizontal="centerContinuous"/>
      <protection locked="0"/>
    </xf>
    <xf numFmtId="0" fontId="119" fillId="0" borderId="0" xfId="105" applyNumberFormat="1" applyFont="1" applyFill="1" applyBorder="1" applyAlignment="1">
      <alignment horizontal="centerContinuous"/>
    </xf>
    <xf numFmtId="0" fontId="117" fillId="0" borderId="0" xfId="105" applyNumberFormat="1" applyFont="1" applyFill="1" applyBorder="1" applyAlignment="1">
      <alignment horizontal="centerContinuous"/>
    </xf>
    <xf numFmtId="0" fontId="117" fillId="0" borderId="32" xfId="105" applyNumberFormat="1" applyFont="1" applyFill="1" applyBorder="1" applyAlignment="1">
      <alignment horizontal="centerContinuous"/>
    </xf>
    <xf numFmtId="0" fontId="117" fillId="0" borderId="31" xfId="105" applyNumberFormat="1" applyFont="1" applyFill="1" applyBorder="1" applyAlignment="1">
      <alignment horizontal="centerContinuous"/>
    </xf>
    <xf numFmtId="0" fontId="119" fillId="0" borderId="31" xfId="105" applyNumberFormat="1" applyFont="1" applyFill="1" applyBorder="1" applyAlignment="1" applyProtection="1">
      <protection locked="0"/>
    </xf>
    <xf numFmtId="0" fontId="117" fillId="0" borderId="31" xfId="105" applyNumberFormat="1" applyFont="1" applyFill="1" applyBorder="1" applyAlignment="1">
      <alignment horizontal="center"/>
    </xf>
    <xf numFmtId="0" fontId="119" fillId="0" borderId="0" xfId="105" applyNumberFormat="1" applyFont="1" applyFill="1" applyBorder="1" applyAlignment="1">
      <alignment horizontal="center"/>
    </xf>
    <xf numFmtId="0" fontId="119" fillId="0" borderId="32" xfId="105" applyNumberFormat="1" applyFont="1" applyFill="1" applyBorder="1" applyAlignment="1">
      <alignment horizontal="center"/>
    </xf>
    <xf numFmtId="0" fontId="117" fillId="0" borderId="54" xfId="105" applyNumberFormat="1" applyFont="1" applyFill="1" applyBorder="1" applyAlignment="1">
      <alignment horizontal="center"/>
    </xf>
    <xf numFmtId="0" fontId="117" fillId="0" borderId="28" xfId="105" applyNumberFormat="1" applyFont="1" applyFill="1" applyBorder="1" applyAlignment="1">
      <alignment horizontal="left"/>
    </xf>
    <xf numFmtId="0" fontId="119" fillId="0" borderId="28" xfId="105" applyNumberFormat="1" applyFont="1" applyFill="1" applyBorder="1" applyAlignment="1">
      <alignment horizontal="center"/>
    </xf>
    <xf numFmtId="0" fontId="119" fillId="0" borderId="52" xfId="105" applyNumberFormat="1" applyFont="1" applyFill="1" applyBorder="1" applyAlignment="1">
      <alignment horizontal="center"/>
    </xf>
    <xf numFmtId="0" fontId="119" fillId="0" borderId="31" xfId="105" applyNumberFormat="1" applyFont="1" applyFill="1" applyBorder="1" applyAlignment="1">
      <alignment horizontal="fill"/>
    </xf>
    <xf numFmtId="0" fontId="119" fillId="0" borderId="0" xfId="105" applyNumberFormat="1" applyFont="1" applyFill="1" applyBorder="1" applyAlignment="1">
      <alignment horizontal="fill"/>
    </xf>
    <xf numFmtId="0" fontId="119" fillId="0" borderId="32" xfId="105" applyNumberFormat="1" applyFont="1" applyFill="1" applyBorder="1" applyAlignment="1">
      <alignment horizontal="fill"/>
    </xf>
    <xf numFmtId="0" fontId="119" fillId="0" borderId="31" xfId="105" applyNumberFormat="1" applyFont="1" applyFill="1" applyBorder="1" applyAlignment="1">
      <alignment horizontal="center"/>
    </xf>
    <xf numFmtId="10" fontId="119" fillId="0" borderId="0" xfId="105" applyNumberFormat="1" applyFont="1" applyFill="1" applyBorder="1" applyAlignment="1"/>
    <xf numFmtId="10" fontId="119" fillId="0" borderId="32" xfId="105" applyNumberFormat="1" applyFont="1" applyFill="1" applyBorder="1" applyAlignment="1"/>
    <xf numFmtId="10" fontId="119" fillId="0" borderId="0" xfId="105" applyNumberFormat="1" applyFont="1" applyFill="1" applyAlignment="1" applyProtection="1">
      <protection locked="0"/>
    </xf>
    <xf numFmtId="10" fontId="119" fillId="0" borderId="0" xfId="105" applyNumberFormat="1" applyFont="1" applyFill="1" applyAlignment="1"/>
    <xf numFmtId="10" fontId="119" fillId="0" borderId="28" xfId="105" applyNumberFormat="1" applyFont="1" applyFill="1" applyBorder="1" applyAlignment="1"/>
    <xf numFmtId="10" fontId="119" fillId="0" borderId="15" xfId="105" applyNumberFormat="1" applyFont="1" applyFill="1" applyBorder="1" applyAlignment="1"/>
    <xf numFmtId="10" fontId="119" fillId="0" borderId="55" xfId="105" applyNumberFormat="1" applyFont="1" applyFill="1" applyBorder="1" applyAlignment="1"/>
    <xf numFmtId="0" fontId="119" fillId="0" borderId="33" xfId="105" applyNumberFormat="1" applyFont="1" applyFill="1" applyBorder="1" applyAlignment="1">
      <alignment horizontal="center"/>
    </xf>
    <xf numFmtId="0" fontId="119" fillId="0" borderId="34" xfId="105" applyNumberFormat="1" applyFont="1" applyFill="1" applyBorder="1" applyAlignment="1"/>
    <xf numFmtId="10" fontId="119" fillId="0" borderId="34" xfId="105" applyNumberFormat="1" applyFont="1" applyFill="1" applyBorder="1" applyAlignment="1"/>
    <xf numFmtId="10" fontId="119" fillId="0" borderId="35" xfId="105" applyNumberFormat="1" applyFont="1" applyFill="1" applyBorder="1" applyAlignment="1"/>
    <xf numFmtId="0" fontId="56" fillId="0" borderId="0" xfId="105" applyNumberFormat="1" applyFont="1" applyBorder="1" applyAlignment="1"/>
    <xf numFmtId="0" fontId="117" fillId="0" borderId="29" xfId="105" applyNumberFormat="1" applyFont="1" applyFill="1" applyBorder="1" applyAlignment="1">
      <alignment horizontal="right"/>
    </xf>
    <xf numFmtId="14" fontId="121" fillId="0" borderId="29" xfId="105" applyNumberFormat="1" applyFont="1" applyFill="1" applyBorder="1" applyAlignment="1">
      <alignment horizontal="left"/>
    </xf>
    <xf numFmtId="0" fontId="117" fillId="0" borderId="31" xfId="105" applyNumberFormat="1" applyFont="1" applyFill="1" applyBorder="1" applyAlignment="1"/>
    <xf numFmtId="0" fontId="117" fillId="0" borderId="0" xfId="105" applyNumberFormat="1" applyFont="1" applyFill="1" applyBorder="1" applyAlignment="1"/>
    <xf numFmtId="0" fontId="117" fillId="0" borderId="32" xfId="105" applyNumberFormat="1" applyFont="1" applyFill="1" applyBorder="1" applyAlignment="1"/>
    <xf numFmtId="0" fontId="56" fillId="0" borderId="31" xfId="105" applyNumberFormat="1" applyFont="1" applyBorder="1" applyAlignment="1"/>
    <xf numFmtId="0" fontId="56" fillId="0" borderId="32" xfId="105" applyNumberFormat="1" applyFont="1" applyBorder="1" applyAlignment="1"/>
    <xf numFmtId="0" fontId="117" fillId="0" borderId="28" xfId="105" applyNumberFormat="1" applyFont="1" applyFill="1" applyBorder="1" applyAlignment="1" applyProtection="1">
      <protection locked="0"/>
    </xf>
    <xf numFmtId="0" fontId="117" fillId="0" borderId="28" xfId="105" applyNumberFormat="1" applyFont="1" applyFill="1" applyBorder="1" applyAlignment="1">
      <alignment horizontal="center"/>
    </xf>
    <xf numFmtId="0" fontId="117" fillId="0" borderId="52" xfId="105" applyNumberFormat="1" applyFont="1" applyFill="1" applyBorder="1" applyAlignment="1">
      <alignment horizontal="center"/>
    </xf>
    <xf numFmtId="0" fontId="56" fillId="0" borderId="31" xfId="105" applyNumberFormat="1" applyBorder="1" applyAlignment="1"/>
    <xf numFmtId="0" fontId="56" fillId="0" borderId="0" xfId="105" applyNumberFormat="1" applyBorder="1" applyAlignment="1"/>
    <xf numFmtId="0" fontId="56" fillId="0" borderId="32" xfId="105" applyNumberFormat="1" applyBorder="1" applyAlignment="1"/>
    <xf numFmtId="0" fontId="119" fillId="0" borderId="31" xfId="6118" applyFont="1" applyBorder="1" applyAlignment="1">
      <alignment horizontal="center"/>
    </xf>
    <xf numFmtId="0" fontId="119" fillId="0" borderId="0" xfId="105" applyNumberFormat="1" applyFont="1" applyFill="1" applyBorder="1" applyAlignment="1">
      <alignment horizontal="left"/>
    </xf>
    <xf numFmtId="200" fontId="119" fillId="0" borderId="0" xfId="6119" applyNumberFormat="1" applyFont="1" applyFill="1" applyBorder="1"/>
    <xf numFmtId="200" fontId="119" fillId="0" borderId="32" xfId="6119" applyNumberFormat="1" applyFont="1" applyFill="1" applyBorder="1"/>
    <xf numFmtId="165" fontId="119" fillId="0" borderId="0" xfId="105" applyFont="1" applyFill="1" applyBorder="1" applyAlignment="1">
      <alignment horizontal="left"/>
    </xf>
    <xf numFmtId="165" fontId="119" fillId="0" borderId="0" xfId="105" applyFont="1" applyFill="1" applyBorder="1" applyAlignment="1"/>
    <xf numFmtId="201" fontId="119" fillId="0" borderId="0" xfId="105" applyNumberFormat="1" applyFont="1" applyFill="1" applyBorder="1" applyAlignment="1"/>
    <xf numFmtId="202" fontId="119" fillId="0" borderId="52" xfId="105" applyNumberFormat="1" applyFont="1" applyFill="1" applyBorder="1" applyAlignment="1"/>
    <xf numFmtId="9" fontId="119" fillId="0" borderId="0" xfId="6120" applyFont="1" applyFill="1" applyBorder="1"/>
    <xf numFmtId="200" fontId="119" fillId="0" borderId="55" xfId="6119" applyNumberFormat="1" applyFont="1" applyFill="1" applyBorder="1"/>
    <xf numFmtId="200" fontId="119" fillId="0" borderId="51" xfId="6119" applyNumberFormat="1" applyFont="1" applyFill="1" applyBorder="1" applyProtection="1">
      <protection locked="0"/>
    </xf>
    <xf numFmtId="0" fontId="56" fillId="0" borderId="33" xfId="105" applyNumberFormat="1" applyBorder="1" applyAlignment="1"/>
    <xf numFmtId="0" fontId="56" fillId="0" borderId="34" xfId="105" applyNumberFormat="1" applyBorder="1" applyAlignment="1"/>
    <xf numFmtId="0" fontId="56" fillId="0" borderId="35" xfId="105" applyNumberFormat="1" applyBorder="1" applyAlignment="1"/>
    <xf numFmtId="0" fontId="119" fillId="0" borderId="16" xfId="6118" applyFont="1" applyBorder="1" applyAlignment="1">
      <alignment horizontal="centerContinuous"/>
    </xf>
    <xf numFmtId="0" fontId="119" fillId="0" borderId="29" xfId="6118" applyFont="1" applyBorder="1" applyAlignment="1">
      <alignment horizontal="centerContinuous"/>
    </xf>
    <xf numFmtId="0" fontId="119" fillId="0" borderId="30" xfId="6118" applyFont="1" applyBorder="1" applyAlignment="1">
      <alignment horizontal="centerContinuous"/>
    </xf>
    <xf numFmtId="0" fontId="119" fillId="0" borderId="31" xfId="6118" applyFont="1" applyBorder="1" applyAlignment="1">
      <alignment horizontal="centerContinuous"/>
    </xf>
    <xf numFmtId="0" fontId="119" fillId="0" borderId="0" xfId="6118" applyFont="1" applyBorder="1" applyAlignment="1">
      <alignment horizontal="centerContinuous"/>
    </xf>
    <xf numFmtId="0" fontId="119" fillId="0" borderId="32" xfId="6118" applyFont="1" applyBorder="1" applyAlignment="1">
      <alignment horizontal="centerContinuous"/>
    </xf>
    <xf numFmtId="0" fontId="122" fillId="0" borderId="17" xfId="6118" applyFont="1" applyBorder="1" applyAlignment="1">
      <alignment horizontal="centerContinuous"/>
    </xf>
    <xf numFmtId="0" fontId="122" fillId="0" borderId="40" xfId="6118" applyFont="1" applyBorder="1" applyAlignment="1">
      <alignment horizontal="centerContinuous"/>
    </xf>
    <xf numFmtId="0" fontId="122" fillId="0" borderId="57" xfId="6118" applyFont="1" applyBorder="1" applyAlignment="1">
      <alignment horizontal="centerContinuous"/>
    </xf>
    <xf numFmtId="0" fontId="119" fillId="0" borderId="31" xfId="6118" applyFont="1" applyBorder="1"/>
    <xf numFmtId="0" fontId="119" fillId="0" borderId="0" xfId="6118" applyFont="1" applyBorder="1"/>
    <xf numFmtId="0" fontId="119" fillId="0" borderId="32" xfId="6118" applyFont="1" applyBorder="1"/>
    <xf numFmtId="0" fontId="119" fillId="0" borderId="0" xfId="6118" applyFont="1" applyBorder="1" applyAlignment="1">
      <alignment horizontal="center"/>
    </xf>
    <xf numFmtId="0" fontId="119" fillId="0" borderId="32" xfId="6118" applyFont="1" applyBorder="1" applyAlignment="1">
      <alignment horizontal="center"/>
    </xf>
    <xf numFmtId="0" fontId="119" fillId="0" borderId="54" xfId="6118" applyFont="1" applyBorder="1" applyAlignment="1">
      <alignment horizontal="center"/>
    </xf>
    <xf numFmtId="0" fontId="119" fillId="0" borderId="28" xfId="6118" applyFont="1" applyBorder="1" applyAlignment="1">
      <alignment horizontal="center"/>
    </xf>
    <xf numFmtId="0" fontId="119" fillId="0" borderId="52" xfId="6118" applyFont="1" applyBorder="1" applyAlignment="1">
      <alignment horizontal="center"/>
    </xf>
    <xf numFmtId="41" fontId="119" fillId="0" borderId="32" xfId="105" applyNumberFormat="1" applyFont="1" applyBorder="1" applyAlignment="1"/>
    <xf numFmtId="41" fontId="119" fillId="0" borderId="32" xfId="6121" applyNumberFormat="1" applyFont="1" applyFill="1" applyBorder="1"/>
    <xf numFmtId="41" fontId="119" fillId="0" borderId="55" xfId="6121" applyNumberFormat="1" applyFont="1" applyFill="1" applyBorder="1"/>
    <xf numFmtId="41" fontId="119" fillId="0" borderId="52" xfId="6121" applyNumberFormat="1" applyFont="1" applyFill="1" applyBorder="1"/>
    <xf numFmtId="0" fontId="119" fillId="0" borderId="32" xfId="105" applyNumberFormat="1" applyFont="1" applyBorder="1" applyAlignment="1"/>
    <xf numFmtId="164" fontId="119" fillId="0" borderId="0" xfId="6121" applyNumberFormat="1" applyFont="1" applyFill="1" applyBorder="1"/>
    <xf numFmtId="203" fontId="117" fillId="0" borderId="32" xfId="105" applyNumberFormat="1" applyFont="1" applyBorder="1" applyAlignment="1"/>
    <xf numFmtId="0" fontId="117" fillId="0" borderId="0" xfId="11153" applyNumberFormat="1" applyFont="1" applyFill="1" applyAlignment="1"/>
    <xf numFmtId="0" fontId="119" fillId="0" borderId="0" xfId="11153" applyNumberFormat="1" applyFont="1" applyFill="1" applyAlignment="1"/>
    <xf numFmtId="165" fontId="117" fillId="0" borderId="0" xfId="10793" applyNumberFormat="1" applyFont="1" applyFill="1" applyAlignment="1">
      <alignment horizontal="right"/>
    </xf>
    <xf numFmtId="0" fontId="16" fillId="0" borderId="0" xfId="11153" applyNumberFormat="1" applyAlignment="1"/>
    <xf numFmtId="0" fontId="117" fillId="0" borderId="56" xfId="10793" applyNumberFormat="1" applyFont="1" applyFill="1" applyBorder="1" applyAlignment="1">
      <alignment horizontal="right"/>
    </xf>
    <xf numFmtId="0" fontId="117" fillId="0" borderId="0" xfId="11153" applyNumberFormat="1" applyFont="1" applyFill="1" applyAlignment="1">
      <alignment horizontal="centerContinuous"/>
    </xf>
    <xf numFmtId="0" fontId="117" fillId="0" borderId="0" xfId="11153" applyNumberFormat="1" applyFont="1" applyFill="1" applyAlignment="1" applyProtection="1">
      <alignment horizontal="centerContinuous"/>
      <protection locked="0"/>
    </xf>
    <xf numFmtId="0" fontId="117" fillId="0" borderId="0" xfId="11153" applyNumberFormat="1" applyFont="1" applyFill="1" applyAlignment="1">
      <alignment horizontal="center"/>
    </xf>
    <xf numFmtId="0" fontId="117" fillId="0" borderId="28" xfId="11153" applyNumberFormat="1" applyFont="1" applyFill="1" applyBorder="1" applyAlignment="1">
      <alignment horizontal="center"/>
    </xf>
    <xf numFmtId="0" fontId="117" fillId="0" borderId="28" xfId="11153" applyNumberFormat="1" applyFont="1" applyFill="1" applyBorder="1" applyAlignment="1" applyProtection="1">
      <protection locked="0"/>
    </xf>
    <xf numFmtId="0" fontId="117" fillId="0" borderId="28" xfId="11153" applyNumberFormat="1" applyFont="1" applyFill="1" applyBorder="1" applyAlignment="1"/>
    <xf numFmtId="0" fontId="117" fillId="0" borderId="28" xfId="11153" applyNumberFormat="1" applyFont="1" applyFill="1" applyBorder="1" applyAlignment="1">
      <alignment horizontal="right"/>
    </xf>
    <xf numFmtId="0" fontId="119" fillId="0" borderId="0" xfId="11153" applyNumberFormat="1" applyFont="1" applyFill="1" applyAlignment="1">
      <alignment horizontal="center"/>
    </xf>
    <xf numFmtId="0" fontId="119" fillId="0" borderId="0" xfId="11153" applyNumberFormat="1" applyFont="1" applyFill="1" applyAlignment="1">
      <alignment horizontal="left"/>
    </xf>
    <xf numFmtId="165" fontId="119" fillId="0" borderId="0" xfId="11153" applyNumberFormat="1" applyFont="1" applyFill="1" applyAlignment="1"/>
    <xf numFmtId="201" fontId="119" fillId="0" borderId="0" xfId="11153" applyNumberFormat="1" applyFont="1" applyFill="1" applyAlignment="1"/>
    <xf numFmtId="165" fontId="119" fillId="0" borderId="28" xfId="11153" applyNumberFormat="1" applyFont="1" applyFill="1" applyBorder="1" applyAlignment="1"/>
    <xf numFmtId="165" fontId="119" fillId="0" borderId="0" xfId="11153" applyNumberFormat="1" applyFont="1" applyFill="1" applyBorder="1" applyAlignment="1"/>
    <xf numFmtId="165" fontId="16" fillId="0" borderId="0" xfId="11153" applyNumberFormat="1" applyAlignment="1"/>
    <xf numFmtId="9" fontId="119" fillId="0" borderId="0" xfId="11153" applyNumberFormat="1" applyFont="1" applyFill="1" applyAlignment="1"/>
    <xf numFmtId="165" fontId="119" fillId="0" borderId="2" xfId="11153" applyNumberFormat="1" applyFont="1" applyFill="1" applyBorder="1" applyAlignment="1" applyProtection="1">
      <protection locked="0"/>
    </xf>
    <xf numFmtId="0" fontId="16" fillId="0" borderId="0" xfId="11153" applyNumberFormat="1" applyFill="1" applyAlignment="1"/>
    <xf numFmtId="208" fontId="16" fillId="0" borderId="0" xfId="11153" applyNumberFormat="1" applyAlignment="1"/>
    <xf numFmtId="0" fontId="112" fillId="0" borderId="0" xfId="12270" applyFont="1">
      <alignment vertical="top"/>
    </xf>
    <xf numFmtId="0" fontId="17" fillId="0" borderId="0" xfId="12270" applyFont="1">
      <alignment vertical="top"/>
    </xf>
    <xf numFmtId="0" fontId="22" fillId="0" borderId="0" xfId="12270" applyFont="1">
      <alignment vertical="top"/>
    </xf>
    <xf numFmtId="0" fontId="112" fillId="0" borderId="0" xfId="12270" applyFont="1" applyAlignment="1">
      <alignment horizontal="left"/>
    </xf>
    <xf numFmtId="0" fontId="112" fillId="0" borderId="0" xfId="12270" applyFont="1" applyAlignment="1">
      <alignment horizontal="center" vertical="top"/>
    </xf>
    <xf numFmtId="0" fontId="9" fillId="0" borderId="0" xfId="12270">
      <alignment vertical="top"/>
    </xf>
    <xf numFmtId="0" fontId="112" fillId="0" borderId="16" xfId="12270" quotePrefix="1" applyFont="1" applyBorder="1" applyAlignment="1">
      <alignment horizontal="left" vertical="top"/>
    </xf>
    <xf numFmtId="0" fontId="112" fillId="0" borderId="29" xfId="12270" applyFont="1" applyBorder="1">
      <alignment vertical="top"/>
    </xf>
    <xf numFmtId="0" fontId="17" fillId="0" borderId="29" xfId="12270" applyFont="1" applyBorder="1">
      <alignment vertical="top"/>
    </xf>
    <xf numFmtId="0" fontId="112" fillId="0" borderId="31" xfId="12270" applyFont="1" applyBorder="1">
      <alignment vertical="top"/>
    </xf>
    <xf numFmtId="0" fontId="112" fillId="0" borderId="0" xfId="12270" applyFont="1" applyBorder="1">
      <alignment vertical="top"/>
    </xf>
    <xf numFmtId="0" fontId="17" fillId="0" borderId="0" xfId="12270" applyFont="1" applyBorder="1">
      <alignment vertical="top"/>
    </xf>
    <xf numFmtId="0" fontId="112" fillId="0" borderId="0" xfId="12270" applyFont="1" applyBorder="1" applyAlignment="1">
      <alignment horizontal="center" vertical="top"/>
    </xf>
    <xf numFmtId="0" fontId="112" fillId="0" borderId="32" xfId="12270" applyFont="1" applyBorder="1" applyAlignment="1">
      <alignment horizontal="center" vertical="top"/>
    </xf>
    <xf numFmtId="0" fontId="113" fillId="0" borderId="0" xfId="12270" applyFont="1" applyBorder="1" applyAlignment="1">
      <alignment horizontal="center" vertical="top"/>
    </xf>
    <xf numFmtId="0" fontId="112" fillId="0" borderId="28" xfId="12270" applyFont="1" applyBorder="1" applyAlignment="1">
      <alignment horizontal="center" vertical="top"/>
    </xf>
    <xf numFmtId="0" fontId="112" fillId="0" borderId="52" xfId="12270" applyFont="1" applyBorder="1" applyAlignment="1">
      <alignment horizontal="center" vertical="top"/>
    </xf>
    <xf numFmtId="0" fontId="17" fillId="0" borderId="32" xfId="12270" applyFont="1" applyBorder="1">
      <alignment vertical="top"/>
    </xf>
    <xf numFmtId="10" fontId="114" fillId="0" borderId="0" xfId="12270" applyNumberFormat="1" applyFont="1" applyBorder="1">
      <alignment vertical="top"/>
    </xf>
    <xf numFmtId="10" fontId="17" fillId="0" borderId="32" xfId="12270" applyNumberFormat="1" applyFont="1" applyBorder="1">
      <alignment vertical="top"/>
    </xf>
    <xf numFmtId="10" fontId="17" fillId="0" borderId="0" xfId="12270" applyNumberFormat="1" applyFont="1" applyBorder="1">
      <alignment vertical="top"/>
    </xf>
    <xf numFmtId="10" fontId="17" fillId="0" borderId="52" xfId="12270" applyNumberFormat="1" applyFont="1" applyBorder="1">
      <alignment vertical="top"/>
    </xf>
    <xf numFmtId="10" fontId="17" fillId="0" borderId="53" xfId="12270" applyNumberFormat="1" applyFont="1" applyBorder="1">
      <alignment vertical="top"/>
    </xf>
    <xf numFmtId="10" fontId="17" fillId="0" borderId="51" xfId="12270" applyNumberFormat="1" applyFont="1" applyBorder="1">
      <alignment vertical="top"/>
    </xf>
    <xf numFmtId="10" fontId="114" fillId="0" borderId="32" xfId="12270" applyNumberFormat="1" applyFont="1" applyBorder="1">
      <alignment vertical="top"/>
    </xf>
    <xf numFmtId="7" fontId="17" fillId="0" borderId="0" xfId="12270" applyNumberFormat="1" applyFont="1">
      <alignment vertical="top"/>
    </xf>
    <xf numFmtId="0" fontId="112" fillId="0" borderId="33" xfId="12270" applyFont="1" applyBorder="1">
      <alignment vertical="top"/>
    </xf>
    <xf numFmtId="0" fontId="112" fillId="0" borderId="34" xfId="12270" applyFont="1" applyBorder="1">
      <alignment vertical="top"/>
    </xf>
    <xf numFmtId="0" fontId="17" fillId="0" borderId="34" xfId="12270" applyFont="1" applyBorder="1">
      <alignment vertical="top"/>
    </xf>
    <xf numFmtId="0" fontId="113" fillId="0" borderId="0" xfId="12270" applyFont="1">
      <alignment vertical="top"/>
    </xf>
    <xf numFmtId="0" fontId="9" fillId="0" borderId="0" xfId="12270" applyFont="1">
      <alignment vertical="top"/>
    </xf>
    <xf numFmtId="42" fontId="9" fillId="0" borderId="0" xfId="12270" applyNumberFormat="1" applyFont="1">
      <alignment vertical="top"/>
    </xf>
    <xf numFmtId="0" fontId="115" fillId="0" borderId="0" xfId="12270" applyFont="1">
      <alignment vertical="top"/>
    </xf>
    <xf numFmtId="0" fontId="116" fillId="0" borderId="0" xfId="12270" applyFont="1">
      <alignment vertical="top"/>
    </xf>
    <xf numFmtId="0" fontId="8" fillId="0" borderId="0" xfId="12271"/>
    <xf numFmtId="0" fontId="8" fillId="0" borderId="0" xfId="12271" applyAlignment="1">
      <alignment horizontal="centerContinuous"/>
    </xf>
    <xf numFmtId="0" fontId="8" fillId="0" borderId="0" xfId="12271" applyBorder="1" applyAlignment="1">
      <alignment horizontal="center"/>
    </xf>
    <xf numFmtId="0" fontId="7" fillId="0" borderId="0" xfId="12278" applyAlignment="1">
      <alignment horizontal="centerContinuous"/>
    </xf>
    <xf numFmtId="0" fontId="7" fillId="0" borderId="0" xfId="12278"/>
    <xf numFmtId="0" fontId="7" fillId="0" borderId="0" xfId="12278" applyFill="1" applyAlignment="1">
      <alignment horizontal="centerContinuous"/>
    </xf>
    <xf numFmtId="0" fontId="7" fillId="0" borderId="0" xfId="12278" quotePrefix="1" applyAlignment="1">
      <alignment horizontal="centerContinuous"/>
    </xf>
    <xf numFmtId="0" fontId="7" fillId="0" borderId="0" xfId="12278" quotePrefix="1"/>
    <xf numFmtId="0" fontId="7" fillId="0" borderId="0" xfId="12278" applyBorder="1" applyAlignment="1">
      <alignment horizontal="center"/>
    </xf>
    <xf numFmtId="0" fontId="7" fillId="0" borderId="28" xfId="12278" applyBorder="1" applyAlignment="1">
      <alignment horizontal="center"/>
    </xf>
    <xf numFmtId="42" fontId="7" fillId="0" borderId="0" xfId="12278" applyNumberFormat="1"/>
    <xf numFmtId="42" fontId="7" fillId="0" borderId="15" xfId="12278" applyNumberFormat="1" applyBorder="1"/>
    <xf numFmtId="42" fontId="7" fillId="0" borderId="0" xfId="12278" applyNumberFormat="1" applyBorder="1"/>
    <xf numFmtId="0" fontId="7" fillId="0" borderId="0" xfId="12278" applyFill="1"/>
    <xf numFmtId="42" fontId="7" fillId="0" borderId="15" xfId="12278" applyNumberFormat="1" applyFill="1" applyBorder="1"/>
    <xf numFmtId="42" fontId="7" fillId="0" borderId="0" xfId="12278" applyNumberFormat="1" applyFill="1"/>
    <xf numFmtId="210" fontId="136" fillId="0" borderId="0" xfId="12278" applyNumberFormat="1" applyFont="1" applyFill="1"/>
    <xf numFmtId="0" fontId="137" fillId="0" borderId="0" xfId="12278" applyFont="1" applyFill="1"/>
    <xf numFmtId="42" fontId="137" fillId="0" borderId="15" xfId="12278" applyNumberFormat="1" applyFont="1" applyFill="1" applyBorder="1"/>
    <xf numFmtId="195" fontId="7" fillId="0" borderId="0" xfId="12278" applyNumberFormat="1"/>
    <xf numFmtId="195" fontId="7" fillId="0" borderId="0" xfId="12279" applyNumberFormat="1" applyFont="1"/>
    <xf numFmtId="3" fontId="7" fillId="0" borderId="0" xfId="12278" applyNumberFormat="1" applyFill="1"/>
    <xf numFmtId="3" fontId="136" fillId="0" borderId="0" xfId="12278" applyNumberFormat="1" applyFont="1" applyFill="1"/>
    <xf numFmtId="3" fontId="7" fillId="0" borderId="0" xfId="12278" applyNumberFormat="1"/>
    <xf numFmtId="211" fontId="7" fillId="0" borderId="0" xfId="12278" applyNumberFormat="1"/>
    <xf numFmtId="10" fontId="17" fillId="0" borderId="40" xfId="12270" applyNumberFormat="1" applyFont="1" applyBorder="1">
      <alignment vertical="top"/>
    </xf>
    <xf numFmtId="0" fontId="112" fillId="0" borderId="2" xfId="12270" applyFont="1" applyBorder="1">
      <alignment vertical="top"/>
    </xf>
    <xf numFmtId="42" fontId="9" fillId="0" borderId="2" xfId="12270" applyNumberFormat="1" applyFont="1" applyBorder="1">
      <alignment vertical="top"/>
    </xf>
    <xf numFmtId="0" fontId="7" fillId="0" borderId="2" xfId="12278" applyFill="1" applyBorder="1"/>
    <xf numFmtId="0" fontId="9" fillId="0" borderId="2" xfId="12270" applyFont="1" applyBorder="1">
      <alignment vertical="top"/>
    </xf>
    <xf numFmtId="0" fontId="7" fillId="0" borderId="2" xfId="12278" applyFill="1" applyBorder="1" applyAlignment="1">
      <alignment wrapText="1"/>
    </xf>
    <xf numFmtId="0" fontId="54" fillId="0" borderId="2" xfId="12278" applyFont="1" applyBorder="1"/>
    <xf numFmtId="215" fontId="54" fillId="0" borderId="2" xfId="12270" applyNumberFormat="1" applyFont="1" applyBorder="1">
      <alignment vertical="top"/>
    </xf>
    <xf numFmtId="0" fontId="7" fillId="0" borderId="0" xfId="12270" applyFont="1">
      <alignment vertical="top"/>
    </xf>
    <xf numFmtId="42" fontId="7" fillId="0" borderId="0" xfId="12270" applyNumberFormat="1" applyFont="1">
      <alignment vertical="top"/>
    </xf>
    <xf numFmtId="10" fontId="137" fillId="0" borderId="0" xfId="6076" applyNumberFormat="1" applyFont="1" applyFill="1" applyProtection="1">
      <alignment vertical="top"/>
    </xf>
    <xf numFmtId="37" fontId="7" fillId="0" borderId="0" xfId="12270" applyNumberFormat="1" applyFont="1">
      <alignment vertical="top"/>
    </xf>
    <xf numFmtId="0" fontId="7" fillId="0" borderId="0" xfId="12271" applyFont="1" applyBorder="1" applyAlignment="1">
      <alignment horizontal="center"/>
    </xf>
    <xf numFmtId="10" fontId="64" fillId="0" borderId="40" xfId="104" applyNumberFormat="1" applyFont="1" applyBorder="1" applyAlignment="1">
      <alignment vertical="top"/>
    </xf>
    <xf numFmtId="42" fontId="7" fillId="0" borderId="2" xfId="12270" applyNumberFormat="1" applyFont="1" applyBorder="1">
      <alignment vertical="top"/>
    </xf>
    <xf numFmtId="0" fontId="7" fillId="0" borderId="2" xfId="12270" applyFont="1" applyBorder="1">
      <alignment vertical="top"/>
    </xf>
    <xf numFmtId="3" fontId="7" fillId="0" borderId="2" xfId="12270" applyNumberFormat="1" applyFont="1" applyBorder="1">
      <alignment vertical="top"/>
    </xf>
    <xf numFmtId="0" fontId="64" fillId="0" borderId="0" xfId="12270" applyFont="1">
      <alignment vertical="top"/>
    </xf>
    <xf numFmtId="42" fontId="137" fillId="0" borderId="0" xfId="42" applyNumberFormat="1" applyFont="1">
      <alignment vertical="top"/>
    </xf>
    <xf numFmtId="42" fontId="137" fillId="0" borderId="28" xfId="42" applyNumberFormat="1" applyFont="1" applyBorder="1">
      <alignment vertical="top"/>
    </xf>
    <xf numFmtId="42" fontId="137" fillId="0" borderId="0" xfId="42" applyNumberFormat="1" applyFont="1" applyBorder="1">
      <alignment vertical="top"/>
    </xf>
    <xf numFmtId="3" fontId="137" fillId="0" borderId="0" xfId="42" applyFont="1">
      <alignment vertical="top"/>
    </xf>
    <xf numFmtId="5" fontId="137" fillId="0" borderId="0" xfId="44" applyFont="1" applyFill="1">
      <alignment vertical="top"/>
    </xf>
    <xf numFmtId="10" fontId="137" fillId="0" borderId="0" xfId="6076" applyFont="1">
      <alignment vertical="top"/>
    </xf>
    <xf numFmtId="42" fontId="137" fillId="0" borderId="0" xfId="44" applyNumberFormat="1" applyFont="1">
      <alignment vertical="top"/>
    </xf>
    <xf numFmtId="37" fontId="137" fillId="0" borderId="0" xfId="42" applyNumberFormat="1" applyFont="1">
      <alignment vertical="top"/>
    </xf>
    <xf numFmtId="10" fontId="137" fillId="0" borderId="0" xfId="104" applyNumberFormat="1" applyFont="1"/>
    <xf numFmtId="0" fontId="8" fillId="0" borderId="2" xfId="12271" applyBorder="1"/>
    <xf numFmtId="209" fontId="8" fillId="0" borderId="2" xfId="12271" applyNumberFormat="1" applyBorder="1"/>
    <xf numFmtId="0" fontId="137" fillId="0" borderId="2" xfId="0" applyFont="1" applyBorder="1"/>
    <xf numFmtId="209" fontId="137" fillId="0" borderId="2" xfId="0" applyNumberFormat="1" applyFont="1" applyBorder="1"/>
    <xf numFmtId="0" fontId="137" fillId="0" borderId="2" xfId="105" applyNumberFormat="1" applyFont="1" applyBorder="1" applyAlignment="1"/>
    <xf numFmtId="10" fontId="137" fillId="0" borderId="2" xfId="105" applyNumberFormat="1" applyFont="1" applyBorder="1" applyAlignment="1"/>
    <xf numFmtId="43" fontId="137" fillId="0" borderId="2" xfId="103" applyFont="1" applyBorder="1" applyAlignment="1"/>
    <xf numFmtId="43" fontId="137" fillId="0" borderId="2" xfId="105" applyNumberFormat="1" applyFont="1" applyBorder="1" applyAlignment="1"/>
    <xf numFmtId="0" fontId="54" fillId="0" borderId="0" xfId="12271" applyFont="1" applyAlignment="1">
      <alignment horizontal="centerContinuous"/>
    </xf>
    <xf numFmtId="0" fontId="139" fillId="0" borderId="2" xfId="105" applyNumberFormat="1" applyFont="1" applyBorder="1" applyAlignment="1"/>
    <xf numFmtId="0" fontId="137" fillId="0" borderId="2" xfId="0" applyFont="1" applyBorder="1" applyAlignment="1">
      <alignment horizontal="center" wrapText="1"/>
    </xf>
    <xf numFmtId="0" fontId="139" fillId="0" borderId="2" xfId="0" applyFont="1" applyBorder="1" applyAlignment="1">
      <alignment horizontal="center"/>
    </xf>
    <xf numFmtId="0" fontId="6" fillId="0" borderId="0" xfId="12280" applyAlignment="1">
      <alignment horizontal="centerContinuous"/>
    </xf>
    <xf numFmtId="0" fontId="6" fillId="0" borderId="0" xfId="12280"/>
    <xf numFmtId="0" fontId="6" fillId="0" borderId="0" xfId="12280" applyBorder="1" applyAlignment="1">
      <alignment horizontal="center"/>
    </xf>
    <xf numFmtId="0" fontId="6" fillId="0" borderId="28" xfId="12280" applyBorder="1" applyAlignment="1">
      <alignment horizontal="center"/>
    </xf>
    <xf numFmtId="0" fontId="6" fillId="0" borderId="0" xfId="12280" applyBorder="1" applyAlignment="1">
      <alignment horizontal="left"/>
    </xf>
    <xf numFmtId="0" fontId="6" fillId="0" borderId="0" xfId="12280" applyAlignment="1">
      <alignment horizontal="left"/>
    </xf>
    <xf numFmtId="42" fontId="6" fillId="0" borderId="0" xfId="12280" applyNumberFormat="1"/>
    <xf numFmtId="42" fontId="6" fillId="0" borderId="15" xfId="12280" applyNumberFormat="1" applyBorder="1"/>
    <xf numFmtId="195" fontId="6" fillId="0" borderId="0" xfId="12281" applyNumberFormat="1" applyFont="1"/>
    <xf numFmtId="3" fontId="6" fillId="0" borderId="0" xfId="12280" applyNumberFormat="1"/>
    <xf numFmtId="0" fontId="8" fillId="0" borderId="2" xfId="12271" applyBorder="1" applyAlignment="1">
      <alignment horizontal="center"/>
    </xf>
    <xf numFmtId="10" fontId="8" fillId="0" borderId="0" xfId="104" applyNumberFormat="1" applyFont="1"/>
    <xf numFmtId="42" fontId="7" fillId="0" borderId="0" xfId="12278" applyNumberFormat="1" applyFill="1" applyBorder="1"/>
    <xf numFmtId="8" fontId="17" fillId="0" borderId="0" xfId="12270" applyNumberFormat="1" applyFont="1">
      <alignment vertical="top"/>
    </xf>
    <xf numFmtId="42" fontId="136" fillId="0" borderId="0" xfId="12280" applyNumberFormat="1" applyFont="1"/>
    <xf numFmtId="187" fontId="7" fillId="0" borderId="0" xfId="12278" applyNumberFormat="1" applyBorder="1"/>
    <xf numFmtId="187" fontId="7" fillId="0" borderId="0" xfId="12278" applyNumberFormat="1"/>
    <xf numFmtId="42" fontId="140" fillId="0" borderId="0" xfId="12278" applyNumberFormat="1" applyFont="1"/>
    <xf numFmtId="187" fontId="137" fillId="0" borderId="0" xfId="12278" applyNumberFormat="1" applyFont="1" applyFill="1"/>
    <xf numFmtId="212" fontId="7" fillId="0" borderId="0" xfId="12278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103" applyFont="1" applyFill="1"/>
    <xf numFmtId="10" fontId="0" fillId="0" borderId="0" xfId="104" applyNumberFormat="1" applyFont="1" applyFill="1"/>
    <xf numFmtId="0" fontId="0" fillId="0" borderId="2" xfId="0" applyFill="1" applyBorder="1"/>
    <xf numFmtId="44" fontId="8" fillId="0" borderId="0" xfId="12282" applyFont="1"/>
    <xf numFmtId="43" fontId="8" fillId="0" borderId="0" xfId="12271" applyNumberFormat="1"/>
    <xf numFmtId="0" fontId="112" fillId="0" borderId="0" xfId="12270" applyFont="1" applyAlignment="1">
      <alignment horizontal="center" vertical="top"/>
    </xf>
    <xf numFmtId="0" fontId="112" fillId="124" borderId="0" xfId="12270" applyFont="1" applyFill="1" applyAlignment="1">
      <alignment horizontal="left"/>
    </xf>
    <xf numFmtId="0" fontId="112" fillId="124" borderId="0" xfId="12270" applyFont="1" applyFill="1">
      <alignment vertical="top"/>
    </xf>
    <xf numFmtId="0" fontId="112" fillId="124" borderId="0" xfId="12270" applyFont="1" applyFill="1" applyAlignment="1">
      <alignment horizontal="center" vertical="top"/>
    </xf>
    <xf numFmtId="0" fontId="9" fillId="124" borderId="0" xfId="12270" applyFill="1">
      <alignment vertical="top"/>
    </xf>
    <xf numFmtId="0" fontId="17" fillId="124" borderId="0" xfId="12270" applyFont="1" applyFill="1">
      <alignment vertical="top"/>
    </xf>
    <xf numFmtId="3" fontId="17" fillId="124" borderId="0" xfId="42" applyFont="1" applyFill="1">
      <alignment vertical="top"/>
    </xf>
    <xf numFmtId="0" fontId="112" fillId="0" borderId="0" xfId="12270" applyFont="1" applyAlignment="1">
      <alignment horizontal="center" vertical="top"/>
    </xf>
    <xf numFmtId="0" fontId="112" fillId="0" borderId="0" xfId="12270" applyFont="1" applyAlignment="1">
      <alignment horizontal="center" vertical="top"/>
    </xf>
    <xf numFmtId="0" fontId="112" fillId="0" borderId="0" xfId="6074" applyFont="1">
      <alignment vertical="top"/>
    </xf>
    <xf numFmtId="0" fontId="4" fillId="0" borderId="0" xfId="6074" applyFont="1">
      <alignment vertical="top"/>
    </xf>
    <xf numFmtId="10" fontId="114" fillId="0" borderId="0" xfId="6076" applyFont="1">
      <alignment vertical="top"/>
    </xf>
    <xf numFmtId="0" fontId="114" fillId="0" borderId="0" xfId="6074" applyFont="1">
      <alignment vertical="top"/>
    </xf>
    <xf numFmtId="0" fontId="17" fillId="0" borderId="0" xfId="6074" applyFont="1">
      <alignment vertical="top"/>
    </xf>
    <xf numFmtId="10" fontId="114" fillId="0" borderId="0" xfId="6074" applyNumberFormat="1" applyFont="1">
      <alignment vertical="top"/>
    </xf>
    <xf numFmtId="0" fontId="112" fillId="0" borderId="0" xfId="12270" applyFont="1" applyAlignment="1">
      <alignment horizontal="center" vertical="top"/>
    </xf>
    <xf numFmtId="10" fontId="115" fillId="0" borderId="0" xfId="6076" applyNumberFormat="1" applyFont="1" applyFill="1" applyProtection="1">
      <alignment vertical="top"/>
    </xf>
    <xf numFmtId="42" fontId="17" fillId="0" borderId="0" xfId="12270" applyNumberFormat="1" applyFont="1">
      <alignment vertical="top"/>
    </xf>
    <xf numFmtId="6" fontId="9" fillId="0" borderId="0" xfId="12270" applyNumberFormat="1" applyFont="1">
      <alignment vertical="top"/>
    </xf>
    <xf numFmtId="3" fontId="0" fillId="125" borderId="62" xfId="42" applyFont="1" applyFill="1" applyBorder="1" applyProtection="1">
      <alignment vertical="top"/>
      <protection hidden="1"/>
    </xf>
    <xf numFmtId="42" fontId="0" fillId="0" borderId="0" xfId="0" applyNumberFormat="1"/>
    <xf numFmtId="0" fontId="0" fillId="0" borderId="28" xfId="0" applyBorder="1"/>
    <xf numFmtId="0" fontId="3" fillId="0" borderId="0" xfId="12284"/>
    <xf numFmtId="0" fontId="17" fillId="0" borderId="0" xfId="12285" applyFont="1">
      <alignment vertical="top"/>
    </xf>
    <xf numFmtId="0" fontId="113" fillId="0" borderId="0" xfId="12285" applyFont="1">
      <alignment vertical="top"/>
    </xf>
    <xf numFmtId="0" fontId="3" fillId="0" borderId="0" xfId="12285" applyFont="1">
      <alignment vertical="top"/>
    </xf>
    <xf numFmtId="0" fontId="112" fillId="0" borderId="0" xfId="12285" applyFont="1">
      <alignment vertical="top"/>
    </xf>
    <xf numFmtId="0" fontId="112" fillId="0" borderId="0" xfId="12285" applyFont="1" applyAlignment="1">
      <alignment horizontal="center" vertical="top"/>
    </xf>
    <xf numFmtId="42" fontId="3" fillId="0" borderId="0" xfId="12285" applyNumberFormat="1" applyFont="1">
      <alignment vertical="top"/>
    </xf>
    <xf numFmtId="42" fontId="17" fillId="0" borderId="0" xfId="12285" applyNumberFormat="1" applyFont="1">
      <alignment vertical="top"/>
    </xf>
    <xf numFmtId="0" fontId="112" fillId="0" borderId="0" xfId="12285" quotePrefix="1" applyFont="1" applyAlignment="1">
      <alignment horizontal="left" vertical="top"/>
    </xf>
    <xf numFmtId="6" fontId="3" fillId="0" borderId="0" xfId="12285" applyNumberFormat="1" applyFont="1">
      <alignment vertical="top"/>
    </xf>
    <xf numFmtId="0" fontId="17" fillId="0" borderId="34" xfId="12285" applyFont="1" applyBorder="1">
      <alignment vertical="top"/>
    </xf>
    <xf numFmtId="0" fontId="112" fillId="0" borderId="34" xfId="12285" applyFont="1" applyBorder="1">
      <alignment vertical="top"/>
    </xf>
    <xf numFmtId="0" fontId="112" fillId="0" borderId="33" xfId="12285" applyFont="1" applyBorder="1">
      <alignment vertical="top"/>
    </xf>
    <xf numFmtId="7" fontId="17" fillId="0" borderId="0" xfId="12285" applyNumberFormat="1" applyFont="1">
      <alignment vertical="top"/>
    </xf>
    <xf numFmtId="0" fontId="17" fillId="0" borderId="0" xfId="12285" applyFont="1" applyBorder="1">
      <alignment vertical="top"/>
    </xf>
    <xf numFmtId="0" fontId="112" fillId="0" borderId="0" xfId="12285" applyFont="1" applyBorder="1">
      <alignment vertical="top"/>
    </xf>
    <xf numFmtId="0" fontId="112" fillId="0" borderId="31" xfId="12285" applyFont="1" applyBorder="1">
      <alignment vertical="top"/>
    </xf>
    <xf numFmtId="10" fontId="17" fillId="0" borderId="0" xfId="12285" applyNumberFormat="1" applyFont="1" applyBorder="1">
      <alignment vertical="top"/>
    </xf>
    <xf numFmtId="10" fontId="114" fillId="0" borderId="32" xfId="12285" applyNumberFormat="1" applyFont="1" applyBorder="1">
      <alignment vertical="top"/>
    </xf>
    <xf numFmtId="0" fontId="17" fillId="0" borderId="32" xfId="12285" applyFont="1" applyBorder="1">
      <alignment vertical="top"/>
    </xf>
    <xf numFmtId="10" fontId="17" fillId="0" borderId="51" xfId="12285" applyNumberFormat="1" applyFont="1" applyBorder="1">
      <alignment vertical="top"/>
    </xf>
    <xf numFmtId="10" fontId="17" fillId="0" borderId="53" xfId="12285" applyNumberFormat="1" applyFont="1" applyBorder="1">
      <alignment vertical="top"/>
    </xf>
    <xf numFmtId="10" fontId="17" fillId="0" borderId="52" xfId="12285" applyNumberFormat="1" applyFont="1" applyBorder="1">
      <alignment vertical="top"/>
    </xf>
    <xf numFmtId="10" fontId="114" fillId="0" borderId="0" xfId="12285" applyNumberFormat="1" applyFont="1" applyBorder="1">
      <alignment vertical="top"/>
    </xf>
    <xf numFmtId="10" fontId="17" fillId="0" borderId="32" xfId="12285" applyNumberFormat="1" applyFont="1" applyBorder="1">
      <alignment vertical="top"/>
    </xf>
    <xf numFmtId="0" fontId="113" fillId="0" borderId="0" xfId="12285" applyFont="1" applyBorder="1" applyAlignment="1">
      <alignment horizontal="center" vertical="top"/>
    </xf>
    <xf numFmtId="0" fontId="112" fillId="0" borderId="52" xfId="12285" applyFont="1" applyBorder="1" applyAlignment="1">
      <alignment horizontal="center" vertical="top"/>
    </xf>
    <xf numFmtId="0" fontId="112" fillId="0" borderId="28" xfId="12285" applyFont="1" applyBorder="1" applyAlignment="1">
      <alignment horizontal="center" vertical="top"/>
    </xf>
    <xf numFmtId="0" fontId="112" fillId="0" borderId="32" xfId="12285" applyFont="1" applyBorder="1" applyAlignment="1">
      <alignment horizontal="center" vertical="top"/>
    </xf>
    <xf numFmtId="0" fontId="112" fillId="0" borderId="0" xfId="12285" applyFont="1" applyBorder="1" applyAlignment="1">
      <alignment horizontal="center" vertical="top"/>
    </xf>
    <xf numFmtId="0" fontId="17" fillId="0" borderId="29" xfId="12285" applyFont="1" applyBorder="1">
      <alignment vertical="top"/>
    </xf>
    <xf numFmtId="0" fontId="112" fillId="0" borderId="29" xfId="12285" applyFont="1" applyBorder="1">
      <alignment vertical="top"/>
    </xf>
    <xf numFmtId="0" fontId="112" fillId="0" borderId="16" xfId="12285" quotePrefix="1" applyFont="1" applyBorder="1" applyAlignment="1">
      <alignment horizontal="left" vertical="top"/>
    </xf>
    <xf numFmtId="0" fontId="3" fillId="0" borderId="0" xfId="12285">
      <alignment vertical="top"/>
    </xf>
    <xf numFmtId="0" fontId="112" fillId="0" borderId="0" xfId="12285" applyFont="1" applyAlignment="1">
      <alignment horizontal="left"/>
    </xf>
    <xf numFmtId="0" fontId="22" fillId="0" borderId="0" xfId="12285" applyFont="1">
      <alignment vertical="top"/>
    </xf>
    <xf numFmtId="0" fontId="137" fillId="0" borderId="63" xfId="0" applyFont="1" applyBorder="1"/>
    <xf numFmtId="0" fontId="137" fillId="0" borderId="63" xfId="0" applyFont="1" applyBorder="1" applyAlignment="1">
      <alignment horizontal="center" wrapText="1"/>
    </xf>
    <xf numFmtId="0" fontId="8" fillId="126" borderId="64" xfId="12271" applyFill="1" applyBorder="1"/>
    <xf numFmtId="0" fontId="54" fillId="126" borderId="36" xfId="12271" applyFont="1" applyFill="1" applyBorder="1" applyAlignment="1">
      <alignment horizontal="centerContinuous"/>
    </xf>
    <xf numFmtId="0" fontId="8" fillId="126" borderId="36" xfId="12271" applyFill="1" applyBorder="1" applyAlignment="1">
      <alignment horizontal="centerContinuous"/>
    </xf>
    <xf numFmtId="0" fontId="8" fillId="126" borderId="65" xfId="12271" applyFill="1" applyBorder="1" applyAlignment="1">
      <alignment horizontal="centerContinuous"/>
    </xf>
    <xf numFmtId="0" fontId="8" fillId="127" borderId="64" xfId="12271" applyFill="1" applyBorder="1"/>
    <xf numFmtId="0" fontId="54" fillId="127" borderId="36" xfId="12271" applyFont="1" applyFill="1" applyBorder="1" applyAlignment="1">
      <alignment horizontal="centerContinuous"/>
    </xf>
    <xf numFmtId="0" fontId="8" fillId="127" borderId="36" xfId="12271" applyFill="1" applyBorder="1" applyAlignment="1">
      <alignment horizontal="centerContinuous"/>
    </xf>
    <xf numFmtId="0" fontId="8" fillId="127" borderId="65" xfId="12271" applyFill="1" applyBorder="1" applyAlignment="1">
      <alignment horizontal="centerContinuous"/>
    </xf>
    <xf numFmtId="43" fontId="8" fillId="0" borderId="0" xfId="103" applyFont="1"/>
    <xf numFmtId="0" fontId="8" fillId="128" borderId="64" xfId="12271" applyFill="1" applyBorder="1"/>
    <xf numFmtId="0" fontId="54" fillId="128" borderId="36" xfId="12271" applyFont="1" applyFill="1" applyBorder="1" applyAlignment="1">
      <alignment horizontal="centerContinuous"/>
    </xf>
    <xf numFmtId="0" fontId="8" fillId="128" borderId="65" xfId="12271" applyFill="1" applyBorder="1"/>
    <xf numFmtId="0" fontId="54" fillId="0" borderId="2" xfId="12270" applyFont="1" applyBorder="1" applyAlignment="1">
      <alignment vertical="top" wrapText="1"/>
    </xf>
    <xf numFmtId="3" fontId="112" fillId="125" borderId="2" xfId="42" applyFont="1" applyFill="1" applyBorder="1" applyAlignment="1">
      <alignment horizontal="center" vertical="top"/>
    </xf>
    <xf numFmtId="42" fontId="9" fillId="125" borderId="2" xfId="12270" applyNumberFormat="1" applyFont="1" applyFill="1" applyBorder="1">
      <alignment vertical="top"/>
    </xf>
    <xf numFmtId="0" fontId="9" fillId="125" borderId="2" xfId="12270" applyFont="1" applyFill="1" applyBorder="1">
      <alignment vertical="top"/>
    </xf>
    <xf numFmtId="10" fontId="137" fillId="0" borderId="2" xfId="6076" applyFont="1" applyBorder="1">
      <alignment vertical="top"/>
    </xf>
    <xf numFmtId="10" fontId="137" fillId="125" borderId="2" xfId="6076" applyFont="1" applyFill="1" applyBorder="1">
      <alignment vertical="top"/>
    </xf>
    <xf numFmtId="10" fontId="116" fillId="0" borderId="0" xfId="12270" applyNumberFormat="1" applyFont="1">
      <alignment vertical="top"/>
    </xf>
    <xf numFmtId="0" fontId="112" fillId="0" borderId="64" xfId="12285" applyFont="1" applyBorder="1">
      <alignment vertical="top"/>
    </xf>
    <xf numFmtId="0" fontId="113" fillId="0" borderId="36" xfId="12285" applyFont="1" applyBorder="1">
      <alignment vertical="top"/>
    </xf>
    <xf numFmtId="0" fontId="17" fillId="0" borderId="36" xfId="12285" applyFont="1" applyBorder="1">
      <alignment vertical="top"/>
    </xf>
    <xf numFmtId="44" fontId="137" fillId="0" borderId="65" xfId="42" applyNumberFormat="1" applyFont="1" applyBorder="1">
      <alignment vertical="top"/>
    </xf>
    <xf numFmtId="0" fontId="120" fillId="0" borderId="28" xfId="12287" applyFont="1" applyBorder="1" applyAlignment="1">
      <alignment horizontal="center"/>
    </xf>
    <xf numFmtId="0" fontId="120" fillId="123" borderId="28" xfId="12287" applyFont="1" applyFill="1" applyBorder="1" applyAlignment="1">
      <alignment horizontal="center"/>
    </xf>
    <xf numFmtId="0" fontId="120" fillId="0" borderId="0" xfId="12287" applyFont="1" applyBorder="1" applyAlignment="1">
      <alignment horizontal="center"/>
    </xf>
    <xf numFmtId="43" fontId="120" fillId="0" borderId="0" xfId="12288" applyFont="1" applyBorder="1" applyAlignment="1">
      <alignment horizontal="center"/>
    </xf>
    <xf numFmtId="0" fontId="2" fillId="0" borderId="0" xfId="12287"/>
    <xf numFmtId="0" fontId="2" fillId="0" borderId="0" xfId="12287" applyAlignment="1">
      <alignment horizontal="center"/>
    </xf>
    <xf numFmtId="201" fontId="2" fillId="0" borderId="0" xfId="12287" applyNumberFormat="1"/>
    <xf numFmtId="201" fontId="2" fillId="123" borderId="0" xfId="12287" applyNumberFormat="1" applyFill="1"/>
    <xf numFmtId="201" fontId="2" fillId="0" borderId="0" xfId="12287" applyNumberFormat="1" applyAlignment="1">
      <alignment horizontal="center"/>
    </xf>
    <xf numFmtId="164" fontId="0" fillId="0" borderId="0" xfId="12288" applyNumberFormat="1" applyFont="1"/>
    <xf numFmtId="164" fontId="0" fillId="0" borderId="0" xfId="12288" applyNumberFormat="1" applyFont="1" applyAlignment="1">
      <alignment horizontal="center"/>
    </xf>
    <xf numFmtId="43" fontId="0" fillId="0" borderId="0" xfId="12288" applyFont="1"/>
    <xf numFmtId="201" fontId="2" fillId="0" borderId="45" xfId="12287" applyNumberFormat="1" applyBorder="1"/>
    <xf numFmtId="201" fontId="2" fillId="123" borderId="45" xfId="12287" applyNumberFormat="1" applyFill="1" applyBorder="1"/>
    <xf numFmtId="201" fontId="2" fillId="0" borderId="0" xfId="12287" applyNumberFormat="1" applyBorder="1" applyAlignment="1">
      <alignment horizontal="center"/>
    </xf>
    <xf numFmtId="43" fontId="0" fillId="0" borderId="0" xfId="12288" applyFont="1" applyBorder="1"/>
    <xf numFmtId="43" fontId="0" fillId="0" borderId="0" xfId="12288" applyFont="1" applyBorder="1" applyAlignment="1">
      <alignment horizontal="center"/>
    </xf>
    <xf numFmtId="43" fontId="0" fillId="0" borderId="45" xfId="12288" applyFont="1" applyBorder="1"/>
    <xf numFmtId="43" fontId="0" fillId="0" borderId="0" xfId="12288" applyFont="1" applyAlignment="1">
      <alignment horizontal="center"/>
    </xf>
    <xf numFmtId="0" fontId="39" fillId="0" borderId="0" xfId="0" applyFont="1" applyAlignment="1">
      <alignment horizontal="centerContinuous"/>
    </xf>
    <xf numFmtId="164" fontId="0" fillId="0" borderId="0" xfId="103" applyNumberFormat="1" applyFont="1"/>
    <xf numFmtId="0" fontId="39" fillId="0" borderId="45" xfId="0" applyFont="1" applyBorder="1"/>
    <xf numFmtId="42" fontId="39" fillId="0" borderId="45" xfId="0" applyNumberFormat="1" applyFont="1" applyBorder="1"/>
    <xf numFmtId="0" fontId="1" fillId="0" borderId="0" xfId="12289" applyAlignment="1">
      <alignment horizontal="centerContinuous"/>
    </xf>
    <xf numFmtId="0" fontId="1" fillId="0" borderId="0" xfId="12289"/>
    <xf numFmtId="0" fontId="1" fillId="0" borderId="0" xfId="12289" applyFill="1" applyAlignment="1">
      <alignment horizontal="centerContinuous"/>
    </xf>
    <xf numFmtId="0" fontId="1" fillId="0" borderId="0" xfId="12289" quotePrefix="1" applyAlignment="1">
      <alignment horizontal="centerContinuous"/>
    </xf>
    <xf numFmtId="0" fontId="1" fillId="0" borderId="0" xfId="12289" quotePrefix="1"/>
    <xf numFmtId="0" fontId="1" fillId="0" borderId="0" xfId="12289" applyBorder="1" applyAlignment="1">
      <alignment horizontal="center"/>
    </xf>
    <xf numFmtId="0" fontId="1" fillId="0" borderId="28" xfId="12289" applyBorder="1" applyAlignment="1">
      <alignment horizontal="center"/>
    </xf>
    <xf numFmtId="0" fontId="1" fillId="0" borderId="0" xfId="12289" applyFill="1"/>
    <xf numFmtId="42" fontId="1" fillId="0" borderId="0" xfId="12289" applyNumberFormat="1" applyBorder="1"/>
    <xf numFmtId="187" fontId="1" fillId="0" borderId="0" xfId="12289" applyNumberFormat="1"/>
    <xf numFmtId="187" fontId="1" fillId="0" borderId="0" xfId="12289" applyNumberFormat="1" applyBorder="1"/>
    <xf numFmtId="42" fontId="1" fillId="0" borderId="15" xfId="12289" applyNumberFormat="1" applyBorder="1"/>
    <xf numFmtId="42" fontId="1" fillId="0" borderId="0" xfId="12289" applyNumberFormat="1" applyFill="1"/>
    <xf numFmtId="42" fontId="140" fillId="0" borderId="0" xfId="12289" applyNumberFormat="1" applyFont="1"/>
    <xf numFmtId="187" fontId="137" fillId="0" borderId="0" xfId="12289" applyNumberFormat="1" applyFont="1" applyFill="1"/>
    <xf numFmtId="42" fontId="1" fillId="0" borderId="15" xfId="12289" applyNumberFormat="1" applyFill="1" applyBorder="1"/>
    <xf numFmtId="42" fontId="1" fillId="0" borderId="0" xfId="12289" applyNumberFormat="1" applyFill="1" applyBorder="1"/>
    <xf numFmtId="210" fontId="136" fillId="0" borderId="0" xfId="12289" applyNumberFormat="1" applyFont="1" applyFill="1"/>
    <xf numFmtId="0" fontId="137" fillId="0" borderId="0" xfId="12289" applyFont="1" applyFill="1"/>
    <xf numFmtId="42" fontId="137" fillId="0" borderId="15" xfId="12289" applyNumberFormat="1" applyFont="1" applyFill="1" applyBorder="1"/>
    <xf numFmtId="195" fontId="1" fillId="0" borderId="0" xfId="12289" applyNumberFormat="1"/>
    <xf numFmtId="195" fontId="1" fillId="0" borderId="0" xfId="12290" applyNumberFormat="1" applyFont="1"/>
    <xf numFmtId="42" fontId="1" fillId="0" borderId="0" xfId="12289" applyNumberFormat="1"/>
    <xf numFmtId="3" fontId="1" fillId="0" borderId="0" xfId="12289" applyNumberFormat="1" applyFill="1"/>
    <xf numFmtId="3" fontId="136" fillId="0" borderId="0" xfId="12289" applyNumberFormat="1" applyFont="1" applyFill="1"/>
    <xf numFmtId="3" fontId="1" fillId="0" borderId="0" xfId="12289" applyNumberFormat="1"/>
    <xf numFmtId="211" fontId="1" fillId="0" borderId="0" xfId="12289" applyNumberFormat="1"/>
    <xf numFmtId="212" fontId="1" fillId="0" borderId="0" xfId="12289" applyNumberFormat="1" applyFill="1"/>
    <xf numFmtId="42" fontId="137" fillId="0" borderId="0" xfId="12289" applyNumberFormat="1" applyFont="1" applyFill="1" applyBorder="1"/>
    <xf numFmtId="42" fontId="140" fillId="0" borderId="0" xfId="12289" applyNumberFormat="1" applyFont="1" applyFill="1" applyBorder="1"/>
    <xf numFmtId="3" fontId="140" fillId="0" borderId="0" xfId="12289" applyNumberFormat="1" applyFont="1" applyFill="1"/>
    <xf numFmtId="211" fontId="1" fillId="0" borderId="0" xfId="12289" applyNumberFormat="1" applyFill="1"/>
    <xf numFmtId="0" fontId="16" fillId="0" borderId="0" xfId="0" applyFont="1"/>
    <xf numFmtId="0" fontId="16" fillId="0" borderId="0" xfId="0" applyFont="1" applyAlignment="1">
      <alignment vertical="center"/>
    </xf>
    <xf numFmtId="0" fontId="115" fillId="0" borderId="0" xfId="0" applyFont="1" applyAlignment="1">
      <alignment vertical="center" wrapText="1"/>
    </xf>
    <xf numFmtId="6" fontId="114" fillId="126" borderId="35" xfId="6075" applyNumberFormat="1" applyFont="1" applyFill="1" applyBorder="1">
      <alignment vertical="top"/>
    </xf>
    <xf numFmtId="3" fontId="112" fillId="126" borderId="28" xfId="42" applyFont="1" applyFill="1" applyBorder="1" applyAlignment="1">
      <alignment horizontal="center" vertical="top"/>
    </xf>
    <xf numFmtId="3" fontId="0" fillId="126" borderId="0" xfId="42" applyFont="1" applyFill="1" applyProtection="1">
      <alignment vertical="top"/>
      <protection hidden="1"/>
    </xf>
    <xf numFmtId="42" fontId="137" fillId="126" borderId="0" xfId="42" applyNumberFormat="1" applyFont="1" applyFill="1">
      <alignment vertical="top"/>
    </xf>
    <xf numFmtId="42" fontId="137" fillId="126" borderId="28" xfId="42" applyNumberFormat="1" applyFont="1" applyFill="1" applyBorder="1">
      <alignment vertical="top"/>
    </xf>
    <xf numFmtId="42" fontId="137" fillId="126" borderId="0" xfId="42" applyNumberFormat="1" applyFont="1" applyFill="1" applyBorder="1">
      <alignment vertical="top"/>
    </xf>
    <xf numFmtId="3" fontId="137" fillId="126" borderId="0" xfId="42" applyFont="1" applyFill="1">
      <alignment vertical="top"/>
    </xf>
    <xf numFmtId="0" fontId="7" fillId="126" borderId="0" xfId="12270" applyFont="1" applyFill="1">
      <alignment vertical="top"/>
    </xf>
    <xf numFmtId="10" fontId="137" fillId="126" borderId="0" xfId="6076" applyFont="1" applyFill="1">
      <alignment vertical="top"/>
    </xf>
    <xf numFmtId="42" fontId="137" fillId="126" borderId="0" xfId="6075" applyNumberFormat="1" applyFont="1" applyFill="1">
      <alignment vertical="top"/>
    </xf>
    <xf numFmtId="42" fontId="7" fillId="126" borderId="0" xfId="12270" applyNumberFormat="1" applyFont="1" applyFill="1">
      <alignment vertical="top"/>
    </xf>
    <xf numFmtId="37" fontId="137" fillId="126" borderId="0" xfId="42" applyNumberFormat="1" applyFont="1" applyFill="1">
      <alignment vertical="top"/>
    </xf>
    <xf numFmtId="10" fontId="137" fillId="126" borderId="0" xfId="6076" applyNumberFormat="1" applyFont="1" applyFill="1" applyProtection="1">
      <alignment vertical="top"/>
    </xf>
    <xf numFmtId="6" fontId="114" fillId="129" borderId="35" xfId="6075" applyNumberFormat="1" applyFont="1" applyFill="1" applyBorder="1">
      <alignment vertical="top"/>
    </xf>
    <xf numFmtId="42" fontId="137" fillId="129" borderId="0" xfId="42" applyNumberFormat="1" applyFont="1" applyFill="1">
      <alignment vertical="top"/>
    </xf>
    <xf numFmtId="42" fontId="137" fillId="129" borderId="28" xfId="42" applyNumberFormat="1" applyFont="1" applyFill="1" applyBorder="1">
      <alignment vertical="top"/>
    </xf>
    <xf numFmtId="42" fontId="137" fillId="129" borderId="0" xfId="42" applyNumberFormat="1" applyFont="1" applyFill="1" applyBorder="1">
      <alignment vertical="top"/>
    </xf>
    <xf numFmtId="3" fontId="137" fillId="129" borderId="0" xfId="42" applyFont="1" applyFill="1">
      <alignment vertical="top"/>
    </xf>
    <xf numFmtId="0" fontId="3" fillId="129" borderId="0" xfId="12285" applyFont="1" applyFill="1">
      <alignment vertical="top"/>
    </xf>
    <xf numFmtId="10" fontId="137" fillId="129" borderId="0" xfId="6076" applyFont="1" applyFill="1">
      <alignment vertical="top"/>
    </xf>
    <xf numFmtId="42" fontId="137" fillId="129" borderId="0" xfId="6075" applyNumberFormat="1" applyFont="1" applyFill="1">
      <alignment vertical="top"/>
    </xf>
    <xf numFmtId="42" fontId="3" fillId="129" borderId="0" xfId="12285" applyNumberFormat="1" applyFont="1" applyFill="1">
      <alignment vertical="top"/>
    </xf>
    <xf numFmtId="37" fontId="137" fillId="129" borderId="0" xfId="42" applyNumberFormat="1" applyFont="1" applyFill="1">
      <alignment vertical="top"/>
    </xf>
    <xf numFmtId="10" fontId="115" fillId="129" borderId="0" xfId="6076" applyNumberFormat="1" applyFont="1" applyFill="1" applyProtection="1">
      <alignment vertical="top"/>
    </xf>
    <xf numFmtId="0" fontId="7" fillId="129" borderId="0" xfId="12271" applyFont="1" applyFill="1" applyBorder="1" applyAlignment="1">
      <alignment horizontal="center"/>
    </xf>
    <xf numFmtId="10" fontId="137" fillId="129" borderId="0" xfId="6076" applyNumberFormat="1" applyFont="1" applyFill="1" applyProtection="1">
      <alignment vertical="top"/>
    </xf>
    <xf numFmtId="6" fontId="114" fillId="130" borderId="35" xfId="6075" applyNumberFormat="1" applyFont="1" applyFill="1" applyBorder="1">
      <alignment vertical="top"/>
    </xf>
    <xf numFmtId="42" fontId="137" fillId="130" borderId="0" xfId="42" applyNumberFormat="1" applyFont="1" applyFill="1">
      <alignment vertical="top"/>
    </xf>
    <xf numFmtId="42" fontId="137" fillId="130" borderId="28" xfId="42" applyNumberFormat="1" applyFont="1" applyFill="1" applyBorder="1">
      <alignment vertical="top"/>
    </xf>
    <xf numFmtId="42" fontId="137" fillId="130" borderId="0" xfId="42" applyNumberFormat="1" applyFont="1" applyFill="1" applyBorder="1">
      <alignment vertical="top"/>
    </xf>
    <xf numFmtId="3" fontId="137" fillId="130" borderId="0" xfId="42" applyFont="1" applyFill="1">
      <alignment vertical="top"/>
    </xf>
    <xf numFmtId="0" fontId="7" fillId="130" borderId="0" xfId="12270" applyFont="1" applyFill="1">
      <alignment vertical="top"/>
    </xf>
    <xf numFmtId="10" fontId="137" fillId="130" borderId="0" xfId="6076" applyFont="1" applyFill="1">
      <alignment vertical="top"/>
    </xf>
    <xf numFmtId="42" fontId="137" fillId="130" borderId="0" xfId="6075" applyNumberFormat="1" applyFont="1" applyFill="1">
      <alignment vertical="top"/>
    </xf>
    <xf numFmtId="42" fontId="7" fillId="130" borderId="0" xfId="12270" applyNumberFormat="1" applyFont="1" applyFill="1">
      <alignment vertical="top"/>
    </xf>
    <xf numFmtId="37" fontId="137" fillId="130" borderId="0" xfId="42" applyNumberFormat="1" applyFont="1" applyFill="1">
      <alignment vertical="top"/>
    </xf>
    <xf numFmtId="10" fontId="137" fillId="130" borderId="0" xfId="6076" applyNumberFormat="1" applyFont="1" applyFill="1" applyProtection="1">
      <alignment vertical="top"/>
    </xf>
    <xf numFmtId="42" fontId="137" fillId="0" borderId="0" xfId="42" applyNumberFormat="1" applyFont="1" applyFill="1">
      <alignment vertical="top"/>
    </xf>
    <xf numFmtId="42" fontId="137" fillId="0" borderId="28" xfId="42" applyNumberFormat="1" applyFont="1" applyFill="1" applyBorder="1">
      <alignment vertical="top"/>
    </xf>
    <xf numFmtId="42" fontId="137" fillId="0" borderId="0" xfId="42" applyNumberFormat="1" applyFont="1" applyFill="1" applyBorder="1">
      <alignment vertical="top"/>
    </xf>
    <xf numFmtId="3" fontId="137" fillId="0" borderId="0" xfId="42" applyFont="1" applyFill="1">
      <alignment vertical="top"/>
    </xf>
    <xf numFmtId="0" fontId="3" fillId="0" borderId="0" xfId="12285" applyFont="1" applyFill="1">
      <alignment vertical="top"/>
    </xf>
    <xf numFmtId="10" fontId="137" fillId="0" borderId="0" xfId="6076" applyFont="1" applyFill="1">
      <alignment vertical="top"/>
    </xf>
    <xf numFmtId="42" fontId="137" fillId="0" borderId="0" xfId="6075" applyNumberFormat="1" applyFont="1" applyFill="1">
      <alignment vertical="top"/>
    </xf>
    <xf numFmtId="42" fontId="3" fillId="0" borderId="0" xfId="12285" applyNumberFormat="1" applyFont="1" applyFill="1">
      <alignment vertical="top"/>
    </xf>
    <xf numFmtId="37" fontId="137" fillId="0" borderId="0" xfId="42" applyNumberFormat="1" applyFont="1" applyFill="1">
      <alignment vertical="top"/>
    </xf>
    <xf numFmtId="0" fontId="7" fillId="0" borderId="0" xfId="12271" applyFont="1" applyFill="1" applyBorder="1" applyAlignment="1">
      <alignment horizontal="center"/>
    </xf>
    <xf numFmtId="0" fontId="39" fillId="126" borderId="0" xfId="0" applyFont="1" applyFill="1" applyAlignment="1">
      <alignment horizontal="centerContinuous"/>
    </xf>
    <xf numFmtId="0" fontId="112" fillId="0" borderId="0" xfId="12270" applyFont="1" applyAlignment="1">
      <alignment horizontal="center" vertical="top"/>
    </xf>
    <xf numFmtId="6" fontId="17" fillId="0" borderId="0" xfId="12270" applyNumberFormat="1" applyFont="1">
      <alignment vertical="top"/>
    </xf>
    <xf numFmtId="41" fontId="17" fillId="0" borderId="0" xfId="12270" applyNumberFormat="1" applyFont="1">
      <alignment vertical="top"/>
    </xf>
    <xf numFmtId="0" fontId="17" fillId="0" borderId="15" xfId="12270" applyFont="1" applyBorder="1">
      <alignment vertical="top"/>
    </xf>
    <xf numFmtId="6" fontId="17" fillId="0" borderId="53" xfId="12270" applyNumberFormat="1" applyFont="1" applyBorder="1">
      <alignment vertical="top"/>
    </xf>
    <xf numFmtId="42" fontId="17" fillId="0" borderId="53" xfId="12270" applyNumberFormat="1" applyFont="1" applyBorder="1">
      <alignment vertical="top"/>
    </xf>
    <xf numFmtId="9" fontId="17" fillId="0" borderId="0" xfId="104" applyFont="1" applyAlignment="1">
      <alignment vertical="top"/>
    </xf>
    <xf numFmtId="164" fontId="0" fillId="0" borderId="28" xfId="103" applyNumberFormat="1" applyFont="1" applyFill="1" applyBorder="1"/>
    <xf numFmtId="210" fontId="142" fillId="0" borderId="0" xfId="12289" applyNumberFormat="1" applyFont="1" applyFill="1"/>
    <xf numFmtId="0" fontId="16" fillId="0" borderId="0" xfId="0" applyFont="1" applyAlignment="1">
      <alignment vertical="center"/>
    </xf>
    <xf numFmtId="0" fontId="112" fillId="0" borderId="0" xfId="12270" applyFont="1" applyAlignment="1">
      <alignment horizontal="center" vertical="top"/>
    </xf>
    <xf numFmtId="0" fontId="112" fillId="0" borderId="0" xfId="12285" applyFont="1" applyAlignment="1">
      <alignment horizontal="center" vertical="top"/>
    </xf>
    <xf numFmtId="0" fontId="117" fillId="0" borderId="0" xfId="11153" applyNumberFormat="1" applyFont="1" applyFill="1" applyAlignment="1" applyProtection="1">
      <alignment horizontal="center"/>
      <protection locked="0"/>
    </xf>
    <xf numFmtId="0" fontId="117" fillId="0" borderId="0" xfId="11153" applyNumberFormat="1" applyFont="1" applyAlignment="1">
      <alignment horizontal="center"/>
    </xf>
    <xf numFmtId="0" fontId="117" fillId="0" borderId="0" xfId="11153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2291">
    <cellStyle name="_x0013_" xfId="108"/>
    <cellStyle name=" 1" xfId="109"/>
    <cellStyle name=" 1 2" xfId="110"/>
    <cellStyle name=" 1 2 2" xfId="111"/>
    <cellStyle name=" 1 3" xfId="112"/>
    <cellStyle name=" 1 4" xfId="113"/>
    <cellStyle name="_x0013_ 10" xfId="6122"/>
    <cellStyle name="_x0013_ 11" xfId="6123"/>
    <cellStyle name="_x0013_ 2" xfId="114"/>
    <cellStyle name="_x0013_ 2 2" xfId="115"/>
    <cellStyle name="_x0013_ 3" xfId="116"/>
    <cellStyle name="_x0013_ 3 2" xfId="117"/>
    <cellStyle name="_x0013_ 4" xfId="118"/>
    <cellStyle name="_x0013_ 4 2" xfId="119"/>
    <cellStyle name="_x0013_ 5" xfId="120"/>
    <cellStyle name="_x0013_ 6" xfId="121"/>
    <cellStyle name="_x0013_ 7" xfId="122"/>
    <cellStyle name="_x0013_ 8" xfId="6124"/>
    <cellStyle name="_x0013_ 9" xfId="6125"/>
    <cellStyle name="_(C) 2007 CB Weather Adjust" xfId="6126"/>
    <cellStyle name="_(C) 2007 CB Weather Adjust (2)" xfId="6127"/>
    <cellStyle name="_09GRC Gas Transport For Review" xfId="123"/>
    <cellStyle name="_09GRC Gas Transport For Review 2" xfId="124"/>
    <cellStyle name="_09GRC Gas Transport For Review 2 2" xfId="125"/>
    <cellStyle name="_09GRC Gas Transport For Review 3" xfId="6128"/>
    <cellStyle name="_09GRC Gas Transport For Review_Book4" xfId="126"/>
    <cellStyle name="_09GRC Gas Transport For Review_Book4 2" xfId="127"/>
    <cellStyle name="_09GRC Gas Transport For Review_Book4 2 2" xfId="6129"/>
    <cellStyle name="_09GRC Gas Transport For Review_Book4 3" xfId="6130"/>
    <cellStyle name="_09GRC Gas Transport For Review_Book4_DEM-WP(C) ENERG10C--ctn Mid-C_042010 2010GRC" xfId="128"/>
    <cellStyle name="_09GRC Gas Transport For Review_DEM-WP(C) ENERG10C--ctn Mid-C_042010 2010GRC" xfId="129"/>
    <cellStyle name="_x0013__16.07E Wild Horse Wind Expansionwrkingfile" xfId="130"/>
    <cellStyle name="_x0013__16.07E Wild Horse Wind Expansionwrkingfile 2" xfId="131"/>
    <cellStyle name="_x0013__16.07E Wild Horse Wind Expansionwrkingfile 2 2" xfId="6131"/>
    <cellStyle name="_x0013__16.07E Wild Horse Wind Expansionwrkingfile 3" xfId="6132"/>
    <cellStyle name="_x0013__16.07E Wild Horse Wind Expansionwrkingfile SF" xfId="132"/>
    <cellStyle name="_x0013__16.07E Wild Horse Wind Expansionwrkingfile SF 2" xfId="133"/>
    <cellStyle name="_x0013__16.07E Wild Horse Wind Expansionwrkingfile SF 2 2" xfId="6133"/>
    <cellStyle name="_x0013__16.07E Wild Horse Wind Expansionwrkingfile SF 3" xfId="6134"/>
    <cellStyle name="_x0013__16.07E Wild Horse Wind Expansionwrkingfile SF_DEM-WP(C) ENERG10C--ctn Mid-C_042010 2010GRC" xfId="134"/>
    <cellStyle name="_x0013__16.07E Wild Horse Wind Expansionwrkingfile_DEM-WP(C) ENERG10C--ctn Mid-C_042010 2010GRC" xfId="135"/>
    <cellStyle name="_x0013__16.37E Wild Horse Expansion DeferralRevwrkingfile SF" xfId="136"/>
    <cellStyle name="_x0013__16.37E Wild Horse Expansion DeferralRevwrkingfile SF 2" xfId="137"/>
    <cellStyle name="_x0013__16.37E Wild Horse Expansion DeferralRevwrkingfile SF 2 2" xfId="6135"/>
    <cellStyle name="_x0013__16.37E Wild Horse Expansion DeferralRevwrkingfile SF 3" xfId="6136"/>
    <cellStyle name="_x0013__16.37E Wild Horse Expansion DeferralRevwrkingfile SF_DEM-WP(C) ENERG10C--ctn Mid-C_042010 2010GRC" xfId="138"/>
    <cellStyle name="_2.01G Temp Normalization(C)" xfId="6137"/>
    <cellStyle name="_2.05G Pass-Through Revenue and Expenses" xfId="6138"/>
    <cellStyle name="_2.11G Interest on Customer Deposits" xfId="6139"/>
    <cellStyle name="_2008 Strat Plan Power Costs Forecast V2 (2009 Update)" xfId="139"/>
    <cellStyle name="_2008 Strat Plan Power Costs Forecast V2 (2009 Update) 2" xfId="140"/>
    <cellStyle name="_2008 Strat Plan Power Costs Forecast V2 (2009 Update)_DEM-WP(C) ENERG10C--ctn Mid-C_042010 2010GRC" xfId="141"/>
    <cellStyle name="_2008 Strat Plan Power Costs Forecast V2 (2009 Update)_NIM Summary" xfId="142"/>
    <cellStyle name="_2008 Strat Plan Power Costs Forecast V2 (2009 Update)_NIM Summary 2" xfId="143"/>
    <cellStyle name="_2008 Strat Plan Power Costs Forecast V2 (2009 Update)_NIM Summary_DEM-WP(C) ENERG10C--ctn Mid-C_042010 2010GRC" xfId="144"/>
    <cellStyle name="_4.01E Temp Normalization" xfId="6140"/>
    <cellStyle name="_4.03G Lease Everett Delta" xfId="6141"/>
    <cellStyle name="_4.04G Pass-Through Revenue and ExpensesWFMI" xfId="6142"/>
    <cellStyle name="_4.06E Pass Throughs" xfId="145"/>
    <cellStyle name="_4.06E Pass Throughs 2" xfId="146"/>
    <cellStyle name="_4.06E Pass Throughs 2 2" xfId="147"/>
    <cellStyle name="_4.06E Pass Throughs 2 2 2" xfId="6143"/>
    <cellStyle name="_4.06E Pass Throughs 2 3" xfId="6144"/>
    <cellStyle name="_4.06E Pass Throughs 3" xfId="148"/>
    <cellStyle name="_4.06E Pass Throughs 3 2" xfId="6145"/>
    <cellStyle name="_4.06E Pass Throughs 3 2 2" xfId="6146"/>
    <cellStyle name="_4.06E Pass Throughs 3 3" xfId="6147"/>
    <cellStyle name="_4.06E Pass Throughs 3 3 2" xfId="6148"/>
    <cellStyle name="_4.06E Pass Throughs 3 4" xfId="6149"/>
    <cellStyle name="_4.06E Pass Throughs 3 4 2" xfId="6150"/>
    <cellStyle name="_4.06E Pass Throughs 4" xfId="149"/>
    <cellStyle name="_4.06E Pass Throughs 4 2" xfId="150"/>
    <cellStyle name="_4.06E Pass Throughs 5" xfId="151"/>
    <cellStyle name="_4.06E Pass Throughs 5 2" xfId="152"/>
    <cellStyle name="_4.06E Pass Throughs 6" xfId="153"/>
    <cellStyle name="_4.06E Pass Throughs 7" xfId="154"/>
    <cellStyle name="_4.06E Pass Throughs 7 2" xfId="155"/>
    <cellStyle name="_4.06E Pass Throughs 8" xfId="156"/>
    <cellStyle name="_4.06E Pass Throughs 8 2" xfId="157"/>
    <cellStyle name="_4.06E Pass Throughs_04 07E Wild Horse Wind Expansion (C) (2)" xfId="158"/>
    <cellStyle name="_4.06E Pass Throughs_04 07E Wild Horse Wind Expansion (C) (2) 2" xfId="159"/>
    <cellStyle name="_4.06E Pass Throughs_04 07E Wild Horse Wind Expansion (C) (2) 2 2" xfId="6151"/>
    <cellStyle name="_4.06E Pass Throughs_04 07E Wild Horse Wind Expansion (C) (2) 3" xfId="6152"/>
    <cellStyle name="_4.06E Pass Throughs_04 07E Wild Horse Wind Expansion (C) (2)_Adj Bench DR 3 for Initial Briefs (Electric)" xfId="160"/>
    <cellStyle name="_4.06E Pass Throughs_04 07E Wild Horse Wind Expansion (C) (2)_Adj Bench DR 3 for Initial Briefs (Electric) 2" xfId="161"/>
    <cellStyle name="_4.06E Pass Throughs_04 07E Wild Horse Wind Expansion (C) (2)_Adj Bench DR 3 for Initial Briefs (Electric) 2 2" xfId="6153"/>
    <cellStyle name="_4.06E Pass Throughs_04 07E Wild Horse Wind Expansion (C) (2)_Adj Bench DR 3 for Initial Briefs (Electric) 3" xfId="6154"/>
    <cellStyle name="_4.06E Pass Throughs_04 07E Wild Horse Wind Expansion (C) (2)_Adj Bench DR 3 for Initial Briefs (Electric)_DEM-WP(C) ENERG10C--ctn Mid-C_042010 2010GRC" xfId="162"/>
    <cellStyle name="_4.06E Pass Throughs_04 07E Wild Horse Wind Expansion (C) (2)_Book1" xfId="6155"/>
    <cellStyle name="_4.06E Pass Throughs_04 07E Wild Horse Wind Expansion (C) (2)_DEM-WP(C) ENERG10C--ctn Mid-C_042010 2010GRC" xfId="163"/>
    <cellStyle name="_4.06E Pass Throughs_04 07E Wild Horse Wind Expansion (C) (2)_Electric Rev Req Model (2009 GRC) " xfId="164"/>
    <cellStyle name="_4.06E Pass Throughs_04 07E Wild Horse Wind Expansion (C) (2)_Electric Rev Req Model (2009 GRC)  2" xfId="165"/>
    <cellStyle name="_4.06E Pass Throughs_04 07E Wild Horse Wind Expansion (C) (2)_Electric Rev Req Model (2009 GRC)  2 2" xfId="6156"/>
    <cellStyle name="_4.06E Pass Throughs_04 07E Wild Horse Wind Expansion (C) (2)_Electric Rev Req Model (2009 GRC)  3" xfId="6157"/>
    <cellStyle name="_4.06E Pass Throughs_04 07E Wild Horse Wind Expansion (C) (2)_Electric Rev Req Model (2009 GRC) _DEM-WP(C) ENERG10C--ctn Mid-C_042010 2010GRC" xfId="166"/>
    <cellStyle name="_4.06E Pass Throughs_04 07E Wild Horse Wind Expansion (C) (2)_Electric Rev Req Model (2009 GRC) Rebuttal" xfId="167"/>
    <cellStyle name="_4.06E Pass Throughs_04 07E Wild Horse Wind Expansion (C) (2)_Electric Rev Req Model (2009 GRC) Rebuttal 2" xfId="6158"/>
    <cellStyle name="_4.06E Pass Throughs_04 07E Wild Horse Wind Expansion (C) (2)_Electric Rev Req Model (2009 GRC) Rebuttal 2 2" xfId="6159"/>
    <cellStyle name="_4.06E Pass Throughs_04 07E Wild Horse Wind Expansion (C) (2)_Electric Rev Req Model (2009 GRC) Rebuttal 3" xfId="6160"/>
    <cellStyle name="_4.06E Pass Throughs_04 07E Wild Horse Wind Expansion (C) (2)_Electric Rev Req Model (2009 GRC) Rebuttal REmoval of New  WH Solar AdjustMI" xfId="168"/>
    <cellStyle name="_4.06E Pass Throughs_04 07E Wild Horse Wind Expansion (C) (2)_Electric Rev Req Model (2009 GRC) Rebuttal REmoval of New  WH Solar AdjustMI 2" xfId="169"/>
    <cellStyle name="_4.06E Pass Throughs_04 07E Wild Horse Wind Expansion (C) (2)_Electric Rev Req Model (2009 GRC) Rebuttal REmoval of New  WH Solar AdjustMI 2 2" xfId="6161"/>
    <cellStyle name="_4.06E Pass Throughs_04 07E Wild Horse Wind Expansion (C) (2)_Electric Rev Req Model (2009 GRC) Rebuttal REmoval of New  WH Solar AdjustMI 3" xfId="6162"/>
    <cellStyle name="_4.06E Pass Throughs_04 07E Wild Horse Wind Expansion (C) (2)_Electric Rev Req Model (2009 GRC) Rebuttal REmoval of New  WH Solar AdjustMI_DEM-WP(C) ENERG10C--ctn Mid-C_042010 2010GRC" xfId="170"/>
    <cellStyle name="_4.06E Pass Throughs_04 07E Wild Horse Wind Expansion (C) (2)_Electric Rev Req Model (2009 GRC) Revised 01-18-2010" xfId="171"/>
    <cellStyle name="_4.06E Pass Throughs_04 07E Wild Horse Wind Expansion (C) (2)_Electric Rev Req Model (2009 GRC) Revised 01-18-2010 2" xfId="172"/>
    <cellStyle name="_4.06E Pass Throughs_04 07E Wild Horse Wind Expansion (C) (2)_Electric Rev Req Model (2009 GRC) Revised 01-18-2010 2 2" xfId="6163"/>
    <cellStyle name="_4.06E Pass Throughs_04 07E Wild Horse Wind Expansion (C) (2)_Electric Rev Req Model (2009 GRC) Revised 01-18-2010 3" xfId="6164"/>
    <cellStyle name="_4.06E Pass Throughs_04 07E Wild Horse Wind Expansion (C) (2)_Electric Rev Req Model (2009 GRC) Revised 01-18-2010_DEM-WP(C) ENERG10C--ctn Mid-C_042010 2010GRC" xfId="173"/>
    <cellStyle name="_4.06E Pass Throughs_04 07E Wild Horse Wind Expansion (C) (2)_Electric Rev Req Model (2010 GRC)" xfId="6165"/>
    <cellStyle name="_4.06E Pass Throughs_04 07E Wild Horse Wind Expansion (C) (2)_Electric Rev Req Model (2010 GRC) SF" xfId="6166"/>
    <cellStyle name="_4.06E Pass Throughs_04 07E Wild Horse Wind Expansion (C) (2)_Final Order Electric EXHIBIT A-1" xfId="174"/>
    <cellStyle name="_4.06E Pass Throughs_04 07E Wild Horse Wind Expansion (C) (2)_Final Order Electric EXHIBIT A-1 2" xfId="6167"/>
    <cellStyle name="_4.06E Pass Throughs_04 07E Wild Horse Wind Expansion (C) (2)_Final Order Electric EXHIBIT A-1 2 2" xfId="6168"/>
    <cellStyle name="_4.06E Pass Throughs_04 07E Wild Horse Wind Expansion (C) (2)_Final Order Electric EXHIBIT A-1 3" xfId="6169"/>
    <cellStyle name="_4.06E Pass Throughs_04 07E Wild Horse Wind Expansion (C) (2)_TENASKA REGULATORY ASSET" xfId="175"/>
    <cellStyle name="_4.06E Pass Throughs_04 07E Wild Horse Wind Expansion (C) (2)_TENASKA REGULATORY ASSET 2" xfId="6170"/>
    <cellStyle name="_4.06E Pass Throughs_04 07E Wild Horse Wind Expansion (C) (2)_TENASKA REGULATORY ASSET 2 2" xfId="6171"/>
    <cellStyle name="_4.06E Pass Throughs_04 07E Wild Horse Wind Expansion (C) (2)_TENASKA REGULATORY ASSET 3" xfId="6172"/>
    <cellStyle name="_4.06E Pass Throughs_16.37E Wild Horse Expansion DeferralRevwrkingfile SF" xfId="176"/>
    <cellStyle name="_4.06E Pass Throughs_16.37E Wild Horse Expansion DeferralRevwrkingfile SF 2" xfId="177"/>
    <cellStyle name="_4.06E Pass Throughs_16.37E Wild Horse Expansion DeferralRevwrkingfile SF 2 2" xfId="6173"/>
    <cellStyle name="_4.06E Pass Throughs_16.37E Wild Horse Expansion DeferralRevwrkingfile SF 3" xfId="6174"/>
    <cellStyle name="_4.06E Pass Throughs_16.37E Wild Horse Expansion DeferralRevwrkingfile SF_DEM-WP(C) ENERG10C--ctn Mid-C_042010 2010GRC" xfId="178"/>
    <cellStyle name="_4.06E Pass Throughs_2009 Compliance Filing PCA Exhibits for GRC" xfId="6175"/>
    <cellStyle name="_4.06E Pass Throughs_2009 GRC Compl Filing - Exhibit D" xfId="179"/>
    <cellStyle name="_4.06E Pass Throughs_2009 GRC Compl Filing - Exhibit D 2" xfId="180"/>
    <cellStyle name="_4.06E Pass Throughs_2009 GRC Compl Filing - Exhibit D_DEM-WP(C) ENERG10C--ctn Mid-C_042010 2010GRC" xfId="181"/>
    <cellStyle name="_4.06E Pass Throughs_3.01 Income Statement" xfId="6176"/>
    <cellStyle name="_4.06E Pass Throughs_4 31 Regulatory Assets and Liabilities  7 06- Exhibit D" xfId="182"/>
    <cellStyle name="_4.06E Pass Throughs_4 31 Regulatory Assets and Liabilities  7 06- Exhibit D 2" xfId="183"/>
    <cellStyle name="_4.06E Pass Throughs_4 31 Regulatory Assets and Liabilities  7 06- Exhibit D 2 2" xfId="6177"/>
    <cellStyle name="_4.06E Pass Throughs_4 31 Regulatory Assets and Liabilities  7 06- Exhibit D 3" xfId="6178"/>
    <cellStyle name="_4.06E Pass Throughs_4 31 Regulatory Assets and Liabilities  7 06- Exhibit D_DEM-WP(C) ENERG10C--ctn Mid-C_042010 2010GRC" xfId="184"/>
    <cellStyle name="_4.06E Pass Throughs_4 31 Regulatory Assets and Liabilities  7 06- Exhibit D_NIM Summary" xfId="185"/>
    <cellStyle name="_4.06E Pass Throughs_4 31 Regulatory Assets and Liabilities  7 06- Exhibit D_NIM Summary 2" xfId="186"/>
    <cellStyle name="_4.06E Pass Throughs_4 31 Regulatory Assets and Liabilities  7 06- Exhibit D_NIM Summary_DEM-WP(C) ENERG10C--ctn Mid-C_042010 2010GRC" xfId="187"/>
    <cellStyle name="_4.06E Pass Throughs_4 31 Regulatory Assets and Liabilities  7 06- Exhibit D_NIM+O&amp;M" xfId="188"/>
    <cellStyle name="_4.06E Pass Throughs_4 31 Regulatory Assets and Liabilities  7 06- Exhibit D_NIM+O&amp;M Monthly" xfId="189"/>
    <cellStyle name="_4.06E Pass Throughs_4 31E Reg Asset  Liab and EXH D" xfId="190"/>
    <cellStyle name="_4.06E Pass Throughs_4 31E Reg Asset  Liab and EXH D _ Aug 10 Filing (2)" xfId="191"/>
    <cellStyle name="_4.06E Pass Throughs_4 31E Reg Asset  Liab and EXH D _ Aug 10 Filing (2) 2" xfId="192"/>
    <cellStyle name="_4.06E Pass Throughs_4 31E Reg Asset  Liab and EXH D 2" xfId="193"/>
    <cellStyle name="_4.06E Pass Throughs_4 31E Reg Asset  Liab and EXH D 3" xfId="194"/>
    <cellStyle name="_4.06E Pass Throughs_4 32 Regulatory Assets and Liabilities  7 06- Exhibit D" xfId="195"/>
    <cellStyle name="_4.06E Pass Throughs_4 32 Regulatory Assets and Liabilities  7 06- Exhibit D 2" xfId="196"/>
    <cellStyle name="_4.06E Pass Throughs_4 32 Regulatory Assets and Liabilities  7 06- Exhibit D 2 2" xfId="6179"/>
    <cellStyle name="_4.06E Pass Throughs_4 32 Regulatory Assets and Liabilities  7 06- Exhibit D 3" xfId="6180"/>
    <cellStyle name="_4.06E Pass Throughs_4 32 Regulatory Assets and Liabilities  7 06- Exhibit D_DEM-WP(C) ENERG10C--ctn Mid-C_042010 2010GRC" xfId="197"/>
    <cellStyle name="_4.06E Pass Throughs_4 32 Regulatory Assets and Liabilities  7 06- Exhibit D_NIM Summary" xfId="198"/>
    <cellStyle name="_4.06E Pass Throughs_4 32 Regulatory Assets and Liabilities  7 06- Exhibit D_NIM Summary 2" xfId="199"/>
    <cellStyle name="_4.06E Pass Throughs_4 32 Regulatory Assets and Liabilities  7 06- Exhibit D_NIM Summary_DEM-WP(C) ENERG10C--ctn Mid-C_042010 2010GRC" xfId="200"/>
    <cellStyle name="_4.06E Pass Throughs_4 32 Regulatory Assets and Liabilities  7 06- Exhibit D_NIM+O&amp;M" xfId="201"/>
    <cellStyle name="_4.06E Pass Throughs_4 32 Regulatory Assets and Liabilities  7 06- Exhibit D_NIM+O&amp;M Monthly" xfId="202"/>
    <cellStyle name="_4.06E Pass Throughs_AURORA Total New" xfId="203"/>
    <cellStyle name="_4.06E Pass Throughs_AURORA Total New 2" xfId="204"/>
    <cellStyle name="_4.06E Pass Throughs_Book2" xfId="205"/>
    <cellStyle name="_4.06E Pass Throughs_Book2 2" xfId="206"/>
    <cellStyle name="_4.06E Pass Throughs_Book2 2 2" xfId="6181"/>
    <cellStyle name="_4.06E Pass Throughs_Book2 3" xfId="6182"/>
    <cellStyle name="_4.06E Pass Throughs_Book2_Adj Bench DR 3 for Initial Briefs (Electric)" xfId="207"/>
    <cellStyle name="_4.06E Pass Throughs_Book2_Adj Bench DR 3 for Initial Briefs (Electric) 2" xfId="208"/>
    <cellStyle name="_4.06E Pass Throughs_Book2_Adj Bench DR 3 for Initial Briefs (Electric) 2 2" xfId="6183"/>
    <cellStyle name="_4.06E Pass Throughs_Book2_Adj Bench DR 3 for Initial Briefs (Electric) 3" xfId="6184"/>
    <cellStyle name="_4.06E Pass Throughs_Book2_Adj Bench DR 3 for Initial Briefs (Electric)_DEM-WP(C) ENERG10C--ctn Mid-C_042010 2010GRC" xfId="209"/>
    <cellStyle name="_4.06E Pass Throughs_Book2_DEM-WP(C) ENERG10C--ctn Mid-C_042010 2010GRC" xfId="210"/>
    <cellStyle name="_4.06E Pass Throughs_Book2_Electric Rev Req Model (2009 GRC) Rebuttal" xfId="211"/>
    <cellStyle name="_4.06E Pass Throughs_Book2_Electric Rev Req Model (2009 GRC) Rebuttal 2" xfId="6185"/>
    <cellStyle name="_4.06E Pass Throughs_Book2_Electric Rev Req Model (2009 GRC) Rebuttal 2 2" xfId="6186"/>
    <cellStyle name="_4.06E Pass Throughs_Book2_Electric Rev Req Model (2009 GRC) Rebuttal 3" xfId="6187"/>
    <cellStyle name="_4.06E Pass Throughs_Book2_Electric Rev Req Model (2009 GRC) Rebuttal REmoval of New  WH Solar AdjustMI" xfId="212"/>
    <cellStyle name="_4.06E Pass Throughs_Book2_Electric Rev Req Model (2009 GRC) Rebuttal REmoval of New  WH Solar AdjustMI 2" xfId="213"/>
    <cellStyle name="_4.06E Pass Throughs_Book2_Electric Rev Req Model (2009 GRC) Rebuttal REmoval of New  WH Solar AdjustMI 2 2" xfId="6188"/>
    <cellStyle name="_4.06E Pass Throughs_Book2_Electric Rev Req Model (2009 GRC) Rebuttal REmoval of New  WH Solar AdjustMI 3" xfId="6189"/>
    <cellStyle name="_4.06E Pass Throughs_Book2_Electric Rev Req Model (2009 GRC) Rebuttal REmoval of New  WH Solar AdjustMI_DEM-WP(C) ENERG10C--ctn Mid-C_042010 2010GRC" xfId="214"/>
    <cellStyle name="_4.06E Pass Throughs_Book2_Electric Rev Req Model (2009 GRC) Revised 01-18-2010" xfId="215"/>
    <cellStyle name="_4.06E Pass Throughs_Book2_Electric Rev Req Model (2009 GRC) Revised 01-18-2010 2" xfId="216"/>
    <cellStyle name="_4.06E Pass Throughs_Book2_Electric Rev Req Model (2009 GRC) Revised 01-18-2010 2 2" xfId="6190"/>
    <cellStyle name="_4.06E Pass Throughs_Book2_Electric Rev Req Model (2009 GRC) Revised 01-18-2010 3" xfId="6191"/>
    <cellStyle name="_4.06E Pass Throughs_Book2_Electric Rev Req Model (2009 GRC) Revised 01-18-2010_DEM-WP(C) ENERG10C--ctn Mid-C_042010 2010GRC" xfId="217"/>
    <cellStyle name="_4.06E Pass Throughs_Book2_Final Order Electric EXHIBIT A-1" xfId="218"/>
    <cellStyle name="_4.06E Pass Throughs_Book2_Final Order Electric EXHIBIT A-1 2" xfId="6192"/>
    <cellStyle name="_4.06E Pass Throughs_Book2_Final Order Electric EXHIBIT A-1 2 2" xfId="6193"/>
    <cellStyle name="_4.06E Pass Throughs_Book2_Final Order Electric EXHIBIT A-1 3" xfId="6194"/>
    <cellStyle name="_4.06E Pass Throughs_Book4" xfId="219"/>
    <cellStyle name="_4.06E Pass Throughs_Book4 2" xfId="220"/>
    <cellStyle name="_4.06E Pass Throughs_Book4 2 2" xfId="6195"/>
    <cellStyle name="_4.06E Pass Throughs_Book4 3" xfId="6196"/>
    <cellStyle name="_4.06E Pass Throughs_Book4_DEM-WP(C) ENERG10C--ctn Mid-C_042010 2010GRC" xfId="221"/>
    <cellStyle name="_4.06E Pass Throughs_Book9" xfId="222"/>
    <cellStyle name="_4.06E Pass Throughs_Book9 2" xfId="223"/>
    <cellStyle name="_4.06E Pass Throughs_Book9 2 2" xfId="6197"/>
    <cellStyle name="_4.06E Pass Throughs_Book9 3" xfId="6198"/>
    <cellStyle name="_4.06E Pass Throughs_Book9_DEM-WP(C) ENERG10C--ctn Mid-C_042010 2010GRC" xfId="224"/>
    <cellStyle name="_4.06E Pass Throughs_Chelan PUD Power Costs (8-10)" xfId="225"/>
    <cellStyle name="_4.06E Pass Throughs_DEM-WP(C) Chelan Power Costs" xfId="226"/>
    <cellStyle name="_4.06E Pass Throughs_DEM-WP(C) Chelan Power Costs 2" xfId="227"/>
    <cellStyle name="_4.06E Pass Throughs_DEM-WP(C) ENERG10C--ctn Mid-C_042010 2010GRC" xfId="228"/>
    <cellStyle name="_4.06E Pass Throughs_DEM-WP(C) Gas Transport 2010GRC" xfId="229"/>
    <cellStyle name="_4.06E Pass Throughs_DEM-WP(C) Gas Transport 2010GRC 2" xfId="230"/>
    <cellStyle name="_4.06E Pass Throughs_INPUTS" xfId="6199"/>
    <cellStyle name="_4.06E Pass Throughs_INPUTS 2" xfId="6200"/>
    <cellStyle name="_4.06E Pass Throughs_INPUTS 2 2" xfId="6201"/>
    <cellStyle name="_4.06E Pass Throughs_INPUTS 3" xfId="6202"/>
    <cellStyle name="_4.06E Pass Throughs_NIM Summary" xfId="231"/>
    <cellStyle name="_4.06E Pass Throughs_NIM Summary 09GRC" xfId="232"/>
    <cellStyle name="_4.06E Pass Throughs_NIM Summary 09GRC 2" xfId="233"/>
    <cellStyle name="_4.06E Pass Throughs_NIM Summary 09GRC_DEM-WP(C) ENERG10C--ctn Mid-C_042010 2010GRC" xfId="234"/>
    <cellStyle name="_4.06E Pass Throughs_NIM Summary 2" xfId="235"/>
    <cellStyle name="_4.06E Pass Throughs_NIM Summary 3" xfId="236"/>
    <cellStyle name="_4.06E Pass Throughs_NIM Summary 4" xfId="6203"/>
    <cellStyle name="_4.06E Pass Throughs_NIM Summary 5" xfId="6204"/>
    <cellStyle name="_4.06E Pass Throughs_NIM Summary 6" xfId="6205"/>
    <cellStyle name="_4.06E Pass Throughs_NIM Summary 7" xfId="6206"/>
    <cellStyle name="_4.06E Pass Throughs_NIM Summary 8" xfId="6207"/>
    <cellStyle name="_4.06E Pass Throughs_NIM Summary 9" xfId="6208"/>
    <cellStyle name="_4.06E Pass Throughs_NIM Summary_DEM-WP(C) ENERG10C--ctn Mid-C_042010 2010GRC" xfId="237"/>
    <cellStyle name="_4.06E Pass Throughs_NIM+O&amp;M" xfId="238"/>
    <cellStyle name="_4.06E Pass Throughs_NIM+O&amp;M 2" xfId="239"/>
    <cellStyle name="_4.06E Pass Throughs_NIM+O&amp;M Monthly" xfId="240"/>
    <cellStyle name="_4.06E Pass Throughs_NIM+O&amp;M Monthly 2" xfId="241"/>
    <cellStyle name="_4.06E Pass Throughs_PCA 10 -  Exhibit D from A Kellogg Jan 2011" xfId="6209"/>
    <cellStyle name="_4.06E Pass Throughs_PCA 10 -  Exhibit D from A Kellogg July 2011" xfId="6210"/>
    <cellStyle name="_4.06E Pass Throughs_PCA 10 -  Exhibit D from S Free Rcv'd 12-11" xfId="6211"/>
    <cellStyle name="_4.06E Pass Throughs_PCA 9 -  Exhibit D April 2010" xfId="6212"/>
    <cellStyle name="_4.06E Pass Throughs_PCA 9 -  Exhibit D April 2010 (3)" xfId="242"/>
    <cellStyle name="_4.06E Pass Throughs_PCA 9 -  Exhibit D April 2010 (3) 2" xfId="243"/>
    <cellStyle name="_4.06E Pass Throughs_PCA 9 -  Exhibit D April 2010 (3)_DEM-WP(C) ENERG10C--ctn Mid-C_042010 2010GRC" xfId="244"/>
    <cellStyle name="_4.06E Pass Throughs_PCA 9 -  Exhibit D Nov 2010" xfId="6213"/>
    <cellStyle name="_4.06E Pass Throughs_PCA 9 - Exhibit D at August 2010" xfId="6214"/>
    <cellStyle name="_4.06E Pass Throughs_PCA 9 - Exhibit D June 2010 GRC" xfId="6215"/>
    <cellStyle name="_4.06E Pass Throughs_Power Costs - Comparison bx Rbtl-Staff-Jt-PC" xfId="245"/>
    <cellStyle name="_4.06E Pass Throughs_Power Costs - Comparison bx Rbtl-Staff-Jt-PC 2" xfId="246"/>
    <cellStyle name="_4.06E Pass Throughs_Power Costs - Comparison bx Rbtl-Staff-Jt-PC 2 2" xfId="6216"/>
    <cellStyle name="_4.06E Pass Throughs_Power Costs - Comparison bx Rbtl-Staff-Jt-PC 3" xfId="6217"/>
    <cellStyle name="_4.06E Pass Throughs_Power Costs - Comparison bx Rbtl-Staff-Jt-PC_Adj Bench DR 3 for Initial Briefs (Electric)" xfId="247"/>
    <cellStyle name="_4.06E Pass Throughs_Power Costs - Comparison bx Rbtl-Staff-Jt-PC_Adj Bench DR 3 for Initial Briefs (Electric) 2" xfId="248"/>
    <cellStyle name="_4.06E Pass Throughs_Power Costs - Comparison bx Rbtl-Staff-Jt-PC_Adj Bench DR 3 for Initial Briefs (Electric) 2 2" xfId="6218"/>
    <cellStyle name="_4.06E Pass Throughs_Power Costs - Comparison bx Rbtl-Staff-Jt-PC_Adj Bench DR 3 for Initial Briefs (Electric) 3" xfId="6219"/>
    <cellStyle name="_4.06E Pass Throughs_Power Costs - Comparison bx Rbtl-Staff-Jt-PC_Adj Bench DR 3 for Initial Briefs (Electric)_DEM-WP(C) ENERG10C--ctn Mid-C_042010 2010GRC" xfId="249"/>
    <cellStyle name="_4.06E Pass Throughs_Power Costs - Comparison bx Rbtl-Staff-Jt-PC_DEM-WP(C) ENERG10C--ctn Mid-C_042010 2010GRC" xfId="250"/>
    <cellStyle name="_4.06E Pass Throughs_Power Costs - Comparison bx Rbtl-Staff-Jt-PC_Electric Rev Req Model (2009 GRC) Rebuttal" xfId="251"/>
    <cellStyle name="_4.06E Pass Throughs_Power Costs - Comparison bx Rbtl-Staff-Jt-PC_Electric Rev Req Model (2009 GRC) Rebuttal 2" xfId="6220"/>
    <cellStyle name="_4.06E Pass Throughs_Power Costs - Comparison bx Rbtl-Staff-Jt-PC_Electric Rev Req Model (2009 GRC) Rebuttal 2 2" xfId="6221"/>
    <cellStyle name="_4.06E Pass Throughs_Power Costs - Comparison bx Rbtl-Staff-Jt-PC_Electric Rev Req Model (2009 GRC) Rebuttal 3" xfId="6222"/>
    <cellStyle name="_4.06E Pass Throughs_Power Costs - Comparison bx Rbtl-Staff-Jt-PC_Electric Rev Req Model (2009 GRC) Rebuttal REmoval of New  WH Solar AdjustMI" xfId="252"/>
    <cellStyle name="_4.06E Pass Throughs_Power Costs - Comparison bx Rbtl-Staff-Jt-PC_Electric Rev Req Model (2009 GRC) Rebuttal REmoval of New  WH Solar AdjustMI 2" xfId="253"/>
    <cellStyle name="_4.06E Pass Throughs_Power Costs - Comparison bx Rbtl-Staff-Jt-PC_Electric Rev Req Model (2009 GRC) Rebuttal REmoval of New  WH Solar AdjustMI 2 2" xfId="6223"/>
    <cellStyle name="_4.06E Pass Throughs_Power Costs - Comparison bx Rbtl-Staff-Jt-PC_Electric Rev Req Model (2009 GRC) Rebuttal REmoval of New  WH Solar AdjustMI 3" xfId="6224"/>
    <cellStyle name="_4.06E Pass Throughs_Power Costs - Comparison bx Rbtl-Staff-Jt-PC_Electric Rev Req Model (2009 GRC) Rebuttal REmoval of New  WH Solar AdjustMI_DEM-WP(C) ENERG10C--ctn Mid-C_042010 2010GRC" xfId="254"/>
    <cellStyle name="_4.06E Pass Throughs_Power Costs - Comparison bx Rbtl-Staff-Jt-PC_Electric Rev Req Model (2009 GRC) Revised 01-18-2010" xfId="255"/>
    <cellStyle name="_4.06E Pass Throughs_Power Costs - Comparison bx Rbtl-Staff-Jt-PC_Electric Rev Req Model (2009 GRC) Revised 01-18-2010 2" xfId="256"/>
    <cellStyle name="_4.06E Pass Throughs_Power Costs - Comparison bx Rbtl-Staff-Jt-PC_Electric Rev Req Model (2009 GRC) Revised 01-18-2010 2 2" xfId="6225"/>
    <cellStyle name="_4.06E Pass Throughs_Power Costs - Comparison bx Rbtl-Staff-Jt-PC_Electric Rev Req Model (2009 GRC) Revised 01-18-2010 3" xfId="6226"/>
    <cellStyle name="_4.06E Pass Throughs_Power Costs - Comparison bx Rbtl-Staff-Jt-PC_Electric Rev Req Model (2009 GRC) Revised 01-18-2010_DEM-WP(C) ENERG10C--ctn Mid-C_042010 2010GRC" xfId="257"/>
    <cellStyle name="_4.06E Pass Throughs_Power Costs - Comparison bx Rbtl-Staff-Jt-PC_Final Order Electric EXHIBIT A-1" xfId="258"/>
    <cellStyle name="_4.06E Pass Throughs_Power Costs - Comparison bx Rbtl-Staff-Jt-PC_Final Order Electric EXHIBIT A-1 2" xfId="6227"/>
    <cellStyle name="_4.06E Pass Throughs_Power Costs - Comparison bx Rbtl-Staff-Jt-PC_Final Order Electric EXHIBIT A-1 2 2" xfId="6228"/>
    <cellStyle name="_4.06E Pass Throughs_Power Costs - Comparison bx Rbtl-Staff-Jt-PC_Final Order Electric EXHIBIT A-1 3" xfId="6229"/>
    <cellStyle name="_4.06E Pass Throughs_Production Adj 4.37" xfId="6230"/>
    <cellStyle name="_4.06E Pass Throughs_Production Adj 4.37 2" xfId="6231"/>
    <cellStyle name="_4.06E Pass Throughs_Production Adj 4.37 2 2" xfId="6232"/>
    <cellStyle name="_4.06E Pass Throughs_Production Adj 4.37 3" xfId="6233"/>
    <cellStyle name="_4.06E Pass Throughs_Purchased Power Adj 4.03" xfId="6234"/>
    <cellStyle name="_4.06E Pass Throughs_Purchased Power Adj 4.03 2" xfId="6235"/>
    <cellStyle name="_4.06E Pass Throughs_Purchased Power Adj 4.03 2 2" xfId="6236"/>
    <cellStyle name="_4.06E Pass Throughs_Purchased Power Adj 4.03 3" xfId="6237"/>
    <cellStyle name="_4.06E Pass Throughs_Rebuttal Power Costs" xfId="259"/>
    <cellStyle name="_4.06E Pass Throughs_Rebuttal Power Costs 2" xfId="260"/>
    <cellStyle name="_4.06E Pass Throughs_Rebuttal Power Costs 2 2" xfId="6238"/>
    <cellStyle name="_4.06E Pass Throughs_Rebuttal Power Costs 3" xfId="6239"/>
    <cellStyle name="_4.06E Pass Throughs_Rebuttal Power Costs_Adj Bench DR 3 for Initial Briefs (Electric)" xfId="261"/>
    <cellStyle name="_4.06E Pass Throughs_Rebuttal Power Costs_Adj Bench DR 3 for Initial Briefs (Electric) 2" xfId="262"/>
    <cellStyle name="_4.06E Pass Throughs_Rebuttal Power Costs_Adj Bench DR 3 for Initial Briefs (Electric) 2 2" xfId="6240"/>
    <cellStyle name="_4.06E Pass Throughs_Rebuttal Power Costs_Adj Bench DR 3 for Initial Briefs (Electric) 3" xfId="6241"/>
    <cellStyle name="_4.06E Pass Throughs_Rebuttal Power Costs_Adj Bench DR 3 for Initial Briefs (Electric)_DEM-WP(C) ENERG10C--ctn Mid-C_042010 2010GRC" xfId="263"/>
    <cellStyle name="_4.06E Pass Throughs_Rebuttal Power Costs_DEM-WP(C) ENERG10C--ctn Mid-C_042010 2010GRC" xfId="264"/>
    <cellStyle name="_4.06E Pass Throughs_Rebuttal Power Costs_Electric Rev Req Model (2009 GRC) Rebuttal" xfId="265"/>
    <cellStyle name="_4.06E Pass Throughs_Rebuttal Power Costs_Electric Rev Req Model (2009 GRC) Rebuttal 2" xfId="6242"/>
    <cellStyle name="_4.06E Pass Throughs_Rebuttal Power Costs_Electric Rev Req Model (2009 GRC) Rebuttal 2 2" xfId="6243"/>
    <cellStyle name="_4.06E Pass Throughs_Rebuttal Power Costs_Electric Rev Req Model (2009 GRC) Rebuttal 3" xfId="6244"/>
    <cellStyle name="_4.06E Pass Throughs_Rebuttal Power Costs_Electric Rev Req Model (2009 GRC) Rebuttal REmoval of New  WH Solar AdjustMI" xfId="266"/>
    <cellStyle name="_4.06E Pass Throughs_Rebuttal Power Costs_Electric Rev Req Model (2009 GRC) Rebuttal REmoval of New  WH Solar AdjustMI 2" xfId="267"/>
    <cellStyle name="_4.06E Pass Throughs_Rebuttal Power Costs_Electric Rev Req Model (2009 GRC) Rebuttal REmoval of New  WH Solar AdjustMI 2 2" xfId="6245"/>
    <cellStyle name="_4.06E Pass Throughs_Rebuttal Power Costs_Electric Rev Req Model (2009 GRC) Rebuttal REmoval of New  WH Solar AdjustMI 3" xfId="6246"/>
    <cellStyle name="_4.06E Pass Throughs_Rebuttal Power Costs_Electric Rev Req Model (2009 GRC) Rebuttal REmoval of New  WH Solar AdjustMI_DEM-WP(C) ENERG10C--ctn Mid-C_042010 2010GRC" xfId="268"/>
    <cellStyle name="_4.06E Pass Throughs_Rebuttal Power Costs_Electric Rev Req Model (2009 GRC) Revised 01-18-2010" xfId="269"/>
    <cellStyle name="_4.06E Pass Throughs_Rebuttal Power Costs_Electric Rev Req Model (2009 GRC) Revised 01-18-2010 2" xfId="270"/>
    <cellStyle name="_4.06E Pass Throughs_Rebuttal Power Costs_Electric Rev Req Model (2009 GRC) Revised 01-18-2010 2 2" xfId="6247"/>
    <cellStyle name="_4.06E Pass Throughs_Rebuttal Power Costs_Electric Rev Req Model (2009 GRC) Revised 01-18-2010 3" xfId="6248"/>
    <cellStyle name="_4.06E Pass Throughs_Rebuttal Power Costs_Electric Rev Req Model (2009 GRC) Revised 01-18-2010_DEM-WP(C) ENERG10C--ctn Mid-C_042010 2010GRC" xfId="271"/>
    <cellStyle name="_4.06E Pass Throughs_Rebuttal Power Costs_Final Order Electric EXHIBIT A-1" xfId="272"/>
    <cellStyle name="_4.06E Pass Throughs_Rebuttal Power Costs_Final Order Electric EXHIBIT A-1 2" xfId="6249"/>
    <cellStyle name="_4.06E Pass Throughs_Rebuttal Power Costs_Final Order Electric EXHIBIT A-1 2 2" xfId="6250"/>
    <cellStyle name="_4.06E Pass Throughs_Rebuttal Power Costs_Final Order Electric EXHIBIT A-1 3" xfId="6251"/>
    <cellStyle name="_4.06E Pass Throughs_ROR &amp; CONV FACTOR" xfId="6252"/>
    <cellStyle name="_4.06E Pass Throughs_ROR &amp; CONV FACTOR 2" xfId="6253"/>
    <cellStyle name="_4.06E Pass Throughs_ROR &amp; CONV FACTOR 2 2" xfId="6254"/>
    <cellStyle name="_4.06E Pass Throughs_ROR &amp; CONV FACTOR 3" xfId="6255"/>
    <cellStyle name="_4.06E Pass Throughs_ROR 5.02" xfId="6256"/>
    <cellStyle name="_4.06E Pass Throughs_ROR 5.02 2" xfId="6257"/>
    <cellStyle name="_4.06E Pass Throughs_ROR 5.02 2 2" xfId="6258"/>
    <cellStyle name="_4.06E Pass Throughs_ROR 5.02 3" xfId="6259"/>
    <cellStyle name="_4.06E Pass Throughs_Wind Integration 10GRC" xfId="273"/>
    <cellStyle name="_4.06E Pass Throughs_Wind Integration 10GRC 2" xfId="274"/>
    <cellStyle name="_4.06E Pass Throughs_Wind Integration 10GRC_DEM-WP(C) ENERG10C--ctn Mid-C_042010 2010GRC" xfId="275"/>
    <cellStyle name="_4.13E Montana Energy Tax" xfId="276"/>
    <cellStyle name="_4.13E Montana Energy Tax 2" xfId="277"/>
    <cellStyle name="_4.13E Montana Energy Tax 2 2" xfId="278"/>
    <cellStyle name="_4.13E Montana Energy Tax 2 2 2" xfId="6260"/>
    <cellStyle name="_4.13E Montana Energy Tax 2 3" xfId="6261"/>
    <cellStyle name="_4.13E Montana Energy Tax 3" xfId="279"/>
    <cellStyle name="_4.13E Montana Energy Tax 3 2" xfId="6262"/>
    <cellStyle name="_4.13E Montana Energy Tax 3 2 2" xfId="6263"/>
    <cellStyle name="_4.13E Montana Energy Tax 3 3" xfId="6264"/>
    <cellStyle name="_4.13E Montana Energy Tax 3 3 2" xfId="6265"/>
    <cellStyle name="_4.13E Montana Energy Tax 3 4" xfId="6266"/>
    <cellStyle name="_4.13E Montana Energy Tax 3 4 2" xfId="6267"/>
    <cellStyle name="_4.13E Montana Energy Tax 4" xfId="280"/>
    <cellStyle name="_4.13E Montana Energy Tax 4 2" xfId="281"/>
    <cellStyle name="_4.13E Montana Energy Tax 5" xfId="282"/>
    <cellStyle name="_4.13E Montana Energy Tax 6" xfId="283"/>
    <cellStyle name="_4.13E Montana Energy Tax 6 2" xfId="284"/>
    <cellStyle name="_4.13E Montana Energy Tax 7" xfId="285"/>
    <cellStyle name="_4.13E Montana Energy Tax 7 2" xfId="286"/>
    <cellStyle name="_4.13E Montana Energy Tax_04 07E Wild Horse Wind Expansion (C) (2)" xfId="287"/>
    <cellStyle name="_4.13E Montana Energy Tax_04 07E Wild Horse Wind Expansion (C) (2) 2" xfId="288"/>
    <cellStyle name="_4.13E Montana Energy Tax_04 07E Wild Horse Wind Expansion (C) (2) 2 2" xfId="6268"/>
    <cellStyle name="_4.13E Montana Energy Tax_04 07E Wild Horse Wind Expansion (C) (2) 3" xfId="6269"/>
    <cellStyle name="_4.13E Montana Energy Tax_04 07E Wild Horse Wind Expansion (C) (2)_Adj Bench DR 3 for Initial Briefs (Electric)" xfId="289"/>
    <cellStyle name="_4.13E Montana Energy Tax_04 07E Wild Horse Wind Expansion (C) (2)_Adj Bench DR 3 for Initial Briefs (Electric) 2" xfId="290"/>
    <cellStyle name="_4.13E Montana Energy Tax_04 07E Wild Horse Wind Expansion (C) (2)_Adj Bench DR 3 for Initial Briefs (Electric) 2 2" xfId="6270"/>
    <cellStyle name="_4.13E Montana Energy Tax_04 07E Wild Horse Wind Expansion (C) (2)_Adj Bench DR 3 for Initial Briefs (Electric) 3" xfId="6271"/>
    <cellStyle name="_4.13E Montana Energy Tax_04 07E Wild Horse Wind Expansion (C) (2)_Adj Bench DR 3 for Initial Briefs (Electric)_DEM-WP(C) ENERG10C--ctn Mid-C_042010 2010GRC" xfId="291"/>
    <cellStyle name="_4.13E Montana Energy Tax_04 07E Wild Horse Wind Expansion (C) (2)_Book1" xfId="6272"/>
    <cellStyle name="_4.13E Montana Energy Tax_04 07E Wild Horse Wind Expansion (C) (2)_DEM-WP(C) ENERG10C--ctn Mid-C_042010 2010GRC" xfId="292"/>
    <cellStyle name="_4.13E Montana Energy Tax_04 07E Wild Horse Wind Expansion (C) (2)_Electric Rev Req Model (2009 GRC) " xfId="293"/>
    <cellStyle name="_4.13E Montana Energy Tax_04 07E Wild Horse Wind Expansion (C) (2)_Electric Rev Req Model (2009 GRC)  2" xfId="294"/>
    <cellStyle name="_4.13E Montana Energy Tax_04 07E Wild Horse Wind Expansion (C) (2)_Electric Rev Req Model (2009 GRC)  2 2" xfId="6273"/>
    <cellStyle name="_4.13E Montana Energy Tax_04 07E Wild Horse Wind Expansion (C) (2)_Electric Rev Req Model (2009 GRC)  3" xfId="6274"/>
    <cellStyle name="_4.13E Montana Energy Tax_04 07E Wild Horse Wind Expansion (C) (2)_Electric Rev Req Model (2009 GRC) _DEM-WP(C) ENERG10C--ctn Mid-C_042010 2010GRC" xfId="295"/>
    <cellStyle name="_4.13E Montana Energy Tax_04 07E Wild Horse Wind Expansion (C) (2)_Electric Rev Req Model (2009 GRC) Rebuttal" xfId="296"/>
    <cellStyle name="_4.13E Montana Energy Tax_04 07E Wild Horse Wind Expansion (C) (2)_Electric Rev Req Model (2009 GRC) Rebuttal 2" xfId="6275"/>
    <cellStyle name="_4.13E Montana Energy Tax_04 07E Wild Horse Wind Expansion (C) (2)_Electric Rev Req Model (2009 GRC) Rebuttal 2 2" xfId="6276"/>
    <cellStyle name="_4.13E Montana Energy Tax_04 07E Wild Horse Wind Expansion (C) (2)_Electric Rev Req Model (2009 GRC) Rebuttal 3" xfId="6277"/>
    <cellStyle name="_4.13E Montana Energy Tax_04 07E Wild Horse Wind Expansion (C) (2)_Electric Rev Req Model (2009 GRC) Rebuttal REmoval of New  WH Solar AdjustMI" xfId="297"/>
    <cellStyle name="_4.13E Montana Energy Tax_04 07E Wild Horse Wind Expansion (C) (2)_Electric Rev Req Model (2009 GRC) Rebuttal REmoval of New  WH Solar AdjustMI 2" xfId="298"/>
    <cellStyle name="_4.13E Montana Energy Tax_04 07E Wild Horse Wind Expansion (C) (2)_Electric Rev Req Model (2009 GRC) Rebuttal REmoval of New  WH Solar AdjustMI 2 2" xfId="6278"/>
    <cellStyle name="_4.13E Montana Energy Tax_04 07E Wild Horse Wind Expansion (C) (2)_Electric Rev Req Model (2009 GRC) Rebuttal REmoval of New  WH Solar AdjustMI 3" xfId="6279"/>
    <cellStyle name="_4.13E Montana Energy Tax_04 07E Wild Horse Wind Expansion (C) (2)_Electric Rev Req Model (2009 GRC) Rebuttal REmoval of New  WH Solar AdjustMI_DEM-WP(C) ENERG10C--ctn Mid-C_042010 2010GRC" xfId="299"/>
    <cellStyle name="_4.13E Montana Energy Tax_04 07E Wild Horse Wind Expansion (C) (2)_Electric Rev Req Model (2009 GRC) Revised 01-18-2010" xfId="300"/>
    <cellStyle name="_4.13E Montana Energy Tax_04 07E Wild Horse Wind Expansion (C) (2)_Electric Rev Req Model (2009 GRC) Revised 01-18-2010 2" xfId="301"/>
    <cellStyle name="_4.13E Montana Energy Tax_04 07E Wild Horse Wind Expansion (C) (2)_Electric Rev Req Model (2009 GRC) Revised 01-18-2010 2 2" xfId="6280"/>
    <cellStyle name="_4.13E Montana Energy Tax_04 07E Wild Horse Wind Expansion (C) (2)_Electric Rev Req Model (2009 GRC) Revised 01-18-2010 3" xfId="6281"/>
    <cellStyle name="_4.13E Montana Energy Tax_04 07E Wild Horse Wind Expansion (C) (2)_Electric Rev Req Model (2009 GRC) Revised 01-18-2010_DEM-WP(C) ENERG10C--ctn Mid-C_042010 2010GRC" xfId="302"/>
    <cellStyle name="_4.13E Montana Energy Tax_04 07E Wild Horse Wind Expansion (C) (2)_Electric Rev Req Model (2010 GRC)" xfId="6282"/>
    <cellStyle name="_4.13E Montana Energy Tax_04 07E Wild Horse Wind Expansion (C) (2)_Electric Rev Req Model (2010 GRC) SF" xfId="6283"/>
    <cellStyle name="_4.13E Montana Energy Tax_04 07E Wild Horse Wind Expansion (C) (2)_Final Order Electric EXHIBIT A-1" xfId="303"/>
    <cellStyle name="_4.13E Montana Energy Tax_04 07E Wild Horse Wind Expansion (C) (2)_Final Order Electric EXHIBIT A-1 2" xfId="6284"/>
    <cellStyle name="_4.13E Montana Energy Tax_04 07E Wild Horse Wind Expansion (C) (2)_Final Order Electric EXHIBIT A-1 2 2" xfId="6285"/>
    <cellStyle name="_4.13E Montana Energy Tax_04 07E Wild Horse Wind Expansion (C) (2)_Final Order Electric EXHIBIT A-1 3" xfId="6286"/>
    <cellStyle name="_4.13E Montana Energy Tax_04 07E Wild Horse Wind Expansion (C) (2)_TENASKA REGULATORY ASSET" xfId="304"/>
    <cellStyle name="_4.13E Montana Energy Tax_04 07E Wild Horse Wind Expansion (C) (2)_TENASKA REGULATORY ASSET 2" xfId="6287"/>
    <cellStyle name="_4.13E Montana Energy Tax_04 07E Wild Horse Wind Expansion (C) (2)_TENASKA REGULATORY ASSET 2 2" xfId="6288"/>
    <cellStyle name="_4.13E Montana Energy Tax_04 07E Wild Horse Wind Expansion (C) (2)_TENASKA REGULATORY ASSET 3" xfId="6289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6290"/>
    <cellStyle name="_4.13E Montana Energy Tax_16.37E Wild Horse Expansion DeferralRevwrkingfile SF 3" xfId="6291"/>
    <cellStyle name="_4.13E Montana Energy Tax_16.37E Wild Horse Expansion DeferralRevwrkingfile SF_DEM-WP(C) ENERG10C--ctn Mid-C_042010 2010GRC" xfId="307"/>
    <cellStyle name="_4.13E Montana Energy Tax_2009 Compliance Filing PCA Exhibits for GRC" xfId="6292"/>
    <cellStyle name="_4.13E Montana Energy Tax_2009 GRC Compl Filing - Exhibit D" xfId="308"/>
    <cellStyle name="_4.13E Montana Energy Tax_2009 GRC Compl Filing - Exhibit D 2" xfId="309"/>
    <cellStyle name="_4.13E Montana Energy Tax_2009 GRC Compl Filing - Exhibit D_DEM-WP(C) ENERG10C--ctn Mid-C_042010 2010GRC" xfId="310"/>
    <cellStyle name="_4.13E Montana Energy Tax_3.01 Income Statement" xfId="6293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6294"/>
    <cellStyle name="_4.13E Montana Energy Tax_4 31 Regulatory Assets and Liabilities  7 06- Exhibit D 3" xfId="6295"/>
    <cellStyle name="_4.13E Montana Energy Tax_4 31 Regulatory Assets and Liabilities  7 06- Exhibit D_DEM-WP(C) ENERG10C--ctn Mid-C_042010 2010GRC" xfId="313"/>
    <cellStyle name="_4.13E Montana Energy Tax_4 31 Regulatory Assets and Liabilities  7 06- Exhibit D_NIM Summary" xfId="314"/>
    <cellStyle name="_4.13E Montana Energy Tax_4 31 Regulatory Assets and Liabilities  7 06- Exhibit D_NIM Summary 2" xfId="315"/>
    <cellStyle name="_4.13E Montana Energy Tax_4 31 Regulatory Assets and Liabilities  7 06- Exhibit D_NIM Summary_DEM-WP(C) ENERG10C--ctn Mid-C_042010 2010GRC" xfId="316"/>
    <cellStyle name="_4.13E Montana Energy Tax_4 31E Reg Asset  Liab and EXH D" xfId="317"/>
    <cellStyle name="_4.13E Montana Energy Tax_4 31E Reg Asset  Liab and EXH D _ Aug 10 Filing (2)" xfId="318"/>
    <cellStyle name="_4.13E Montana Energy Tax_4 31E Reg Asset  Liab and EXH D _ Aug 10 Filing (2) 2" xfId="319"/>
    <cellStyle name="_4.13E Montana Energy Tax_4 31E Reg Asset  Liab and EXH D 2" xfId="320"/>
    <cellStyle name="_4.13E Montana Energy Tax_4 31E Reg Asset  Liab and EXH D 3" xfId="321"/>
    <cellStyle name="_4.13E Montana Energy Tax_4 32 Regulatory Assets and Liabilities  7 06- Exhibit D" xfId="322"/>
    <cellStyle name="_4.13E Montana Energy Tax_4 32 Regulatory Assets and Liabilities  7 06- Exhibit D 2" xfId="323"/>
    <cellStyle name="_4.13E Montana Energy Tax_4 32 Regulatory Assets and Liabilities  7 06- Exhibit D 2 2" xfId="6296"/>
    <cellStyle name="_4.13E Montana Energy Tax_4 32 Regulatory Assets and Liabilities  7 06- Exhibit D 3" xfId="6297"/>
    <cellStyle name="_4.13E Montana Energy Tax_4 32 Regulatory Assets and Liabilities  7 06- Exhibit D_DEM-WP(C) ENERG10C--ctn Mid-C_042010 2010GRC" xfId="324"/>
    <cellStyle name="_4.13E Montana Energy Tax_4 32 Regulatory Assets and Liabilities  7 06- Exhibit D_NIM Summary" xfId="325"/>
    <cellStyle name="_4.13E Montana Energy Tax_4 32 Regulatory Assets and Liabilities  7 06- Exhibit D_NIM Summary 2" xfId="326"/>
    <cellStyle name="_4.13E Montana Energy Tax_4 32 Regulatory Assets and Liabilities  7 06- Exhibit D_NIM Summary_DEM-WP(C) ENERG10C--ctn Mid-C_042010 2010GRC" xfId="327"/>
    <cellStyle name="_4.13E Montana Energy Tax_AURORA Total New" xfId="328"/>
    <cellStyle name="_4.13E Montana Energy Tax_AURORA Total New 2" xfId="329"/>
    <cellStyle name="_4.13E Montana Energy Tax_Book2" xfId="330"/>
    <cellStyle name="_4.13E Montana Energy Tax_Book2 2" xfId="331"/>
    <cellStyle name="_4.13E Montana Energy Tax_Book2 2 2" xfId="6298"/>
    <cellStyle name="_4.13E Montana Energy Tax_Book2 3" xfId="6299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6300"/>
    <cellStyle name="_4.13E Montana Energy Tax_Book2_Adj Bench DR 3 for Initial Briefs (Electric) 3" xfId="6301"/>
    <cellStyle name="_4.13E Montana Energy Tax_Book2_Adj Bench DR 3 for Initial Briefs (Electric)_DEM-WP(C) ENERG10C--ctn Mid-C_042010 2010GRC" xfId="334"/>
    <cellStyle name="_4.13E Montana Energy Tax_Book2_DEM-WP(C) ENERG10C--ctn Mid-C_042010 2010GRC" xfId="335"/>
    <cellStyle name="_4.13E Montana Energy Tax_Book2_Electric Rev Req Model (2009 GRC) Rebuttal" xfId="336"/>
    <cellStyle name="_4.13E Montana Energy Tax_Book2_Electric Rev Req Model (2009 GRC) Rebuttal 2" xfId="6302"/>
    <cellStyle name="_4.13E Montana Energy Tax_Book2_Electric Rev Req Model (2009 GRC) Rebuttal 2 2" xfId="6303"/>
    <cellStyle name="_4.13E Montana Energy Tax_Book2_Electric Rev Req Model (2009 GRC) Rebuttal 3" xfId="6304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6305"/>
    <cellStyle name="_4.13E Montana Energy Tax_Book2_Electric Rev Req Model (2009 GRC) Rebuttal REmoval of New  WH Solar AdjustMI 3" xfId="6306"/>
    <cellStyle name="_4.13E Montana Energy Tax_Book2_Electric Rev Req Model (2009 GRC) Rebuttal REmoval of New  WH Solar AdjustMI_DEM-WP(C) ENERG10C--ctn Mid-C_042010 2010GRC" xfId="339"/>
    <cellStyle name="_4.13E Montana Energy Tax_Book2_Electric Rev Req Model (2009 GRC) Revised 01-18-2010" xfId="340"/>
    <cellStyle name="_4.13E Montana Energy Tax_Book2_Electric Rev Req Model (2009 GRC) Revised 01-18-2010 2" xfId="341"/>
    <cellStyle name="_4.13E Montana Energy Tax_Book2_Electric Rev Req Model (2009 GRC) Revised 01-18-2010 2 2" xfId="6307"/>
    <cellStyle name="_4.13E Montana Energy Tax_Book2_Electric Rev Req Model (2009 GRC) Revised 01-18-2010 3" xfId="6308"/>
    <cellStyle name="_4.13E Montana Energy Tax_Book2_Electric Rev Req Model (2009 GRC) Revised 01-18-2010_DEM-WP(C) ENERG10C--ctn Mid-C_042010 2010GRC" xfId="342"/>
    <cellStyle name="_4.13E Montana Energy Tax_Book2_Final Order Electric EXHIBIT A-1" xfId="343"/>
    <cellStyle name="_4.13E Montana Energy Tax_Book2_Final Order Electric EXHIBIT A-1 2" xfId="6309"/>
    <cellStyle name="_4.13E Montana Energy Tax_Book2_Final Order Electric EXHIBIT A-1 2 2" xfId="6310"/>
    <cellStyle name="_4.13E Montana Energy Tax_Book2_Final Order Electric EXHIBIT A-1 3" xfId="6311"/>
    <cellStyle name="_4.13E Montana Energy Tax_Book4" xfId="344"/>
    <cellStyle name="_4.13E Montana Energy Tax_Book4 2" xfId="345"/>
    <cellStyle name="_4.13E Montana Energy Tax_Book4 2 2" xfId="6312"/>
    <cellStyle name="_4.13E Montana Energy Tax_Book4 3" xfId="6313"/>
    <cellStyle name="_4.13E Montana Energy Tax_Book4_DEM-WP(C) ENERG10C--ctn Mid-C_042010 2010GRC" xfId="346"/>
    <cellStyle name="_4.13E Montana Energy Tax_Book9" xfId="347"/>
    <cellStyle name="_4.13E Montana Energy Tax_Book9 2" xfId="348"/>
    <cellStyle name="_4.13E Montana Energy Tax_Book9 2 2" xfId="6314"/>
    <cellStyle name="_4.13E Montana Energy Tax_Book9 3" xfId="6315"/>
    <cellStyle name="_4.13E Montana Energy Tax_Book9_DEM-WP(C) ENERG10C--ctn Mid-C_042010 2010GRC" xfId="349"/>
    <cellStyle name="_4.13E Montana Energy Tax_Chelan PUD Power Costs (8-10)" xfId="350"/>
    <cellStyle name="_4.13E Montana Energy Tax_DEM-WP(C) Chelan Power Costs" xfId="351"/>
    <cellStyle name="_4.13E Montana Energy Tax_DEM-WP(C) Chelan Power Costs 2" xfId="352"/>
    <cellStyle name="_4.13E Montana Energy Tax_DEM-WP(C) ENERG10C--ctn Mid-C_042010 2010GRC" xfId="353"/>
    <cellStyle name="_4.13E Montana Energy Tax_DEM-WP(C) Gas Transport 2010GRC" xfId="354"/>
    <cellStyle name="_4.13E Montana Energy Tax_DEM-WP(C) Gas Transport 2010GRC 2" xfId="355"/>
    <cellStyle name="_4.13E Montana Energy Tax_INPUTS" xfId="6316"/>
    <cellStyle name="_4.13E Montana Energy Tax_INPUTS 2" xfId="6317"/>
    <cellStyle name="_4.13E Montana Energy Tax_INPUTS 2 2" xfId="6318"/>
    <cellStyle name="_4.13E Montana Energy Tax_INPUTS 3" xfId="6319"/>
    <cellStyle name="_4.13E Montana Energy Tax_NIM Summary" xfId="356"/>
    <cellStyle name="_4.13E Montana Energy Tax_NIM Summary 09GRC" xfId="357"/>
    <cellStyle name="_4.13E Montana Energy Tax_NIM Summary 09GRC 2" xfId="358"/>
    <cellStyle name="_4.13E Montana Energy Tax_NIM Summary 09GRC_DEM-WP(C) ENERG10C--ctn Mid-C_042010 2010GRC" xfId="359"/>
    <cellStyle name="_4.13E Montana Energy Tax_NIM Summary 2" xfId="360"/>
    <cellStyle name="_4.13E Montana Energy Tax_NIM Summary 3" xfId="361"/>
    <cellStyle name="_4.13E Montana Energy Tax_NIM Summary 4" xfId="6320"/>
    <cellStyle name="_4.13E Montana Energy Tax_NIM Summary 5" xfId="6321"/>
    <cellStyle name="_4.13E Montana Energy Tax_NIM Summary 6" xfId="6322"/>
    <cellStyle name="_4.13E Montana Energy Tax_NIM Summary 7" xfId="6323"/>
    <cellStyle name="_4.13E Montana Energy Tax_NIM Summary 8" xfId="6324"/>
    <cellStyle name="_4.13E Montana Energy Tax_NIM Summary 9" xfId="6325"/>
    <cellStyle name="_4.13E Montana Energy Tax_NIM Summary_DEM-WP(C) ENERG10C--ctn Mid-C_042010 2010GRC" xfId="362"/>
    <cellStyle name="_4.13E Montana Energy Tax_PCA 10 -  Exhibit D from A Kellogg Jan 2011" xfId="6326"/>
    <cellStyle name="_4.13E Montana Energy Tax_PCA 10 -  Exhibit D from A Kellogg July 2011" xfId="6327"/>
    <cellStyle name="_4.13E Montana Energy Tax_PCA 10 -  Exhibit D from S Free Rcv'd 12-11" xfId="6328"/>
    <cellStyle name="_4.13E Montana Energy Tax_PCA 9 -  Exhibit D April 2010" xfId="6329"/>
    <cellStyle name="_4.13E Montana Energy Tax_PCA 9 -  Exhibit D April 2010 (3)" xfId="363"/>
    <cellStyle name="_4.13E Montana Energy Tax_PCA 9 -  Exhibit D April 2010 (3) 2" xfId="364"/>
    <cellStyle name="_4.13E Montana Energy Tax_PCA 9 -  Exhibit D April 2010 (3)_DEM-WP(C) ENERG10C--ctn Mid-C_042010 2010GRC" xfId="365"/>
    <cellStyle name="_4.13E Montana Energy Tax_PCA 9 -  Exhibit D Nov 2010" xfId="6330"/>
    <cellStyle name="_4.13E Montana Energy Tax_PCA 9 - Exhibit D at August 2010" xfId="6331"/>
    <cellStyle name="_4.13E Montana Energy Tax_PCA 9 - Exhibit D June 2010 GRC" xfId="6332"/>
    <cellStyle name="_4.13E Montana Energy Tax_Power Costs - Comparison bx Rbtl-Staff-Jt-PC" xfId="366"/>
    <cellStyle name="_4.13E Montana Energy Tax_Power Costs - Comparison bx Rbtl-Staff-Jt-PC 2" xfId="367"/>
    <cellStyle name="_4.13E Montana Energy Tax_Power Costs - Comparison bx Rbtl-Staff-Jt-PC 2 2" xfId="6333"/>
    <cellStyle name="_4.13E Montana Energy Tax_Power Costs - Comparison bx Rbtl-Staff-Jt-PC 3" xfId="6334"/>
    <cellStyle name="_4.13E Montana Energy Tax_Power Costs - Comparison bx Rbtl-Staff-Jt-PC_Adj Bench DR 3 for Initial Briefs (Electric)" xfId="368"/>
    <cellStyle name="_4.13E Montana Energy Tax_Power Costs - Comparison bx Rbtl-Staff-Jt-PC_Adj Bench DR 3 for Initial Briefs (Electric) 2" xfId="369"/>
    <cellStyle name="_4.13E Montana Energy Tax_Power Costs - Comparison bx Rbtl-Staff-Jt-PC_Adj Bench DR 3 for Initial Briefs (Electric) 2 2" xfId="6335"/>
    <cellStyle name="_4.13E Montana Energy Tax_Power Costs - Comparison bx Rbtl-Staff-Jt-PC_Adj Bench DR 3 for Initial Briefs (Electric) 3" xfId="6336"/>
    <cellStyle name="_4.13E Montana Energy Tax_Power Costs - Comparison bx Rbtl-Staff-Jt-PC_Adj Bench DR 3 for Initial Briefs (Electric)_DEM-WP(C) ENERG10C--ctn Mid-C_042010 2010GRC" xfId="370"/>
    <cellStyle name="_4.13E Montana Energy Tax_Power Costs - Comparison bx Rbtl-Staff-Jt-PC_DEM-WP(C) ENERG10C--ctn Mid-C_042010 2010GRC" xfId="371"/>
    <cellStyle name="_4.13E Montana Energy Tax_Power Costs - Comparison bx Rbtl-Staff-Jt-PC_Electric Rev Req Model (2009 GRC) Rebuttal" xfId="372"/>
    <cellStyle name="_4.13E Montana Energy Tax_Power Costs - Comparison bx Rbtl-Staff-Jt-PC_Electric Rev Req Model (2009 GRC) Rebuttal 2" xfId="6337"/>
    <cellStyle name="_4.13E Montana Energy Tax_Power Costs - Comparison bx Rbtl-Staff-Jt-PC_Electric Rev Req Model (2009 GRC) Rebuttal 2 2" xfId="6338"/>
    <cellStyle name="_4.13E Montana Energy Tax_Power Costs - Comparison bx Rbtl-Staff-Jt-PC_Electric Rev Req Model (2009 GRC) Rebuttal 3" xfId="6339"/>
    <cellStyle name="_4.13E Montana Energy Tax_Power Costs - Comparison bx Rbtl-Staff-Jt-PC_Electric Rev Req Model (2009 GRC) Rebuttal REmoval of New  WH Solar AdjustMI" xfId="373"/>
    <cellStyle name="_4.13E Montana Energy Tax_Power Costs - Comparison bx Rbtl-Staff-Jt-PC_Electric Rev Req Model (2009 GRC) Rebuttal REmoval of New  WH Solar AdjustMI 2" xfId="374"/>
    <cellStyle name="_4.13E Montana Energy Tax_Power Costs - Comparison bx Rbtl-Staff-Jt-PC_Electric Rev Req Model (2009 GRC) Rebuttal REmoval of New  WH Solar AdjustMI 2 2" xfId="6340"/>
    <cellStyle name="_4.13E Montana Energy Tax_Power Costs - Comparison bx Rbtl-Staff-Jt-PC_Electric Rev Req Model (2009 GRC) Rebuttal REmoval of New  WH Solar AdjustMI 3" xfId="6341"/>
    <cellStyle name="_4.13E Montana Energy Tax_Power Costs - Comparison bx Rbtl-Staff-Jt-PC_Electric Rev Req Model (2009 GRC) Rebuttal REmoval of New  WH Solar AdjustMI_DEM-WP(C) ENERG10C--ctn Mid-C_042010 2010GRC" xfId="375"/>
    <cellStyle name="_4.13E Montana Energy Tax_Power Costs - Comparison bx Rbtl-Staff-Jt-PC_Electric Rev Req Model (2009 GRC) Revised 01-18-2010" xfId="376"/>
    <cellStyle name="_4.13E Montana Energy Tax_Power Costs - Comparison bx Rbtl-Staff-Jt-PC_Electric Rev Req Model (2009 GRC) Revised 01-18-2010 2" xfId="377"/>
    <cellStyle name="_4.13E Montana Energy Tax_Power Costs - Comparison bx Rbtl-Staff-Jt-PC_Electric Rev Req Model (2009 GRC) Revised 01-18-2010 2 2" xfId="6342"/>
    <cellStyle name="_4.13E Montana Energy Tax_Power Costs - Comparison bx Rbtl-Staff-Jt-PC_Electric Rev Req Model (2009 GRC) Revised 01-18-2010 3" xfId="6343"/>
    <cellStyle name="_4.13E Montana Energy Tax_Power Costs - Comparison bx Rbtl-Staff-Jt-PC_Electric Rev Req Model (2009 GRC) Revised 01-18-2010_DEM-WP(C) ENERG10C--ctn Mid-C_042010 2010GRC" xfId="378"/>
    <cellStyle name="_4.13E Montana Energy Tax_Power Costs - Comparison bx Rbtl-Staff-Jt-PC_Final Order Electric EXHIBIT A-1" xfId="379"/>
    <cellStyle name="_4.13E Montana Energy Tax_Power Costs - Comparison bx Rbtl-Staff-Jt-PC_Final Order Electric EXHIBIT A-1 2" xfId="6344"/>
    <cellStyle name="_4.13E Montana Energy Tax_Power Costs - Comparison bx Rbtl-Staff-Jt-PC_Final Order Electric EXHIBIT A-1 2 2" xfId="6345"/>
    <cellStyle name="_4.13E Montana Energy Tax_Power Costs - Comparison bx Rbtl-Staff-Jt-PC_Final Order Electric EXHIBIT A-1 3" xfId="6346"/>
    <cellStyle name="_4.13E Montana Energy Tax_Production Adj 4.37" xfId="6347"/>
    <cellStyle name="_4.13E Montana Energy Tax_Production Adj 4.37 2" xfId="6348"/>
    <cellStyle name="_4.13E Montana Energy Tax_Production Adj 4.37 2 2" xfId="6349"/>
    <cellStyle name="_4.13E Montana Energy Tax_Production Adj 4.37 3" xfId="6350"/>
    <cellStyle name="_4.13E Montana Energy Tax_Purchased Power Adj 4.03" xfId="6351"/>
    <cellStyle name="_4.13E Montana Energy Tax_Purchased Power Adj 4.03 2" xfId="6352"/>
    <cellStyle name="_4.13E Montana Energy Tax_Purchased Power Adj 4.03 2 2" xfId="6353"/>
    <cellStyle name="_4.13E Montana Energy Tax_Purchased Power Adj 4.03 3" xfId="6354"/>
    <cellStyle name="_4.13E Montana Energy Tax_Rebuttal Power Costs" xfId="380"/>
    <cellStyle name="_4.13E Montana Energy Tax_Rebuttal Power Costs 2" xfId="381"/>
    <cellStyle name="_4.13E Montana Energy Tax_Rebuttal Power Costs 2 2" xfId="6355"/>
    <cellStyle name="_4.13E Montana Energy Tax_Rebuttal Power Costs 3" xfId="6356"/>
    <cellStyle name="_4.13E Montana Energy Tax_Rebuttal Power Costs_Adj Bench DR 3 for Initial Briefs (Electric)" xfId="382"/>
    <cellStyle name="_4.13E Montana Energy Tax_Rebuttal Power Costs_Adj Bench DR 3 for Initial Briefs (Electric) 2" xfId="383"/>
    <cellStyle name="_4.13E Montana Energy Tax_Rebuttal Power Costs_Adj Bench DR 3 for Initial Briefs (Electric) 2 2" xfId="6357"/>
    <cellStyle name="_4.13E Montana Energy Tax_Rebuttal Power Costs_Adj Bench DR 3 for Initial Briefs (Electric) 3" xfId="6358"/>
    <cellStyle name="_4.13E Montana Energy Tax_Rebuttal Power Costs_Adj Bench DR 3 for Initial Briefs (Electric)_DEM-WP(C) ENERG10C--ctn Mid-C_042010 2010GRC" xfId="384"/>
    <cellStyle name="_4.13E Montana Energy Tax_Rebuttal Power Costs_DEM-WP(C) ENERG10C--ctn Mid-C_042010 2010GRC" xfId="385"/>
    <cellStyle name="_4.13E Montana Energy Tax_Rebuttal Power Costs_Electric Rev Req Model (2009 GRC) Rebuttal" xfId="386"/>
    <cellStyle name="_4.13E Montana Energy Tax_Rebuttal Power Costs_Electric Rev Req Model (2009 GRC) Rebuttal 2" xfId="6359"/>
    <cellStyle name="_4.13E Montana Energy Tax_Rebuttal Power Costs_Electric Rev Req Model (2009 GRC) Rebuttal 2 2" xfId="6360"/>
    <cellStyle name="_4.13E Montana Energy Tax_Rebuttal Power Costs_Electric Rev Req Model (2009 GRC) Rebuttal 3" xfId="6361"/>
    <cellStyle name="_4.13E Montana Energy Tax_Rebuttal Power Costs_Electric Rev Req Model (2009 GRC) Rebuttal REmoval of New  WH Solar AdjustMI" xfId="387"/>
    <cellStyle name="_4.13E Montana Energy Tax_Rebuttal Power Costs_Electric Rev Req Model (2009 GRC) Rebuttal REmoval of New  WH Solar AdjustMI 2" xfId="388"/>
    <cellStyle name="_4.13E Montana Energy Tax_Rebuttal Power Costs_Electric Rev Req Model (2009 GRC) Rebuttal REmoval of New  WH Solar AdjustMI 2 2" xfId="6362"/>
    <cellStyle name="_4.13E Montana Energy Tax_Rebuttal Power Costs_Electric Rev Req Model (2009 GRC) Rebuttal REmoval of New  WH Solar AdjustMI 3" xfId="6363"/>
    <cellStyle name="_4.13E Montana Energy Tax_Rebuttal Power Costs_Electric Rev Req Model (2009 GRC) Rebuttal REmoval of New  WH Solar AdjustMI_DEM-WP(C) ENERG10C--ctn Mid-C_042010 2010GRC" xfId="389"/>
    <cellStyle name="_4.13E Montana Energy Tax_Rebuttal Power Costs_Electric Rev Req Model (2009 GRC) Revised 01-18-2010" xfId="390"/>
    <cellStyle name="_4.13E Montana Energy Tax_Rebuttal Power Costs_Electric Rev Req Model (2009 GRC) Revised 01-18-2010 2" xfId="391"/>
    <cellStyle name="_4.13E Montana Energy Tax_Rebuttal Power Costs_Electric Rev Req Model (2009 GRC) Revised 01-18-2010 2 2" xfId="6364"/>
    <cellStyle name="_4.13E Montana Energy Tax_Rebuttal Power Costs_Electric Rev Req Model (2009 GRC) Revised 01-18-2010 3" xfId="6365"/>
    <cellStyle name="_4.13E Montana Energy Tax_Rebuttal Power Costs_Electric Rev Req Model (2009 GRC) Revised 01-18-2010_DEM-WP(C) ENERG10C--ctn Mid-C_042010 2010GRC" xfId="392"/>
    <cellStyle name="_4.13E Montana Energy Tax_Rebuttal Power Costs_Final Order Electric EXHIBIT A-1" xfId="393"/>
    <cellStyle name="_4.13E Montana Energy Tax_Rebuttal Power Costs_Final Order Electric EXHIBIT A-1 2" xfId="6366"/>
    <cellStyle name="_4.13E Montana Energy Tax_Rebuttal Power Costs_Final Order Electric EXHIBIT A-1 2 2" xfId="6367"/>
    <cellStyle name="_4.13E Montana Energy Tax_Rebuttal Power Costs_Final Order Electric EXHIBIT A-1 3" xfId="6368"/>
    <cellStyle name="_4.13E Montana Energy Tax_ROR &amp; CONV FACTOR" xfId="6369"/>
    <cellStyle name="_4.13E Montana Energy Tax_ROR &amp; CONV FACTOR 2" xfId="6370"/>
    <cellStyle name="_4.13E Montana Energy Tax_ROR &amp; CONV FACTOR 2 2" xfId="6371"/>
    <cellStyle name="_4.13E Montana Energy Tax_ROR &amp; CONV FACTOR 3" xfId="6372"/>
    <cellStyle name="_4.13E Montana Energy Tax_ROR 5.02" xfId="6373"/>
    <cellStyle name="_4.13E Montana Energy Tax_ROR 5.02 2" xfId="6374"/>
    <cellStyle name="_4.13E Montana Energy Tax_ROR 5.02 2 2" xfId="6375"/>
    <cellStyle name="_4.13E Montana Energy Tax_ROR 5.02 3" xfId="6376"/>
    <cellStyle name="_4.13E Montana Energy Tax_Wind Integration 10GRC" xfId="394"/>
    <cellStyle name="_4.13E Montana Energy Tax_Wind Integration 10GRC 2" xfId="395"/>
    <cellStyle name="_4.13E Montana Energy Tax_Wind Integration 10GRC_DEM-WP(C) ENERG10C--ctn Mid-C_042010 2010GRC" xfId="396"/>
    <cellStyle name="_4.17E Montana Energy Tax Working File" xfId="6377"/>
    <cellStyle name="_5 year summary (9-25-09)" xfId="397"/>
    <cellStyle name="_5.03G-Conversion Factor Working FileMI" xfId="6378"/>
    <cellStyle name="_x0013__Adj Bench DR 3 for Initial Briefs (Electric)" xfId="398"/>
    <cellStyle name="_x0013__Adj Bench DR 3 for Initial Briefs (Electric) 2" xfId="399"/>
    <cellStyle name="_x0013__Adj Bench DR 3 for Initial Briefs (Electric) 2 2" xfId="6379"/>
    <cellStyle name="_x0013__Adj Bench DR 3 for Initial Briefs (Electric) 3" xfId="6380"/>
    <cellStyle name="_x0013__Adj Bench DR 3 for Initial Briefs (Electric)_DEM-WP(C) ENERG10C--ctn Mid-C_042010 2010GRC" xfId="400"/>
    <cellStyle name="_AURORA WIP" xfId="401"/>
    <cellStyle name="_AURORA WIP 2" xfId="402"/>
    <cellStyle name="_AURORA WIP 2 2" xfId="403"/>
    <cellStyle name="_AURORA WIP 3" xfId="404"/>
    <cellStyle name="_AURORA WIP 4" xfId="405"/>
    <cellStyle name="_AURORA WIP 4 2" xfId="406"/>
    <cellStyle name="_AURORA WIP 5" xfId="407"/>
    <cellStyle name="_AURORA WIP 5 2" xfId="408"/>
    <cellStyle name="_AURORA WIP_4 31E Reg Asset  Liab and EXH D" xfId="409"/>
    <cellStyle name="_AURORA WIP_4 31E Reg Asset  Liab and EXH D _ Aug 10 Filing (2)" xfId="410"/>
    <cellStyle name="_AURORA WIP_4 31E Reg Asset  Liab and EXH D _ Aug 10 Filing (2) 2" xfId="411"/>
    <cellStyle name="_AURORA WIP_4 31E Reg Asset  Liab and EXH D 2" xfId="412"/>
    <cellStyle name="_AURORA WIP_4 31E Reg Asset  Liab and EXH D 3" xfId="413"/>
    <cellStyle name="_AURORA WIP_Chelan PUD Power Costs (8-10)" xfId="414"/>
    <cellStyle name="_AURORA WIP_DEM-WP(C) Chelan Power Costs" xfId="415"/>
    <cellStyle name="_AURORA WIP_DEM-WP(C) Chelan Power Costs 2" xfId="416"/>
    <cellStyle name="_AURORA WIP_DEM-WP(C) Costs Not In AURORA 2010GRC As Filed" xfId="417"/>
    <cellStyle name="_AURORA WIP_DEM-WP(C) Costs Not In AURORA 2010GRC As Filed 2" xfId="418"/>
    <cellStyle name="_AURORA WIP_DEM-WP(C) Costs Not In AURORA 2010GRC As Filed 3" xfId="419"/>
    <cellStyle name="_AURORA WIP_DEM-WP(C) Costs Not In AURORA 2010GRC As Filed_DEM-WP(C) ENERG10C--ctn Mid-C_042010 2010GRC" xfId="420"/>
    <cellStyle name="_AURORA WIP_DEM-WP(C) ENERG10C--ctn Mid-C_042010 2010GRC" xfId="421"/>
    <cellStyle name="_AURORA WIP_DEM-WP(C) Gas Transport 2010GRC" xfId="422"/>
    <cellStyle name="_AURORA WIP_DEM-WP(C) Gas Transport 2010GRC 2" xfId="423"/>
    <cellStyle name="_AURORA WIP_NIM Summary" xfId="424"/>
    <cellStyle name="_AURORA WIP_NIM Summary 09GRC" xfId="425"/>
    <cellStyle name="_AURORA WIP_NIM Summary 09GRC 2" xfId="426"/>
    <cellStyle name="_AURORA WIP_NIM Summary 09GRC_DEM-WP(C) ENERG10C--ctn Mid-C_042010 2010GRC" xfId="427"/>
    <cellStyle name="_AURORA WIP_NIM Summary 2" xfId="428"/>
    <cellStyle name="_AURORA WIP_NIM Summary 3" xfId="429"/>
    <cellStyle name="_AURORA WIP_NIM Summary 4" xfId="6381"/>
    <cellStyle name="_AURORA WIP_NIM Summary 5" xfId="6382"/>
    <cellStyle name="_AURORA WIP_NIM Summary 6" xfId="6383"/>
    <cellStyle name="_AURORA WIP_NIM Summary 7" xfId="6384"/>
    <cellStyle name="_AURORA WIP_NIM Summary 8" xfId="6385"/>
    <cellStyle name="_AURORA WIP_NIM Summary 9" xfId="6386"/>
    <cellStyle name="_AURORA WIP_NIM Summary_DEM-WP(C) ENERG10C--ctn Mid-C_042010 2010GRC" xfId="430"/>
    <cellStyle name="_AURORA WIP_NIM+O&amp;M" xfId="431"/>
    <cellStyle name="_AURORA WIP_NIM+O&amp;M 2" xfId="432"/>
    <cellStyle name="_AURORA WIP_NIM+O&amp;M Monthly" xfId="433"/>
    <cellStyle name="_AURORA WIP_NIM+O&amp;M Monthly 2" xfId="434"/>
    <cellStyle name="_AURORA WIP_PCA 9 -  Exhibit D April 2010 (3)" xfId="435"/>
    <cellStyle name="_AURORA WIP_PCA 9 -  Exhibit D April 2010 (3) 2" xfId="436"/>
    <cellStyle name="_AURORA WIP_PCA 9 -  Exhibit D April 2010 (3)_DEM-WP(C) ENERG10C--ctn Mid-C_042010 2010GRC" xfId="437"/>
    <cellStyle name="_AURORA WIP_Reconciliation" xfId="438"/>
    <cellStyle name="_AURORA WIP_Reconciliation 2" xfId="439"/>
    <cellStyle name="_AURORA WIP_Reconciliation 3" xfId="440"/>
    <cellStyle name="_AURORA WIP_Reconciliation_DEM-WP(C) ENERG10C--ctn Mid-C_042010 2010GRC" xfId="441"/>
    <cellStyle name="_AURORA WIP_Wind Integration 10GRC" xfId="442"/>
    <cellStyle name="_AURORA WIP_Wind Integration 10GRC 2" xfId="443"/>
    <cellStyle name="_AURORA WIP_Wind Integration 10GRC_DEM-WP(C) ENERG10C--ctn Mid-C_042010 2010GRC" xfId="444"/>
    <cellStyle name="_Book1" xfId="445"/>
    <cellStyle name="_x0013__Book1" xfId="6387"/>
    <cellStyle name="_Book1 (2)" xfId="446"/>
    <cellStyle name="_Book1 (2) 2" xfId="447"/>
    <cellStyle name="_Book1 (2) 2 2" xfId="448"/>
    <cellStyle name="_Book1 (2) 2 2 2" xfId="6388"/>
    <cellStyle name="_Book1 (2) 2 3" xfId="6389"/>
    <cellStyle name="_Book1 (2) 3" xfId="449"/>
    <cellStyle name="_Book1 (2) 3 2" xfId="6390"/>
    <cellStyle name="_Book1 (2) 3 2 2" xfId="6391"/>
    <cellStyle name="_Book1 (2) 3 3" xfId="6392"/>
    <cellStyle name="_Book1 (2) 3 3 2" xfId="6393"/>
    <cellStyle name="_Book1 (2) 3 4" xfId="6394"/>
    <cellStyle name="_Book1 (2) 3 4 2" xfId="6395"/>
    <cellStyle name="_Book1 (2) 4" xfId="450"/>
    <cellStyle name="_Book1 (2) 4 2" xfId="451"/>
    <cellStyle name="_Book1 (2) 5" xfId="452"/>
    <cellStyle name="_Book1 (2) 6" xfId="453"/>
    <cellStyle name="_Book1 (2) 6 2" xfId="454"/>
    <cellStyle name="_Book1 (2) 7" xfId="455"/>
    <cellStyle name="_Book1 (2) 7 2" xfId="456"/>
    <cellStyle name="_Book1 (2)_04 07E Wild Horse Wind Expansion (C) (2)" xfId="457"/>
    <cellStyle name="_Book1 (2)_04 07E Wild Horse Wind Expansion (C) (2) 2" xfId="458"/>
    <cellStyle name="_Book1 (2)_04 07E Wild Horse Wind Expansion (C) (2) 2 2" xfId="6396"/>
    <cellStyle name="_Book1 (2)_04 07E Wild Horse Wind Expansion (C) (2) 3" xfId="6397"/>
    <cellStyle name="_Book1 (2)_04 07E Wild Horse Wind Expansion (C) (2)_Adj Bench DR 3 for Initial Briefs (Electric)" xfId="459"/>
    <cellStyle name="_Book1 (2)_04 07E Wild Horse Wind Expansion (C) (2)_Adj Bench DR 3 for Initial Briefs (Electric) 2" xfId="460"/>
    <cellStyle name="_Book1 (2)_04 07E Wild Horse Wind Expansion (C) (2)_Adj Bench DR 3 for Initial Briefs (Electric) 2 2" xfId="6398"/>
    <cellStyle name="_Book1 (2)_04 07E Wild Horse Wind Expansion (C) (2)_Adj Bench DR 3 for Initial Briefs (Electric) 3" xfId="6399"/>
    <cellStyle name="_Book1 (2)_04 07E Wild Horse Wind Expansion (C) (2)_Adj Bench DR 3 for Initial Briefs (Electric)_DEM-WP(C) ENERG10C--ctn Mid-C_042010 2010GRC" xfId="461"/>
    <cellStyle name="_Book1 (2)_04 07E Wild Horse Wind Expansion (C) (2)_Book1" xfId="6400"/>
    <cellStyle name="_Book1 (2)_04 07E Wild Horse Wind Expansion (C) (2)_DEM-WP(C) ENERG10C--ctn Mid-C_042010 2010GRC" xfId="462"/>
    <cellStyle name="_Book1 (2)_04 07E Wild Horse Wind Expansion (C) (2)_Electric Rev Req Model (2009 GRC) " xfId="463"/>
    <cellStyle name="_Book1 (2)_04 07E Wild Horse Wind Expansion (C) (2)_Electric Rev Req Model (2009 GRC)  2" xfId="464"/>
    <cellStyle name="_Book1 (2)_04 07E Wild Horse Wind Expansion (C) (2)_Electric Rev Req Model (2009 GRC)  2 2" xfId="6401"/>
    <cellStyle name="_Book1 (2)_04 07E Wild Horse Wind Expansion (C) (2)_Electric Rev Req Model (2009 GRC)  3" xfId="6402"/>
    <cellStyle name="_Book1 (2)_04 07E Wild Horse Wind Expansion (C) (2)_Electric Rev Req Model (2009 GRC) _DEM-WP(C) ENERG10C--ctn Mid-C_042010 2010GRC" xfId="465"/>
    <cellStyle name="_Book1 (2)_04 07E Wild Horse Wind Expansion (C) (2)_Electric Rev Req Model (2009 GRC) Rebuttal" xfId="466"/>
    <cellStyle name="_Book1 (2)_04 07E Wild Horse Wind Expansion (C) (2)_Electric Rev Req Model (2009 GRC) Rebuttal 2" xfId="6403"/>
    <cellStyle name="_Book1 (2)_04 07E Wild Horse Wind Expansion (C) (2)_Electric Rev Req Model (2009 GRC) Rebuttal 2 2" xfId="6404"/>
    <cellStyle name="_Book1 (2)_04 07E Wild Horse Wind Expansion (C) (2)_Electric Rev Req Model (2009 GRC) Rebuttal 3" xfId="6405"/>
    <cellStyle name="_Book1 (2)_04 07E Wild Horse Wind Expansion (C) (2)_Electric Rev Req Model (2009 GRC) Rebuttal REmoval of New  WH Solar AdjustMI" xfId="467"/>
    <cellStyle name="_Book1 (2)_04 07E Wild Horse Wind Expansion (C) (2)_Electric Rev Req Model (2009 GRC) Rebuttal REmoval of New  WH Solar AdjustMI 2" xfId="468"/>
    <cellStyle name="_Book1 (2)_04 07E Wild Horse Wind Expansion (C) (2)_Electric Rev Req Model (2009 GRC) Rebuttal REmoval of New  WH Solar AdjustMI 2 2" xfId="6406"/>
    <cellStyle name="_Book1 (2)_04 07E Wild Horse Wind Expansion (C) (2)_Electric Rev Req Model (2009 GRC) Rebuttal REmoval of New  WH Solar AdjustMI 3" xfId="6407"/>
    <cellStyle name="_Book1 (2)_04 07E Wild Horse Wind Expansion (C) (2)_Electric Rev Req Model (2009 GRC) Rebuttal REmoval of New  WH Solar AdjustMI_DEM-WP(C) ENERG10C--ctn Mid-C_042010 2010GRC" xfId="469"/>
    <cellStyle name="_Book1 (2)_04 07E Wild Horse Wind Expansion (C) (2)_Electric Rev Req Model (2009 GRC) Revised 01-18-2010" xfId="470"/>
    <cellStyle name="_Book1 (2)_04 07E Wild Horse Wind Expansion (C) (2)_Electric Rev Req Model (2009 GRC) Revised 01-18-2010 2" xfId="471"/>
    <cellStyle name="_Book1 (2)_04 07E Wild Horse Wind Expansion (C) (2)_Electric Rev Req Model (2009 GRC) Revised 01-18-2010 2 2" xfId="6408"/>
    <cellStyle name="_Book1 (2)_04 07E Wild Horse Wind Expansion (C) (2)_Electric Rev Req Model (2009 GRC) Revised 01-18-2010 3" xfId="6409"/>
    <cellStyle name="_Book1 (2)_04 07E Wild Horse Wind Expansion (C) (2)_Electric Rev Req Model (2009 GRC) Revised 01-18-2010_DEM-WP(C) ENERG10C--ctn Mid-C_042010 2010GRC" xfId="472"/>
    <cellStyle name="_Book1 (2)_04 07E Wild Horse Wind Expansion (C) (2)_Electric Rev Req Model (2010 GRC)" xfId="6410"/>
    <cellStyle name="_Book1 (2)_04 07E Wild Horse Wind Expansion (C) (2)_Electric Rev Req Model (2010 GRC) SF" xfId="6411"/>
    <cellStyle name="_Book1 (2)_04 07E Wild Horse Wind Expansion (C) (2)_Final Order Electric EXHIBIT A-1" xfId="473"/>
    <cellStyle name="_Book1 (2)_04 07E Wild Horse Wind Expansion (C) (2)_Final Order Electric EXHIBIT A-1 2" xfId="6412"/>
    <cellStyle name="_Book1 (2)_04 07E Wild Horse Wind Expansion (C) (2)_Final Order Electric EXHIBIT A-1 2 2" xfId="6413"/>
    <cellStyle name="_Book1 (2)_04 07E Wild Horse Wind Expansion (C) (2)_Final Order Electric EXHIBIT A-1 3" xfId="6414"/>
    <cellStyle name="_Book1 (2)_04 07E Wild Horse Wind Expansion (C) (2)_TENASKA REGULATORY ASSET" xfId="474"/>
    <cellStyle name="_Book1 (2)_04 07E Wild Horse Wind Expansion (C) (2)_TENASKA REGULATORY ASSET 2" xfId="6415"/>
    <cellStyle name="_Book1 (2)_04 07E Wild Horse Wind Expansion (C) (2)_TENASKA REGULATORY ASSET 2 2" xfId="6416"/>
    <cellStyle name="_Book1 (2)_04 07E Wild Horse Wind Expansion (C) (2)_TENASKA REGULATORY ASSET 3" xfId="6417"/>
    <cellStyle name="_Book1 (2)_16.37E Wild Horse Expansion DeferralRevwrkingfile SF" xfId="475"/>
    <cellStyle name="_Book1 (2)_16.37E Wild Horse Expansion DeferralRevwrkingfile SF 2" xfId="476"/>
    <cellStyle name="_Book1 (2)_16.37E Wild Horse Expansion DeferralRevwrkingfile SF 2 2" xfId="6418"/>
    <cellStyle name="_Book1 (2)_16.37E Wild Horse Expansion DeferralRevwrkingfile SF 3" xfId="6419"/>
    <cellStyle name="_Book1 (2)_16.37E Wild Horse Expansion DeferralRevwrkingfile SF_DEM-WP(C) ENERG10C--ctn Mid-C_042010 2010GRC" xfId="477"/>
    <cellStyle name="_Book1 (2)_2009 Compliance Filing PCA Exhibits for GRC" xfId="6420"/>
    <cellStyle name="_Book1 (2)_2009 GRC Compl Filing - Exhibit D" xfId="478"/>
    <cellStyle name="_Book1 (2)_2009 GRC Compl Filing - Exhibit D 2" xfId="479"/>
    <cellStyle name="_Book1 (2)_2009 GRC Compl Filing - Exhibit D_DEM-WP(C) ENERG10C--ctn Mid-C_042010 2010GRC" xfId="480"/>
    <cellStyle name="_Book1 (2)_3.01 Income Statement" xfId="6421"/>
    <cellStyle name="_Book1 (2)_4 31 Regulatory Assets and Liabilities  7 06- Exhibit D" xfId="481"/>
    <cellStyle name="_Book1 (2)_4 31 Regulatory Assets and Liabilities  7 06- Exhibit D 2" xfId="482"/>
    <cellStyle name="_Book1 (2)_4 31 Regulatory Assets and Liabilities  7 06- Exhibit D 2 2" xfId="6422"/>
    <cellStyle name="_Book1 (2)_4 31 Regulatory Assets and Liabilities  7 06- Exhibit D 3" xfId="6423"/>
    <cellStyle name="_Book1 (2)_4 31 Regulatory Assets and Liabilities  7 06- Exhibit D_DEM-WP(C) ENERG10C--ctn Mid-C_042010 2010GRC" xfId="483"/>
    <cellStyle name="_Book1 (2)_4 31 Regulatory Assets and Liabilities  7 06- Exhibit D_NIM Summary" xfId="484"/>
    <cellStyle name="_Book1 (2)_4 31 Regulatory Assets and Liabilities  7 06- Exhibit D_NIM Summary 2" xfId="485"/>
    <cellStyle name="_Book1 (2)_4 31 Regulatory Assets and Liabilities  7 06- Exhibit D_NIM Summary_DEM-WP(C) ENERG10C--ctn Mid-C_042010 2010GRC" xfId="486"/>
    <cellStyle name="_Book1 (2)_4 31E Reg Asset  Liab and EXH D" xfId="487"/>
    <cellStyle name="_Book1 (2)_4 31E Reg Asset  Liab and EXH D _ Aug 10 Filing (2)" xfId="488"/>
    <cellStyle name="_Book1 (2)_4 31E Reg Asset  Liab and EXH D _ Aug 10 Filing (2) 2" xfId="489"/>
    <cellStyle name="_Book1 (2)_4 31E Reg Asset  Liab and EXH D 2" xfId="490"/>
    <cellStyle name="_Book1 (2)_4 31E Reg Asset  Liab and EXH D 3" xfId="491"/>
    <cellStyle name="_Book1 (2)_4 32 Regulatory Assets and Liabilities  7 06- Exhibit D" xfId="492"/>
    <cellStyle name="_Book1 (2)_4 32 Regulatory Assets and Liabilities  7 06- Exhibit D 2" xfId="493"/>
    <cellStyle name="_Book1 (2)_4 32 Regulatory Assets and Liabilities  7 06- Exhibit D 2 2" xfId="6424"/>
    <cellStyle name="_Book1 (2)_4 32 Regulatory Assets and Liabilities  7 06- Exhibit D 3" xfId="6425"/>
    <cellStyle name="_Book1 (2)_4 32 Regulatory Assets and Liabilities  7 06- Exhibit D_DEM-WP(C) ENERG10C--ctn Mid-C_042010 2010GRC" xfId="494"/>
    <cellStyle name="_Book1 (2)_4 32 Regulatory Assets and Liabilities  7 06- Exhibit D_NIM Summary" xfId="495"/>
    <cellStyle name="_Book1 (2)_4 32 Regulatory Assets and Liabilities  7 06- Exhibit D_NIM Summary 2" xfId="496"/>
    <cellStyle name="_Book1 (2)_4 32 Regulatory Assets and Liabilities  7 06- Exhibit D_NIM Summary_DEM-WP(C) ENERG10C--ctn Mid-C_042010 2010GRC" xfId="497"/>
    <cellStyle name="_Book1 (2)_ACCOUNTS" xfId="6426"/>
    <cellStyle name="_Book1 (2)_AURORA Total New" xfId="498"/>
    <cellStyle name="_Book1 (2)_AURORA Total New 2" xfId="499"/>
    <cellStyle name="_Book1 (2)_Book2" xfId="500"/>
    <cellStyle name="_Book1 (2)_Book2 2" xfId="501"/>
    <cellStyle name="_Book1 (2)_Book2 2 2" xfId="6427"/>
    <cellStyle name="_Book1 (2)_Book2 3" xfId="6428"/>
    <cellStyle name="_Book1 (2)_Book2_Adj Bench DR 3 for Initial Briefs (Electric)" xfId="502"/>
    <cellStyle name="_Book1 (2)_Book2_Adj Bench DR 3 for Initial Briefs (Electric) 2" xfId="503"/>
    <cellStyle name="_Book1 (2)_Book2_Adj Bench DR 3 for Initial Briefs (Electric) 2 2" xfId="6429"/>
    <cellStyle name="_Book1 (2)_Book2_Adj Bench DR 3 for Initial Briefs (Electric) 3" xfId="6430"/>
    <cellStyle name="_Book1 (2)_Book2_Adj Bench DR 3 for Initial Briefs (Electric)_DEM-WP(C) ENERG10C--ctn Mid-C_042010 2010GRC" xfId="504"/>
    <cellStyle name="_Book1 (2)_Book2_DEM-WP(C) ENERG10C--ctn Mid-C_042010 2010GRC" xfId="505"/>
    <cellStyle name="_Book1 (2)_Book2_Electric Rev Req Model (2009 GRC) Rebuttal" xfId="506"/>
    <cellStyle name="_Book1 (2)_Book2_Electric Rev Req Model (2009 GRC) Rebuttal 2" xfId="6431"/>
    <cellStyle name="_Book1 (2)_Book2_Electric Rev Req Model (2009 GRC) Rebuttal 2 2" xfId="6432"/>
    <cellStyle name="_Book1 (2)_Book2_Electric Rev Req Model (2009 GRC) Rebuttal 3" xfId="6433"/>
    <cellStyle name="_Book1 (2)_Book2_Electric Rev Req Model (2009 GRC) Rebuttal REmoval of New  WH Solar AdjustMI" xfId="507"/>
    <cellStyle name="_Book1 (2)_Book2_Electric Rev Req Model (2009 GRC) Rebuttal REmoval of New  WH Solar AdjustMI 2" xfId="508"/>
    <cellStyle name="_Book1 (2)_Book2_Electric Rev Req Model (2009 GRC) Rebuttal REmoval of New  WH Solar AdjustMI 2 2" xfId="6434"/>
    <cellStyle name="_Book1 (2)_Book2_Electric Rev Req Model (2009 GRC) Rebuttal REmoval of New  WH Solar AdjustMI 3" xfId="6435"/>
    <cellStyle name="_Book1 (2)_Book2_Electric Rev Req Model (2009 GRC) Rebuttal REmoval of New  WH Solar AdjustMI_DEM-WP(C) ENERG10C--ctn Mid-C_042010 2010GRC" xfId="509"/>
    <cellStyle name="_Book1 (2)_Book2_Electric Rev Req Model (2009 GRC) Revised 01-18-2010" xfId="510"/>
    <cellStyle name="_Book1 (2)_Book2_Electric Rev Req Model (2009 GRC) Revised 01-18-2010 2" xfId="511"/>
    <cellStyle name="_Book1 (2)_Book2_Electric Rev Req Model (2009 GRC) Revised 01-18-2010 2 2" xfId="6436"/>
    <cellStyle name="_Book1 (2)_Book2_Electric Rev Req Model (2009 GRC) Revised 01-18-2010 3" xfId="6437"/>
    <cellStyle name="_Book1 (2)_Book2_Electric Rev Req Model (2009 GRC) Revised 01-18-2010_DEM-WP(C) ENERG10C--ctn Mid-C_042010 2010GRC" xfId="512"/>
    <cellStyle name="_Book1 (2)_Book2_Final Order Electric EXHIBIT A-1" xfId="513"/>
    <cellStyle name="_Book1 (2)_Book2_Final Order Electric EXHIBIT A-1 2" xfId="6438"/>
    <cellStyle name="_Book1 (2)_Book2_Final Order Electric EXHIBIT A-1 2 2" xfId="6439"/>
    <cellStyle name="_Book1 (2)_Book2_Final Order Electric EXHIBIT A-1 3" xfId="6440"/>
    <cellStyle name="_Book1 (2)_Book4" xfId="514"/>
    <cellStyle name="_Book1 (2)_Book4 2" xfId="515"/>
    <cellStyle name="_Book1 (2)_Book4 2 2" xfId="6441"/>
    <cellStyle name="_Book1 (2)_Book4 3" xfId="6442"/>
    <cellStyle name="_Book1 (2)_Book4_DEM-WP(C) ENERG10C--ctn Mid-C_042010 2010GRC" xfId="516"/>
    <cellStyle name="_Book1 (2)_Book9" xfId="517"/>
    <cellStyle name="_Book1 (2)_Book9 2" xfId="518"/>
    <cellStyle name="_Book1 (2)_Book9 2 2" xfId="6443"/>
    <cellStyle name="_Book1 (2)_Book9 3" xfId="6444"/>
    <cellStyle name="_Book1 (2)_Book9_DEM-WP(C) ENERG10C--ctn Mid-C_042010 2010GRC" xfId="519"/>
    <cellStyle name="_Book1 (2)_Chelan PUD Power Costs (8-10)" xfId="520"/>
    <cellStyle name="_Book1 (2)_DEM-WP(C) Chelan Power Costs" xfId="521"/>
    <cellStyle name="_Book1 (2)_DEM-WP(C) Chelan Power Costs 2" xfId="522"/>
    <cellStyle name="_Book1 (2)_DEM-WP(C) ENERG10C--ctn Mid-C_042010 2010GRC" xfId="523"/>
    <cellStyle name="_Book1 (2)_DEM-WP(C) Gas Transport 2010GRC" xfId="524"/>
    <cellStyle name="_Book1 (2)_DEM-WP(C) Gas Transport 2010GRC 2" xfId="525"/>
    <cellStyle name="_Book1 (2)_Gas Rev Req Model (2010 GRC)" xfId="6445"/>
    <cellStyle name="_Book1 (2)_INPUTS" xfId="6446"/>
    <cellStyle name="_Book1 (2)_INPUTS 2" xfId="6447"/>
    <cellStyle name="_Book1 (2)_INPUTS 2 2" xfId="6448"/>
    <cellStyle name="_Book1 (2)_INPUTS 3" xfId="6449"/>
    <cellStyle name="_Book1 (2)_NIM Summary" xfId="526"/>
    <cellStyle name="_Book1 (2)_NIM Summary 09GRC" xfId="527"/>
    <cellStyle name="_Book1 (2)_NIM Summary 09GRC 2" xfId="528"/>
    <cellStyle name="_Book1 (2)_NIM Summary 09GRC_DEM-WP(C) ENERG10C--ctn Mid-C_042010 2010GRC" xfId="529"/>
    <cellStyle name="_Book1 (2)_NIM Summary 2" xfId="530"/>
    <cellStyle name="_Book1 (2)_NIM Summary 3" xfId="531"/>
    <cellStyle name="_Book1 (2)_NIM Summary 4" xfId="6450"/>
    <cellStyle name="_Book1 (2)_NIM Summary 5" xfId="6451"/>
    <cellStyle name="_Book1 (2)_NIM Summary 6" xfId="6452"/>
    <cellStyle name="_Book1 (2)_NIM Summary 7" xfId="6453"/>
    <cellStyle name="_Book1 (2)_NIM Summary 8" xfId="6454"/>
    <cellStyle name="_Book1 (2)_NIM Summary 9" xfId="6455"/>
    <cellStyle name="_Book1 (2)_NIM Summary_DEM-WP(C) ENERG10C--ctn Mid-C_042010 2010GRC" xfId="532"/>
    <cellStyle name="_Book1 (2)_PCA 10 -  Exhibit D from A Kellogg Jan 2011" xfId="6456"/>
    <cellStyle name="_Book1 (2)_PCA 10 -  Exhibit D from A Kellogg July 2011" xfId="6457"/>
    <cellStyle name="_Book1 (2)_PCA 10 -  Exhibit D from S Free Rcv'd 12-11" xfId="6458"/>
    <cellStyle name="_Book1 (2)_PCA 9 -  Exhibit D April 2010" xfId="6459"/>
    <cellStyle name="_Book1 (2)_PCA 9 -  Exhibit D April 2010 (3)" xfId="533"/>
    <cellStyle name="_Book1 (2)_PCA 9 -  Exhibit D April 2010 (3) 2" xfId="534"/>
    <cellStyle name="_Book1 (2)_PCA 9 -  Exhibit D April 2010 (3)_DEM-WP(C) ENERG10C--ctn Mid-C_042010 2010GRC" xfId="535"/>
    <cellStyle name="_Book1 (2)_PCA 9 -  Exhibit D Nov 2010" xfId="6460"/>
    <cellStyle name="_Book1 (2)_PCA 9 - Exhibit D at August 2010" xfId="6461"/>
    <cellStyle name="_Book1 (2)_PCA 9 - Exhibit D June 2010 GRC" xfId="6462"/>
    <cellStyle name="_Book1 (2)_Power Costs - Comparison bx Rbtl-Staff-Jt-PC" xfId="536"/>
    <cellStyle name="_Book1 (2)_Power Costs - Comparison bx Rbtl-Staff-Jt-PC 2" xfId="537"/>
    <cellStyle name="_Book1 (2)_Power Costs - Comparison bx Rbtl-Staff-Jt-PC 2 2" xfId="6463"/>
    <cellStyle name="_Book1 (2)_Power Costs - Comparison bx Rbtl-Staff-Jt-PC 3" xfId="6464"/>
    <cellStyle name="_Book1 (2)_Power Costs - Comparison bx Rbtl-Staff-Jt-PC_Adj Bench DR 3 for Initial Briefs (Electric)" xfId="538"/>
    <cellStyle name="_Book1 (2)_Power Costs - Comparison bx Rbtl-Staff-Jt-PC_Adj Bench DR 3 for Initial Briefs (Electric) 2" xfId="539"/>
    <cellStyle name="_Book1 (2)_Power Costs - Comparison bx Rbtl-Staff-Jt-PC_Adj Bench DR 3 for Initial Briefs (Electric) 2 2" xfId="6465"/>
    <cellStyle name="_Book1 (2)_Power Costs - Comparison bx Rbtl-Staff-Jt-PC_Adj Bench DR 3 for Initial Briefs (Electric) 3" xfId="6466"/>
    <cellStyle name="_Book1 (2)_Power Costs - Comparison bx Rbtl-Staff-Jt-PC_Adj Bench DR 3 for Initial Briefs (Electric)_DEM-WP(C) ENERG10C--ctn Mid-C_042010 2010GRC" xfId="540"/>
    <cellStyle name="_Book1 (2)_Power Costs - Comparison bx Rbtl-Staff-Jt-PC_DEM-WP(C) ENERG10C--ctn Mid-C_042010 2010GRC" xfId="541"/>
    <cellStyle name="_Book1 (2)_Power Costs - Comparison bx Rbtl-Staff-Jt-PC_Electric Rev Req Model (2009 GRC) Rebuttal" xfId="542"/>
    <cellStyle name="_Book1 (2)_Power Costs - Comparison bx Rbtl-Staff-Jt-PC_Electric Rev Req Model (2009 GRC) Rebuttal 2" xfId="6467"/>
    <cellStyle name="_Book1 (2)_Power Costs - Comparison bx Rbtl-Staff-Jt-PC_Electric Rev Req Model (2009 GRC) Rebuttal 2 2" xfId="6468"/>
    <cellStyle name="_Book1 (2)_Power Costs - Comparison bx Rbtl-Staff-Jt-PC_Electric Rev Req Model (2009 GRC) Rebuttal 3" xfId="6469"/>
    <cellStyle name="_Book1 (2)_Power Costs - Comparison bx Rbtl-Staff-Jt-PC_Electric Rev Req Model (2009 GRC) Rebuttal REmoval of New  WH Solar AdjustMI" xfId="543"/>
    <cellStyle name="_Book1 (2)_Power Costs - Comparison bx Rbtl-Staff-Jt-PC_Electric Rev Req Model (2009 GRC) Rebuttal REmoval of New  WH Solar AdjustMI 2" xfId="544"/>
    <cellStyle name="_Book1 (2)_Power Costs - Comparison bx Rbtl-Staff-Jt-PC_Electric Rev Req Model (2009 GRC) Rebuttal REmoval of New  WH Solar AdjustMI 2 2" xfId="6470"/>
    <cellStyle name="_Book1 (2)_Power Costs - Comparison bx Rbtl-Staff-Jt-PC_Electric Rev Req Model (2009 GRC) Rebuttal REmoval of New  WH Solar AdjustMI 3" xfId="6471"/>
    <cellStyle name="_Book1 (2)_Power Costs - Comparison bx Rbtl-Staff-Jt-PC_Electric Rev Req Model (2009 GRC) Rebuttal REmoval of New  WH Solar AdjustMI_DEM-WP(C) ENERG10C--ctn Mid-C_042010 2010GRC" xfId="545"/>
    <cellStyle name="_Book1 (2)_Power Costs - Comparison bx Rbtl-Staff-Jt-PC_Electric Rev Req Model (2009 GRC) Revised 01-18-2010" xfId="546"/>
    <cellStyle name="_Book1 (2)_Power Costs - Comparison bx Rbtl-Staff-Jt-PC_Electric Rev Req Model (2009 GRC) Revised 01-18-2010 2" xfId="547"/>
    <cellStyle name="_Book1 (2)_Power Costs - Comparison bx Rbtl-Staff-Jt-PC_Electric Rev Req Model (2009 GRC) Revised 01-18-2010 2 2" xfId="6472"/>
    <cellStyle name="_Book1 (2)_Power Costs - Comparison bx Rbtl-Staff-Jt-PC_Electric Rev Req Model (2009 GRC) Revised 01-18-2010 3" xfId="6473"/>
    <cellStyle name="_Book1 (2)_Power Costs - Comparison bx Rbtl-Staff-Jt-PC_Electric Rev Req Model (2009 GRC) Revised 01-18-2010_DEM-WP(C) ENERG10C--ctn Mid-C_042010 2010GRC" xfId="548"/>
    <cellStyle name="_Book1 (2)_Power Costs - Comparison bx Rbtl-Staff-Jt-PC_Final Order Electric EXHIBIT A-1" xfId="549"/>
    <cellStyle name="_Book1 (2)_Power Costs - Comparison bx Rbtl-Staff-Jt-PC_Final Order Electric EXHIBIT A-1 2" xfId="6474"/>
    <cellStyle name="_Book1 (2)_Power Costs - Comparison bx Rbtl-Staff-Jt-PC_Final Order Electric EXHIBIT A-1 2 2" xfId="6475"/>
    <cellStyle name="_Book1 (2)_Power Costs - Comparison bx Rbtl-Staff-Jt-PC_Final Order Electric EXHIBIT A-1 3" xfId="6476"/>
    <cellStyle name="_Book1 (2)_Production Adj 4.37" xfId="6477"/>
    <cellStyle name="_Book1 (2)_Production Adj 4.37 2" xfId="6478"/>
    <cellStyle name="_Book1 (2)_Production Adj 4.37 2 2" xfId="6479"/>
    <cellStyle name="_Book1 (2)_Production Adj 4.37 3" xfId="6480"/>
    <cellStyle name="_Book1 (2)_Purchased Power Adj 4.03" xfId="6481"/>
    <cellStyle name="_Book1 (2)_Purchased Power Adj 4.03 2" xfId="6482"/>
    <cellStyle name="_Book1 (2)_Purchased Power Adj 4.03 2 2" xfId="6483"/>
    <cellStyle name="_Book1 (2)_Purchased Power Adj 4.03 3" xfId="6484"/>
    <cellStyle name="_Book1 (2)_Rebuttal Power Costs" xfId="550"/>
    <cellStyle name="_Book1 (2)_Rebuttal Power Costs 2" xfId="551"/>
    <cellStyle name="_Book1 (2)_Rebuttal Power Costs 2 2" xfId="6485"/>
    <cellStyle name="_Book1 (2)_Rebuttal Power Costs 3" xfId="6486"/>
    <cellStyle name="_Book1 (2)_Rebuttal Power Costs_Adj Bench DR 3 for Initial Briefs (Electric)" xfId="552"/>
    <cellStyle name="_Book1 (2)_Rebuttal Power Costs_Adj Bench DR 3 for Initial Briefs (Electric) 2" xfId="553"/>
    <cellStyle name="_Book1 (2)_Rebuttal Power Costs_Adj Bench DR 3 for Initial Briefs (Electric) 2 2" xfId="6487"/>
    <cellStyle name="_Book1 (2)_Rebuttal Power Costs_Adj Bench DR 3 for Initial Briefs (Electric) 3" xfId="6488"/>
    <cellStyle name="_Book1 (2)_Rebuttal Power Costs_Adj Bench DR 3 for Initial Briefs (Electric)_DEM-WP(C) ENERG10C--ctn Mid-C_042010 2010GRC" xfId="554"/>
    <cellStyle name="_Book1 (2)_Rebuttal Power Costs_DEM-WP(C) ENERG10C--ctn Mid-C_042010 2010GRC" xfId="555"/>
    <cellStyle name="_Book1 (2)_Rebuttal Power Costs_Electric Rev Req Model (2009 GRC) Rebuttal" xfId="556"/>
    <cellStyle name="_Book1 (2)_Rebuttal Power Costs_Electric Rev Req Model (2009 GRC) Rebuttal 2" xfId="6489"/>
    <cellStyle name="_Book1 (2)_Rebuttal Power Costs_Electric Rev Req Model (2009 GRC) Rebuttal 2 2" xfId="6490"/>
    <cellStyle name="_Book1 (2)_Rebuttal Power Costs_Electric Rev Req Model (2009 GRC) Rebuttal 3" xfId="6491"/>
    <cellStyle name="_Book1 (2)_Rebuttal Power Costs_Electric Rev Req Model (2009 GRC) Rebuttal REmoval of New  WH Solar AdjustMI" xfId="557"/>
    <cellStyle name="_Book1 (2)_Rebuttal Power Costs_Electric Rev Req Model (2009 GRC) Rebuttal REmoval of New  WH Solar AdjustMI 2" xfId="558"/>
    <cellStyle name="_Book1 (2)_Rebuttal Power Costs_Electric Rev Req Model (2009 GRC) Rebuttal REmoval of New  WH Solar AdjustMI 2 2" xfId="6492"/>
    <cellStyle name="_Book1 (2)_Rebuttal Power Costs_Electric Rev Req Model (2009 GRC) Rebuttal REmoval of New  WH Solar AdjustMI 3" xfId="6493"/>
    <cellStyle name="_Book1 (2)_Rebuttal Power Costs_Electric Rev Req Model (2009 GRC) Rebuttal REmoval of New  WH Solar AdjustMI_DEM-WP(C) ENERG10C--ctn Mid-C_042010 2010GRC" xfId="559"/>
    <cellStyle name="_Book1 (2)_Rebuttal Power Costs_Electric Rev Req Model (2009 GRC) Revised 01-18-2010" xfId="560"/>
    <cellStyle name="_Book1 (2)_Rebuttal Power Costs_Electric Rev Req Model (2009 GRC) Revised 01-18-2010 2" xfId="561"/>
    <cellStyle name="_Book1 (2)_Rebuttal Power Costs_Electric Rev Req Model (2009 GRC) Revised 01-18-2010 2 2" xfId="6494"/>
    <cellStyle name="_Book1 (2)_Rebuttal Power Costs_Electric Rev Req Model (2009 GRC) Revised 01-18-2010 3" xfId="6495"/>
    <cellStyle name="_Book1 (2)_Rebuttal Power Costs_Electric Rev Req Model (2009 GRC) Revised 01-18-2010_DEM-WP(C) ENERG10C--ctn Mid-C_042010 2010GRC" xfId="562"/>
    <cellStyle name="_Book1 (2)_Rebuttal Power Costs_Final Order Electric EXHIBIT A-1" xfId="563"/>
    <cellStyle name="_Book1 (2)_Rebuttal Power Costs_Final Order Electric EXHIBIT A-1 2" xfId="6496"/>
    <cellStyle name="_Book1 (2)_Rebuttal Power Costs_Final Order Electric EXHIBIT A-1 2 2" xfId="6497"/>
    <cellStyle name="_Book1 (2)_Rebuttal Power Costs_Final Order Electric EXHIBIT A-1 3" xfId="6498"/>
    <cellStyle name="_Book1 (2)_ROR &amp; CONV FACTOR" xfId="6499"/>
    <cellStyle name="_Book1 (2)_ROR &amp; CONV FACTOR 2" xfId="6500"/>
    <cellStyle name="_Book1 (2)_ROR &amp; CONV FACTOR 2 2" xfId="6501"/>
    <cellStyle name="_Book1 (2)_ROR &amp; CONV FACTOR 3" xfId="6502"/>
    <cellStyle name="_Book1 (2)_ROR 5.02" xfId="6503"/>
    <cellStyle name="_Book1 (2)_ROR 5.02 2" xfId="6504"/>
    <cellStyle name="_Book1 (2)_ROR 5.02 2 2" xfId="6505"/>
    <cellStyle name="_Book1 (2)_ROR 5.02 3" xfId="6506"/>
    <cellStyle name="_Book1 (2)_Wind Integration 10GRC" xfId="564"/>
    <cellStyle name="_Book1 (2)_Wind Integration 10GRC 2" xfId="565"/>
    <cellStyle name="_Book1 (2)_Wind Integration 10GRC_DEM-WP(C) ENERG10C--ctn Mid-C_042010 2010GRC" xfId="566"/>
    <cellStyle name="_Book1 10" xfId="567"/>
    <cellStyle name="_Book1 10 2" xfId="568"/>
    <cellStyle name="_Book1 11" xfId="569"/>
    <cellStyle name="_Book1 11 2" xfId="570"/>
    <cellStyle name="_Book1 12" xfId="571"/>
    <cellStyle name="_Book1 12 2" xfId="572"/>
    <cellStyle name="_Book1 13" xfId="573"/>
    <cellStyle name="_Book1 13 2" xfId="574"/>
    <cellStyle name="_Book1 14" xfId="575"/>
    <cellStyle name="_Book1 14 2" xfId="576"/>
    <cellStyle name="_Book1 15" xfId="577"/>
    <cellStyle name="_Book1 16" xfId="578"/>
    <cellStyle name="_Book1 17" xfId="579"/>
    <cellStyle name="_Book1 17 2" xfId="580"/>
    <cellStyle name="_Book1 18" xfId="581"/>
    <cellStyle name="_Book1 18 2" xfId="582"/>
    <cellStyle name="_Book1 19" xfId="583"/>
    <cellStyle name="_Book1 19 2" xfId="584"/>
    <cellStyle name="_Book1 2" xfId="585"/>
    <cellStyle name="_Book1 2 2" xfId="586"/>
    <cellStyle name="_Book1 2 2 2" xfId="6507"/>
    <cellStyle name="_Book1 2 3" xfId="6508"/>
    <cellStyle name="_Book1 20" xfId="587"/>
    <cellStyle name="_Book1 20 2" xfId="588"/>
    <cellStyle name="_Book1 21" xfId="589"/>
    <cellStyle name="_Book1 21 2" xfId="590"/>
    <cellStyle name="_Book1 3" xfId="591"/>
    <cellStyle name="_Book1 3 2" xfId="592"/>
    <cellStyle name="_Book1 4" xfId="593"/>
    <cellStyle name="_Book1 4 2" xfId="594"/>
    <cellStyle name="_Book1 5" xfId="595"/>
    <cellStyle name="_Book1 5 2" xfId="596"/>
    <cellStyle name="_Book1 6" xfId="597"/>
    <cellStyle name="_Book1 6 2" xfId="6509"/>
    <cellStyle name="_Book1 7" xfId="598"/>
    <cellStyle name="_Book1 7 2" xfId="6510"/>
    <cellStyle name="_Book1 8" xfId="599"/>
    <cellStyle name="_Book1 8 2" xfId="600"/>
    <cellStyle name="_Book1 9" xfId="601"/>
    <cellStyle name="_Book1 9 2" xfId="602"/>
    <cellStyle name="_Book1_(C) WHE Proforma with ITC cash grant 10 Yr Amort_for deferral_102809" xfId="603"/>
    <cellStyle name="_Book1_(C) WHE Proforma with ITC cash grant 10 Yr Amort_for deferral_102809 2" xfId="604"/>
    <cellStyle name="_Book1_(C) WHE Proforma with ITC cash grant 10 Yr Amort_for deferral_102809 2 2" xfId="6511"/>
    <cellStyle name="_Book1_(C) WHE Proforma with ITC cash grant 10 Yr Amort_for deferral_102809 3" xfId="6512"/>
    <cellStyle name="_Book1_(C) WHE Proforma with ITC cash grant 10 Yr Amort_for deferral_102809_16.07E Wild Horse Wind Expansionwrkingfile" xfId="605"/>
    <cellStyle name="_Book1_(C) WHE Proforma with ITC cash grant 10 Yr Amort_for deferral_102809_16.07E Wild Horse Wind Expansionwrkingfile 2" xfId="606"/>
    <cellStyle name="_Book1_(C) WHE Proforma with ITC cash grant 10 Yr Amort_for deferral_102809_16.07E Wild Horse Wind Expansionwrkingfile 2 2" xfId="6513"/>
    <cellStyle name="_Book1_(C) WHE Proforma with ITC cash grant 10 Yr Amort_for deferral_102809_16.07E Wild Horse Wind Expansionwrkingfile 3" xfId="6514"/>
    <cellStyle name="_Book1_(C) WHE Proforma with ITC cash grant 10 Yr Amort_for deferral_102809_16.07E Wild Horse Wind Expansionwrkingfile SF" xfId="607"/>
    <cellStyle name="_Book1_(C) WHE Proforma with ITC cash grant 10 Yr Amort_for deferral_102809_16.07E Wild Horse Wind Expansionwrkingfile SF 2" xfId="608"/>
    <cellStyle name="_Book1_(C) WHE Proforma with ITC cash grant 10 Yr Amort_for deferral_102809_16.07E Wild Horse Wind Expansionwrkingfile SF 2 2" xfId="6515"/>
    <cellStyle name="_Book1_(C) WHE Proforma with ITC cash grant 10 Yr Amort_for deferral_102809_16.07E Wild Horse Wind Expansionwrkingfile SF 3" xfId="6516"/>
    <cellStyle name="_Book1_(C) WHE Proforma with ITC cash grant 10 Yr Amort_for deferral_102809_16.07E Wild Horse Wind Expansionwrkingfile SF_DEM-WP(C) ENERG10C--ctn Mid-C_042010 2010GRC" xfId="609"/>
    <cellStyle name="_Book1_(C) WHE Proforma with ITC cash grant 10 Yr Amort_for deferral_102809_16.07E Wild Horse Wind Expansionwrkingfile_DEM-WP(C) ENERG10C--ctn Mid-C_042010 2010GRC" xfId="610"/>
    <cellStyle name="_Book1_(C) WHE Proforma with ITC cash grant 10 Yr Amort_for deferral_102809_16.37E Wild Horse Expansion DeferralRevwrkingfile SF" xfId="611"/>
    <cellStyle name="_Book1_(C) WHE Proforma with ITC cash grant 10 Yr Amort_for deferral_102809_16.37E Wild Horse Expansion DeferralRevwrkingfile SF 2" xfId="612"/>
    <cellStyle name="_Book1_(C) WHE Proforma with ITC cash grant 10 Yr Amort_for deferral_102809_16.37E Wild Horse Expansion DeferralRevwrkingfile SF 2 2" xfId="6517"/>
    <cellStyle name="_Book1_(C) WHE Proforma with ITC cash grant 10 Yr Amort_for deferral_102809_16.37E Wild Horse Expansion DeferralRevwrkingfile SF 3" xfId="6518"/>
    <cellStyle name="_Book1_(C) WHE Proforma with ITC cash grant 10 Yr Amort_for deferral_102809_16.37E Wild Horse Expansion DeferralRevwrkingfile SF_DEM-WP(C) ENERG10C--ctn Mid-C_042010 2010GRC" xfId="613"/>
    <cellStyle name="_Book1_(C) WHE Proforma with ITC cash grant 10 Yr Amort_for deferral_102809_DEM-WP(C) ENERG10C--ctn Mid-C_042010 2010GRC" xfId="614"/>
    <cellStyle name="_Book1_(C) WHE Proforma with ITC cash grant 10 Yr Amort_for rebuttal_120709" xfId="615"/>
    <cellStyle name="_Book1_(C) WHE Proforma with ITC cash grant 10 Yr Amort_for rebuttal_120709 2" xfId="616"/>
    <cellStyle name="_Book1_(C) WHE Proforma with ITC cash grant 10 Yr Amort_for rebuttal_120709 2 2" xfId="6519"/>
    <cellStyle name="_Book1_(C) WHE Proforma with ITC cash grant 10 Yr Amort_for rebuttal_120709 3" xfId="6520"/>
    <cellStyle name="_Book1_(C) WHE Proforma with ITC cash grant 10 Yr Amort_for rebuttal_120709_DEM-WP(C) ENERG10C--ctn Mid-C_042010 2010GRC" xfId="617"/>
    <cellStyle name="_Book1_04.07E Wild Horse Wind Expansion" xfId="618"/>
    <cellStyle name="_Book1_04.07E Wild Horse Wind Expansion 2" xfId="619"/>
    <cellStyle name="_Book1_04.07E Wild Horse Wind Expansion 2 2" xfId="6521"/>
    <cellStyle name="_Book1_04.07E Wild Horse Wind Expansion 3" xfId="6522"/>
    <cellStyle name="_Book1_04.07E Wild Horse Wind Expansion_16.07E Wild Horse Wind Expansionwrkingfile" xfId="620"/>
    <cellStyle name="_Book1_04.07E Wild Horse Wind Expansion_16.07E Wild Horse Wind Expansionwrkingfile 2" xfId="621"/>
    <cellStyle name="_Book1_04.07E Wild Horse Wind Expansion_16.07E Wild Horse Wind Expansionwrkingfile 2 2" xfId="6523"/>
    <cellStyle name="_Book1_04.07E Wild Horse Wind Expansion_16.07E Wild Horse Wind Expansionwrkingfile 3" xfId="6524"/>
    <cellStyle name="_Book1_04.07E Wild Horse Wind Expansion_16.07E Wild Horse Wind Expansionwrkingfile SF" xfId="622"/>
    <cellStyle name="_Book1_04.07E Wild Horse Wind Expansion_16.07E Wild Horse Wind Expansionwrkingfile SF 2" xfId="623"/>
    <cellStyle name="_Book1_04.07E Wild Horse Wind Expansion_16.07E Wild Horse Wind Expansionwrkingfile SF 2 2" xfId="6525"/>
    <cellStyle name="_Book1_04.07E Wild Horse Wind Expansion_16.07E Wild Horse Wind Expansionwrkingfile SF 3" xfId="6526"/>
    <cellStyle name="_Book1_04.07E Wild Horse Wind Expansion_16.07E Wild Horse Wind Expansionwrkingfile SF_DEM-WP(C) ENERG10C--ctn Mid-C_042010 2010GRC" xfId="624"/>
    <cellStyle name="_Book1_04.07E Wild Horse Wind Expansion_16.07E Wild Horse Wind Expansionwrkingfile_DEM-WP(C) ENERG10C--ctn Mid-C_042010 2010GRC" xfId="625"/>
    <cellStyle name="_Book1_04.07E Wild Horse Wind Expansion_16.37E Wild Horse Expansion DeferralRevwrkingfile SF" xfId="626"/>
    <cellStyle name="_Book1_04.07E Wild Horse Wind Expansion_16.37E Wild Horse Expansion DeferralRevwrkingfile SF 2" xfId="627"/>
    <cellStyle name="_Book1_04.07E Wild Horse Wind Expansion_16.37E Wild Horse Expansion DeferralRevwrkingfile SF 2 2" xfId="6527"/>
    <cellStyle name="_Book1_04.07E Wild Horse Wind Expansion_16.37E Wild Horse Expansion DeferralRevwrkingfile SF 3" xfId="6528"/>
    <cellStyle name="_Book1_04.07E Wild Horse Wind Expansion_16.37E Wild Horse Expansion DeferralRevwrkingfile SF_DEM-WP(C) ENERG10C--ctn Mid-C_042010 2010GRC" xfId="628"/>
    <cellStyle name="_Book1_04.07E Wild Horse Wind Expansion_DEM-WP(C) ENERG10C--ctn Mid-C_042010 2010GRC" xfId="629"/>
    <cellStyle name="_Book1_16.07E Wild Horse Wind Expansionwrkingfile" xfId="630"/>
    <cellStyle name="_Book1_16.07E Wild Horse Wind Expansionwrkingfile 2" xfId="631"/>
    <cellStyle name="_Book1_16.07E Wild Horse Wind Expansionwrkingfile 2 2" xfId="6529"/>
    <cellStyle name="_Book1_16.07E Wild Horse Wind Expansionwrkingfile 3" xfId="6530"/>
    <cellStyle name="_Book1_16.07E Wild Horse Wind Expansionwrkingfile SF" xfId="632"/>
    <cellStyle name="_Book1_16.07E Wild Horse Wind Expansionwrkingfile SF 2" xfId="633"/>
    <cellStyle name="_Book1_16.07E Wild Horse Wind Expansionwrkingfile SF 2 2" xfId="6531"/>
    <cellStyle name="_Book1_16.07E Wild Horse Wind Expansionwrkingfile SF 3" xfId="6532"/>
    <cellStyle name="_Book1_16.07E Wild Horse Wind Expansionwrkingfile SF_DEM-WP(C) ENERG10C--ctn Mid-C_042010 2010GRC" xfId="634"/>
    <cellStyle name="_Book1_16.07E Wild Horse Wind Expansionwrkingfile_DEM-WP(C) ENERG10C--ctn Mid-C_042010 2010GRC" xfId="635"/>
    <cellStyle name="_Book1_16.37E Wild Horse Expansion DeferralRevwrkingfile SF" xfId="636"/>
    <cellStyle name="_Book1_16.37E Wild Horse Expansion DeferralRevwrkingfile SF 2" xfId="637"/>
    <cellStyle name="_Book1_16.37E Wild Horse Expansion DeferralRevwrkingfile SF 2 2" xfId="6533"/>
    <cellStyle name="_Book1_16.37E Wild Horse Expansion DeferralRevwrkingfile SF 3" xfId="6534"/>
    <cellStyle name="_Book1_16.37E Wild Horse Expansion DeferralRevwrkingfile SF_DEM-WP(C) ENERG10C--ctn Mid-C_042010 2010GRC" xfId="638"/>
    <cellStyle name="_Book1_2009 Compliance Filing PCA Exhibits for GRC" xfId="6535"/>
    <cellStyle name="_Book1_2009 GRC Compl Filing - Exhibit D" xfId="639"/>
    <cellStyle name="_Book1_2009 GRC Compl Filing - Exhibit D 2" xfId="640"/>
    <cellStyle name="_Book1_2009 GRC Compl Filing - Exhibit D_DEM-WP(C) ENERG10C--ctn Mid-C_042010 2010GRC" xfId="641"/>
    <cellStyle name="_Book1_3.01 Income Statement" xfId="6536"/>
    <cellStyle name="_Book1_4 31 Regulatory Assets and Liabilities  7 06- Exhibit D" xfId="642"/>
    <cellStyle name="_Book1_4 31 Regulatory Assets and Liabilities  7 06- Exhibit D 2" xfId="643"/>
    <cellStyle name="_Book1_4 31 Regulatory Assets and Liabilities  7 06- Exhibit D 2 2" xfId="6537"/>
    <cellStyle name="_Book1_4 31 Regulatory Assets and Liabilities  7 06- Exhibit D 3" xfId="6538"/>
    <cellStyle name="_Book1_4 31 Regulatory Assets and Liabilities  7 06- Exhibit D_DEM-WP(C) ENERG10C--ctn Mid-C_042010 2010GRC" xfId="644"/>
    <cellStyle name="_Book1_4 31 Regulatory Assets and Liabilities  7 06- Exhibit D_NIM Summary" xfId="645"/>
    <cellStyle name="_Book1_4 31 Regulatory Assets and Liabilities  7 06- Exhibit D_NIM Summary 2" xfId="646"/>
    <cellStyle name="_Book1_4 31 Regulatory Assets and Liabilities  7 06- Exhibit D_NIM Summary_DEM-WP(C) ENERG10C--ctn Mid-C_042010 2010GRC" xfId="647"/>
    <cellStyle name="_Book1_4 31 Regulatory Assets and Liabilities  7 06- Exhibit D_NIM+O&amp;M" xfId="648"/>
    <cellStyle name="_Book1_4 31 Regulatory Assets and Liabilities  7 06- Exhibit D_NIM+O&amp;M Monthly" xfId="649"/>
    <cellStyle name="_Book1_4 31E Reg Asset  Liab and EXH D" xfId="650"/>
    <cellStyle name="_Book1_4 31E Reg Asset  Liab and EXH D _ Aug 10 Filing (2)" xfId="651"/>
    <cellStyle name="_Book1_4 31E Reg Asset  Liab and EXH D _ Aug 10 Filing (2) 2" xfId="652"/>
    <cellStyle name="_Book1_4 31E Reg Asset  Liab and EXH D 2" xfId="653"/>
    <cellStyle name="_Book1_4 31E Reg Asset  Liab and EXH D 3" xfId="654"/>
    <cellStyle name="_Book1_4 32 Regulatory Assets and Liabilities  7 06- Exhibit D" xfId="655"/>
    <cellStyle name="_Book1_4 32 Regulatory Assets and Liabilities  7 06- Exhibit D 2" xfId="656"/>
    <cellStyle name="_Book1_4 32 Regulatory Assets and Liabilities  7 06- Exhibit D 2 2" xfId="6539"/>
    <cellStyle name="_Book1_4 32 Regulatory Assets and Liabilities  7 06- Exhibit D 3" xfId="6540"/>
    <cellStyle name="_Book1_4 32 Regulatory Assets and Liabilities  7 06- Exhibit D_DEM-WP(C) ENERG10C--ctn Mid-C_042010 2010GRC" xfId="657"/>
    <cellStyle name="_Book1_4 32 Regulatory Assets and Liabilities  7 06- Exhibit D_NIM Summary" xfId="658"/>
    <cellStyle name="_Book1_4 32 Regulatory Assets and Liabilities  7 06- Exhibit D_NIM Summary 2" xfId="659"/>
    <cellStyle name="_Book1_4 32 Regulatory Assets and Liabilities  7 06- Exhibit D_NIM Summary_DEM-WP(C) ENERG10C--ctn Mid-C_042010 2010GRC" xfId="660"/>
    <cellStyle name="_Book1_4 32 Regulatory Assets and Liabilities  7 06- Exhibit D_NIM+O&amp;M" xfId="661"/>
    <cellStyle name="_Book1_4 32 Regulatory Assets and Liabilities  7 06- Exhibit D_NIM+O&amp;M Monthly" xfId="662"/>
    <cellStyle name="_Book1_AURORA Total New" xfId="663"/>
    <cellStyle name="_Book1_AURORA Total New 2" xfId="664"/>
    <cellStyle name="_Book1_Book1" xfId="665"/>
    <cellStyle name="_Book1_Book2" xfId="666"/>
    <cellStyle name="_Book1_Book2 2" xfId="667"/>
    <cellStyle name="_Book1_Book2 2 2" xfId="6541"/>
    <cellStyle name="_Book1_Book2 3" xfId="6542"/>
    <cellStyle name="_Book1_Book2_Adj Bench DR 3 for Initial Briefs (Electric)" xfId="668"/>
    <cellStyle name="_Book1_Book2_Adj Bench DR 3 for Initial Briefs (Electric) 2" xfId="669"/>
    <cellStyle name="_Book1_Book2_Adj Bench DR 3 for Initial Briefs (Electric) 2 2" xfId="6543"/>
    <cellStyle name="_Book1_Book2_Adj Bench DR 3 for Initial Briefs (Electric) 3" xfId="6544"/>
    <cellStyle name="_Book1_Book2_Adj Bench DR 3 for Initial Briefs (Electric)_DEM-WP(C) ENERG10C--ctn Mid-C_042010 2010GRC" xfId="670"/>
    <cellStyle name="_Book1_Book2_DEM-WP(C) ENERG10C--ctn Mid-C_042010 2010GRC" xfId="671"/>
    <cellStyle name="_Book1_Book2_Electric Rev Req Model (2009 GRC) Rebuttal" xfId="672"/>
    <cellStyle name="_Book1_Book2_Electric Rev Req Model (2009 GRC) Rebuttal 2" xfId="6545"/>
    <cellStyle name="_Book1_Book2_Electric Rev Req Model (2009 GRC) Rebuttal 2 2" xfId="6546"/>
    <cellStyle name="_Book1_Book2_Electric Rev Req Model (2009 GRC) Rebuttal 3" xfId="6547"/>
    <cellStyle name="_Book1_Book2_Electric Rev Req Model (2009 GRC) Rebuttal REmoval of New  WH Solar AdjustMI" xfId="673"/>
    <cellStyle name="_Book1_Book2_Electric Rev Req Model (2009 GRC) Rebuttal REmoval of New  WH Solar AdjustMI 2" xfId="674"/>
    <cellStyle name="_Book1_Book2_Electric Rev Req Model (2009 GRC) Rebuttal REmoval of New  WH Solar AdjustMI 2 2" xfId="6548"/>
    <cellStyle name="_Book1_Book2_Electric Rev Req Model (2009 GRC) Rebuttal REmoval of New  WH Solar AdjustMI 3" xfId="6549"/>
    <cellStyle name="_Book1_Book2_Electric Rev Req Model (2009 GRC) Rebuttal REmoval of New  WH Solar AdjustMI_DEM-WP(C) ENERG10C--ctn Mid-C_042010 2010GRC" xfId="675"/>
    <cellStyle name="_Book1_Book2_Electric Rev Req Model (2009 GRC) Revised 01-18-2010" xfId="676"/>
    <cellStyle name="_Book1_Book2_Electric Rev Req Model (2009 GRC) Revised 01-18-2010 2" xfId="677"/>
    <cellStyle name="_Book1_Book2_Electric Rev Req Model (2009 GRC) Revised 01-18-2010 2 2" xfId="6550"/>
    <cellStyle name="_Book1_Book2_Electric Rev Req Model (2009 GRC) Revised 01-18-2010 3" xfId="6551"/>
    <cellStyle name="_Book1_Book2_Electric Rev Req Model (2009 GRC) Revised 01-18-2010_DEM-WP(C) ENERG10C--ctn Mid-C_042010 2010GRC" xfId="678"/>
    <cellStyle name="_Book1_Book2_Final Order Electric EXHIBIT A-1" xfId="679"/>
    <cellStyle name="_Book1_Book2_Final Order Electric EXHIBIT A-1 2" xfId="6552"/>
    <cellStyle name="_Book1_Book2_Final Order Electric EXHIBIT A-1 2 2" xfId="6553"/>
    <cellStyle name="_Book1_Book2_Final Order Electric EXHIBIT A-1 3" xfId="6554"/>
    <cellStyle name="_Book1_Book4" xfId="680"/>
    <cellStyle name="_Book1_Book4 2" xfId="681"/>
    <cellStyle name="_Book1_Book4 2 2" xfId="6555"/>
    <cellStyle name="_Book1_Book4 3" xfId="6556"/>
    <cellStyle name="_Book1_Book4_DEM-WP(C) ENERG10C--ctn Mid-C_042010 2010GRC" xfId="682"/>
    <cellStyle name="_Book1_Book9" xfId="683"/>
    <cellStyle name="_Book1_Book9 2" xfId="684"/>
    <cellStyle name="_Book1_Book9 2 2" xfId="6557"/>
    <cellStyle name="_Book1_Book9 3" xfId="6558"/>
    <cellStyle name="_Book1_Book9_DEM-WP(C) ENERG10C--ctn Mid-C_042010 2010GRC" xfId="685"/>
    <cellStyle name="_Book1_Chelan PUD Power Costs (8-10)" xfId="686"/>
    <cellStyle name="_Book1_DEM-WP(C) Chelan Power Costs" xfId="687"/>
    <cellStyle name="_Book1_DEM-WP(C) Chelan Power Costs 2" xfId="688"/>
    <cellStyle name="_Book1_DEM-WP(C) ENERG10C--ctn Mid-C_042010 2010GRC" xfId="689"/>
    <cellStyle name="_Book1_DEM-WP(C) Gas Transport 2010GRC" xfId="690"/>
    <cellStyle name="_Book1_DEM-WP(C) Gas Transport 2010GRC 2" xfId="691"/>
    <cellStyle name="_Book1_Electric COS Inputs" xfId="6559"/>
    <cellStyle name="_Book1_Electric COS Inputs 2" xfId="6560"/>
    <cellStyle name="_Book1_Electric COS Inputs 2 2" xfId="6561"/>
    <cellStyle name="_Book1_Electric COS Inputs 2 2 2" xfId="6562"/>
    <cellStyle name="_Book1_Electric COS Inputs 2 3" xfId="6563"/>
    <cellStyle name="_Book1_Electric COS Inputs 2 3 2" xfId="6564"/>
    <cellStyle name="_Book1_Electric COS Inputs 2 4" xfId="6565"/>
    <cellStyle name="_Book1_Electric COS Inputs 2 4 2" xfId="6566"/>
    <cellStyle name="_Book1_Electric COS Inputs 3" xfId="6567"/>
    <cellStyle name="_Book1_Electric COS Inputs 3 2" xfId="6568"/>
    <cellStyle name="_Book1_Electric COS Inputs 4" xfId="6569"/>
    <cellStyle name="_Book1_Electric COS Inputs 4 2" xfId="6570"/>
    <cellStyle name="_Book1_Electric COS Inputs 5" xfId="6571"/>
    <cellStyle name="_Book1_Electric COS Inputs 6" xfId="6572"/>
    <cellStyle name="_Book1_LSRWEP LGIA like Acctg Petition Aug 2010" xfId="692"/>
    <cellStyle name="_Book1_NIM Summary" xfId="693"/>
    <cellStyle name="_Book1_NIM Summary 09GRC" xfId="694"/>
    <cellStyle name="_Book1_NIM Summary 09GRC 2" xfId="695"/>
    <cellStyle name="_Book1_NIM Summary 09GRC_DEM-WP(C) ENERG10C--ctn Mid-C_042010 2010GRC" xfId="696"/>
    <cellStyle name="_Book1_NIM Summary 2" xfId="697"/>
    <cellStyle name="_Book1_NIM Summary 3" xfId="698"/>
    <cellStyle name="_Book1_NIM Summary 4" xfId="6573"/>
    <cellStyle name="_Book1_NIM Summary 5" xfId="6574"/>
    <cellStyle name="_Book1_NIM Summary 6" xfId="6575"/>
    <cellStyle name="_Book1_NIM Summary 7" xfId="6576"/>
    <cellStyle name="_Book1_NIM Summary 8" xfId="6577"/>
    <cellStyle name="_Book1_NIM Summary 9" xfId="6578"/>
    <cellStyle name="_Book1_NIM Summary_DEM-WP(C) ENERG10C--ctn Mid-C_042010 2010GRC" xfId="699"/>
    <cellStyle name="_Book1_NIM+O&amp;M" xfId="700"/>
    <cellStyle name="_Book1_NIM+O&amp;M 2" xfId="701"/>
    <cellStyle name="_Book1_NIM+O&amp;M Monthly" xfId="702"/>
    <cellStyle name="_Book1_NIM+O&amp;M Monthly 2" xfId="703"/>
    <cellStyle name="_Book1_PCA 10 -  Exhibit D from A Kellogg Jan 2011" xfId="6579"/>
    <cellStyle name="_Book1_PCA 10 -  Exhibit D from A Kellogg July 2011" xfId="6580"/>
    <cellStyle name="_Book1_PCA 10 -  Exhibit D from S Free Rcv'd 12-11" xfId="6581"/>
    <cellStyle name="_Book1_PCA 9 -  Exhibit D April 2010" xfId="6582"/>
    <cellStyle name="_Book1_PCA 9 -  Exhibit D April 2010 (3)" xfId="704"/>
    <cellStyle name="_Book1_PCA 9 -  Exhibit D April 2010 (3) 2" xfId="705"/>
    <cellStyle name="_Book1_PCA 9 -  Exhibit D April 2010 (3)_DEM-WP(C) ENERG10C--ctn Mid-C_042010 2010GRC" xfId="706"/>
    <cellStyle name="_Book1_PCA 9 -  Exhibit D Nov 2010" xfId="6583"/>
    <cellStyle name="_Book1_PCA 9 - Exhibit D at August 2010" xfId="6584"/>
    <cellStyle name="_Book1_PCA 9 - Exhibit D June 2010 GRC" xfId="6585"/>
    <cellStyle name="_Book1_Power Costs - Comparison bx Rbtl-Staff-Jt-PC" xfId="707"/>
    <cellStyle name="_Book1_Power Costs - Comparison bx Rbtl-Staff-Jt-PC 2" xfId="708"/>
    <cellStyle name="_Book1_Power Costs - Comparison bx Rbtl-Staff-Jt-PC 2 2" xfId="6586"/>
    <cellStyle name="_Book1_Power Costs - Comparison bx Rbtl-Staff-Jt-PC 3" xfId="6587"/>
    <cellStyle name="_Book1_Power Costs - Comparison bx Rbtl-Staff-Jt-PC_Adj Bench DR 3 for Initial Briefs (Electric)" xfId="709"/>
    <cellStyle name="_Book1_Power Costs - Comparison bx Rbtl-Staff-Jt-PC_Adj Bench DR 3 for Initial Briefs (Electric) 2" xfId="710"/>
    <cellStyle name="_Book1_Power Costs - Comparison bx Rbtl-Staff-Jt-PC_Adj Bench DR 3 for Initial Briefs (Electric) 2 2" xfId="6588"/>
    <cellStyle name="_Book1_Power Costs - Comparison bx Rbtl-Staff-Jt-PC_Adj Bench DR 3 for Initial Briefs (Electric) 3" xfId="6589"/>
    <cellStyle name="_Book1_Power Costs - Comparison bx Rbtl-Staff-Jt-PC_Adj Bench DR 3 for Initial Briefs (Electric)_DEM-WP(C) ENERG10C--ctn Mid-C_042010 2010GRC" xfId="711"/>
    <cellStyle name="_Book1_Power Costs - Comparison bx Rbtl-Staff-Jt-PC_DEM-WP(C) ENERG10C--ctn Mid-C_042010 2010GRC" xfId="712"/>
    <cellStyle name="_Book1_Power Costs - Comparison bx Rbtl-Staff-Jt-PC_Electric Rev Req Model (2009 GRC) Rebuttal" xfId="713"/>
    <cellStyle name="_Book1_Power Costs - Comparison bx Rbtl-Staff-Jt-PC_Electric Rev Req Model (2009 GRC) Rebuttal 2" xfId="6590"/>
    <cellStyle name="_Book1_Power Costs - Comparison bx Rbtl-Staff-Jt-PC_Electric Rev Req Model (2009 GRC) Rebuttal 2 2" xfId="6591"/>
    <cellStyle name="_Book1_Power Costs - Comparison bx Rbtl-Staff-Jt-PC_Electric Rev Req Model (2009 GRC) Rebuttal 3" xfId="6592"/>
    <cellStyle name="_Book1_Power Costs - Comparison bx Rbtl-Staff-Jt-PC_Electric Rev Req Model (2009 GRC) Rebuttal REmoval of New  WH Solar AdjustMI" xfId="714"/>
    <cellStyle name="_Book1_Power Costs - Comparison bx Rbtl-Staff-Jt-PC_Electric Rev Req Model (2009 GRC) Rebuttal REmoval of New  WH Solar AdjustMI 2" xfId="715"/>
    <cellStyle name="_Book1_Power Costs - Comparison bx Rbtl-Staff-Jt-PC_Electric Rev Req Model (2009 GRC) Rebuttal REmoval of New  WH Solar AdjustMI 2 2" xfId="6593"/>
    <cellStyle name="_Book1_Power Costs - Comparison bx Rbtl-Staff-Jt-PC_Electric Rev Req Model (2009 GRC) Rebuttal REmoval of New  WH Solar AdjustMI 3" xfId="6594"/>
    <cellStyle name="_Book1_Power Costs - Comparison bx Rbtl-Staff-Jt-PC_Electric Rev Req Model (2009 GRC) Rebuttal REmoval of New  WH Solar AdjustMI_DEM-WP(C) ENERG10C--ctn Mid-C_042010 2010GRC" xfId="716"/>
    <cellStyle name="_Book1_Power Costs - Comparison bx Rbtl-Staff-Jt-PC_Electric Rev Req Model (2009 GRC) Revised 01-18-2010" xfId="717"/>
    <cellStyle name="_Book1_Power Costs - Comparison bx Rbtl-Staff-Jt-PC_Electric Rev Req Model (2009 GRC) Revised 01-18-2010 2" xfId="718"/>
    <cellStyle name="_Book1_Power Costs - Comparison bx Rbtl-Staff-Jt-PC_Electric Rev Req Model (2009 GRC) Revised 01-18-2010 2 2" xfId="6595"/>
    <cellStyle name="_Book1_Power Costs - Comparison bx Rbtl-Staff-Jt-PC_Electric Rev Req Model (2009 GRC) Revised 01-18-2010 3" xfId="6596"/>
    <cellStyle name="_Book1_Power Costs - Comparison bx Rbtl-Staff-Jt-PC_Electric Rev Req Model (2009 GRC) Revised 01-18-2010_DEM-WP(C) ENERG10C--ctn Mid-C_042010 2010GRC" xfId="719"/>
    <cellStyle name="_Book1_Power Costs - Comparison bx Rbtl-Staff-Jt-PC_Final Order Electric EXHIBIT A-1" xfId="720"/>
    <cellStyle name="_Book1_Power Costs - Comparison bx Rbtl-Staff-Jt-PC_Final Order Electric EXHIBIT A-1 2" xfId="6597"/>
    <cellStyle name="_Book1_Power Costs - Comparison bx Rbtl-Staff-Jt-PC_Final Order Electric EXHIBIT A-1 2 2" xfId="6598"/>
    <cellStyle name="_Book1_Power Costs - Comparison bx Rbtl-Staff-Jt-PC_Final Order Electric EXHIBIT A-1 3" xfId="6599"/>
    <cellStyle name="_Book1_Production Adj 4.37" xfId="6600"/>
    <cellStyle name="_Book1_Production Adj 4.37 2" xfId="6601"/>
    <cellStyle name="_Book1_Production Adj 4.37 2 2" xfId="6602"/>
    <cellStyle name="_Book1_Production Adj 4.37 3" xfId="6603"/>
    <cellStyle name="_Book1_Purchased Power Adj 4.03" xfId="6604"/>
    <cellStyle name="_Book1_Purchased Power Adj 4.03 2" xfId="6605"/>
    <cellStyle name="_Book1_Purchased Power Adj 4.03 2 2" xfId="6606"/>
    <cellStyle name="_Book1_Purchased Power Adj 4.03 3" xfId="6607"/>
    <cellStyle name="_Book1_Rebuttal Power Costs" xfId="721"/>
    <cellStyle name="_Book1_Rebuttal Power Costs 2" xfId="722"/>
    <cellStyle name="_Book1_Rebuttal Power Costs 2 2" xfId="6608"/>
    <cellStyle name="_Book1_Rebuttal Power Costs 3" xfId="6609"/>
    <cellStyle name="_Book1_Rebuttal Power Costs_Adj Bench DR 3 for Initial Briefs (Electric)" xfId="723"/>
    <cellStyle name="_Book1_Rebuttal Power Costs_Adj Bench DR 3 for Initial Briefs (Electric) 2" xfId="724"/>
    <cellStyle name="_Book1_Rebuttal Power Costs_Adj Bench DR 3 for Initial Briefs (Electric) 2 2" xfId="6610"/>
    <cellStyle name="_Book1_Rebuttal Power Costs_Adj Bench DR 3 for Initial Briefs (Electric) 3" xfId="6611"/>
    <cellStyle name="_Book1_Rebuttal Power Costs_Adj Bench DR 3 for Initial Briefs (Electric)_DEM-WP(C) ENERG10C--ctn Mid-C_042010 2010GRC" xfId="725"/>
    <cellStyle name="_Book1_Rebuttal Power Costs_DEM-WP(C) ENERG10C--ctn Mid-C_042010 2010GRC" xfId="726"/>
    <cellStyle name="_Book1_Rebuttal Power Costs_Electric Rev Req Model (2009 GRC) Rebuttal" xfId="727"/>
    <cellStyle name="_Book1_Rebuttal Power Costs_Electric Rev Req Model (2009 GRC) Rebuttal 2" xfId="6612"/>
    <cellStyle name="_Book1_Rebuttal Power Costs_Electric Rev Req Model (2009 GRC) Rebuttal 2 2" xfId="6613"/>
    <cellStyle name="_Book1_Rebuttal Power Costs_Electric Rev Req Model (2009 GRC) Rebuttal 3" xfId="6614"/>
    <cellStyle name="_Book1_Rebuttal Power Costs_Electric Rev Req Model (2009 GRC) Rebuttal REmoval of New  WH Solar AdjustMI" xfId="728"/>
    <cellStyle name="_Book1_Rebuttal Power Costs_Electric Rev Req Model (2009 GRC) Rebuttal REmoval of New  WH Solar AdjustMI 2" xfId="729"/>
    <cellStyle name="_Book1_Rebuttal Power Costs_Electric Rev Req Model (2009 GRC) Rebuttal REmoval of New  WH Solar AdjustMI 2 2" xfId="6615"/>
    <cellStyle name="_Book1_Rebuttal Power Costs_Electric Rev Req Model (2009 GRC) Rebuttal REmoval of New  WH Solar AdjustMI 3" xfId="6616"/>
    <cellStyle name="_Book1_Rebuttal Power Costs_Electric Rev Req Model (2009 GRC) Rebuttal REmoval of New  WH Solar AdjustMI_DEM-WP(C) ENERG10C--ctn Mid-C_042010 2010GRC" xfId="730"/>
    <cellStyle name="_Book1_Rebuttal Power Costs_Electric Rev Req Model (2009 GRC) Revised 01-18-2010" xfId="731"/>
    <cellStyle name="_Book1_Rebuttal Power Costs_Electric Rev Req Model (2009 GRC) Revised 01-18-2010 2" xfId="732"/>
    <cellStyle name="_Book1_Rebuttal Power Costs_Electric Rev Req Model (2009 GRC) Revised 01-18-2010 2 2" xfId="6617"/>
    <cellStyle name="_Book1_Rebuttal Power Costs_Electric Rev Req Model (2009 GRC) Revised 01-18-2010 3" xfId="6618"/>
    <cellStyle name="_Book1_Rebuttal Power Costs_Electric Rev Req Model (2009 GRC) Revised 01-18-2010_DEM-WP(C) ENERG10C--ctn Mid-C_042010 2010GRC" xfId="733"/>
    <cellStyle name="_Book1_Rebuttal Power Costs_Final Order Electric EXHIBIT A-1" xfId="734"/>
    <cellStyle name="_Book1_Rebuttal Power Costs_Final Order Electric EXHIBIT A-1 2" xfId="6619"/>
    <cellStyle name="_Book1_Rebuttal Power Costs_Final Order Electric EXHIBIT A-1 2 2" xfId="6620"/>
    <cellStyle name="_Book1_Rebuttal Power Costs_Final Order Electric EXHIBIT A-1 3" xfId="6621"/>
    <cellStyle name="_Book1_ROR 5.02" xfId="6622"/>
    <cellStyle name="_Book1_ROR 5.02 2" xfId="6623"/>
    <cellStyle name="_Book1_ROR 5.02 2 2" xfId="6624"/>
    <cellStyle name="_Book1_ROR 5.02 3" xfId="6625"/>
    <cellStyle name="_Book1_Transmission Workbook for May BOD" xfId="735"/>
    <cellStyle name="_Book1_Transmission Workbook for May BOD 2" xfId="736"/>
    <cellStyle name="_Book1_Transmission Workbook for May BOD_DEM-WP(C) ENERG10C--ctn Mid-C_042010 2010GRC" xfId="737"/>
    <cellStyle name="_Book1_Wind Integration 10GRC" xfId="738"/>
    <cellStyle name="_Book1_Wind Integration 10GRC 2" xfId="739"/>
    <cellStyle name="_Book1_Wind Integration 10GRC_DEM-WP(C) ENERG10C--ctn Mid-C_042010 2010GRC" xfId="740"/>
    <cellStyle name="_Book2" xfId="741"/>
    <cellStyle name="_x0013__Book2" xfId="742"/>
    <cellStyle name="_Book2 10" xfId="743"/>
    <cellStyle name="_x0013__Book2 10" xfId="6626"/>
    <cellStyle name="_Book2 10 2" xfId="6627"/>
    <cellStyle name="_Book2 11" xfId="744"/>
    <cellStyle name="_x0013__Book2 11" xfId="6628"/>
    <cellStyle name="_Book2 11 2" xfId="6629"/>
    <cellStyle name="_Book2 12" xfId="745"/>
    <cellStyle name="_x0013__Book2 12" xfId="6630"/>
    <cellStyle name="_Book2 12 2" xfId="746"/>
    <cellStyle name="_Book2 13" xfId="747"/>
    <cellStyle name="_Book2 13 2" xfId="748"/>
    <cellStyle name="_Book2 14" xfId="749"/>
    <cellStyle name="_Book2 14 2" xfId="750"/>
    <cellStyle name="_Book2 15" xfId="751"/>
    <cellStyle name="_Book2 15 2" xfId="752"/>
    <cellStyle name="_Book2 16" xfId="753"/>
    <cellStyle name="_Book2 16 2" xfId="754"/>
    <cellStyle name="_Book2 17" xfId="6631"/>
    <cellStyle name="_Book2 17 2" xfId="6632"/>
    <cellStyle name="_Book2 18" xfId="6633"/>
    <cellStyle name="_Book2 18 2" xfId="6634"/>
    <cellStyle name="_Book2 19" xfId="6635"/>
    <cellStyle name="_Book2 2" xfId="755"/>
    <cellStyle name="_x0013__Book2 2" xfId="756"/>
    <cellStyle name="_Book2 2 10" xfId="6636"/>
    <cellStyle name="_Book2 2 2" xfId="757"/>
    <cellStyle name="_x0013__Book2 2 2" xfId="6637"/>
    <cellStyle name="_Book2 2 2 2" xfId="6638"/>
    <cellStyle name="_Book2 2 3" xfId="758"/>
    <cellStyle name="_Book2 2 3 2" xfId="6639"/>
    <cellStyle name="_Book2 2 4" xfId="6640"/>
    <cellStyle name="_Book2 2 4 2" xfId="6641"/>
    <cellStyle name="_Book2 2 5" xfId="6642"/>
    <cellStyle name="_Book2 2 5 2" xfId="6643"/>
    <cellStyle name="_Book2 2 6" xfId="6644"/>
    <cellStyle name="_Book2 2 6 2" xfId="6645"/>
    <cellStyle name="_Book2 2 7" xfId="6646"/>
    <cellStyle name="_Book2 2 7 2" xfId="6647"/>
    <cellStyle name="_Book2 2 8" xfId="6648"/>
    <cellStyle name="_Book2 2 8 2" xfId="6649"/>
    <cellStyle name="_Book2 2 9" xfId="6650"/>
    <cellStyle name="_Book2 2 9 2" xfId="6651"/>
    <cellStyle name="_Book2 20" xfId="6652"/>
    <cellStyle name="_Book2 21" xfId="6653"/>
    <cellStyle name="_Book2 22" xfId="6654"/>
    <cellStyle name="_Book2 23" xfId="6655"/>
    <cellStyle name="_Book2 24" xfId="6656"/>
    <cellStyle name="_Book2 25" xfId="6657"/>
    <cellStyle name="_Book2 26" xfId="6658"/>
    <cellStyle name="_Book2 27" xfId="6659"/>
    <cellStyle name="_Book2 28" xfId="6660"/>
    <cellStyle name="_Book2 29" xfId="6661"/>
    <cellStyle name="_Book2 3" xfId="759"/>
    <cellStyle name="_x0013__Book2 3" xfId="760"/>
    <cellStyle name="_Book2 3 10" xfId="6662"/>
    <cellStyle name="_Book2 3 10 2" xfId="6663"/>
    <cellStyle name="_Book2 3 11" xfId="6664"/>
    <cellStyle name="_Book2 3 11 2" xfId="6665"/>
    <cellStyle name="_Book2 3 12" xfId="6666"/>
    <cellStyle name="_Book2 3 12 2" xfId="6667"/>
    <cellStyle name="_Book2 3 13" xfId="6668"/>
    <cellStyle name="_Book2 3 13 2" xfId="6669"/>
    <cellStyle name="_Book2 3 14" xfId="6670"/>
    <cellStyle name="_Book2 3 14 2" xfId="6671"/>
    <cellStyle name="_Book2 3 15" xfId="6672"/>
    <cellStyle name="_Book2 3 15 2" xfId="6673"/>
    <cellStyle name="_Book2 3 16" xfId="6674"/>
    <cellStyle name="_Book2 3 16 2" xfId="6675"/>
    <cellStyle name="_Book2 3 17" xfId="6676"/>
    <cellStyle name="_Book2 3 17 2" xfId="6677"/>
    <cellStyle name="_Book2 3 18" xfId="6678"/>
    <cellStyle name="_Book2 3 18 2" xfId="6679"/>
    <cellStyle name="_Book2 3 19" xfId="6680"/>
    <cellStyle name="_Book2 3 19 2" xfId="6681"/>
    <cellStyle name="_Book2 3 2" xfId="6682"/>
    <cellStyle name="_x0013__Book2 3 2" xfId="6683"/>
    <cellStyle name="_Book2 3 2 2" xfId="6684"/>
    <cellStyle name="_Book2 3 20" xfId="6685"/>
    <cellStyle name="_Book2 3 20 2" xfId="6686"/>
    <cellStyle name="_Book2 3 21" xfId="6687"/>
    <cellStyle name="_Book2 3 21 2" xfId="6688"/>
    <cellStyle name="_Book2 3 22" xfId="6689"/>
    <cellStyle name="_Book2 3 23" xfId="6690"/>
    <cellStyle name="_Book2 3 24" xfId="6691"/>
    <cellStyle name="_Book2 3 25" xfId="6692"/>
    <cellStyle name="_Book2 3 26" xfId="6693"/>
    <cellStyle name="_Book2 3 27" xfId="6694"/>
    <cellStyle name="_Book2 3 28" xfId="6695"/>
    <cellStyle name="_Book2 3 29" xfId="6696"/>
    <cellStyle name="_Book2 3 3" xfId="6697"/>
    <cellStyle name="_Book2 3 3 2" xfId="6698"/>
    <cellStyle name="_Book2 3 30" xfId="6699"/>
    <cellStyle name="_Book2 3 31" xfId="6700"/>
    <cellStyle name="_Book2 3 32" xfId="6701"/>
    <cellStyle name="_Book2 3 33" xfId="6702"/>
    <cellStyle name="_Book2 3 34" xfId="6703"/>
    <cellStyle name="_Book2 3 35" xfId="6704"/>
    <cellStyle name="_Book2 3 36" xfId="6705"/>
    <cellStyle name="_Book2 3 37" xfId="6706"/>
    <cellStyle name="_Book2 3 38" xfId="6707"/>
    <cellStyle name="_Book2 3 39" xfId="6708"/>
    <cellStyle name="_Book2 3 4" xfId="6709"/>
    <cellStyle name="_Book2 3 4 2" xfId="6710"/>
    <cellStyle name="_Book2 3 40" xfId="6711"/>
    <cellStyle name="_Book2 3 41" xfId="6712"/>
    <cellStyle name="_Book2 3 42" xfId="6713"/>
    <cellStyle name="_Book2 3 43" xfId="6714"/>
    <cellStyle name="_Book2 3 44" xfId="6715"/>
    <cellStyle name="_Book2 3 45" xfId="6716"/>
    <cellStyle name="_Book2 3 5" xfId="6717"/>
    <cellStyle name="_Book2 3 5 2" xfId="6718"/>
    <cellStyle name="_Book2 3 6" xfId="6719"/>
    <cellStyle name="_Book2 3 6 2" xfId="6720"/>
    <cellStyle name="_Book2 3 7" xfId="6721"/>
    <cellStyle name="_Book2 3 7 2" xfId="6722"/>
    <cellStyle name="_Book2 3 8" xfId="6723"/>
    <cellStyle name="_Book2 3 8 2" xfId="6724"/>
    <cellStyle name="_Book2 3 9" xfId="6725"/>
    <cellStyle name="_Book2 3 9 2" xfId="6726"/>
    <cellStyle name="_Book2 30" xfId="6727"/>
    <cellStyle name="_Book2 31" xfId="6728"/>
    <cellStyle name="_Book2 32" xfId="6729"/>
    <cellStyle name="_Book2 33" xfId="6730"/>
    <cellStyle name="_Book2 34" xfId="6731"/>
    <cellStyle name="_Book2 35" xfId="6732"/>
    <cellStyle name="_Book2 36" xfId="6733"/>
    <cellStyle name="_Book2 37" xfId="6734"/>
    <cellStyle name="_Book2 38" xfId="6735"/>
    <cellStyle name="_Book2 39" xfId="6736"/>
    <cellStyle name="_Book2 4" xfId="761"/>
    <cellStyle name="_x0013__Book2 4" xfId="6737"/>
    <cellStyle name="_Book2 4 10" xfId="6738"/>
    <cellStyle name="_Book2 4 10 2" xfId="6739"/>
    <cellStyle name="_Book2 4 11" xfId="6740"/>
    <cellStyle name="_Book2 4 11 2" xfId="6741"/>
    <cellStyle name="_Book2 4 12" xfId="6742"/>
    <cellStyle name="_Book2 4 12 2" xfId="6743"/>
    <cellStyle name="_Book2 4 13" xfId="6744"/>
    <cellStyle name="_Book2 4 13 2" xfId="6745"/>
    <cellStyle name="_Book2 4 14" xfId="6746"/>
    <cellStyle name="_Book2 4 14 2" xfId="6747"/>
    <cellStyle name="_Book2 4 15" xfId="6748"/>
    <cellStyle name="_Book2 4 15 2" xfId="6749"/>
    <cellStyle name="_Book2 4 16" xfId="6750"/>
    <cellStyle name="_Book2 4 16 2" xfId="6751"/>
    <cellStyle name="_Book2 4 17" xfId="6752"/>
    <cellStyle name="_Book2 4 17 2" xfId="6753"/>
    <cellStyle name="_Book2 4 18" xfId="6754"/>
    <cellStyle name="_Book2 4 18 2" xfId="6755"/>
    <cellStyle name="_Book2 4 19" xfId="6756"/>
    <cellStyle name="_Book2 4 19 2" xfId="6757"/>
    <cellStyle name="_Book2 4 2" xfId="762"/>
    <cellStyle name="_x0013__Book2 4 2" xfId="6758"/>
    <cellStyle name="_Book2 4 2 2" xfId="6759"/>
    <cellStyle name="_Book2 4 20" xfId="6760"/>
    <cellStyle name="_Book2 4 20 2" xfId="6761"/>
    <cellStyle name="_Book2 4 21" xfId="6762"/>
    <cellStyle name="_Book2 4 22" xfId="6763"/>
    <cellStyle name="_Book2 4 23" xfId="6764"/>
    <cellStyle name="_Book2 4 24" xfId="6765"/>
    <cellStyle name="_Book2 4 25" xfId="6766"/>
    <cellStyle name="_Book2 4 26" xfId="6767"/>
    <cellStyle name="_Book2 4 27" xfId="6768"/>
    <cellStyle name="_Book2 4 28" xfId="6769"/>
    <cellStyle name="_Book2 4 29" xfId="6770"/>
    <cellStyle name="_Book2 4 3" xfId="6771"/>
    <cellStyle name="_Book2 4 3 2" xfId="6772"/>
    <cellStyle name="_Book2 4 30" xfId="6773"/>
    <cellStyle name="_Book2 4 31" xfId="6774"/>
    <cellStyle name="_Book2 4 32" xfId="6775"/>
    <cellStyle name="_Book2 4 33" xfId="6776"/>
    <cellStyle name="_Book2 4 34" xfId="6777"/>
    <cellStyle name="_Book2 4 35" xfId="6778"/>
    <cellStyle name="_Book2 4 36" xfId="6779"/>
    <cellStyle name="_Book2 4 37" xfId="6780"/>
    <cellStyle name="_Book2 4 38" xfId="6781"/>
    <cellStyle name="_Book2 4 39" xfId="6782"/>
    <cellStyle name="_Book2 4 4" xfId="6783"/>
    <cellStyle name="_Book2 4 4 2" xfId="6784"/>
    <cellStyle name="_Book2 4 40" xfId="6785"/>
    <cellStyle name="_Book2 4 41" xfId="6786"/>
    <cellStyle name="_Book2 4 42" xfId="6787"/>
    <cellStyle name="_Book2 4 43" xfId="6788"/>
    <cellStyle name="_Book2 4 44" xfId="6789"/>
    <cellStyle name="_Book2 4 45" xfId="6790"/>
    <cellStyle name="_Book2 4 5" xfId="6791"/>
    <cellStyle name="_Book2 4 5 2" xfId="6792"/>
    <cellStyle name="_Book2 4 6" xfId="6793"/>
    <cellStyle name="_Book2 4 6 2" xfId="6794"/>
    <cellStyle name="_Book2 4 7" xfId="6795"/>
    <cellStyle name="_Book2 4 7 2" xfId="6796"/>
    <cellStyle name="_Book2 4 8" xfId="6797"/>
    <cellStyle name="_Book2 4 8 2" xfId="6798"/>
    <cellStyle name="_Book2 4 9" xfId="6799"/>
    <cellStyle name="_Book2 4 9 2" xfId="6800"/>
    <cellStyle name="_Book2 40" xfId="6801"/>
    <cellStyle name="_Book2 41" xfId="6802"/>
    <cellStyle name="_Book2 42" xfId="6803"/>
    <cellStyle name="_Book2 43" xfId="6804"/>
    <cellStyle name="_Book2 44" xfId="6805"/>
    <cellStyle name="_Book2 45" xfId="6806"/>
    <cellStyle name="_Book2 46" xfId="6807"/>
    <cellStyle name="_Book2 47" xfId="6808"/>
    <cellStyle name="_Book2 48" xfId="6809"/>
    <cellStyle name="_Book2 49" xfId="6810"/>
    <cellStyle name="_Book2 5" xfId="763"/>
    <cellStyle name="_x0013__Book2 5" xfId="6811"/>
    <cellStyle name="_Book2 5 2" xfId="764"/>
    <cellStyle name="_x0013__Book2 5 2" xfId="6812"/>
    <cellStyle name="_Book2 5 2 2" xfId="6813"/>
    <cellStyle name="_Book2 5 3" xfId="6814"/>
    <cellStyle name="_Book2 5 3 2" xfId="6815"/>
    <cellStyle name="_Book2 5 4" xfId="6816"/>
    <cellStyle name="_Book2 5 4 2" xfId="6817"/>
    <cellStyle name="_Book2 5 5" xfId="6818"/>
    <cellStyle name="_Book2 5 5 2" xfId="6819"/>
    <cellStyle name="_Book2 5 6" xfId="6820"/>
    <cellStyle name="_Book2 5 6 2" xfId="6821"/>
    <cellStyle name="_Book2 5 7" xfId="6822"/>
    <cellStyle name="_Book2 50" xfId="6823"/>
    <cellStyle name="_Book2 51" xfId="6824"/>
    <cellStyle name="_Book2 52" xfId="6825"/>
    <cellStyle name="_Book2 53" xfId="6826"/>
    <cellStyle name="_Book2 54" xfId="6827"/>
    <cellStyle name="_Book2 55" xfId="6828"/>
    <cellStyle name="_Book2 6" xfId="765"/>
    <cellStyle name="_x0013__Book2 6" xfId="6829"/>
    <cellStyle name="_Book2 6 2" xfId="766"/>
    <cellStyle name="_x0013__Book2 6 2" xfId="6830"/>
    <cellStyle name="_Book2 7" xfId="767"/>
    <cellStyle name="_x0013__Book2 7" xfId="6831"/>
    <cellStyle name="_Book2 7 2" xfId="768"/>
    <cellStyle name="_x0013__Book2 7 2" xfId="6832"/>
    <cellStyle name="_Book2 8" xfId="769"/>
    <cellStyle name="_x0013__Book2 8" xfId="6833"/>
    <cellStyle name="_Book2 8 2" xfId="770"/>
    <cellStyle name="_x0013__Book2 8 2" xfId="6834"/>
    <cellStyle name="_Book2 9" xfId="771"/>
    <cellStyle name="_x0013__Book2 9" xfId="6835"/>
    <cellStyle name="_Book2 9 2" xfId="6836"/>
    <cellStyle name="_x0013__Book2 9 2" xfId="6837"/>
    <cellStyle name="_Book2_04 07E Wild Horse Wind Expansion (C) (2)" xfId="772"/>
    <cellStyle name="_Book2_04 07E Wild Horse Wind Expansion (C) (2) 2" xfId="773"/>
    <cellStyle name="_Book2_04 07E Wild Horse Wind Expansion (C) (2) 2 2" xfId="6838"/>
    <cellStyle name="_Book2_04 07E Wild Horse Wind Expansion (C) (2) 3" xfId="6839"/>
    <cellStyle name="_Book2_04 07E Wild Horse Wind Expansion (C) (2)_Adj Bench DR 3 for Initial Briefs (Electric)" xfId="774"/>
    <cellStyle name="_Book2_04 07E Wild Horse Wind Expansion (C) (2)_Adj Bench DR 3 for Initial Briefs (Electric) 2" xfId="775"/>
    <cellStyle name="_Book2_04 07E Wild Horse Wind Expansion (C) (2)_Adj Bench DR 3 for Initial Briefs (Electric) 2 2" xfId="6840"/>
    <cellStyle name="_Book2_04 07E Wild Horse Wind Expansion (C) (2)_Adj Bench DR 3 for Initial Briefs (Electric) 3" xfId="6841"/>
    <cellStyle name="_Book2_04 07E Wild Horse Wind Expansion (C) (2)_Adj Bench DR 3 for Initial Briefs (Electric)_DEM-WP(C) ENERG10C--ctn Mid-C_042010 2010GRC" xfId="776"/>
    <cellStyle name="_Book2_04 07E Wild Horse Wind Expansion (C) (2)_Book1" xfId="6842"/>
    <cellStyle name="_Book2_04 07E Wild Horse Wind Expansion (C) (2)_DEM-WP(C) ENERG10C--ctn Mid-C_042010 2010GRC" xfId="777"/>
    <cellStyle name="_Book2_04 07E Wild Horse Wind Expansion (C) (2)_Electric Rev Req Model (2009 GRC) " xfId="778"/>
    <cellStyle name="_Book2_04 07E Wild Horse Wind Expansion (C) (2)_Electric Rev Req Model (2009 GRC)  2" xfId="779"/>
    <cellStyle name="_Book2_04 07E Wild Horse Wind Expansion (C) (2)_Electric Rev Req Model (2009 GRC)  2 2" xfId="6843"/>
    <cellStyle name="_Book2_04 07E Wild Horse Wind Expansion (C) (2)_Electric Rev Req Model (2009 GRC)  3" xfId="6844"/>
    <cellStyle name="_Book2_04 07E Wild Horse Wind Expansion (C) (2)_Electric Rev Req Model (2009 GRC) _DEM-WP(C) ENERG10C--ctn Mid-C_042010 2010GRC" xfId="780"/>
    <cellStyle name="_Book2_04 07E Wild Horse Wind Expansion (C) (2)_Electric Rev Req Model (2009 GRC) Rebuttal" xfId="781"/>
    <cellStyle name="_Book2_04 07E Wild Horse Wind Expansion (C) (2)_Electric Rev Req Model (2009 GRC) Rebuttal 2" xfId="6845"/>
    <cellStyle name="_Book2_04 07E Wild Horse Wind Expansion (C) (2)_Electric Rev Req Model (2009 GRC) Rebuttal 2 2" xfId="6846"/>
    <cellStyle name="_Book2_04 07E Wild Horse Wind Expansion (C) (2)_Electric Rev Req Model (2009 GRC) Rebuttal 3" xfId="6847"/>
    <cellStyle name="_Book2_04 07E Wild Horse Wind Expansion (C) (2)_Electric Rev Req Model (2009 GRC) Rebuttal REmoval of New  WH Solar AdjustMI" xfId="782"/>
    <cellStyle name="_Book2_04 07E Wild Horse Wind Expansion (C) (2)_Electric Rev Req Model (2009 GRC) Rebuttal REmoval of New  WH Solar AdjustMI 2" xfId="783"/>
    <cellStyle name="_Book2_04 07E Wild Horse Wind Expansion (C) (2)_Electric Rev Req Model (2009 GRC) Rebuttal REmoval of New  WH Solar AdjustMI 2 2" xfId="6848"/>
    <cellStyle name="_Book2_04 07E Wild Horse Wind Expansion (C) (2)_Electric Rev Req Model (2009 GRC) Rebuttal REmoval of New  WH Solar AdjustMI 3" xfId="6849"/>
    <cellStyle name="_Book2_04 07E Wild Horse Wind Expansion (C) (2)_Electric Rev Req Model (2009 GRC) Rebuttal REmoval of New  WH Solar AdjustMI_DEM-WP(C) ENERG10C--ctn Mid-C_042010 2010GRC" xfId="784"/>
    <cellStyle name="_Book2_04 07E Wild Horse Wind Expansion (C) (2)_Electric Rev Req Model (2009 GRC) Revised 01-18-2010" xfId="785"/>
    <cellStyle name="_Book2_04 07E Wild Horse Wind Expansion (C) (2)_Electric Rev Req Model (2009 GRC) Revised 01-18-2010 2" xfId="786"/>
    <cellStyle name="_Book2_04 07E Wild Horse Wind Expansion (C) (2)_Electric Rev Req Model (2009 GRC) Revised 01-18-2010 2 2" xfId="6850"/>
    <cellStyle name="_Book2_04 07E Wild Horse Wind Expansion (C) (2)_Electric Rev Req Model (2009 GRC) Revised 01-18-2010 3" xfId="6851"/>
    <cellStyle name="_Book2_04 07E Wild Horse Wind Expansion (C) (2)_Electric Rev Req Model (2009 GRC) Revised 01-18-2010_DEM-WP(C) ENERG10C--ctn Mid-C_042010 2010GRC" xfId="787"/>
    <cellStyle name="_Book2_04 07E Wild Horse Wind Expansion (C) (2)_Electric Rev Req Model (2010 GRC)" xfId="6852"/>
    <cellStyle name="_Book2_04 07E Wild Horse Wind Expansion (C) (2)_Electric Rev Req Model (2010 GRC) SF" xfId="6853"/>
    <cellStyle name="_Book2_04 07E Wild Horse Wind Expansion (C) (2)_Final Order Electric EXHIBIT A-1" xfId="788"/>
    <cellStyle name="_Book2_04 07E Wild Horse Wind Expansion (C) (2)_Final Order Electric EXHIBIT A-1 2" xfId="6854"/>
    <cellStyle name="_Book2_04 07E Wild Horse Wind Expansion (C) (2)_Final Order Electric EXHIBIT A-1 2 2" xfId="6855"/>
    <cellStyle name="_Book2_04 07E Wild Horse Wind Expansion (C) (2)_Final Order Electric EXHIBIT A-1 3" xfId="6856"/>
    <cellStyle name="_Book2_04 07E Wild Horse Wind Expansion (C) (2)_TENASKA REGULATORY ASSET" xfId="789"/>
    <cellStyle name="_Book2_04 07E Wild Horse Wind Expansion (C) (2)_TENASKA REGULATORY ASSET 2" xfId="6857"/>
    <cellStyle name="_Book2_04 07E Wild Horse Wind Expansion (C) (2)_TENASKA REGULATORY ASSET 2 2" xfId="6858"/>
    <cellStyle name="_Book2_04 07E Wild Horse Wind Expansion (C) (2)_TENASKA REGULATORY ASSET 3" xfId="6859"/>
    <cellStyle name="_Book2_16.37E Wild Horse Expansion DeferralRevwrkingfile SF" xfId="790"/>
    <cellStyle name="_Book2_16.37E Wild Horse Expansion DeferralRevwrkingfile SF 2" xfId="791"/>
    <cellStyle name="_Book2_16.37E Wild Horse Expansion DeferralRevwrkingfile SF 2 2" xfId="6860"/>
    <cellStyle name="_Book2_16.37E Wild Horse Expansion DeferralRevwrkingfile SF 3" xfId="6861"/>
    <cellStyle name="_Book2_16.37E Wild Horse Expansion DeferralRevwrkingfile SF_DEM-WP(C) ENERG10C--ctn Mid-C_042010 2010GRC" xfId="792"/>
    <cellStyle name="_Book2_2009 Compliance Filing PCA Exhibits for GRC" xfId="6862"/>
    <cellStyle name="_Book2_2009 GRC Compl Filing - Exhibit D" xfId="793"/>
    <cellStyle name="_Book2_2009 GRC Compl Filing - Exhibit D 2" xfId="794"/>
    <cellStyle name="_Book2_2009 GRC Compl Filing - Exhibit D_DEM-WP(C) ENERG10C--ctn Mid-C_042010 2010GRC" xfId="795"/>
    <cellStyle name="_Book2_3.01 Income Statement" xfId="6863"/>
    <cellStyle name="_Book2_4 31 Regulatory Assets and Liabilities  7 06- Exhibit D" xfId="796"/>
    <cellStyle name="_Book2_4 31 Regulatory Assets and Liabilities  7 06- Exhibit D 2" xfId="797"/>
    <cellStyle name="_Book2_4 31 Regulatory Assets and Liabilities  7 06- Exhibit D 2 2" xfId="6864"/>
    <cellStyle name="_Book2_4 31 Regulatory Assets and Liabilities  7 06- Exhibit D 3" xfId="6865"/>
    <cellStyle name="_Book2_4 31 Regulatory Assets and Liabilities  7 06- Exhibit D_DEM-WP(C) ENERG10C--ctn Mid-C_042010 2010GRC" xfId="798"/>
    <cellStyle name="_Book2_4 31 Regulatory Assets and Liabilities  7 06- Exhibit D_NIM Summary" xfId="799"/>
    <cellStyle name="_Book2_4 31 Regulatory Assets and Liabilities  7 06- Exhibit D_NIM Summary 2" xfId="800"/>
    <cellStyle name="_Book2_4 31 Regulatory Assets and Liabilities  7 06- Exhibit D_NIM Summary_DEM-WP(C) ENERG10C--ctn Mid-C_042010 2010GRC" xfId="801"/>
    <cellStyle name="_Book2_4 31E Reg Asset  Liab and EXH D" xfId="802"/>
    <cellStyle name="_Book2_4 31E Reg Asset  Liab and EXH D _ Aug 10 Filing (2)" xfId="803"/>
    <cellStyle name="_Book2_4 31E Reg Asset  Liab and EXH D _ Aug 10 Filing (2) 2" xfId="804"/>
    <cellStyle name="_Book2_4 31E Reg Asset  Liab and EXH D 2" xfId="805"/>
    <cellStyle name="_Book2_4 31E Reg Asset  Liab and EXH D 3" xfId="806"/>
    <cellStyle name="_Book2_4 32 Regulatory Assets and Liabilities  7 06- Exhibit D" xfId="807"/>
    <cellStyle name="_Book2_4 32 Regulatory Assets and Liabilities  7 06- Exhibit D 2" xfId="808"/>
    <cellStyle name="_Book2_4 32 Regulatory Assets and Liabilities  7 06- Exhibit D 2 2" xfId="6866"/>
    <cellStyle name="_Book2_4 32 Regulatory Assets and Liabilities  7 06- Exhibit D 3" xfId="6867"/>
    <cellStyle name="_Book2_4 32 Regulatory Assets and Liabilities  7 06- Exhibit D_DEM-WP(C) ENERG10C--ctn Mid-C_042010 2010GRC" xfId="809"/>
    <cellStyle name="_Book2_4 32 Regulatory Assets and Liabilities  7 06- Exhibit D_NIM Summary" xfId="810"/>
    <cellStyle name="_Book2_4 32 Regulatory Assets and Liabilities  7 06- Exhibit D_NIM Summary 2" xfId="811"/>
    <cellStyle name="_Book2_4 32 Regulatory Assets and Liabilities  7 06- Exhibit D_NIM Summary_DEM-WP(C) ENERG10C--ctn Mid-C_042010 2010GRC" xfId="812"/>
    <cellStyle name="_Book2_ACCOUNTS" xfId="6868"/>
    <cellStyle name="_x0013__Book2_Adj Bench DR 3 for Initial Briefs (Electric)" xfId="813"/>
    <cellStyle name="_x0013__Book2_Adj Bench DR 3 for Initial Briefs (Electric) 2" xfId="814"/>
    <cellStyle name="_x0013__Book2_Adj Bench DR 3 for Initial Briefs (Electric) 2 2" xfId="6869"/>
    <cellStyle name="_x0013__Book2_Adj Bench DR 3 for Initial Briefs (Electric) 3" xfId="6870"/>
    <cellStyle name="_x0013__Book2_Adj Bench DR 3 for Initial Briefs (Electric)_DEM-WP(C) ENERG10C--ctn Mid-C_042010 2010GRC" xfId="815"/>
    <cellStyle name="_Book2_AURORA Total New" xfId="816"/>
    <cellStyle name="_Book2_AURORA Total New 2" xfId="817"/>
    <cellStyle name="_Book2_Book2" xfId="818"/>
    <cellStyle name="_Book2_Book2 2" xfId="819"/>
    <cellStyle name="_Book2_Book2 2 2" xfId="6871"/>
    <cellStyle name="_Book2_Book2 3" xfId="6872"/>
    <cellStyle name="_Book2_Book2_Adj Bench DR 3 for Initial Briefs (Electric)" xfId="820"/>
    <cellStyle name="_Book2_Book2_Adj Bench DR 3 for Initial Briefs (Electric) 2" xfId="821"/>
    <cellStyle name="_Book2_Book2_Adj Bench DR 3 for Initial Briefs (Electric) 2 2" xfId="6873"/>
    <cellStyle name="_Book2_Book2_Adj Bench DR 3 for Initial Briefs (Electric) 3" xfId="6874"/>
    <cellStyle name="_Book2_Book2_Adj Bench DR 3 for Initial Briefs (Electric)_DEM-WP(C) ENERG10C--ctn Mid-C_042010 2010GRC" xfId="822"/>
    <cellStyle name="_Book2_Book2_DEM-WP(C) ENERG10C--ctn Mid-C_042010 2010GRC" xfId="823"/>
    <cellStyle name="_Book2_Book2_Electric Rev Req Model (2009 GRC) Rebuttal" xfId="824"/>
    <cellStyle name="_Book2_Book2_Electric Rev Req Model (2009 GRC) Rebuttal 2" xfId="6875"/>
    <cellStyle name="_Book2_Book2_Electric Rev Req Model (2009 GRC) Rebuttal 2 2" xfId="6876"/>
    <cellStyle name="_Book2_Book2_Electric Rev Req Model (2009 GRC) Rebuttal 3" xfId="6877"/>
    <cellStyle name="_Book2_Book2_Electric Rev Req Model (2009 GRC) Rebuttal REmoval of New  WH Solar AdjustMI" xfId="825"/>
    <cellStyle name="_Book2_Book2_Electric Rev Req Model (2009 GRC) Rebuttal REmoval of New  WH Solar AdjustMI 2" xfId="826"/>
    <cellStyle name="_Book2_Book2_Electric Rev Req Model (2009 GRC) Rebuttal REmoval of New  WH Solar AdjustMI 2 2" xfId="6878"/>
    <cellStyle name="_Book2_Book2_Electric Rev Req Model (2009 GRC) Rebuttal REmoval of New  WH Solar AdjustMI 3" xfId="6879"/>
    <cellStyle name="_Book2_Book2_Electric Rev Req Model (2009 GRC) Rebuttal REmoval of New  WH Solar AdjustMI_DEM-WP(C) ENERG10C--ctn Mid-C_042010 2010GRC" xfId="827"/>
    <cellStyle name="_Book2_Book2_Electric Rev Req Model (2009 GRC) Revised 01-18-2010" xfId="828"/>
    <cellStyle name="_Book2_Book2_Electric Rev Req Model (2009 GRC) Revised 01-18-2010 2" xfId="829"/>
    <cellStyle name="_Book2_Book2_Electric Rev Req Model (2009 GRC) Revised 01-18-2010 2 2" xfId="6880"/>
    <cellStyle name="_Book2_Book2_Electric Rev Req Model (2009 GRC) Revised 01-18-2010 3" xfId="6881"/>
    <cellStyle name="_Book2_Book2_Electric Rev Req Model (2009 GRC) Revised 01-18-2010_DEM-WP(C) ENERG10C--ctn Mid-C_042010 2010GRC" xfId="830"/>
    <cellStyle name="_Book2_Book2_Final Order Electric EXHIBIT A-1" xfId="831"/>
    <cellStyle name="_Book2_Book2_Final Order Electric EXHIBIT A-1 2" xfId="6882"/>
    <cellStyle name="_Book2_Book2_Final Order Electric EXHIBIT A-1 2 2" xfId="6883"/>
    <cellStyle name="_Book2_Book2_Final Order Electric EXHIBIT A-1 3" xfId="6884"/>
    <cellStyle name="_Book2_Book4" xfId="832"/>
    <cellStyle name="_Book2_Book4 2" xfId="833"/>
    <cellStyle name="_Book2_Book4 2 2" xfId="6885"/>
    <cellStyle name="_Book2_Book4 3" xfId="6886"/>
    <cellStyle name="_Book2_Book4_DEM-WP(C) ENERG10C--ctn Mid-C_042010 2010GRC" xfId="834"/>
    <cellStyle name="_Book2_Book9" xfId="835"/>
    <cellStyle name="_Book2_Book9 2" xfId="836"/>
    <cellStyle name="_Book2_Book9 2 2" xfId="6887"/>
    <cellStyle name="_Book2_Book9 3" xfId="6888"/>
    <cellStyle name="_Book2_Book9_DEM-WP(C) ENERG10C--ctn Mid-C_042010 2010GRC" xfId="837"/>
    <cellStyle name="_Book2_Check the Interest Calculation" xfId="6889"/>
    <cellStyle name="_Book2_Check the Interest Calculation_Scenario 1 REC vs PTC Offset" xfId="6890"/>
    <cellStyle name="_Book2_Check the Interest Calculation_Scenario 3" xfId="6891"/>
    <cellStyle name="_Book2_Chelan PUD Power Costs (8-10)" xfId="838"/>
    <cellStyle name="_Book2_DEM-WP(C) Chelan Power Costs" xfId="839"/>
    <cellStyle name="_Book2_DEM-WP(C) Chelan Power Costs 2" xfId="840"/>
    <cellStyle name="_Book2_DEM-WP(C) ENERG10C--ctn Mid-C_042010 2010GRC" xfId="841"/>
    <cellStyle name="_x0013__Book2_DEM-WP(C) ENERG10C--ctn Mid-C_042010 2010GRC" xfId="842"/>
    <cellStyle name="_Book2_DEM-WP(C) Gas Transport 2010GRC" xfId="843"/>
    <cellStyle name="_Book2_DEM-WP(C) Gas Transport 2010GRC 2" xfId="844"/>
    <cellStyle name="_x0013__Book2_Electric Rev Req Model (2009 GRC) Rebuttal" xfId="845"/>
    <cellStyle name="_x0013__Book2_Electric Rev Req Model (2009 GRC) Rebuttal 2" xfId="6892"/>
    <cellStyle name="_x0013__Book2_Electric Rev Req Model (2009 GRC) Rebuttal 2 2" xfId="6893"/>
    <cellStyle name="_x0013__Book2_Electric Rev Req Model (2009 GRC) Rebuttal 3" xfId="6894"/>
    <cellStyle name="_x0013__Book2_Electric Rev Req Model (2009 GRC) Rebuttal REmoval of New  WH Solar AdjustMI" xfId="846"/>
    <cellStyle name="_x0013__Book2_Electric Rev Req Model (2009 GRC) Rebuttal REmoval of New  WH Solar AdjustMI 2" xfId="847"/>
    <cellStyle name="_x0013__Book2_Electric Rev Req Model (2009 GRC) Rebuttal REmoval of New  WH Solar AdjustMI 2 2" xfId="6895"/>
    <cellStyle name="_x0013__Book2_Electric Rev Req Model (2009 GRC) Rebuttal REmoval of New  WH Solar AdjustMI 3" xfId="6896"/>
    <cellStyle name="_x0013__Book2_Electric Rev Req Model (2009 GRC) Rebuttal REmoval of New  WH Solar AdjustMI_DEM-WP(C) ENERG10C--ctn Mid-C_042010 2010GRC" xfId="848"/>
    <cellStyle name="_x0013__Book2_Electric Rev Req Model (2009 GRC) Revised 01-18-2010" xfId="849"/>
    <cellStyle name="_x0013__Book2_Electric Rev Req Model (2009 GRC) Revised 01-18-2010 2" xfId="850"/>
    <cellStyle name="_x0013__Book2_Electric Rev Req Model (2009 GRC) Revised 01-18-2010 2 2" xfId="6897"/>
    <cellStyle name="_x0013__Book2_Electric Rev Req Model (2009 GRC) Revised 01-18-2010 3" xfId="6898"/>
    <cellStyle name="_x0013__Book2_Electric Rev Req Model (2009 GRC) Revised 01-18-2010_DEM-WP(C) ENERG10C--ctn Mid-C_042010 2010GRC" xfId="851"/>
    <cellStyle name="_x0013__Book2_Final Order Electric EXHIBIT A-1" xfId="852"/>
    <cellStyle name="_x0013__Book2_Final Order Electric EXHIBIT A-1 2" xfId="6899"/>
    <cellStyle name="_x0013__Book2_Final Order Electric EXHIBIT A-1 2 2" xfId="6900"/>
    <cellStyle name="_x0013__Book2_Final Order Electric EXHIBIT A-1 3" xfId="6901"/>
    <cellStyle name="_Book2_Gas Rev Req Model (2010 GRC)" xfId="6902"/>
    <cellStyle name="_Book2_INPUTS" xfId="6903"/>
    <cellStyle name="_Book2_INPUTS 2" xfId="6904"/>
    <cellStyle name="_Book2_INPUTS 2 2" xfId="6905"/>
    <cellStyle name="_Book2_INPUTS 3" xfId="6906"/>
    <cellStyle name="_Book2_NIM Summary" xfId="853"/>
    <cellStyle name="_Book2_NIM Summary 09GRC" xfId="854"/>
    <cellStyle name="_Book2_NIM Summary 09GRC 2" xfId="855"/>
    <cellStyle name="_Book2_NIM Summary 09GRC_DEM-WP(C) ENERG10C--ctn Mid-C_042010 2010GRC" xfId="856"/>
    <cellStyle name="_Book2_NIM Summary 2" xfId="857"/>
    <cellStyle name="_Book2_NIM Summary 3" xfId="858"/>
    <cellStyle name="_Book2_NIM Summary 4" xfId="6907"/>
    <cellStyle name="_Book2_NIM Summary 5" xfId="6908"/>
    <cellStyle name="_Book2_NIM Summary 6" xfId="6909"/>
    <cellStyle name="_Book2_NIM Summary 7" xfId="6910"/>
    <cellStyle name="_Book2_NIM Summary 8" xfId="6911"/>
    <cellStyle name="_Book2_NIM Summary 9" xfId="6912"/>
    <cellStyle name="_Book2_NIM Summary_DEM-WP(C) ENERG10C--ctn Mid-C_042010 2010GRC" xfId="859"/>
    <cellStyle name="_Book2_PCA 10 -  Exhibit D from A Kellogg Jan 2011" xfId="6913"/>
    <cellStyle name="_Book2_PCA 10 -  Exhibit D from A Kellogg July 2011" xfId="6914"/>
    <cellStyle name="_Book2_PCA 10 -  Exhibit D from S Free Rcv'd 12-11" xfId="6915"/>
    <cellStyle name="_Book2_PCA 9 -  Exhibit D April 2010" xfId="6916"/>
    <cellStyle name="_Book2_PCA 9 -  Exhibit D April 2010 (3)" xfId="860"/>
    <cellStyle name="_Book2_PCA 9 -  Exhibit D April 2010 (3) 2" xfId="861"/>
    <cellStyle name="_Book2_PCA 9 -  Exhibit D April 2010 (3)_DEM-WP(C) ENERG10C--ctn Mid-C_042010 2010GRC" xfId="862"/>
    <cellStyle name="_Book2_PCA 9 -  Exhibit D Nov 2010" xfId="6917"/>
    <cellStyle name="_Book2_PCA 9 - Exhibit D at August 2010" xfId="6918"/>
    <cellStyle name="_Book2_PCA 9 - Exhibit D June 2010 GRC" xfId="6919"/>
    <cellStyle name="_Book2_Power Costs - Comparison bx Rbtl-Staff-Jt-PC" xfId="863"/>
    <cellStyle name="_Book2_Power Costs - Comparison bx Rbtl-Staff-Jt-PC 2" xfId="864"/>
    <cellStyle name="_Book2_Power Costs - Comparison bx Rbtl-Staff-Jt-PC 2 2" xfId="6920"/>
    <cellStyle name="_Book2_Power Costs - Comparison bx Rbtl-Staff-Jt-PC 3" xfId="6921"/>
    <cellStyle name="_Book2_Power Costs - Comparison bx Rbtl-Staff-Jt-PC_Adj Bench DR 3 for Initial Briefs (Electric)" xfId="865"/>
    <cellStyle name="_Book2_Power Costs - Comparison bx Rbtl-Staff-Jt-PC_Adj Bench DR 3 for Initial Briefs (Electric) 2" xfId="866"/>
    <cellStyle name="_Book2_Power Costs - Comparison bx Rbtl-Staff-Jt-PC_Adj Bench DR 3 for Initial Briefs (Electric) 2 2" xfId="6922"/>
    <cellStyle name="_Book2_Power Costs - Comparison bx Rbtl-Staff-Jt-PC_Adj Bench DR 3 for Initial Briefs (Electric) 3" xfId="6923"/>
    <cellStyle name="_Book2_Power Costs - Comparison bx Rbtl-Staff-Jt-PC_Adj Bench DR 3 for Initial Briefs (Electric)_DEM-WP(C) ENERG10C--ctn Mid-C_042010 2010GRC" xfId="867"/>
    <cellStyle name="_Book2_Power Costs - Comparison bx Rbtl-Staff-Jt-PC_DEM-WP(C) ENERG10C--ctn Mid-C_042010 2010GRC" xfId="868"/>
    <cellStyle name="_Book2_Power Costs - Comparison bx Rbtl-Staff-Jt-PC_Electric Rev Req Model (2009 GRC) Rebuttal" xfId="869"/>
    <cellStyle name="_Book2_Power Costs - Comparison bx Rbtl-Staff-Jt-PC_Electric Rev Req Model (2009 GRC) Rebuttal 2" xfId="6924"/>
    <cellStyle name="_Book2_Power Costs - Comparison bx Rbtl-Staff-Jt-PC_Electric Rev Req Model (2009 GRC) Rebuttal 2 2" xfId="6925"/>
    <cellStyle name="_Book2_Power Costs - Comparison bx Rbtl-Staff-Jt-PC_Electric Rev Req Model (2009 GRC) Rebuttal 3" xfId="6926"/>
    <cellStyle name="_Book2_Power Costs - Comparison bx Rbtl-Staff-Jt-PC_Electric Rev Req Model (2009 GRC) Rebuttal REmoval of New  WH Solar AdjustMI" xfId="870"/>
    <cellStyle name="_Book2_Power Costs - Comparison bx Rbtl-Staff-Jt-PC_Electric Rev Req Model (2009 GRC) Rebuttal REmoval of New  WH Solar AdjustMI 2" xfId="871"/>
    <cellStyle name="_Book2_Power Costs - Comparison bx Rbtl-Staff-Jt-PC_Electric Rev Req Model (2009 GRC) Rebuttal REmoval of New  WH Solar AdjustMI 2 2" xfId="6927"/>
    <cellStyle name="_Book2_Power Costs - Comparison bx Rbtl-Staff-Jt-PC_Electric Rev Req Model (2009 GRC) Rebuttal REmoval of New  WH Solar AdjustMI 3" xfId="6928"/>
    <cellStyle name="_Book2_Power Costs - Comparison bx Rbtl-Staff-Jt-PC_Electric Rev Req Model (2009 GRC) Rebuttal REmoval of New  WH Solar AdjustMI_DEM-WP(C) ENERG10C--ctn Mid-C_042010 2010GRC" xfId="872"/>
    <cellStyle name="_Book2_Power Costs - Comparison bx Rbtl-Staff-Jt-PC_Electric Rev Req Model (2009 GRC) Revised 01-18-2010" xfId="873"/>
    <cellStyle name="_Book2_Power Costs - Comparison bx Rbtl-Staff-Jt-PC_Electric Rev Req Model (2009 GRC) Revised 01-18-2010 2" xfId="874"/>
    <cellStyle name="_Book2_Power Costs - Comparison bx Rbtl-Staff-Jt-PC_Electric Rev Req Model (2009 GRC) Revised 01-18-2010 2 2" xfId="6929"/>
    <cellStyle name="_Book2_Power Costs - Comparison bx Rbtl-Staff-Jt-PC_Electric Rev Req Model (2009 GRC) Revised 01-18-2010 3" xfId="6930"/>
    <cellStyle name="_Book2_Power Costs - Comparison bx Rbtl-Staff-Jt-PC_Electric Rev Req Model (2009 GRC) Revised 01-18-2010_DEM-WP(C) ENERG10C--ctn Mid-C_042010 2010GRC" xfId="875"/>
    <cellStyle name="_Book2_Power Costs - Comparison bx Rbtl-Staff-Jt-PC_Final Order Electric EXHIBIT A-1" xfId="876"/>
    <cellStyle name="_Book2_Power Costs - Comparison bx Rbtl-Staff-Jt-PC_Final Order Electric EXHIBIT A-1 2" xfId="6931"/>
    <cellStyle name="_Book2_Power Costs - Comparison bx Rbtl-Staff-Jt-PC_Final Order Electric EXHIBIT A-1 2 2" xfId="6932"/>
    <cellStyle name="_Book2_Power Costs - Comparison bx Rbtl-Staff-Jt-PC_Final Order Electric EXHIBIT A-1 3" xfId="6933"/>
    <cellStyle name="_Book2_Production Adj 4.37" xfId="6934"/>
    <cellStyle name="_Book2_Production Adj 4.37 2" xfId="6935"/>
    <cellStyle name="_Book2_Production Adj 4.37 2 2" xfId="6936"/>
    <cellStyle name="_Book2_Production Adj 4.37 3" xfId="6937"/>
    <cellStyle name="_Book2_Purchased Power Adj 4.03" xfId="6938"/>
    <cellStyle name="_Book2_Purchased Power Adj 4.03 2" xfId="6939"/>
    <cellStyle name="_Book2_Purchased Power Adj 4.03 2 2" xfId="6940"/>
    <cellStyle name="_Book2_Purchased Power Adj 4.03 3" xfId="6941"/>
    <cellStyle name="_Book2_Rebuttal Power Costs" xfId="877"/>
    <cellStyle name="_Book2_Rebuttal Power Costs 2" xfId="878"/>
    <cellStyle name="_Book2_Rebuttal Power Costs 2 2" xfId="6942"/>
    <cellStyle name="_Book2_Rebuttal Power Costs 3" xfId="6943"/>
    <cellStyle name="_Book2_Rebuttal Power Costs_Adj Bench DR 3 for Initial Briefs (Electric)" xfId="879"/>
    <cellStyle name="_Book2_Rebuttal Power Costs_Adj Bench DR 3 for Initial Briefs (Electric) 2" xfId="880"/>
    <cellStyle name="_Book2_Rebuttal Power Costs_Adj Bench DR 3 for Initial Briefs (Electric) 2 2" xfId="6944"/>
    <cellStyle name="_Book2_Rebuttal Power Costs_Adj Bench DR 3 for Initial Briefs (Electric) 3" xfId="6945"/>
    <cellStyle name="_Book2_Rebuttal Power Costs_Adj Bench DR 3 for Initial Briefs (Electric)_DEM-WP(C) ENERG10C--ctn Mid-C_042010 2010GRC" xfId="881"/>
    <cellStyle name="_Book2_Rebuttal Power Costs_DEM-WP(C) ENERG10C--ctn Mid-C_042010 2010GRC" xfId="882"/>
    <cellStyle name="_Book2_Rebuttal Power Costs_Electric Rev Req Model (2009 GRC) Rebuttal" xfId="883"/>
    <cellStyle name="_Book2_Rebuttal Power Costs_Electric Rev Req Model (2009 GRC) Rebuttal 2" xfId="6946"/>
    <cellStyle name="_Book2_Rebuttal Power Costs_Electric Rev Req Model (2009 GRC) Rebuttal 2 2" xfId="6947"/>
    <cellStyle name="_Book2_Rebuttal Power Costs_Electric Rev Req Model (2009 GRC) Rebuttal 3" xfId="6948"/>
    <cellStyle name="_Book2_Rebuttal Power Costs_Electric Rev Req Model (2009 GRC) Rebuttal REmoval of New  WH Solar AdjustMI" xfId="884"/>
    <cellStyle name="_Book2_Rebuttal Power Costs_Electric Rev Req Model (2009 GRC) Rebuttal REmoval of New  WH Solar AdjustMI 2" xfId="885"/>
    <cellStyle name="_Book2_Rebuttal Power Costs_Electric Rev Req Model (2009 GRC) Rebuttal REmoval of New  WH Solar AdjustMI 2 2" xfId="6949"/>
    <cellStyle name="_Book2_Rebuttal Power Costs_Electric Rev Req Model (2009 GRC) Rebuttal REmoval of New  WH Solar AdjustMI 3" xfId="6950"/>
    <cellStyle name="_Book2_Rebuttal Power Costs_Electric Rev Req Model (2009 GRC) Rebuttal REmoval of New  WH Solar AdjustMI_DEM-WP(C) ENERG10C--ctn Mid-C_042010 2010GRC" xfId="886"/>
    <cellStyle name="_Book2_Rebuttal Power Costs_Electric Rev Req Model (2009 GRC) Revised 01-18-2010" xfId="887"/>
    <cellStyle name="_Book2_Rebuttal Power Costs_Electric Rev Req Model (2009 GRC) Revised 01-18-2010 2" xfId="888"/>
    <cellStyle name="_Book2_Rebuttal Power Costs_Electric Rev Req Model (2009 GRC) Revised 01-18-2010 2 2" xfId="6951"/>
    <cellStyle name="_Book2_Rebuttal Power Costs_Electric Rev Req Model (2009 GRC) Revised 01-18-2010 3" xfId="6952"/>
    <cellStyle name="_Book2_Rebuttal Power Costs_Electric Rev Req Model (2009 GRC) Revised 01-18-2010_DEM-WP(C) ENERG10C--ctn Mid-C_042010 2010GRC" xfId="889"/>
    <cellStyle name="_Book2_Rebuttal Power Costs_Final Order Electric EXHIBIT A-1" xfId="890"/>
    <cellStyle name="_Book2_Rebuttal Power Costs_Final Order Electric EXHIBIT A-1 2" xfId="6953"/>
    <cellStyle name="_Book2_Rebuttal Power Costs_Final Order Electric EXHIBIT A-1 2 2" xfId="6954"/>
    <cellStyle name="_Book2_Rebuttal Power Costs_Final Order Electric EXHIBIT A-1 3" xfId="6955"/>
    <cellStyle name="_Book2_ROR &amp; CONV FACTOR" xfId="6956"/>
    <cellStyle name="_Book2_ROR &amp; CONV FACTOR 2" xfId="6957"/>
    <cellStyle name="_Book2_ROR &amp; CONV FACTOR 2 2" xfId="6958"/>
    <cellStyle name="_Book2_ROR &amp; CONV FACTOR 3" xfId="6959"/>
    <cellStyle name="_Book2_ROR 5.02" xfId="6960"/>
    <cellStyle name="_Book2_ROR 5.02 2" xfId="6961"/>
    <cellStyle name="_Book2_ROR 5.02 2 2" xfId="6962"/>
    <cellStyle name="_Book2_ROR 5.02 3" xfId="6963"/>
    <cellStyle name="_Book2_Wind Integration 10GRC" xfId="891"/>
    <cellStyle name="_Book2_Wind Integration 10GRC 2" xfId="892"/>
    <cellStyle name="_Book2_Wind Integration 10GRC_DEM-WP(C) ENERG10C--ctn Mid-C_042010 2010GRC" xfId="893"/>
    <cellStyle name="_Book3" xfId="894"/>
    <cellStyle name="_Book5" xfId="895"/>
    <cellStyle name="_Book5 2" xfId="896"/>
    <cellStyle name="_Book5 2 2" xfId="897"/>
    <cellStyle name="_Book5 3" xfId="898"/>
    <cellStyle name="_Book5 4" xfId="899"/>
    <cellStyle name="_Book5 4 2" xfId="900"/>
    <cellStyle name="_Book5_4 31E Reg Asset  Liab and EXH D" xfId="901"/>
    <cellStyle name="_Book5_4 31E Reg Asset  Liab and EXH D _ Aug 10 Filing (2)" xfId="902"/>
    <cellStyle name="_Book5_Chelan PUD Power Costs (8-10)" xfId="903"/>
    <cellStyle name="_Book5_DEM-WP(C) Chelan Power Costs" xfId="904"/>
    <cellStyle name="_Book5_DEM-WP(C) Chelan Power Costs 2" xfId="905"/>
    <cellStyle name="_Book5_DEM-WP(C) Costs Not In AURORA 2010GRC As Filed" xfId="906"/>
    <cellStyle name="_Book5_DEM-WP(C) Costs Not In AURORA 2010GRC As Filed 2" xfId="907"/>
    <cellStyle name="_Book5_DEM-WP(C) Costs Not In AURORA 2010GRC As Filed 3" xfId="908"/>
    <cellStyle name="_Book5_DEM-WP(C) Costs Not In AURORA 2010GRC As Filed_DEM-WP(C) ENERG10C--ctn Mid-C_042010 2010GRC" xfId="909"/>
    <cellStyle name="_Book5_DEM-WP(C) Gas Transport 2010GRC" xfId="910"/>
    <cellStyle name="_Book5_DEM-WP(C) Gas Transport 2010GRC 2" xfId="911"/>
    <cellStyle name="_Book5_NIM Summary" xfId="912"/>
    <cellStyle name="_Book5_NIM Summary 09GRC" xfId="913"/>
    <cellStyle name="_Book5_NIM Summary 2" xfId="914"/>
    <cellStyle name="_Book5_NIM Summary 3" xfId="915"/>
    <cellStyle name="_Book5_NIM Summary 4" xfId="6964"/>
    <cellStyle name="_Book5_NIM Summary 5" xfId="6965"/>
    <cellStyle name="_Book5_NIM Summary 6" xfId="6966"/>
    <cellStyle name="_Book5_NIM Summary 7" xfId="6967"/>
    <cellStyle name="_Book5_NIM Summary 8" xfId="6968"/>
    <cellStyle name="_Book5_NIM Summary 9" xfId="6969"/>
    <cellStyle name="_Book5_NIM Summary_DEM-WP(C) ENERG10C--ctn Mid-C_042010 2010GRC" xfId="916"/>
    <cellStyle name="_Book5_PCA 9 -  Exhibit D April 2010 (3)" xfId="917"/>
    <cellStyle name="_Book5_Reconciliation" xfId="918"/>
    <cellStyle name="_Book5_Reconciliation 2" xfId="919"/>
    <cellStyle name="_Book5_Reconciliation 3" xfId="920"/>
    <cellStyle name="_Book5_Reconciliation_DEM-WP(C) ENERG10C--ctn Mid-C_042010 2010GRC" xfId="921"/>
    <cellStyle name="_Book5_Wind Integration 10GRC" xfId="922"/>
    <cellStyle name="_Book5_Wind Integration 10GRC 2" xfId="923"/>
    <cellStyle name="_Book5_Wind Integration 10GRC_DEM-WP(C) ENERG10C--ctn Mid-C_042010 2010GRC" xfId="924"/>
    <cellStyle name="_BPA NOS" xfId="925"/>
    <cellStyle name="_BPA NOS 2" xfId="926"/>
    <cellStyle name="_BPA NOS 2 2" xfId="927"/>
    <cellStyle name="_BPA NOS 3" xfId="928"/>
    <cellStyle name="_BPA NOS 3 2" xfId="929"/>
    <cellStyle name="_BPA NOS_DEM-WP(C) Chelan Power Costs" xfId="930"/>
    <cellStyle name="_BPA NOS_DEM-WP(C) Chelan Power Costs 2" xfId="931"/>
    <cellStyle name="_BPA NOS_DEM-WP(C) ENERG10C--ctn Mid-C_042010 2010GRC" xfId="932"/>
    <cellStyle name="_BPA NOS_DEM-WP(C) Gas Transport 2010GRC" xfId="933"/>
    <cellStyle name="_BPA NOS_DEM-WP(C) Gas Transport 2010GRC 2" xfId="934"/>
    <cellStyle name="_BPA NOS_DEM-WP(C) Wind Integration Summary 2010GRC" xfId="935"/>
    <cellStyle name="_BPA NOS_DEM-WP(C) Wind Integration Summary 2010GRC 2" xfId="936"/>
    <cellStyle name="_BPA NOS_DEM-WP(C) Wind Integration Summary 2010GRC_DEM-WP(C) ENERG10C--ctn Mid-C_042010 2010GRC" xfId="937"/>
    <cellStyle name="_BPA NOS_NIM Summary" xfId="938"/>
    <cellStyle name="_BPA NOS_NIM Summary 2" xfId="939"/>
    <cellStyle name="_BPA NOS_NIM Summary_DEM-WP(C) ENERG10C--ctn Mid-C_042010 2010GRC" xfId="940"/>
    <cellStyle name="_Chelan Debt Forecast 12.19.05" xfId="941"/>
    <cellStyle name="_Chelan Debt Forecast 12.19.05 2" xfId="942"/>
    <cellStyle name="_Chelan Debt Forecast 12.19.05 2 2" xfId="943"/>
    <cellStyle name="_Chelan Debt Forecast 12.19.05 2 2 2" xfId="6970"/>
    <cellStyle name="_Chelan Debt Forecast 12.19.05 2 3" xfId="6971"/>
    <cellStyle name="_Chelan Debt Forecast 12.19.05 3" xfId="944"/>
    <cellStyle name="_Chelan Debt Forecast 12.19.05 3 2" xfId="6972"/>
    <cellStyle name="_Chelan Debt Forecast 12.19.05 3 2 2" xfId="6973"/>
    <cellStyle name="_Chelan Debt Forecast 12.19.05 3 3" xfId="6974"/>
    <cellStyle name="_Chelan Debt Forecast 12.19.05 3 3 2" xfId="6975"/>
    <cellStyle name="_Chelan Debt Forecast 12.19.05 3 4" xfId="6976"/>
    <cellStyle name="_Chelan Debt Forecast 12.19.05 3 4 2" xfId="6977"/>
    <cellStyle name="_Chelan Debt Forecast 12.19.05 4" xfId="945"/>
    <cellStyle name="_Chelan Debt Forecast 12.19.05 4 2" xfId="946"/>
    <cellStyle name="_Chelan Debt Forecast 12.19.05 5" xfId="947"/>
    <cellStyle name="_Chelan Debt Forecast 12.19.05 5 2" xfId="948"/>
    <cellStyle name="_Chelan Debt Forecast 12.19.05 6" xfId="949"/>
    <cellStyle name="_Chelan Debt Forecast 12.19.05 7" xfId="950"/>
    <cellStyle name="_Chelan Debt Forecast 12.19.05 7 2" xfId="951"/>
    <cellStyle name="_Chelan Debt Forecast 12.19.05 8" xfId="952"/>
    <cellStyle name="_Chelan Debt Forecast 12.19.05 8 2" xfId="953"/>
    <cellStyle name="_Chelan Debt Forecast 12.19.05_(C) WHE Proforma with ITC cash grant 10 Yr Amort_for deferral_102809" xfId="954"/>
    <cellStyle name="_Chelan Debt Forecast 12.19.05_(C) WHE Proforma with ITC cash grant 10 Yr Amort_for deferral_102809 2" xfId="955"/>
    <cellStyle name="_Chelan Debt Forecast 12.19.05_(C) WHE Proforma with ITC cash grant 10 Yr Amort_for deferral_102809 2 2" xfId="6978"/>
    <cellStyle name="_Chelan Debt Forecast 12.19.05_(C) WHE Proforma with ITC cash grant 10 Yr Amort_for deferral_102809 3" xfId="6979"/>
    <cellStyle name="_Chelan Debt Forecast 12.19.05_(C) WHE Proforma with ITC cash grant 10 Yr Amort_for deferral_102809_16.07E Wild Horse Wind Expansionwrkingfile" xfId="956"/>
    <cellStyle name="_Chelan Debt Forecast 12.19.05_(C) WHE Proforma with ITC cash grant 10 Yr Amort_for deferral_102809_16.07E Wild Horse Wind Expansionwrkingfile 2" xfId="957"/>
    <cellStyle name="_Chelan Debt Forecast 12.19.05_(C) WHE Proforma with ITC cash grant 10 Yr Amort_for deferral_102809_16.07E Wild Horse Wind Expansionwrkingfile 2 2" xfId="6980"/>
    <cellStyle name="_Chelan Debt Forecast 12.19.05_(C) WHE Proforma with ITC cash grant 10 Yr Amort_for deferral_102809_16.07E Wild Horse Wind Expansionwrkingfile 3" xfId="6981"/>
    <cellStyle name="_Chelan Debt Forecast 12.19.05_(C) WHE Proforma with ITC cash grant 10 Yr Amort_for deferral_102809_16.07E Wild Horse Wind Expansionwrkingfile SF" xfId="958"/>
    <cellStyle name="_Chelan Debt Forecast 12.19.05_(C) WHE Proforma with ITC cash grant 10 Yr Amort_for deferral_102809_16.07E Wild Horse Wind Expansionwrkingfile SF 2" xfId="959"/>
    <cellStyle name="_Chelan Debt Forecast 12.19.05_(C) WHE Proforma with ITC cash grant 10 Yr Amort_for deferral_102809_16.07E Wild Horse Wind Expansionwrkingfile SF 2 2" xfId="6982"/>
    <cellStyle name="_Chelan Debt Forecast 12.19.05_(C) WHE Proforma with ITC cash grant 10 Yr Amort_for deferral_102809_16.07E Wild Horse Wind Expansionwrkingfile SF 3" xfId="6983"/>
    <cellStyle name="_Chelan Debt Forecast 12.19.05_(C) WHE Proforma with ITC cash grant 10 Yr Amort_for deferral_102809_16.07E Wild Horse Wind Expansionwrkingfile SF_DEM-WP(C) ENERG10C--ctn Mid-C_042010 2010GRC" xfId="960"/>
    <cellStyle name="_Chelan Debt Forecast 12.19.05_(C) WHE Proforma with ITC cash grant 10 Yr Amort_for deferral_102809_16.07E Wild Horse Wind Expansionwrkingfile_DEM-WP(C) ENERG10C--ctn Mid-C_042010 2010GRC" xfId="961"/>
    <cellStyle name="_Chelan Debt Forecast 12.19.05_(C) WHE Proforma with ITC cash grant 10 Yr Amort_for deferral_102809_16.37E Wild Horse Expansion DeferralRevwrkingfile SF" xfId="962"/>
    <cellStyle name="_Chelan Debt Forecast 12.19.05_(C) WHE Proforma with ITC cash grant 10 Yr Amort_for deferral_102809_16.37E Wild Horse Expansion DeferralRevwrkingfile SF 2" xfId="963"/>
    <cellStyle name="_Chelan Debt Forecast 12.19.05_(C) WHE Proforma with ITC cash grant 10 Yr Amort_for deferral_102809_16.37E Wild Horse Expansion DeferralRevwrkingfile SF 2 2" xfId="6984"/>
    <cellStyle name="_Chelan Debt Forecast 12.19.05_(C) WHE Proforma with ITC cash grant 10 Yr Amort_for deferral_102809_16.37E Wild Horse Expansion DeferralRevwrkingfile SF 3" xfId="6985"/>
    <cellStyle name="_Chelan Debt Forecast 12.19.05_(C) WHE Proforma with ITC cash grant 10 Yr Amort_for deferral_102809_16.37E Wild Horse Expansion DeferralRevwrkingfile SF_DEM-WP(C) ENERG10C--ctn Mid-C_042010 2010GRC" xfId="964"/>
    <cellStyle name="_Chelan Debt Forecast 12.19.05_(C) WHE Proforma with ITC cash grant 10 Yr Amort_for deferral_102809_DEM-WP(C) ENERG10C--ctn Mid-C_042010 2010GRC" xfId="965"/>
    <cellStyle name="_Chelan Debt Forecast 12.19.05_(C) WHE Proforma with ITC cash grant 10 Yr Amort_for rebuttal_120709" xfId="966"/>
    <cellStyle name="_Chelan Debt Forecast 12.19.05_(C) WHE Proforma with ITC cash grant 10 Yr Amort_for rebuttal_120709 2" xfId="967"/>
    <cellStyle name="_Chelan Debt Forecast 12.19.05_(C) WHE Proforma with ITC cash grant 10 Yr Amort_for rebuttal_120709 2 2" xfId="6986"/>
    <cellStyle name="_Chelan Debt Forecast 12.19.05_(C) WHE Proforma with ITC cash grant 10 Yr Amort_for rebuttal_120709 3" xfId="6987"/>
    <cellStyle name="_Chelan Debt Forecast 12.19.05_(C) WHE Proforma with ITC cash grant 10 Yr Amort_for rebuttal_120709_DEM-WP(C) ENERG10C--ctn Mid-C_042010 2010GRC" xfId="968"/>
    <cellStyle name="_Chelan Debt Forecast 12.19.05_04.07E Wild Horse Wind Expansion" xfId="969"/>
    <cellStyle name="_Chelan Debt Forecast 12.19.05_04.07E Wild Horse Wind Expansion 2" xfId="970"/>
    <cellStyle name="_Chelan Debt Forecast 12.19.05_04.07E Wild Horse Wind Expansion 2 2" xfId="6988"/>
    <cellStyle name="_Chelan Debt Forecast 12.19.05_04.07E Wild Horse Wind Expansion 3" xfId="6989"/>
    <cellStyle name="_Chelan Debt Forecast 12.19.05_04.07E Wild Horse Wind Expansion_16.07E Wild Horse Wind Expansionwrkingfile" xfId="971"/>
    <cellStyle name="_Chelan Debt Forecast 12.19.05_04.07E Wild Horse Wind Expansion_16.07E Wild Horse Wind Expansionwrkingfile 2" xfId="972"/>
    <cellStyle name="_Chelan Debt Forecast 12.19.05_04.07E Wild Horse Wind Expansion_16.07E Wild Horse Wind Expansionwrkingfile 2 2" xfId="6990"/>
    <cellStyle name="_Chelan Debt Forecast 12.19.05_04.07E Wild Horse Wind Expansion_16.07E Wild Horse Wind Expansionwrkingfile 3" xfId="6991"/>
    <cellStyle name="_Chelan Debt Forecast 12.19.05_04.07E Wild Horse Wind Expansion_16.07E Wild Horse Wind Expansionwrkingfile SF" xfId="973"/>
    <cellStyle name="_Chelan Debt Forecast 12.19.05_04.07E Wild Horse Wind Expansion_16.07E Wild Horse Wind Expansionwrkingfile SF 2" xfId="974"/>
    <cellStyle name="_Chelan Debt Forecast 12.19.05_04.07E Wild Horse Wind Expansion_16.07E Wild Horse Wind Expansionwrkingfile SF 2 2" xfId="6992"/>
    <cellStyle name="_Chelan Debt Forecast 12.19.05_04.07E Wild Horse Wind Expansion_16.07E Wild Horse Wind Expansionwrkingfile SF 3" xfId="6993"/>
    <cellStyle name="_Chelan Debt Forecast 12.19.05_04.07E Wild Horse Wind Expansion_16.07E Wild Horse Wind Expansionwrkingfile SF_DEM-WP(C) ENERG10C--ctn Mid-C_042010 2010GRC" xfId="975"/>
    <cellStyle name="_Chelan Debt Forecast 12.19.05_04.07E Wild Horse Wind Expansion_16.07E Wild Horse Wind Expansionwrkingfile_DEM-WP(C) ENERG10C--ctn Mid-C_042010 2010GRC" xfId="976"/>
    <cellStyle name="_Chelan Debt Forecast 12.19.05_04.07E Wild Horse Wind Expansion_16.37E Wild Horse Expansion DeferralRevwrkingfile SF" xfId="977"/>
    <cellStyle name="_Chelan Debt Forecast 12.19.05_04.07E Wild Horse Wind Expansion_16.37E Wild Horse Expansion DeferralRevwrkingfile SF 2" xfId="978"/>
    <cellStyle name="_Chelan Debt Forecast 12.19.05_04.07E Wild Horse Wind Expansion_16.37E Wild Horse Expansion DeferralRevwrkingfile SF 2 2" xfId="6994"/>
    <cellStyle name="_Chelan Debt Forecast 12.19.05_04.07E Wild Horse Wind Expansion_16.37E Wild Horse Expansion DeferralRevwrkingfile SF 3" xfId="6995"/>
    <cellStyle name="_Chelan Debt Forecast 12.19.05_04.07E Wild Horse Wind Expansion_16.37E Wild Horse Expansion DeferralRevwrkingfile SF_DEM-WP(C) ENERG10C--ctn Mid-C_042010 2010GRC" xfId="979"/>
    <cellStyle name="_Chelan Debt Forecast 12.19.05_04.07E Wild Horse Wind Expansion_DEM-WP(C) ENERG10C--ctn Mid-C_042010 2010GRC" xfId="980"/>
    <cellStyle name="_Chelan Debt Forecast 12.19.05_16.07E Wild Horse Wind Expansionwrkingfile" xfId="981"/>
    <cellStyle name="_Chelan Debt Forecast 12.19.05_16.07E Wild Horse Wind Expansionwrkingfile 2" xfId="982"/>
    <cellStyle name="_Chelan Debt Forecast 12.19.05_16.07E Wild Horse Wind Expansionwrkingfile 2 2" xfId="6996"/>
    <cellStyle name="_Chelan Debt Forecast 12.19.05_16.07E Wild Horse Wind Expansionwrkingfile 3" xfId="6997"/>
    <cellStyle name="_Chelan Debt Forecast 12.19.05_16.07E Wild Horse Wind Expansionwrkingfile SF" xfId="983"/>
    <cellStyle name="_Chelan Debt Forecast 12.19.05_16.07E Wild Horse Wind Expansionwrkingfile SF 2" xfId="984"/>
    <cellStyle name="_Chelan Debt Forecast 12.19.05_16.07E Wild Horse Wind Expansionwrkingfile SF 2 2" xfId="6998"/>
    <cellStyle name="_Chelan Debt Forecast 12.19.05_16.07E Wild Horse Wind Expansionwrkingfile SF 3" xfId="6999"/>
    <cellStyle name="_Chelan Debt Forecast 12.19.05_16.07E Wild Horse Wind Expansionwrkingfile SF_DEM-WP(C) ENERG10C--ctn Mid-C_042010 2010GRC" xfId="985"/>
    <cellStyle name="_Chelan Debt Forecast 12.19.05_16.07E Wild Horse Wind Expansionwrkingfile_DEM-WP(C) ENERG10C--ctn Mid-C_042010 2010GRC" xfId="986"/>
    <cellStyle name="_Chelan Debt Forecast 12.19.05_16.37E Wild Horse Expansion DeferralRevwrkingfile SF" xfId="987"/>
    <cellStyle name="_Chelan Debt Forecast 12.19.05_16.37E Wild Horse Expansion DeferralRevwrkingfile SF 2" xfId="988"/>
    <cellStyle name="_Chelan Debt Forecast 12.19.05_16.37E Wild Horse Expansion DeferralRevwrkingfile SF 2 2" xfId="7000"/>
    <cellStyle name="_Chelan Debt Forecast 12.19.05_16.37E Wild Horse Expansion DeferralRevwrkingfile SF 3" xfId="7001"/>
    <cellStyle name="_Chelan Debt Forecast 12.19.05_16.37E Wild Horse Expansion DeferralRevwrkingfile SF_DEM-WP(C) ENERG10C--ctn Mid-C_042010 2010GRC" xfId="989"/>
    <cellStyle name="_Chelan Debt Forecast 12.19.05_2009 Compliance Filing PCA Exhibits for GRC" xfId="7002"/>
    <cellStyle name="_Chelan Debt Forecast 12.19.05_2009 GRC Compl Filing - Exhibit D" xfId="990"/>
    <cellStyle name="_Chelan Debt Forecast 12.19.05_2009 GRC Compl Filing - Exhibit D 2" xfId="991"/>
    <cellStyle name="_Chelan Debt Forecast 12.19.05_2009 GRC Compl Filing - Exhibit D_DEM-WP(C) ENERG10C--ctn Mid-C_042010 2010GRC" xfId="992"/>
    <cellStyle name="_Chelan Debt Forecast 12.19.05_3.01 Income Statement" xfId="7003"/>
    <cellStyle name="_Chelan Debt Forecast 12.19.05_4 31 Regulatory Assets and Liabilities  7 06- Exhibit D" xfId="993"/>
    <cellStyle name="_Chelan Debt Forecast 12.19.05_4 31 Regulatory Assets and Liabilities  7 06- Exhibit D 2" xfId="994"/>
    <cellStyle name="_Chelan Debt Forecast 12.19.05_4 31 Regulatory Assets and Liabilities  7 06- Exhibit D 2 2" xfId="7004"/>
    <cellStyle name="_Chelan Debt Forecast 12.19.05_4 31 Regulatory Assets and Liabilities  7 06- Exhibit D 3" xfId="7005"/>
    <cellStyle name="_Chelan Debt Forecast 12.19.05_4 31 Regulatory Assets and Liabilities  7 06- Exhibit D_DEM-WP(C) ENERG10C--ctn Mid-C_042010 2010GRC" xfId="995"/>
    <cellStyle name="_Chelan Debt Forecast 12.19.05_4 31 Regulatory Assets and Liabilities  7 06- Exhibit D_NIM Summary" xfId="996"/>
    <cellStyle name="_Chelan Debt Forecast 12.19.05_4 31 Regulatory Assets and Liabilities  7 06- Exhibit D_NIM Summary 2" xfId="997"/>
    <cellStyle name="_Chelan Debt Forecast 12.19.05_4 31 Regulatory Assets and Liabilities  7 06- Exhibit D_NIM Summary_DEM-WP(C) ENERG10C--ctn Mid-C_042010 2010GRC" xfId="998"/>
    <cellStyle name="_Chelan Debt Forecast 12.19.05_4 31 Regulatory Assets and Liabilities  7 06- Exhibit D_NIM+O&amp;M" xfId="999"/>
    <cellStyle name="_Chelan Debt Forecast 12.19.05_4 31 Regulatory Assets and Liabilities  7 06- Exhibit D_NIM+O&amp;M Monthly" xfId="1000"/>
    <cellStyle name="_Chelan Debt Forecast 12.19.05_4 31E Reg Asset  Liab and EXH D" xfId="1001"/>
    <cellStyle name="_Chelan Debt Forecast 12.19.05_4 31E Reg Asset  Liab and EXH D _ Aug 10 Filing (2)" xfId="1002"/>
    <cellStyle name="_Chelan Debt Forecast 12.19.05_4 31E Reg Asset  Liab and EXH D _ Aug 10 Filing (2) 2" xfId="1003"/>
    <cellStyle name="_Chelan Debt Forecast 12.19.05_4 31E Reg Asset  Liab and EXH D 2" xfId="1004"/>
    <cellStyle name="_Chelan Debt Forecast 12.19.05_4 31E Reg Asset  Liab and EXH D 3" xfId="1005"/>
    <cellStyle name="_Chelan Debt Forecast 12.19.05_4 32 Regulatory Assets and Liabilities  7 06- Exhibit D" xfId="1006"/>
    <cellStyle name="_Chelan Debt Forecast 12.19.05_4 32 Regulatory Assets and Liabilities  7 06- Exhibit D 2" xfId="1007"/>
    <cellStyle name="_Chelan Debt Forecast 12.19.05_4 32 Regulatory Assets and Liabilities  7 06- Exhibit D 2 2" xfId="7006"/>
    <cellStyle name="_Chelan Debt Forecast 12.19.05_4 32 Regulatory Assets and Liabilities  7 06- Exhibit D 3" xfId="7007"/>
    <cellStyle name="_Chelan Debt Forecast 12.19.05_4 32 Regulatory Assets and Liabilities  7 06- Exhibit D_DEM-WP(C) ENERG10C--ctn Mid-C_042010 2010GRC" xfId="1008"/>
    <cellStyle name="_Chelan Debt Forecast 12.19.05_4 32 Regulatory Assets and Liabilities  7 06- Exhibit D_NIM Summary" xfId="1009"/>
    <cellStyle name="_Chelan Debt Forecast 12.19.05_4 32 Regulatory Assets and Liabilities  7 06- Exhibit D_NIM Summary 2" xfId="1010"/>
    <cellStyle name="_Chelan Debt Forecast 12.19.05_4 32 Regulatory Assets and Liabilities  7 06- Exhibit D_NIM Summary_DEM-WP(C) ENERG10C--ctn Mid-C_042010 2010GRC" xfId="1011"/>
    <cellStyle name="_Chelan Debt Forecast 12.19.05_4 32 Regulatory Assets and Liabilities  7 06- Exhibit D_NIM+O&amp;M" xfId="1012"/>
    <cellStyle name="_Chelan Debt Forecast 12.19.05_4 32 Regulatory Assets and Liabilities  7 06- Exhibit D_NIM+O&amp;M Monthly" xfId="1013"/>
    <cellStyle name="_Chelan Debt Forecast 12.19.05_ACCOUNTS" xfId="7008"/>
    <cellStyle name="_Chelan Debt Forecast 12.19.05_AURORA Total New" xfId="1014"/>
    <cellStyle name="_Chelan Debt Forecast 12.19.05_AURORA Total New 2" xfId="1015"/>
    <cellStyle name="_Chelan Debt Forecast 12.19.05_Book1" xfId="1016"/>
    <cellStyle name="_Chelan Debt Forecast 12.19.05_Book2" xfId="1017"/>
    <cellStyle name="_Chelan Debt Forecast 12.19.05_Book2 2" xfId="1018"/>
    <cellStyle name="_Chelan Debt Forecast 12.19.05_Book2 2 2" xfId="7009"/>
    <cellStyle name="_Chelan Debt Forecast 12.19.05_Book2 3" xfId="7010"/>
    <cellStyle name="_Chelan Debt Forecast 12.19.05_Book2_Adj Bench DR 3 for Initial Briefs (Electric)" xfId="1019"/>
    <cellStyle name="_Chelan Debt Forecast 12.19.05_Book2_Adj Bench DR 3 for Initial Briefs (Electric) 2" xfId="1020"/>
    <cellStyle name="_Chelan Debt Forecast 12.19.05_Book2_Adj Bench DR 3 for Initial Briefs (Electric) 2 2" xfId="7011"/>
    <cellStyle name="_Chelan Debt Forecast 12.19.05_Book2_Adj Bench DR 3 for Initial Briefs (Electric) 3" xfId="7012"/>
    <cellStyle name="_Chelan Debt Forecast 12.19.05_Book2_Adj Bench DR 3 for Initial Briefs (Electric)_DEM-WP(C) ENERG10C--ctn Mid-C_042010 2010GRC" xfId="1021"/>
    <cellStyle name="_Chelan Debt Forecast 12.19.05_Book2_DEM-WP(C) ENERG10C--ctn Mid-C_042010 2010GRC" xfId="1022"/>
    <cellStyle name="_Chelan Debt Forecast 12.19.05_Book2_Electric Rev Req Model (2009 GRC) Rebuttal" xfId="1023"/>
    <cellStyle name="_Chelan Debt Forecast 12.19.05_Book2_Electric Rev Req Model (2009 GRC) Rebuttal 2" xfId="7013"/>
    <cellStyle name="_Chelan Debt Forecast 12.19.05_Book2_Electric Rev Req Model (2009 GRC) Rebuttal 2 2" xfId="7014"/>
    <cellStyle name="_Chelan Debt Forecast 12.19.05_Book2_Electric Rev Req Model (2009 GRC) Rebuttal 3" xfId="7015"/>
    <cellStyle name="_Chelan Debt Forecast 12.19.05_Book2_Electric Rev Req Model (2009 GRC) Rebuttal REmoval of New  WH Solar AdjustMI" xfId="1024"/>
    <cellStyle name="_Chelan Debt Forecast 12.19.05_Book2_Electric Rev Req Model (2009 GRC) Rebuttal REmoval of New  WH Solar AdjustMI 2" xfId="1025"/>
    <cellStyle name="_Chelan Debt Forecast 12.19.05_Book2_Electric Rev Req Model (2009 GRC) Rebuttal REmoval of New  WH Solar AdjustMI 2 2" xfId="7016"/>
    <cellStyle name="_Chelan Debt Forecast 12.19.05_Book2_Electric Rev Req Model (2009 GRC) Rebuttal REmoval of New  WH Solar AdjustMI 3" xfId="7017"/>
    <cellStyle name="_Chelan Debt Forecast 12.19.05_Book2_Electric Rev Req Model (2009 GRC) Rebuttal REmoval of New  WH Solar AdjustMI_DEM-WP(C) ENERG10C--ctn Mid-C_042010 2010GRC" xfId="1026"/>
    <cellStyle name="_Chelan Debt Forecast 12.19.05_Book2_Electric Rev Req Model (2009 GRC) Revised 01-18-2010" xfId="1027"/>
    <cellStyle name="_Chelan Debt Forecast 12.19.05_Book2_Electric Rev Req Model (2009 GRC) Revised 01-18-2010 2" xfId="1028"/>
    <cellStyle name="_Chelan Debt Forecast 12.19.05_Book2_Electric Rev Req Model (2009 GRC) Revised 01-18-2010 2 2" xfId="7018"/>
    <cellStyle name="_Chelan Debt Forecast 12.19.05_Book2_Electric Rev Req Model (2009 GRC) Revised 01-18-2010 3" xfId="7019"/>
    <cellStyle name="_Chelan Debt Forecast 12.19.05_Book2_Electric Rev Req Model (2009 GRC) Revised 01-18-2010_DEM-WP(C) ENERG10C--ctn Mid-C_042010 2010GRC" xfId="1029"/>
    <cellStyle name="_Chelan Debt Forecast 12.19.05_Book2_Final Order Electric EXHIBIT A-1" xfId="1030"/>
    <cellStyle name="_Chelan Debt Forecast 12.19.05_Book2_Final Order Electric EXHIBIT A-1 2" xfId="7020"/>
    <cellStyle name="_Chelan Debt Forecast 12.19.05_Book2_Final Order Electric EXHIBIT A-1 2 2" xfId="7021"/>
    <cellStyle name="_Chelan Debt Forecast 12.19.05_Book2_Final Order Electric EXHIBIT A-1 3" xfId="7022"/>
    <cellStyle name="_Chelan Debt Forecast 12.19.05_Book4" xfId="1031"/>
    <cellStyle name="_Chelan Debt Forecast 12.19.05_Book4 2" xfId="1032"/>
    <cellStyle name="_Chelan Debt Forecast 12.19.05_Book4 2 2" xfId="7023"/>
    <cellStyle name="_Chelan Debt Forecast 12.19.05_Book4 3" xfId="7024"/>
    <cellStyle name="_Chelan Debt Forecast 12.19.05_Book4_DEM-WP(C) ENERG10C--ctn Mid-C_042010 2010GRC" xfId="1033"/>
    <cellStyle name="_Chelan Debt Forecast 12.19.05_Book9" xfId="1034"/>
    <cellStyle name="_Chelan Debt Forecast 12.19.05_Book9 2" xfId="1035"/>
    <cellStyle name="_Chelan Debt Forecast 12.19.05_Book9 2 2" xfId="7025"/>
    <cellStyle name="_Chelan Debt Forecast 12.19.05_Book9 3" xfId="7026"/>
    <cellStyle name="_Chelan Debt Forecast 12.19.05_Book9_DEM-WP(C) ENERG10C--ctn Mid-C_042010 2010GRC" xfId="1036"/>
    <cellStyle name="_Chelan Debt Forecast 12.19.05_Check the Interest Calculation" xfId="7027"/>
    <cellStyle name="_Chelan Debt Forecast 12.19.05_Check the Interest Calculation_Scenario 1 REC vs PTC Offset" xfId="7028"/>
    <cellStyle name="_Chelan Debt Forecast 12.19.05_Check the Interest Calculation_Scenario 3" xfId="7029"/>
    <cellStyle name="_Chelan Debt Forecast 12.19.05_Chelan PUD Power Costs (8-10)" xfId="1037"/>
    <cellStyle name="_Chelan Debt Forecast 12.19.05_DEM-WP(C) Chelan Power Costs" xfId="1038"/>
    <cellStyle name="_Chelan Debt Forecast 12.19.05_DEM-WP(C) Chelan Power Costs 2" xfId="1039"/>
    <cellStyle name="_Chelan Debt Forecast 12.19.05_DEM-WP(C) ENERG10C--ctn Mid-C_042010 2010GRC" xfId="1040"/>
    <cellStyle name="_Chelan Debt Forecast 12.19.05_DEM-WP(C) Gas Transport 2010GRC" xfId="1041"/>
    <cellStyle name="_Chelan Debt Forecast 12.19.05_DEM-WP(C) Gas Transport 2010GRC 2" xfId="1042"/>
    <cellStyle name="_Chelan Debt Forecast 12.19.05_Exhibit D fr R Gho 12-31-08" xfId="1043"/>
    <cellStyle name="_Chelan Debt Forecast 12.19.05_Exhibit D fr R Gho 12-31-08 2" xfId="1044"/>
    <cellStyle name="_Chelan Debt Forecast 12.19.05_Exhibit D fr R Gho 12-31-08 v2" xfId="1045"/>
    <cellStyle name="_Chelan Debt Forecast 12.19.05_Exhibit D fr R Gho 12-31-08 v2 2" xfId="1046"/>
    <cellStyle name="_Chelan Debt Forecast 12.19.05_Exhibit D fr R Gho 12-31-08 v2_DEM-WP(C) ENERG10C--ctn Mid-C_042010 2010GRC" xfId="1047"/>
    <cellStyle name="_Chelan Debt Forecast 12.19.05_Exhibit D fr R Gho 12-31-08 v2_NIM Summary" xfId="1048"/>
    <cellStyle name="_Chelan Debt Forecast 12.19.05_Exhibit D fr R Gho 12-31-08 v2_NIM Summary 2" xfId="1049"/>
    <cellStyle name="_Chelan Debt Forecast 12.19.05_Exhibit D fr R Gho 12-31-08 v2_NIM Summary_DEM-WP(C) ENERG10C--ctn Mid-C_042010 2010GRC" xfId="1050"/>
    <cellStyle name="_Chelan Debt Forecast 12.19.05_Exhibit D fr R Gho 12-31-08_DEM-WP(C) ENERG10C--ctn Mid-C_042010 2010GRC" xfId="1051"/>
    <cellStyle name="_Chelan Debt Forecast 12.19.05_Exhibit D fr R Gho 12-31-08_NIM Summary" xfId="1052"/>
    <cellStyle name="_Chelan Debt Forecast 12.19.05_Exhibit D fr R Gho 12-31-08_NIM Summary 2" xfId="1053"/>
    <cellStyle name="_Chelan Debt Forecast 12.19.05_Exhibit D fr R Gho 12-31-08_NIM Summary_DEM-WP(C) ENERG10C--ctn Mid-C_042010 2010GRC" xfId="1054"/>
    <cellStyle name="_Chelan Debt Forecast 12.19.05_Gas Rev Req Model (2010 GRC)" xfId="7030"/>
    <cellStyle name="_Chelan Debt Forecast 12.19.05_Hopkins Ridge Prepaid Tran - Interest Earned RY 12ME Feb  '11" xfId="1055"/>
    <cellStyle name="_Chelan Debt Forecast 12.19.05_Hopkins Ridge Prepaid Tran - Interest Earned RY 12ME Feb  '11 2" xfId="1056"/>
    <cellStyle name="_Chelan Debt Forecast 12.19.05_Hopkins Ridge Prepaid Tran - Interest Earned RY 12ME Feb  '11_DEM-WP(C) ENERG10C--ctn Mid-C_042010 2010GRC" xfId="1057"/>
    <cellStyle name="_Chelan Debt Forecast 12.19.05_Hopkins Ridge Prepaid Tran - Interest Earned RY 12ME Feb  '11_NIM Summary" xfId="1058"/>
    <cellStyle name="_Chelan Debt Forecast 12.19.05_Hopkins Ridge Prepaid Tran - Interest Earned RY 12ME Feb  '11_NIM Summary 2" xfId="1059"/>
    <cellStyle name="_Chelan Debt Forecast 12.19.05_Hopkins Ridge Prepaid Tran - Interest Earned RY 12ME Feb  '11_NIM Summary_DEM-WP(C) ENERG10C--ctn Mid-C_042010 2010GRC" xfId="1060"/>
    <cellStyle name="_Chelan Debt Forecast 12.19.05_Hopkins Ridge Prepaid Tran - Interest Earned RY 12ME Feb  '11_Transmission Workbook for May BOD" xfId="1061"/>
    <cellStyle name="_Chelan Debt Forecast 12.19.05_Hopkins Ridge Prepaid Tran - Interest Earned RY 12ME Feb  '11_Transmission Workbook for May BOD 2" xfId="1062"/>
    <cellStyle name="_Chelan Debt Forecast 12.19.05_Hopkins Ridge Prepaid Tran - Interest Earned RY 12ME Feb  '11_Transmission Workbook for May BOD_DEM-WP(C) ENERG10C--ctn Mid-C_042010 2010GRC" xfId="1063"/>
    <cellStyle name="_Chelan Debt Forecast 12.19.05_INPUTS" xfId="7031"/>
    <cellStyle name="_Chelan Debt Forecast 12.19.05_INPUTS 2" xfId="7032"/>
    <cellStyle name="_Chelan Debt Forecast 12.19.05_INPUTS 2 2" xfId="7033"/>
    <cellStyle name="_Chelan Debt Forecast 12.19.05_INPUTS 3" xfId="7034"/>
    <cellStyle name="_Chelan Debt Forecast 12.19.05_LSRWEP LGIA like Acctg Petition Aug 2010" xfId="1064"/>
    <cellStyle name="_Chelan Debt Forecast 12.19.05_NIM Summary" xfId="1065"/>
    <cellStyle name="_Chelan Debt Forecast 12.19.05_NIM Summary 09GRC" xfId="1066"/>
    <cellStyle name="_Chelan Debt Forecast 12.19.05_NIM Summary 09GRC 2" xfId="1067"/>
    <cellStyle name="_Chelan Debt Forecast 12.19.05_NIM Summary 09GRC_DEM-WP(C) ENERG10C--ctn Mid-C_042010 2010GRC" xfId="1068"/>
    <cellStyle name="_Chelan Debt Forecast 12.19.05_NIM Summary 2" xfId="1069"/>
    <cellStyle name="_Chelan Debt Forecast 12.19.05_NIM Summary 3" xfId="1070"/>
    <cellStyle name="_Chelan Debt Forecast 12.19.05_NIM Summary 4" xfId="7035"/>
    <cellStyle name="_Chelan Debt Forecast 12.19.05_NIM Summary 5" xfId="7036"/>
    <cellStyle name="_Chelan Debt Forecast 12.19.05_NIM Summary 6" xfId="7037"/>
    <cellStyle name="_Chelan Debt Forecast 12.19.05_NIM Summary 7" xfId="7038"/>
    <cellStyle name="_Chelan Debt Forecast 12.19.05_NIM Summary 8" xfId="7039"/>
    <cellStyle name="_Chelan Debt Forecast 12.19.05_NIM Summary 9" xfId="7040"/>
    <cellStyle name="_Chelan Debt Forecast 12.19.05_NIM Summary_DEM-WP(C) ENERG10C--ctn Mid-C_042010 2010GRC" xfId="1071"/>
    <cellStyle name="_Chelan Debt Forecast 12.19.05_NIM+O&amp;M" xfId="1072"/>
    <cellStyle name="_Chelan Debt Forecast 12.19.05_NIM+O&amp;M 2" xfId="1073"/>
    <cellStyle name="_Chelan Debt Forecast 12.19.05_NIM+O&amp;M Monthly" xfId="1074"/>
    <cellStyle name="_Chelan Debt Forecast 12.19.05_NIM+O&amp;M Monthly 2" xfId="1075"/>
    <cellStyle name="_Chelan Debt Forecast 12.19.05_PCA 10 -  Exhibit D from A Kellogg Jan 2011" xfId="7041"/>
    <cellStyle name="_Chelan Debt Forecast 12.19.05_PCA 10 -  Exhibit D from A Kellogg July 2011" xfId="7042"/>
    <cellStyle name="_Chelan Debt Forecast 12.19.05_PCA 10 -  Exhibit D from S Free Rcv'd 12-11" xfId="7043"/>
    <cellStyle name="_Chelan Debt Forecast 12.19.05_PCA 7 - Exhibit D update 11_30_08 (2)" xfId="1076"/>
    <cellStyle name="_Chelan Debt Forecast 12.19.05_PCA 7 - Exhibit D update 11_30_08 (2) 2" xfId="1077"/>
    <cellStyle name="_Chelan Debt Forecast 12.19.05_PCA 7 - Exhibit D update 11_30_08 (2) 2 2" xfId="1078"/>
    <cellStyle name="_Chelan Debt Forecast 12.19.05_PCA 7 - Exhibit D update 11_30_08 (2) 3" xfId="1079"/>
    <cellStyle name="_Chelan Debt Forecast 12.19.05_PCA 7 - Exhibit D update 11_30_08 (2)_DEM-WP(C) ENERG10C--ctn Mid-C_042010 2010GRC" xfId="1080"/>
    <cellStyle name="_Chelan Debt Forecast 12.19.05_PCA 7 - Exhibit D update 11_30_08 (2)_NIM Summary" xfId="1081"/>
    <cellStyle name="_Chelan Debt Forecast 12.19.05_PCA 7 - Exhibit D update 11_30_08 (2)_NIM Summary 2" xfId="1082"/>
    <cellStyle name="_Chelan Debt Forecast 12.19.05_PCA 7 - Exhibit D update 11_30_08 (2)_NIM Summary_DEM-WP(C) ENERG10C--ctn Mid-C_042010 2010GRC" xfId="1083"/>
    <cellStyle name="_Chelan Debt Forecast 12.19.05_PCA 8 - Exhibit D update 12_31_09" xfId="7044"/>
    <cellStyle name="_Chelan Debt Forecast 12.19.05_PCA 9 -  Exhibit D April 2010" xfId="7045"/>
    <cellStyle name="_Chelan Debt Forecast 12.19.05_PCA 9 -  Exhibit D April 2010 (3)" xfId="1084"/>
    <cellStyle name="_Chelan Debt Forecast 12.19.05_PCA 9 -  Exhibit D April 2010 (3) 2" xfId="1085"/>
    <cellStyle name="_Chelan Debt Forecast 12.19.05_PCA 9 -  Exhibit D April 2010 (3)_DEM-WP(C) ENERG10C--ctn Mid-C_042010 2010GRC" xfId="1086"/>
    <cellStyle name="_Chelan Debt Forecast 12.19.05_PCA 9 -  Exhibit D Feb 2010" xfId="7046"/>
    <cellStyle name="_Chelan Debt Forecast 12.19.05_PCA 9 -  Exhibit D Feb 2010 v2" xfId="7047"/>
    <cellStyle name="_Chelan Debt Forecast 12.19.05_PCA 9 -  Exhibit D Feb 2010 WF" xfId="7048"/>
    <cellStyle name="_Chelan Debt Forecast 12.19.05_PCA 9 -  Exhibit D Jan 2010" xfId="7049"/>
    <cellStyle name="_Chelan Debt Forecast 12.19.05_PCA 9 -  Exhibit D March 2010 (2)" xfId="7050"/>
    <cellStyle name="_Chelan Debt Forecast 12.19.05_PCA 9 -  Exhibit D Nov 2010" xfId="7051"/>
    <cellStyle name="_Chelan Debt Forecast 12.19.05_PCA 9 - Exhibit D at August 2010" xfId="7052"/>
    <cellStyle name="_Chelan Debt Forecast 12.19.05_PCA 9 - Exhibit D June 2010 GRC" xfId="7053"/>
    <cellStyle name="_Chelan Debt Forecast 12.19.05_Power Costs - Comparison bx Rbtl-Staff-Jt-PC" xfId="1087"/>
    <cellStyle name="_Chelan Debt Forecast 12.19.05_Power Costs - Comparison bx Rbtl-Staff-Jt-PC 2" xfId="1088"/>
    <cellStyle name="_Chelan Debt Forecast 12.19.05_Power Costs - Comparison bx Rbtl-Staff-Jt-PC 2 2" xfId="7054"/>
    <cellStyle name="_Chelan Debt Forecast 12.19.05_Power Costs - Comparison bx Rbtl-Staff-Jt-PC 3" xfId="7055"/>
    <cellStyle name="_Chelan Debt Forecast 12.19.05_Power Costs - Comparison bx Rbtl-Staff-Jt-PC_Adj Bench DR 3 for Initial Briefs (Electric)" xfId="1089"/>
    <cellStyle name="_Chelan Debt Forecast 12.19.05_Power Costs - Comparison bx Rbtl-Staff-Jt-PC_Adj Bench DR 3 for Initial Briefs (Electric) 2" xfId="1090"/>
    <cellStyle name="_Chelan Debt Forecast 12.19.05_Power Costs - Comparison bx Rbtl-Staff-Jt-PC_Adj Bench DR 3 for Initial Briefs (Electric) 2 2" xfId="7056"/>
    <cellStyle name="_Chelan Debt Forecast 12.19.05_Power Costs - Comparison bx Rbtl-Staff-Jt-PC_Adj Bench DR 3 for Initial Briefs (Electric) 3" xfId="7057"/>
    <cellStyle name="_Chelan Debt Forecast 12.19.05_Power Costs - Comparison bx Rbtl-Staff-Jt-PC_Adj Bench DR 3 for Initial Briefs (Electric)_DEM-WP(C) ENERG10C--ctn Mid-C_042010 2010GRC" xfId="1091"/>
    <cellStyle name="_Chelan Debt Forecast 12.19.05_Power Costs - Comparison bx Rbtl-Staff-Jt-PC_DEM-WP(C) ENERG10C--ctn Mid-C_042010 2010GRC" xfId="1092"/>
    <cellStyle name="_Chelan Debt Forecast 12.19.05_Power Costs - Comparison bx Rbtl-Staff-Jt-PC_Electric Rev Req Model (2009 GRC) Rebuttal" xfId="1093"/>
    <cellStyle name="_Chelan Debt Forecast 12.19.05_Power Costs - Comparison bx Rbtl-Staff-Jt-PC_Electric Rev Req Model (2009 GRC) Rebuttal 2" xfId="7058"/>
    <cellStyle name="_Chelan Debt Forecast 12.19.05_Power Costs - Comparison bx Rbtl-Staff-Jt-PC_Electric Rev Req Model (2009 GRC) Rebuttal 2 2" xfId="7059"/>
    <cellStyle name="_Chelan Debt Forecast 12.19.05_Power Costs - Comparison bx Rbtl-Staff-Jt-PC_Electric Rev Req Model (2009 GRC) Rebuttal 3" xfId="7060"/>
    <cellStyle name="_Chelan Debt Forecast 12.19.05_Power Costs - Comparison bx Rbtl-Staff-Jt-PC_Electric Rev Req Model (2009 GRC) Rebuttal REmoval of New  WH Solar AdjustMI" xfId="1094"/>
    <cellStyle name="_Chelan Debt Forecast 12.19.05_Power Costs - Comparison bx Rbtl-Staff-Jt-PC_Electric Rev Req Model (2009 GRC) Rebuttal REmoval of New  WH Solar AdjustMI 2" xfId="1095"/>
    <cellStyle name="_Chelan Debt Forecast 12.19.05_Power Costs - Comparison bx Rbtl-Staff-Jt-PC_Electric Rev Req Model (2009 GRC) Rebuttal REmoval of New  WH Solar AdjustMI 2 2" xfId="7061"/>
    <cellStyle name="_Chelan Debt Forecast 12.19.05_Power Costs - Comparison bx Rbtl-Staff-Jt-PC_Electric Rev Req Model (2009 GRC) Rebuttal REmoval of New  WH Solar AdjustMI 3" xfId="7062"/>
    <cellStyle name="_Chelan Debt Forecast 12.19.05_Power Costs - Comparison bx Rbtl-Staff-Jt-PC_Electric Rev Req Model (2009 GRC) Rebuttal REmoval of New  WH Solar AdjustMI_DEM-WP(C) ENERG10C--ctn Mid-C_042010 2010GRC" xfId="1096"/>
    <cellStyle name="_Chelan Debt Forecast 12.19.05_Power Costs - Comparison bx Rbtl-Staff-Jt-PC_Electric Rev Req Model (2009 GRC) Revised 01-18-2010" xfId="1097"/>
    <cellStyle name="_Chelan Debt Forecast 12.19.05_Power Costs - Comparison bx Rbtl-Staff-Jt-PC_Electric Rev Req Model (2009 GRC) Revised 01-18-2010 2" xfId="1098"/>
    <cellStyle name="_Chelan Debt Forecast 12.19.05_Power Costs - Comparison bx Rbtl-Staff-Jt-PC_Electric Rev Req Model (2009 GRC) Revised 01-18-2010 2 2" xfId="7063"/>
    <cellStyle name="_Chelan Debt Forecast 12.19.05_Power Costs - Comparison bx Rbtl-Staff-Jt-PC_Electric Rev Req Model (2009 GRC) Revised 01-18-2010 3" xfId="7064"/>
    <cellStyle name="_Chelan Debt Forecast 12.19.05_Power Costs - Comparison bx Rbtl-Staff-Jt-PC_Electric Rev Req Model (2009 GRC) Revised 01-18-2010_DEM-WP(C) ENERG10C--ctn Mid-C_042010 2010GRC" xfId="1099"/>
    <cellStyle name="_Chelan Debt Forecast 12.19.05_Power Costs - Comparison bx Rbtl-Staff-Jt-PC_Final Order Electric EXHIBIT A-1" xfId="1100"/>
    <cellStyle name="_Chelan Debt Forecast 12.19.05_Power Costs - Comparison bx Rbtl-Staff-Jt-PC_Final Order Electric EXHIBIT A-1 2" xfId="7065"/>
    <cellStyle name="_Chelan Debt Forecast 12.19.05_Power Costs - Comparison bx Rbtl-Staff-Jt-PC_Final Order Electric EXHIBIT A-1 2 2" xfId="7066"/>
    <cellStyle name="_Chelan Debt Forecast 12.19.05_Power Costs - Comparison bx Rbtl-Staff-Jt-PC_Final Order Electric EXHIBIT A-1 3" xfId="7067"/>
    <cellStyle name="_Chelan Debt Forecast 12.19.05_Production Adj 4.37" xfId="7068"/>
    <cellStyle name="_Chelan Debt Forecast 12.19.05_Production Adj 4.37 2" xfId="7069"/>
    <cellStyle name="_Chelan Debt Forecast 12.19.05_Production Adj 4.37 2 2" xfId="7070"/>
    <cellStyle name="_Chelan Debt Forecast 12.19.05_Production Adj 4.37 3" xfId="7071"/>
    <cellStyle name="_Chelan Debt Forecast 12.19.05_Purchased Power Adj 4.03" xfId="7072"/>
    <cellStyle name="_Chelan Debt Forecast 12.19.05_Purchased Power Adj 4.03 2" xfId="7073"/>
    <cellStyle name="_Chelan Debt Forecast 12.19.05_Purchased Power Adj 4.03 2 2" xfId="7074"/>
    <cellStyle name="_Chelan Debt Forecast 12.19.05_Purchased Power Adj 4.03 3" xfId="7075"/>
    <cellStyle name="_Chelan Debt Forecast 12.19.05_Rebuttal Power Costs" xfId="1101"/>
    <cellStyle name="_Chelan Debt Forecast 12.19.05_Rebuttal Power Costs 2" xfId="1102"/>
    <cellStyle name="_Chelan Debt Forecast 12.19.05_Rebuttal Power Costs 2 2" xfId="7076"/>
    <cellStyle name="_Chelan Debt Forecast 12.19.05_Rebuttal Power Costs 3" xfId="7077"/>
    <cellStyle name="_Chelan Debt Forecast 12.19.05_Rebuttal Power Costs_Adj Bench DR 3 for Initial Briefs (Electric)" xfId="1103"/>
    <cellStyle name="_Chelan Debt Forecast 12.19.05_Rebuttal Power Costs_Adj Bench DR 3 for Initial Briefs (Electric) 2" xfId="1104"/>
    <cellStyle name="_Chelan Debt Forecast 12.19.05_Rebuttal Power Costs_Adj Bench DR 3 for Initial Briefs (Electric) 2 2" xfId="7078"/>
    <cellStyle name="_Chelan Debt Forecast 12.19.05_Rebuttal Power Costs_Adj Bench DR 3 for Initial Briefs (Electric) 3" xfId="7079"/>
    <cellStyle name="_Chelan Debt Forecast 12.19.05_Rebuttal Power Costs_Adj Bench DR 3 for Initial Briefs (Electric)_DEM-WP(C) ENERG10C--ctn Mid-C_042010 2010GRC" xfId="1105"/>
    <cellStyle name="_Chelan Debt Forecast 12.19.05_Rebuttal Power Costs_DEM-WP(C) ENERG10C--ctn Mid-C_042010 2010GRC" xfId="1106"/>
    <cellStyle name="_Chelan Debt Forecast 12.19.05_Rebuttal Power Costs_Electric Rev Req Model (2009 GRC) Rebuttal" xfId="1107"/>
    <cellStyle name="_Chelan Debt Forecast 12.19.05_Rebuttal Power Costs_Electric Rev Req Model (2009 GRC) Rebuttal 2" xfId="7080"/>
    <cellStyle name="_Chelan Debt Forecast 12.19.05_Rebuttal Power Costs_Electric Rev Req Model (2009 GRC) Rebuttal 2 2" xfId="7081"/>
    <cellStyle name="_Chelan Debt Forecast 12.19.05_Rebuttal Power Costs_Electric Rev Req Model (2009 GRC) Rebuttal 3" xfId="7082"/>
    <cellStyle name="_Chelan Debt Forecast 12.19.05_Rebuttal Power Costs_Electric Rev Req Model (2009 GRC) Rebuttal REmoval of New  WH Solar AdjustMI" xfId="1108"/>
    <cellStyle name="_Chelan Debt Forecast 12.19.05_Rebuttal Power Costs_Electric Rev Req Model (2009 GRC) Rebuttal REmoval of New  WH Solar AdjustMI 2" xfId="1109"/>
    <cellStyle name="_Chelan Debt Forecast 12.19.05_Rebuttal Power Costs_Electric Rev Req Model (2009 GRC) Rebuttal REmoval of New  WH Solar AdjustMI 2 2" xfId="7083"/>
    <cellStyle name="_Chelan Debt Forecast 12.19.05_Rebuttal Power Costs_Electric Rev Req Model (2009 GRC) Rebuttal REmoval of New  WH Solar AdjustMI 3" xfId="7084"/>
    <cellStyle name="_Chelan Debt Forecast 12.19.05_Rebuttal Power Costs_Electric Rev Req Model (2009 GRC) Rebuttal REmoval of New  WH Solar AdjustMI_DEM-WP(C) ENERG10C--ctn Mid-C_042010 2010GRC" xfId="1110"/>
    <cellStyle name="_Chelan Debt Forecast 12.19.05_Rebuttal Power Costs_Electric Rev Req Model (2009 GRC) Revised 01-18-2010" xfId="1111"/>
    <cellStyle name="_Chelan Debt Forecast 12.19.05_Rebuttal Power Costs_Electric Rev Req Model (2009 GRC) Revised 01-18-2010 2" xfId="1112"/>
    <cellStyle name="_Chelan Debt Forecast 12.19.05_Rebuttal Power Costs_Electric Rev Req Model (2009 GRC) Revised 01-18-2010 2 2" xfId="7085"/>
    <cellStyle name="_Chelan Debt Forecast 12.19.05_Rebuttal Power Costs_Electric Rev Req Model (2009 GRC) Revised 01-18-2010 3" xfId="7086"/>
    <cellStyle name="_Chelan Debt Forecast 12.19.05_Rebuttal Power Costs_Electric Rev Req Model (2009 GRC) Revised 01-18-2010_DEM-WP(C) ENERG10C--ctn Mid-C_042010 2010GRC" xfId="1113"/>
    <cellStyle name="_Chelan Debt Forecast 12.19.05_Rebuttal Power Costs_Final Order Electric EXHIBIT A-1" xfId="1114"/>
    <cellStyle name="_Chelan Debt Forecast 12.19.05_Rebuttal Power Costs_Final Order Electric EXHIBIT A-1 2" xfId="7087"/>
    <cellStyle name="_Chelan Debt Forecast 12.19.05_Rebuttal Power Costs_Final Order Electric EXHIBIT A-1 2 2" xfId="7088"/>
    <cellStyle name="_Chelan Debt Forecast 12.19.05_Rebuttal Power Costs_Final Order Electric EXHIBIT A-1 3" xfId="7089"/>
    <cellStyle name="_Chelan Debt Forecast 12.19.05_ROR &amp; CONV FACTOR" xfId="7090"/>
    <cellStyle name="_Chelan Debt Forecast 12.19.05_ROR &amp; CONV FACTOR 2" xfId="7091"/>
    <cellStyle name="_Chelan Debt Forecast 12.19.05_ROR &amp; CONV FACTOR 2 2" xfId="7092"/>
    <cellStyle name="_Chelan Debt Forecast 12.19.05_ROR &amp; CONV FACTOR 3" xfId="7093"/>
    <cellStyle name="_Chelan Debt Forecast 12.19.05_ROR 5.02" xfId="7094"/>
    <cellStyle name="_Chelan Debt Forecast 12.19.05_ROR 5.02 2" xfId="7095"/>
    <cellStyle name="_Chelan Debt Forecast 12.19.05_ROR 5.02 2 2" xfId="7096"/>
    <cellStyle name="_Chelan Debt Forecast 12.19.05_ROR 5.02 3" xfId="7097"/>
    <cellStyle name="_Chelan Debt Forecast 12.19.05_Transmission Workbook for May BOD" xfId="1115"/>
    <cellStyle name="_Chelan Debt Forecast 12.19.05_Transmission Workbook for May BOD 2" xfId="1116"/>
    <cellStyle name="_Chelan Debt Forecast 12.19.05_Transmission Workbook for May BOD_DEM-WP(C) ENERG10C--ctn Mid-C_042010 2010GRC" xfId="1117"/>
    <cellStyle name="_Chelan Debt Forecast 12.19.05_Wind Integration 10GRC" xfId="1118"/>
    <cellStyle name="_Chelan Debt Forecast 12.19.05_Wind Integration 10GRC 2" xfId="1119"/>
    <cellStyle name="_Chelan Debt Forecast 12.19.05_Wind Integration 10GRC_DEM-WP(C) ENERG10C--ctn Mid-C_042010 2010GRC" xfId="1120"/>
    <cellStyle name="_Colstrip FOR - GADS 1990-2009" xfId="1121"/>
    <cellStyle name="_Colstrip FOR - GADS 1990-2009 2" xfId="1122"/>
    <cellStyle name="_Colstrip FOR - GADS 1990-2009 3" xfId="1123"/>
    <cellStyle name="_x0013__Confidential Material" xfId="1124"/>
    <cellStyle name="_Copy 11-9 Sumas Proforma - Current" xfId="1125"/>
    <cellStyle name="_Costs not in AURORA 06GRC" xfId="1126"/>
    <cellStyle name="_Costs not in AURORA 06GRC 2" xfId="1127"/>
    <cellStyle name="_Costs not in AURORA 06GRC 2 2" xfId="1128"/>
    <cellStyle name="_Costs not in AURORA 06GRC 2 2 2" xfId="7098"/>
    <cellStyle name="_Costs not in AURORA 06GRC 2 3" xfId="7099"/>
    <cellStyle name="_Costs not in AURORA 06GRC 3" xfId="1129"/>
    <cellStyle name="_Costs not in AURORA 06GRC 3 2" xfId="7100"/>
    <cellStyle name="_Costs not in AURORA 06GRC 3 2 2" xfId="7101"/>
    <cellStyle name="_Costs not in AURORA 06GRC 3 3" xfId="7102"/>
    <cellStyle name="_Costs not in AURORA 06GRC 3 3 2" xfId="7103"/>
    <cellStyle name="_Costs not in AURORA 06GRC 3 4" xfId="7104"/>
    <cellStyle name="_Costs not in AURORA 06GRC 3 4 2" xfId="7105"/>
    <cellStyle name="_Costs not in AURORA 06GRC 4" xfId="1130"/>
    <cellStyle name="_Costs not in AURORA 06GRC 4 2" xfId="1131"/>
    <cellStyle name="_Costs not in AURORA 06GRC 5" xfId="1132"/>
    <cellStyle name="_Costs not in AURORA 06GRC 6" xfId="1133"/>
    <cellStyle name="_Costs not in AURORA 06GRC 6 2" xfId="1134"/>
    <cellStyle name="_Costs not in AURORA 06GRC 7" xfId="1135"/>
    <cellStyle name="_Costs not in AURORA 06GRC 7 2" xfId="1136"/>
    <cellStyle name="_Costs not in AURORA 06GRC_04 07E Wild Horse Wind Expansion (C) (2)" xfId="1137"/>
    <cellStyle name="_Costs not in AURORA 06GRC_04 07E Wild Horse Wind Expansion (C) (2) 2" xfId="1138"/>
    <cellStyle name="_Costs not in AURORA 06GRC_04 07E Wild Horse Wind Expansion (C) (2) 2 2" xfId="7106"/>
    <cellStyle name="_Costs not in AURORA 06GRC_04 07E Wild Horse Wind Expansion (C) (2) 3" xfId="7107"/>
    <cellStyle name="_Costs not in AURORA 06GRC_04 07E Wild Horse Wind Expansion (C) (2)_Adj Bench DR 3 for Initial Briefs (Electric)" xfId="1139"/>
    <cellStyle name="_Costs not in AURORA 06GRC_04 07E Wild Horse Wind Expansion (C) (2)_Adj Bench DR 3 for Initial Briefs (Electric) 2" xfId="1140"/>
    <cellStyle name="_Costs not in AURORA 06GRC_04 07E Wild Horse Wind Expansion (C) (2)_Adj Bench DR 3 for Initial Briefs (Electric) 2 2" xfId="7108"/>
    <cellStyle name="_Costs not in AURORA 06GRC_04 07E Wild Horse Wind Expansion (C) (2)_Adj Bench DR 3 for Initial Briefs (Electric) 3" xfId="7109"/>
    <cellStyle name="_Costs not in AURORA 06GRC_04 07E Wild Horse Wind Expansion (C) (2)_Adj Bench DR 3 for Initial Briefs (Electric)_DEM-WP(C) ENERG10C--ctn Mid-C_042010 2010GRC" xfId="1141"/>
    <cellStyle name="_Costs not in AURORA 06GRC_04 07E Wild Horse Wind Expansion (C) (2)_Book1" xfId="7110"/>
    <cellStyle name="_Costs not in AURORA 06GRC_04 07E Wild Horse Wind Expansion (C) (2)_DEM-WP(C) ENERG10C--ctn Mid-C_042010 2010GRC" xfId="1142"/>
    <cellStyle name="_Costs not in AURORA 06GRC_04 07E Wild Horse Wind Expansion (C) (2)_Electric Rev Req Model (2009 GRC) " xfId="1143"/>
    <cellStyle name="_Costs not in AURORA 06GRC_04 07E Wild Horse Wind Expansion (C) (2)_Electric Rev Req Model (2009 GRC)  2" xfId="1144"/>
    <cellStyle name="_Costs not in AURORA 06GRC_04 07E Wild Horse Wind Expansion (C) (2)_Electric Rev Req Model (2009 GRC)  2 2" xfId="7111"/>
    <cellStyle name="_Costs not in AURORA 06GRC_04 07E Wild Horse Wind Expansion (C) (2)_Electric Rev Req Model (2009 GRC)  3" xfId="7112"/>
    <cellStyle name="_Costs not in AURORA 06GRC_04 07E Wild Horse Wind Expansion (C) (2)_Electric Rev Req Model (2009 GRC) _DEM-WP(C) ENERG10C--ctn Mid-C_042010 2010GRC" xfId="1145"/>
    <cellStyle name="_Costs not in AURORA 06GRC_04 07E Wild Horse Wind Expansion (C) (2)_Electric Rev Req Model (2009 GRC) Rebuttal" xfId="1146"/>
    <cellStyle name="_Costs not in AURORA 06GRC_04 07E Wild Horse Wind Expansion (C) (2)_Electric Rev Req Model (2009 GRC) Rebuttal 2" xfId="7113"/>
    <cellStyle name="_Costs not in AURORA 06GRC_04 07E Wild Horse Wind Expansion (C) (2)_Electric Rev Req Model (2009 GRC) Rebuttal 2 2" xfId="7114"/>
    <cellStyle name="_Costs not in AURORA 06GRC_04 07E Wild Horse Wind Expansion (C) (2)_Electric Rev Req Model (2009 GRC) Rebuttal 3" xfId="7115"/>
    <cellStyle name="_Costs not in AURORA 06GRC_04 07E Wild Horse Wind Expansion (C) (2)_Electric Rev Req Model (2009 GRC) Rebuttal REmoval of New  WH Solar AdjustMI" xfId="1147"/>
    <cellStyle name="_Costs not in AURORA 06GRC_04 07E Wild Horse Wind Expansion (C) (2)_Electric Rev Req Model (2009 GRC) Rebuttal REmoval of New  WH Solar AdjustMI 2" xfId="1148"/>
    <cellStyle name="_Costs not in AURORA 06GRC_04 07E Wild Horse Wind Expansion (C) (2)_Electric Rev Req Model (2009 GRC) Rebuttal REmoval of New  WH Solar AdjustMI 2 2" xfId="7116"/>
    <cellStyle name="_Costs not in AURORA 06GRC_04 07E Wild Horse Wind Expansion (C) (2)_Electric Rev Req Model (2009 GRC) Rebuttal REmoval of New  WH Solar AdjustMI 3" xfId="7117"/>
    <cellStyle name="_Costs not in AURORA 06GRC_04 07E Wild Horse Wind Expansion (C) (2)_Electric Rev Req Model (2009 GRC) Rebuttal REmoval of New  WH Solar AdjustMI_DEM-WP(C) ENERG10C--ctn Mid-C_042010 2010GRC" xfId="1149"/>
    <cellStyle name="_Costs not in AURORA 06GRC_04 07E Wild Horse Wind Expansion (C) (2)_Electric Rev Req Model (2009 GRC) Revised 01-18-2010" xfId="1150"/>
    <cellStyle name="_Costs not in AURORA 06GRC_04 07E Wild Horse Wind Expansion (C) (2)_Electric Rev Req Model (2009 GRC) Revised 01-18-2010 2" xfId="1151"/>
    <cellStyle name="_Costs not in AURORA 06GRC_04 07E Wild Horse Wind Expansion (C) (2)_Electric Rev Req Model (2009 GRC) Revised 01-18-2010 2 2" xfId="7118"/>
    <cellStyle name="_Costs not in AURORA 06GRC_04 07E Wild Horse Wind Expansion (C) (2)_Electric Rev Req Model (2009 GRC) Revised 01-18-2010 3" xfId="7119"/>
    <cellStyle name="_Costs not in AURORA 06GRC_04 07E Wild Horse Wind Expansion (C) (2)_Electric Rev Req Model (2009 GRC) Revised 01-18-2010_DEM-WP(C) ENERG10C--ctn Mid-C_042010 2010GRC" xfId="1152"/>
    <cellStyle name="_Costs not in AURORA 06GRC_04 07E Wild Horse Wind Expansion (C) (2)_Electric Rev Req Model (2010 GRC)" xfId="7120"/>
    <cellStyle name="_Costs not in AURORA 06GRC_04 07E Wild Horse Wind Expansion (C) (2)_Electric Rev Req Model (2010 GRC) SF" xfId="7121"/>
    <cellStyle name="_Costs not in AURORA 06GRC_04 07E Wild Horse Wind Expansion (C) (2)_Final Order Electric EXHIBIT A-1" xfId="1153"/>
    <cellStyle name="_Costs not in AURORA 06GRC_04 07E Wild Horse Wind Expansion (C) (2)_Final Order Electric EXHIBIT A-1 2" xfId="7122"/>
    <cellStyle name="_Costs not in AURORA 06GRC_04 07E Wild Horse Wind Expansion (C) (2)_Final Order Electric EXHIBIT A-1 2 2" xfId="7123"/>
    <cellStyle name="_Costs not in AURORA 06GRC_04 07E Wild Horse Wind Expansion (C) (2)_Final Order Electric EXHIBIT A-1 3" xfId="7124"/>
    <cellStyle name="_Costs not in AURORA 06GRC_04 07E Wild Horse Wind Expansion (C) (2)_TENASKA REGULATORY ASSET" xfId="1154"/>
    <cellStyle name="_Costs not in AURORA 06GRC_04 07E Wild Horse Wind Expansion (C) (2)_TENASKA REGULATORY ASSET 2" xfId="7125"/>
    <cellStyle name="_Costs not in AURORA 06GRC_04 07E Wild Horse Wind Expansion (C) (2)_TENASKA REGULATORY ASSET 2 2" xfId="7126"/>
    <cellStyle name="_Costs not in AURORA 06GRC_04 07E Wild Horse Wind Expansion (C) (2)_TENASKA REGULATORY ASSET 3" xfId="7127"/>
    <cellStyle name="_Costs not in AURORA 06GRC_16.37E Wild Horse Expansion DeferralRevwrkingfile SF" xfId="1155"/>
    <cellStyle name="_Costs not in AURORA 06GRC_16.37E Wild Horse Expansion DeferralRevwrkingfile SF 2" xfId="1156"/>
    <cellStyle name="_Costs not in AURORA 06GRC_16.37E Wild Horse Expansion DeferralRevwrkingfile SF 2 2" xfId="7128"/>
    <cellStyle name="_Costs not in AURORA 06GRC_16.37E Wild Horse Expansion DeferralRevwrkingfile SF 3" xfId="7129"/>
    <cellStyle name="_Costs not in AURORA 06GRC_16.37E Wild Horse Expansion DeferralRevwrkingfile SF_DEM-WP(C) ENERG10C--ctn Mid-C_042010 2010GRC" xfId="1157"/>
    <cellStyle name="_Costs not in AURORA 06GRC_2009 Compliance Filing PCA Exhibits for GRC" xfId="7130"/>
    <cellStyle name="_Costs not in AURORA 06GRC_2009 GRC Compl Filing - Exhibit D" xfId="1158"/>
    <cellStyle name="_Costs not in AURORA 06GRC_2009 GRC Compl Filing - Exhibit D 2" xfId="1159"/>
    <cellStyle name="_Costs not in AURORA 06GRC_2009 GRC Compl Filing - Exhibit D_DEM-WP(C) ENERG10C--ctn Mid-C_042010 2010GRC" xfId="1160"/>
    <cellStyle name="_Costs not in AURORA 06GRC_3.01 Income Statement" xfId="7131"/>
    <cellStyle name="_Costs not in AURORA 06GRC_4 31 Regulatory Assets and Liabilities  7 06- Exhibit D" xfId="1161"/>
    <cellStyle name="_Costs not in AURORA 06GRC_4 31 Regulatory Assets and Liabilities  7 06- Exhibit D 2" xfId="1162"/>
    <cellStyle name="_Costs not in AURORA 06GRC_4 31 Regulatory Assets and Liabilities  7 06- Exhibit D 2 2" xfId="7132"/>
    <cellStyle name="_Costs not in AURORA 06GRC_4 31 Regulatory Assets and Liabilities  7 06- Exhibit D 3" xfId="7133"/>
    <cellStyle name="_Costs not in AURORA 06GRC_4 31 Regulatory Assets and Liabilities  7 06- Exhibit D_DEM-WP(C) ENERG10C--ctn Mid-C_042010 2010GRC" xfId="1163"/>
    <cellStyle name="_Costs not in AURORA 06GRC_4 31 Regulatory Assets and Liabilities  7 06- Exhibit D_NIM Summary" xfId="1164"/>
    <cellStyle name="_Costs not in AURORA 06GRC_4 31 Regulatory Assets and Liabilities  7 06- Exhibit D_NIM Summary 2" xfId="1165"/>
    <cellStyle name="_Costs not in AURORA 06GRC_4 31 Regulatory Assets and Liabilities  7 06- Exhibit D_NIM Summary_DEM-WP(C) ENERG10C--ctn Mid-C_042010 2010GRC" xfId="1166"/>
    <cellStyle name="_Costs not in AURORA 06GRC_4 31E Reg Asset  Liab and EXH D" xfId="1167"/>
    <cellStyle name="_Costs not in AURORA 06GRC_4 31E Reg Asset  Liab and EXH D _ Aug 10 Filing (2)" xfId="1168"/>
    <cellStyle name="_Costs not in AURORA 06GRC_4 31E Reg Asset  Liab and EXH D _ Aug 10 Filing (2) 2" xfId="1169"/>
    <cellStyle name="_Costs not in AURORA 06GRC_4 31E Reg Asset  Liab and EXH D 2" xfId="1170"/>
    <cellStyle name="_Costs not in AURORA 06GRC_4 31E Reg Asset  Liab and EXH D 3" xfId="1171"/>
    <cellStyle name="_Costs not in AURORA 06GRC_4 32 Regulatory Assets and Liabilities  7 06- Exhibit D" xfId="1172"/>
    <cellStyle name="_Costs not in AURORA 06GRC_4 32 Regulatory Assets and Liabilities  7 06- Exhibit D 2" xfId="1173"/>
    <cellStyle name="_Costs not in AURORA 06GRC_4 32 Regulatory Assets and Liabilities  7 06- Exhibit D 2 2" xfId="7134"/>
    <cellStyle name="_Costs not in AURORA 06GRC_4 32 Regulatory Assets and Liabilities  7 06- Exhibit D 3" xfId="7135"/>
    <cellStyle name="_Costs not in AURORA 06GRC_4 32 Regulatory Assets and Liabilities  7 06- Exhibit D_DEM-WP(C) ENERG10C--ctn Mid-C_042010 2010GRC" xfId="1174"/>
    <cellStyle name="_Costs not in AURORA 06GRC_4 32 Regulatory Assets and Liabilities  7 06- Exhibit D_NIM Summary" xfId="1175"/>
    <cellStyle name="_Costs not in AURORA 06GRC_4 32 Regulatory Assets and Liabilities  7 06- Exhibit D_NIM Summary 2" xfId="1176"/>
    <cellStyle name="_Costs not in AURORA 06GRC_4 32 Regulatory Assets and Liabilities  7 06- Exhibit D_NIM Summary_DEM-WP(C) ENERG10C--ctn Mid-C_042010 2010GRC" xfId="1177"/>
    <cellStyle name="_Costs not in AURORA 06GRC_ACCOUNTS" xfId="7136"/>
    <cellStyle name="_Costs not in AURORA 06GRC_AURORA Total New" xfId="1178"/>
    <cellStyle name="_Costs not in AURORA 06GRC_AURORA Total New 2" xfId="1179"/>
    <cellStyle name="_Costs not in AURORA 06GRC_Book2" xfId="1180"/>
    <cellStyle name="_Costs not in AURORA 06GRC_Book2 2" xfId="1181"/>
    <cellStyle name="_Costs not in AURORA 06GRC_Book2 2 2" xfId="7137"/>
    <cellStyle name="_Costs not in AURORA 06GRC_Book2 3" xfId="7138"/>
    <cellStyle name="_Costs not in AURORA 06GRC_Book2_Adj Bench DR 3 for Initial Briefs (Electric)" xfId="1182"/>
    <cellStyle name="_Costs not in AURORA 06GRC_Book2_Adj Bench DR 3 for Initial Briefs (Electric) 2" xfId="1183"/>
    <cellStyle name="_Costs not in AURORA 06GRC_Book2_Adj Bench DR 3 for Initial Briefs (Electric) 2 2" xfId="7139"/>
    <cellStyle name="_Costs not in AURORA 06GRC_Book2_Adj Bench DR 3 for Initial Briefs (Electric) 3" xfId="7140"/>
    <cellStyle name="_Costs not in AURORA 06GRC_Book2_Adj Bench DR 3 for Initial Briefs (Electric)_DEM-WP(C) ENERG10C--ctn Mid-C_042010 2010GRC" xfId="1184"/>
    <cellStyle name="_Costs not in AURORA 06GRC_Book2_DEM-WP(C) ENERG10C--ctn Mid-C_042010 2010GRC" xfId="1185"/>
    <cellStyle name="_Costs not in AURORA 06GRC_Book2_Electric Rev Req Model (2009 GRC) Rebuttal" xfId="1186"/>
    <cellStyle name="_Costs not in AURORA 06GRC_Book2_Electric Rev Req Model (2009 GRC) Rebuttal 2" xfId="7141"/>
    <cellStyle name="_Costs not in AURORA 06GRC_Book2_Electric Rev Req Model (2009 GRC) Rebuttal 2 2" xfId="7142"/>
    <cellStyle name="_Costs not in AURORA 06GRC_Book2_Electric Rev Req Model (2009 GRC) Rebuttal 3" xfId="7143"/>
    <cellStyle name="_Costs not in AURORA 06GRC_Book2_Electric Rev Req Model (2009 GRC) Rebuttal REmoval of New  WH Solar AdjustMI" xfId="1187"/>
    <cellStyle name="_Costs not in AURORA 06GRC_Book2_Electric Rev Req Model (2009 GRC) Rebuttal REmoval of New  WH Solar AdjustMI 2" xfId="1188"/>
    <cellStyle name="_Costs not in AURORA 06GRC_Book2_Electric Rev Req Model (2009 GRC) Rebuttal REmoval of New  WH Solar AdjustMI 2 2" xfId="7144"/>
    <cellStyle name="_Costs not in AURORA 06GRC_Book2_Electric Rev Req Model (2009 GRC) Rebuttal REmoval of New  WH Solar AdjustMI 3" xfId="7145"/>
    <cellStyle name="_Costs not in AURORA 06GRC_Book2_Electric Rev Req Model (2009 GRC) Rebuttal REmoval of New  WH Solar AdjustMI_DEM-WP(C) ENERG10C--ctn Mid-C_042010 2010GRC" xfId="1189"/>
    <cellStyle name="_Costs not in AURORA 06GRC_Book2_Electric Rev Req Model (2009 GRC) Revised 01-18-2010" xfId="1190"/>
    <cellStyle name="_Costs not in AURORA 06GRC_Book2_Electric Rev Req Model (2009 GRC) Revised 01-18-2010 2" xfId="1191"/>
    <cellStyle name="_Costs not in AURORA 06GRC_Book2_Electric Rev Req Model (2009 GRC) Revised 01-18-2010 2 2" xfId="7146"/>
    <cellStyle name="_Costs not in AURORA 06GRC_Book2_Electric Rev Req Model (2009 GRC) Revised 01-18-2010 3" xfId="7147"/>
    <cellStyle name="_Costs not in AURORA 06GRC_Book2_Electric Rev Req Model (2009 GRC) Revised 01-18-2010_DEM-WP(C) ENERG10C--ctn Mid-C_042010 2010GRC" xfId="1192"/>
    <cellStyle name="_Costs not in AURORA 06GRC_Book2_Final Order Electric EXHIBIT A-1" xfId="1193"/>
    <cellStyle name="_Costs not in AURORA 06GRC_Book2_Final Order Electric EXHIBIT A-1 2" xfId="7148"/>
    <cellStyle name="_Costs not in AURORA 06GRC_Book2_Final Order Electric EXHIBIT A-1 2 2" xfId="7149"/>
    <cellStyle name="_Costs not in AURORA 06GRC_Book2_Final Order Electric EXHIBIT A-1 3" xfId="7150"/>
    <cellStyle name="_Costs not in AURORA 06GRC_Book4" xfId="1194"/>
    <cellStyle name="_Costs not in AURORA 06GRC_Book4 2" xfId="1195"/>
    <cellStyle name="_Costs not in AURORA 06GRC_Book4 2 2" xfId="7151"/>
    <cellStyle name="_Costs not in AURORA 06GRC_Book4 3" xfId="7152"/>
    <cellStyle name="_Costs not in AURORA 06GRC_Book4_DEM-WP(C) ENERG10C--ctn Mid-C_042010 2010GRC" xfId="1196"/>
    <cellStyle name="_Costs not in AURORA 06GRC_Book9" xfId="1197"/>
    <cellStyle name="_Costs not in AURORA 06GRC_Book9 2" xfId="1198"/>
    <cellStyle name="_Costs not in AURORA 06GRC_Book9 2 2" xfId="7153"/>
    <cellStyle name="_Costs not in AURORA 06GRC_Book9 3" xfId="7154"/>
    <cellStyle name="_Costs not in AURORA 06GRC_Book9_DEM-WP(C) ENERG10C--ctn Mid-C_042010 2010GRC" xfId="1199"/>
    <cellStyle name="_Costs not in AURORA 06GRC_Check the Interest Calculation" xfId="7155"/>
    <cellStyle name="_Costs not in AURORA 06GRC_Check the Interest Calculation_Scenario 1 REC vs PTC Offset" xfId="7156"/>
    <cellStyle name="_Costs not in AURORA 06GRC_Check the Interest Calculation_Scenario 3" xfId="7157"/>
    <cellStyle name="_Costs not in AURORA 06GRC_Chelan PUD Power Costs (8-10)" xfId="1200"/>
    <cellStyle name="_Costs not in AURORA 06GRC_DEM-WP(C) Chelan Power Costs" xfId="1201"/>
    <cellStyle name="_Costs not in AURORA 06GRC_DEM-WP(C) Chelan Power Costs 2" xfId="1202"/>
    <cellStyle name="_Costs not in AURORA 06GRC_DEM-WP(C) ENERG10C--ctn Mid-C_042010 2010GRC" xfId="1203"/>
    <cellStyle name="_Costs not in AURORA 06GRC_DEM-WP(C) Gas Transport 2010GRC" xfId="1204"/>
    <cellStyle name="_Costs not in AURORA 06GRC_DEM-WP(C) Gas Transport 2010GRC 2" xfId="1205"/>
    <cellStyle name="_Costs not in AURORA 06GRC_Exhibit D fr R Gho 12-31-08" xfId="1206"/>
    <cellStyle name="_Costs not in AURORA 06GRC_Exhibit D fr R Gho 12-31-08 2" xfId="1207"/>
    <cellStyle name="_Costs not in AURORA 06GRC_Exhibit D fr R Gho 12-31-08 v2" xfId="1208"/>
    <cellStyle name="_Costs not in AURORA 06GRC_Exhibit D fr R Gho 12-31-08 v2 2" xfId="1209"/>
    <cellStyle name="_Costs not in AURORA 06GRC_Exhibit D fr R Gho 12-31-08 v2_DEM-WP(C) ENERG10C--ctn Mid-C_042010 2010GRC" xfId="1210"/>
    <cellStyle name="_Costs not in AURORA 06GRC_Exhibit D fr R Gho 12-31-08 v2_NIM Summary" xfId="1211"/>
    <cellStyle name="_Costs not in AURORA 06GRC_Exhibit D fr R Gho 12-31-08 v2_NIM Summary 2" xfId="1212"/>
    <cellStyle name="_Costs not in AURORA 06GRC_Exhibit D fr R Gho 12-31-08 v2_NIM Summary_DEM-WP(C) ENERG10C--ctn Mid-C_042010 2010GRC" xfId="1213"/>
    <cellStyle name="_Costs not in AURORA 06GRC_Exhibit D fr R Gho 12-31-08_DEM-WP(C) ENERG10C--ctn Mid-C_042010 2010GRC" xfId="1214"/>
    <cellStyle name="_Costs not in AURORA 06GRC_Exhibit D fr R Gho 12-31-08_NIM Summary" xfId="1215"/>
    <cellStyle name="_Costs not in AURORA 06GRC_Exhibit D fr R Gho 12-31-08_NIM Summary 2" xfId="1216"/>
    <cellStyle name="_Costs not in AURORA 06GRC_Exhibit D fr R Gho 12-31-08_NIM Summary_DEM-WP(C) ENERG10C--ctn Mid-C_042010 2010GRC" xfId="1217"/>
    <cellStyle name="_Costs not in AURORA 06GRC_Gas Rev Req Model (2010 GRC)" xfId="7158"/>
    <cellStyle name="_Costs not in AURORA 06GRC_Hopkins Ridge Prepaid Tran - Interest Earned RY 12ME Feb  '11" xfId="1218"/>
    <cellStyle name="_Costs not in AURORA 06GRC_Hopkins Ridge Prepaid Tran - Interest Earned RY 12ME Feb  '11 2" xfId="1219"/>
    <cellStyle name="_Costs not in AURORA 06GRC_Hopkins Ridge Prepaid Tran - Interest Earned RY 12ME Feb  '11_DEM-WP(C) ENERG10C--ctn Mid-C_042010 2010GRC" xfId="1220"/>
    <cellStyle name="_Costs not in AURORA 06GRC_Hopkins Ridge Prepaid Tran - Interest Earned RY 12ME Feb  '11_NIM Summary" xfId="1221"/>
    <cellStyle name="_Costs not in AURORA 06GRC_Hopkins Ridge Prepaid Tran - Interest Earned RY 12ME Feb  '11_NIM Summary 2" xfId="1222"/>
    <cellStyle name="_Costs not in AURORA 06GRC_Hopkins Ridge Prepaid Tran - Interest Earned RY 12ME Feb  '11_NIM Summary_DEM-WP(C) ENERG10C--ctn Mid-C_042010 2010GRC" xfId="1223"/>
    <cellStyle name="_Costs not in AURORA 06GRC_Hopkins Ridge Prepaid Tran - Interest Earned RY 12ME Feb  '11_Transmission Workbook for May BOD" xfId="1224"/>
    <cellStyle name="_Costs not in AURORA 06GRC_Hopkins Ridge Prepaid Tran - Interest Earned RY 12ME Feb  '11_Transmission Workbook for May BOD 2" xfId="1225"/>
    <cellStyle name="_Costs not in AURORA 06GRC_Hopkins Ridge Prepaid Tran - Interest Earned RY 12ME Feb  '11_Transmission Workbook for May BOD_DEM-WP(C) ENERG10C--ctn Mid-C_042010 2010GRC" xfId="1226"/>
    <cellStyle name="_Costs not in AURORA 06GRC_INPUTS" xfId="7159"/>
    <cellStyle name="_Costs not in AURORA 06GRC_INPUTS 2" xfId="7160"/>
    <cellStyle name="_Costs not in AURORA 06GRC_INPUTS 2 2" xfId="7161"/>
    <cellStyle name="_Costs not in AURORA 06GRC_INPUTS 3" xfId="7162"/>
    <cellStyle name="_Costs not in AURORA 06GRC_NIM Summary" xfId="1227"/>
    <cellStyle name="_Costs not in AURORA 06GRC_NIM Summary 09GRC" xfId="1228"/>
    <cellStyle name="_Costs not in AURORA 06GRC_NIM Summary 09GRC 2" xfId="1229"/>
    <cellStyle name="_Costs not in AURORA 06GRC_NIM Summary 09GRC_DEM-WP(C) ENERG10C--ctn Mid-C_042010 2010GRC" xfId="1230"/>
    <cellStyle name="_Costs not in AURORA 06GRC_NIM Summary 2" xfId="1231"/>
    <cellStyle name="_Costs not in AURORA 06GRC_NIM Summary 3" xfId="1232"/>
    <cellStyle name="_Costs not in AURORA 06GRC_NIM Summary 4" xfId="7163"/>
    <cellStyle name="_Costs not in AURORA 06GRC_NIM Summary 5" xfId="7164"/>
    <cellStyle name="_Costs not in AURORA 06GRC_NIM Summary 6" xfId="7165"/>
    <cellStyle name="_Costs not in AURORA 06GRC_NIM Summary 7" xfId="7166"/>
    <cellStyle name="_Costs not in AURORA 06GRC_NIM Summary 8" xfId="7167"/>
    <cellStyle name="_Costs not in AURORA 06GRC_NIM Summary 9" xfId="7168"/>
    <cellStyle name="_Costs not in AURORA 06GRC_NIM Summary_DEM-WP(C) ENERG10C--ctn Mid-C_042010 2010GRC" xfId="1233"/>
    <cellStyle name="_Costs not in AURORA 06GRC_PCA 10 -  Exhibit D from A Kellogg Jan 2011" xfId="7169"/>
    <cellStyle name="_Costs not in AURORA 06GRC_PCA 10 -  Exhibit D from A Kellogg July 2011" xfId="7170"/>
    <cellStyle name="_Costs not in AURORA 06GRC_PCA 10 -  Exhibit D from S Free Rcv'd 12-11" xfId="7171"/>
    <cellStyle name="_Costs not in AURORA 06GRC_PCA 7 - Exhibit D update 11_30_08 (2)" xfId="1234"/>
    <cellStyle name="_Costs not in AURORA 06GRC_PCA 7 - Exhibit D update 11_30_08 (2) 2" xfId="1235"/>
    <cellStyle name="_Costs not in AURORA 06GRC_PCA 7 - Exhibit D update 11_30_08 (2) 2 2" xfId="1236"/>
    <cellStyle name="_Costs not in AURORA 06GRC_PCA 7 - Exhibit D update 11_30_08 (2) 3" xfId="1237"/>
    <cellStyle name="_Costs not in AURORA 06GRC_PCA 7 - Exhibit D update 11_30_08 (2)_DEM-WP(C) ENERG10C--ctn Mid-C_042010 2010GRC" xfId="1238"/>
    <cellStyle name="_Costs not in AURORA 06GRC_PCA 7 - Exhibit D update 11_30_08 (2)_NIM Summary" xfId="1239"/>
    <cellStyle name="_Costs not in AURORA 06GRC_PCA 7 - Exhibit D update 11_30_08 (2)_NIM Summary 2" xfId="1240"/>
    <cellStyle name="_Costs not in AURORA 06GRC_PCA 7 - Exhibit D update 11_30_08 (2)_NIM Summary_DEM-WP(C) ENERG10C--ctn Mid-C_042010 2010GRC" xfId="1241"/>
    <cellStyle name="_Costs not in AURORA 06GRC_PCA 8 - Exhibit D update 12_31_09" xfId="7172"/>
    <cellStyle name="_Costs not in AURORA 06GRC_PCA 9 -  Exhibit D April 2010" xfId="7173"/>
    <cellStyle name="_Costs not in AURORA 06GRC_PCA 9 -  Exhibit D April 2010 (3)" xfId="1242"/>
    <cellStyle name="_Costs not in AURORA 06GRC_PCA 9 -  Exhibit D April 2010 (3) 2" xfId="1243"/>
    <cellStyle name="_Costs not in AURORA 06GRC_PCA 9 -  Exhibit D April 2010 (3)_DEM-WP(C) ENERG10C--ctn Mid-C_042010 2010GRC" xfId="1244"/>
    <cellStyle name="_Costs not in AURORA 06GRC_PCA 9 -  Exhibit D Feb 2010" xfId="7174"/>
    <cellStyle name="_Costs not in AURORA 06GRC_PCA 9 -  Exhibit D Feb 2010 v2" xfId="7175"/>
    <cellStyle name="_Costs not in AURORA 06GRC_PCA 9 -  Exhibit D Feb 2010 WF" xfId="7176"/>
    <cellStyle name="_Costs not in AURORA 06GRC_PCA 9 -  Exhibit D Jan 2010" xfId="7177"/>
    <cellStyle name="_Costs not in AURORA 06GRC_PCA 9 -  Exhibit D March 2010 (2)" xfId="7178"/>
    <cellStyle name="_Costs not in AURORA 06GRC_PCA 9 -  Exhibit D Nov 2010" xfId="7179"/>
    <cellStyle name="_Costs not in AURORA 06GRC_PCA 9 - Exhibit D at August 2010" xfId="7180"/>
    <cellStyle name="_Costs not in AURORA 06GRC_PCA 9 - Exhibit D June 2010 GRC" xfId="7181"/>
    <cellStyle name="_Costs not in AURORA 06GRC_Power Costs - Comparison bx Rbtl-Staff-Jt-PC" xfId="1245"/>
    <cellStyle name="_Costs not in AURORA 06GRC_Power Costs - Comparison bx Rbtl-Staff-Jt-PC 2" xfId="1246"/>
    <cellStyle name="_Costs not in AURORA 06GRC_Power Costs - Comparison bx Rbtl-Staff-Jt-PC 2 2" xfId="7182"/>
    <cellStyle name="_Costs not in AURORA 06GRC_Power Costs - Comparison bx Rbtl-Staff-Jt-PC 3" xfId="7183"/>
    <cellStyle name="_Costs not in AURORA 06GRC_Power Costs - Comparison bx Rbtl-Staff-Jt-PC_Adj Bench DR 3 for Initial Briefs (Electric)" xfId="1247"/>
    <cellStyle name="_Costs not in AURORA 06GRC_Power Costs - Comparison bx Rbtl-Staff-Jt-PC_Adj Bench DR 3 for Initial Briefs (Electric) 2" xfId="1248"/>
    <cellStyle name="_Costs not in AURORA 06GRC_Power Costs - Comparison bx Rbtl-Staff-Jt-PC_Adj Bench DR 3 for Initial Briefs (Electric) 2 2" xfId="7184"/>
    <cellStyle name="_Costs not in AURORA 06GRC_Power Costs - Comparison bx Rbtl-Staff-Jt-PC_Adj Bench DR 3 for Initial Briefs (Electric) 3" xfId="7185"/>
    <cellStyle name="_Costs not in AURORA 06GRC_Power Costs - Comparison bx Rbtl-Staff-Jt-PC_Adj Bench DR 3 for Initial Briefs (Electric)_DEM-WP(C) ENERG10C--ctn Mid-C_042010 2010GRC" xfId="1249"/>
    <cellStyle name="_Costs not in AURORA 06GRC_Power Costs - Comparison bx Rbtl-Staff-Jt-PC_DEM-WP(C) ENERG10C--ctn Mid-C_042010 2010GRC" xfId="1250"/>
    <cellStyle name="_Costs not in AURORA 06GRC_Power Costs - Comparison bx Rbtl-Staff-Jt-PC_Electric Rev Req Model (2009 GRC) Rebuttal" xfId="1251"/>
    <cellStyle name="_Costs not in AURORA 06GRC_Power Costs - Comparison bx Rbtl-Staff-Jt-PC_Electric Rev Req Model (2009 GRC) Rebuttal 2" xfId="7186"/>
    <cellStyle name="_Costs not in AURORA 06GRC_Power Costs - Comparison bx Rbtl-Staff-Jt-PC_Electric Rev Req Model (2009 GRC) Rebuttal 2 2" xfId="7187"/>
    <cellStyle name="_Costs not in AURORA 06GRC_Power Costs - Comparison bx Rbtl-Staff-Jt-PC_Electric Rev Req Model (2009 GRC) Rebuttal 3" xfId="7188"/>
    <cellStyle name="_Costs not in AURORA 06GRC_Power Costs - Comparison bx Rbtl-Staff-Jt-PC_Electric Rev Req Model (2009 GRC) Rebuttal REmoval of New  WH Solar AdjustMI" xfId="1252"/>
    <cellStyle name="_Costs not in AURORA 06GRC_Power Costs - Comparison bx Rbtl-Staff-Jt-PC_Electric Rev Req Model (2009 GRC) Rebuttal REmoval of New  WH Solar AdjustMI 2" xfId="1253"/>
    <cellStyle name="_Costs not in AURORA 06GRC_Power Costs - Comparison bx Rbtl-Staff-Jt-PC_Electric Rev Req Model (2009 GRC) Rebuttal REmoval of New  WH Solar AdjustMI 2 2" xfId="7189"/>
    <cellStyle name="_Costs not in AURORA 06GRC_Power Costs - Comparison bx Rbtl-Staff-Jt-PC_Electric Rev Req Model (2009 GRC) Rebuttal REmoval of New  WH Solar AdjustMI 3" xfId="7190"/>
    <cellStyle name="_Costs not in AURORA 06GRC_Power Costs - Comparison bx Rbtl-Staff-Jt-PC_Electric Rev Req Model (2009 GRC) Rebuttal REmoval of New  WH Solar AdjustMI_DEM-WP(C) ENERG10C--ctn Mid-C_042010 2010GRC" xfId="1254"/>
    <cellStyle name="_Costs not in AURORA 06GRC_Power Costs - Comparison bx Rbtl-Staff-Jt-PC_Electric Rev Req Model (2009 GRC) Revised 01-18-2010" xfId="1255"/>
    <cellStyle name="_Costs not in AURORA 06GRC_Power Costs - Comparison bx Rbtl-Staff-Jt-PC_Electric Rev Req Model (2009 GRC) Revised 01-18-2010 2" xfId="1256"/>
    <cellStyle name="_Costs not in AURORA 06GRC_Power Costs - Comparison bx Rbtl-Staff-Jt-PC_Electric Rev Req Model (2009 GRC) Revised 01-18-2010 2 2" xfId="7191"/>
    <cellStyle name="_Costs not in AURORA 06GRC_Power Costs - Comparison bx Rbtl-Staff-Jt-PC_Electric Rev Req Model (2009 GRC) Revised 01-18-2010 3" xfId="7192"/>
    <cellStyle name="_Costs not in AURORA 06GRC_Power Costs - Comparison bx Rbtl-Staff-Jt-PC_Electric Rev Req Model (2009 GRC) Revised 01-18-2010_DEM-WP(C) ENERG10C--ctn Mid-C_042010 2010GRC" xfId="1257"/>
    <cellStyle name="_Costs not in AURORA 06GRC_Power Costs - Comparison bx Rbtl-Staff-Jt-PC_Final Order Electric EXHIBIT A-1" xfId="1258"/>
    <cellStyle name="_Costs not in AURORA 06GRC_Power Costs - Comparison bx Rbtl-Staff-Jt-PC_Final Order Electric EXHIBIT A-1 2" xfId="7193"/>
    <cellStyle name="_Costs not in AURORA 06GRC_Power Costs - Comparison bx Rbtl-Staff-Jt-PC_Final Order Electric EXHIBIT A-1 2 2" xfId="7194"/>
    <cellStyle name="_Costs not in AURORA 06GRC_Power Costs - Comparison bx Rbtl-Staff-Jt-PC_Final Order Electric EXHIBIT A-1 3" xfId="7195"/>
    <cellStyle name="_Costs not in AURORA 06GRC_Production Adj 4.37" xfId="7196"/>
    <cellStyle name="_Costs not in AURORA 06GRC_Production Adj 4.37 2" xfId="7197"/>
    <cellStyle name="_Costs not in AURORA 06GRC_Production Adj 4.37 2 2" xfId="7198"/>
    <cellStyle name="_Costs not in AURORA 06GRC_Production Adj 4.37 3" xfId="7199"/>
    <cellStyle name="_Costs not in AURORA 06GRC_Purchased Power Adj 4.03" xfId="7200"/>
    <cellStyle name="_Costs not in AURORA 06GRC_Purchased Power Adj 4.03 2" xfId="7201"/>
    <cellStyle name="_Costs not in AURORA 06GRC_Purchased Power Adj 4.03 2 2" xfId="7202"/>
    <cellStyle name="_Costs not in AURORA 06GRC_Purchased Power Adj 4.03 3" xfId="7203"/>
    <cellStyle name="_Costs not in AURORA 06GRC_Rebuttal Power Costs" xfId="1259"/>
    <cellStyle name="_Costs not in AURORA 06GRC_Rebuttal Power Costs 2" xfId="1260"/>
    <cellStyle name="_Costs not in AURORA 06GRC_Rebuttal Power Costs 2 2" xfId="7204"/>
    <cellStyle name="_Costs not in AURORA 06GRC_Rebuttal Power Costs 3" xfId="7205"/>
    <cellStyle name="_Costs not in AURORA 06GRC_Rebuttal Power Costs_Adj Bench DR 3 for Initial Briefs (Electric)" xfId="1261"/>
    <cellStyle name="_Costs not in AURORA 06GRC_Rebuttal Power Costs_Adj Bench DR 3 for Initial Briefs (Electric) 2" xfId="1262"/>
    <cellStyle name="_Costs not in AURORA 06GRC_Rebuttal Power Costs_Adj Bench DR 3 for Initial Briefs (Electric) 2 2" xfId="7206"/>
    <cellStyle name="_Costs not in AURORA 06GRC_Rebuttal Power Costs_Adj Bench DR 3 for Initial Briefs (Electric) 3" xfId="7207"/>
    <cellStyle name="_Costs not in AURORA 06GRC_Rebuttal Power Costs_Adj Bench DR 3 for Initial Briefs (Electric)_DEM-WP(C) ENERG10C--ctn Mid-C_042010 2010GRC" xfId="1263"/>
    <cellStyle name="_Costs not in AURORA 06GRC_Rebuttal Power Costs_DEM-WP(C) ENERG10C--ctn Mid-C_042010 2010GRC" xfId="1264"/>
    <cellStyle name="_Costs not in AURORA 06GRC_Rebuttal Power Costs_Electric Rev Req Model (2009 GRC) Rebuttal" xfId="1265"/>
    <cellStyle name="_Costs not in AURORA 06GRC_Rebuttal Power Costs_Electric Rev Req Model (2009 GRC) Rebuttal 2" xfId="7208"/>
    <cellStyle name="_Costs not in AURORA 06GRC_Rebuttal Power Costs_Electric Rev Req Model (2009 GRC) Rebuttal 2 2" xfId="7209"/>
    <cellStyle name="_Costs not in AURORA 06GRC_Rebuttal Power Costs_Electric Rev Req Model (2009 GRC) Rebuttal 3" xfId="7210"/>
    <cellStyle name="_Costs not in AURORA 06GRC_Rebuttal Power Costs_Electric Rev Req Model (2009 GRC) Rebuttal REmoval of New  WH Solar AdjustMI" xfId="1266"/>
    <cellStyle name="_Costs not in AURORA 06GRC_Rebuttal Power Costs_Electric Rev Req Model (2009 GRC) Rebuttal REmoval of New  WH Solar AdjustMI 2" xfId="1267"/>
    <cellStyle name="_Costs not in AURORA 06GRC_Rebuttal Power Costs_Electric Rev Req Model (2009 GRC) Rebuttal REmoval of New  WH Solar AdjustMI 2 2" xfId="7211"/>
    <cellStyle name="_Costs not in AURORA 06GRC_Rebuttal Power Costs_Electric Rev Req Model (2009 GRC) Rebuttal REmoval of New  WH Solar AdjustMI 3" xfId="7212"/>
    <cellStyle name="_Costs not in AURORA 06GRC_Rebuttal Power Costs_Electric Rev Req Model (2009 GRC) Rebuttal REmoval of New  WH Solar AdjustMI_DEM-WP(C) ENERG10C--ctn Mid-C_042010 2010GRC" xfId="1268"/>
    <cellStyle name="_Costs not in AURORA 06GRC_Rebuttal Power Costs_Electric Rev Req Model (2009 GRC) Revised 01-18-2010" xfId="1269"/>
    <cellStyle name="_Costs not in AURORA 06GRC_Rebuttal Power Costs_Electric Rev Req Model (2009 GRC) Revised 01-18-2010 2" xfId="1270"/>
    <cellStyle name="_Costs not in AURORA 06GRC_Rebuttal Power Costs_Electric Rev Req Model (2009 GRC) Revised 01-18-2010 2 2" xfId="7213"/>
    <cellStyle name="_Costs not in AURORA 06GRC_Rebuttal Power Costs_Electric Rev Req Model (2009 GRC) Revised 01-18-2010 3" xfId="7214"/>
    <cellStyle name="_Costs not in AURORA 06GRC_Rebuttal Power Costs_Electric Rev Req Model (2009 GRC) Revised 01-18-2010_DEM-WP(C) ENERG10C--ctn Mid-C_042010 2010GRC" xfId="1271"/>
    <cellStyle name="_Costs not in AURORA 06GRC_Rebuttal Power Costs_Final Order Electric EXHIBIT A-1" xfId="1272"/>
    <cellStyle name="_Costs not in AURORA 06GRC_Rebuttal Power Costs_Final Order Electric EXHIBIT A-1 2" xfId="7215"/>
    <cellStyle name="_Costs not in AURORA 06GRC_Rebuttal Power Costs_Final Order Electric EXHIBIT A-1 2 2" xfId="7216"/>
    <cellStyle name="_Costs not in AURORA 06GRC_Rebuttal Power Costs_Final Order Electric EXHIBIT A-1 3" xfId="7217"/>
    <cellStyle name="_Costs not in AURORA 06GRC_ROR &amp; CONV FACTOR" xfId="7218"/>
    <cellStyle name="_Costs not in AURORA 06GRC_ROR &amp; CONV FACTOR 2" xfId="7219"/>
    <cellStyle name="_Costs not in AURORA 06GRC_ROR &amp; CONV FACTOR 2 2" xfId="7220"/>
    <cellStyle name="_Costs not in AURORA 06GRC_ROR &amp; CONV FACTOR 3" xfId="7221"/>
    <cellStyle name="_Costs not in AURORA 06GRC_ROR 5.02" xfId="7222"/>
    <cellStyle name="_Costs not in AURORA 06GRC_ROR 5.02 2" xfId="7223"/>
    <cellStyle name="_Costs not in AURORA 06GRC_ROR 5.02 2 2" xfId="7224"/>
    <cellStyle name="_Costs not in AURORA 06GRC_ROR 5.02 3" xfId="7225"/>
    <cellStyle name="_Costs not in AURORA 06GRC_Transmission Workbook for May BOD" xfId="1273"/>
    <cellStyle name="_Costs not in AURORA 06GRC_Transmission Workbook for May BOD 2" xfId="1274"/>
    <cellStyle name="_Costs not in AURORA 06GRC_Transmission Workbook for May BOD_DEM-WP(C) ENERG10C--ctn Mid-C_042010 2010GRC" xfId="1275"/>
    <cellStyle name="_Costs not in AURORA 06GRC_Wind Integration 10GRC" xfId="1276"/>
    <cellStyle name="_Costs not in AURORA 06GRC_Wind Integration 10GRC 2" xfId="1277"/>
    <cellStyle name="_Costs not in AURORA 06GRC_Wind Integration 10GRC_DEM-WP(C) ENERG10C--ctn Mid-C_042010 2010GRC" xfId="1278"/>
    <cellStyle name="_Costs not in AURORA 2006GRC 6.15.06" xfId="1279"/>
    <cellStyle name="_Costs not in AURORA 2006GRC 6.15.06 2" xfId="1280"/>
    <cellStyle name="_Costs not in AURORA 2006GRC 6.15.06 2 2" xfId="1281"/>
    <cellStyle name="_Costs not in AURORA 2006GRC 6.15.06 2 2 2" xfId="7226"/>
    <cellStyle name="_Costs not in AURORA 2006GRC 6.15.06 2 3" xfId="7227"/>
    <cellStyle name="_Costs not in AURORA 2006GRC 6.15.06 3" xfId="1282"/>
    <cellStyle name="_Costs not in AURORA 2006GRC 6.15.06 3 2" xfId="7228"/>
    <cellStyle name="_Costs not in AURORA 2006GRC 6.15.06 3 2 2" xfId="7229"/>
    <cellStyle name="_Costs not in AURORA 2006GRC 6.15.06 3 3" xfId="7230"/>
    <cellStyle name="_Costs not in AURORA 2006GRC 6.15.06 3 3 2" xfId="7231"/>
    <cellStyle name="_Costs not in AURORA 2006GRC 6.15.06 3 4" xfId="7232"/>
    <cellStyle name="_Costs not in AURORA 2006GRC 6.15.06 3 4 2" xfId="7233"/>
    <cellStyle name="_Costs not in AURORA 2006GRC 6.15.06 4" xfId="1283"/>
    <cellStyle name="_Costs not in AURORA 2006GRC 6.15.06 4 2" xfId="1284"/>
    <cellStyle name="_Costs not in AURORA 2006GRC 6.15.06 5" xfId="1285"/>
    <cellStyle name="_Costs not in AURORA 2006GRC 6.15.06 6" xfId="1286"/>
    <cellStyle name="_Costs not in AURORA 2006GRC 6.15.06 6 2" xfId="1287"/>
    <cellStyle name="_Costs not in AURORA 2006GRC 6.15.06 7" xfId="1288"/>
    <cellStyle name="_Costs not in AURORA 2006GRC 6.15.06 7 2" xfId="1289"/>
    <cellStyle name="_Costs not in AURORA 2006GRC 6.15.06_04 07E Wild Horse Wind Expansion (C) (2)" xfId="1290"/>
    <cellStyle name="_Costs not in AURORA 2006GRC 6.15.06_04 07E Wild Horse Wind Expansion (C) (2) 2" xfId="1291"/>
    <cellStyle name="_Costs not in AURORA 2006GRC 6.15.06_04 07E Wild Horse Wind Expansion (C) (2) 2 2" xfId="7234"/>
    <cellStyle name="_Costs not in AURORA 2006GRC 6.15.06_04 07E Wild Horse Wind Expansion (C) (2) 3" xfId="7235"/>
    <cellStyle name="_Costs not in AURORA 2006GRC 6.15.06_04 07E Wild Horse Wind Expansion (C) (2)_Adj Bench DR 3 for Initial Briefs (Electric)" xfId="1292"/>
    <cellStyle name="_Costs not in AURORA 2006GRC 6.15.06_04 07E Wild Horse Wind Expansion (C) (2)_Adj Bench DR 3 for Initial Briefs (Electric) 2" xfId="1293"/>
    <cellStyle name="_Costs not in AURORA 2006GRC 6.15.06_04 07E Wild Horse Wind Expansion (C) (2)_Adj Bench DR 3 for Initial Briefs (Electric) 2 2" xfId="7236"/>
    <cellStyle name="_Costs not in AURORA 2006GRC 6.15.06_04 07E Wild Horse Wind Expansion (C) (2)_Adj Bench DR 3 for Initial Briefs (Electric) 3" xfId="7237"/>
    <cellStyle name="_Costs not in AURORA 2006GRC 6.15.06_04 07E Wild Horse Wind Expansion (C) (2)_Adj Bench DR 3 for Initial Briefs (Electric)_DEM-WP(C) ENERG10C--ctn Mid-C_042010 2010GRC" xfId="1294"/>
    <cellStyle name="_Costs not in AURORA 2006GRC 6.15.06_04 07E Wild Horse Wind Expansion (C) (2)_Book1" xfId="7238"/>
    <cellStyle name="_Costs not in AURORA 2006GRC 6.15.06_04 07E Wild Horse Wind Expansion (C) (2)_DEM-WP(C) ENERG10C--ctn Mid-C_042010 2010GRC" xfId="1295"/>
    <cellStyle name="_Costs not in AURORA 2006GRC 6.15.06_04 07E Wild Horse Wind Expansion (C) (2)_Electric Rev Req Model (2009 GRC) " xfId="1296"/>
    <cellStyle name="_Costs not in AURORA 2006GRC 6.15.06_04 07E Wild Horse Wind Expansion (C) (2)_Electric Rev Req Model (2009 GRC)  2" xfId="1297"/>
    <cellStyle name="_Costs not in AURORA 2006GRC 6.15.06_04 07E Wild Horse Wind Expansion (C) (2)_Electric Rev Req Model (2009 GRC)  2 2" xfId="7239"/>
    <cellStyle name="_Costs not in AURORA 2006GRC 6.15.06_04 07E Wild Horse Wind Expansion (C) (2)_Electric Rev Req Model (2009 GRC)  3" xfId="7240"/>
    <cellStyle name="_Costs not in AURORA 2006GRC 6.15.06_04 07E Wild Horse Wind Expansion (C) (2)_Electric Rev Req Model (2009 GRC) _DEM-WP(C) ENERG10C--ctn Mid-C_042010 2010GRC" xfId="1298"/>
    <cellStyle name="_Costs not in AURORA 2006GRC 6.15.06_04 07E Wild Horse Wind Expansion (C) (2)_Electric Rev Req Model (2009 GRC) Rebuttal" xfId="1299"/>
    <cellStyle name="_Costs not in AURORA 2006GRC 6.15.06_04 07E Wild Horse Wind Expansion (C) (2)_Electric Rev Req Model (2009 GRC) Rebuttal 2" xfId="7241"/>
    <cellStyle name="_Costs not in AURORA 2006GRC 6.15.06_04 07E Wild Horse Wind Expansion (C) (2)_Electric Rev Req Model (2009 GRC) Rebuttal 2 2" xfId="7242"/>
    <cellStyle name="_Costs not in AURORA 2006GRC 6.15.06_04 07E Wild Horse Wind Expansion (C) (2)_Electric Rev Req Model (2009 GRC) Rebuttal 3" xfId="7243"/>
    <cellStyle name="_Costs not in AURORA 2006GRC 6.15.06_04 07E Wild Horse Wind Expansion (C) (2)_Electric Rev Req Model (2009 GRC) Rebuttal REmoval of New  WH Solar AdjustMI" xfId="1300"/>
    <cellStyle name="_Costs not in AURORA 2006GRC 6.15.06_04 07E Wild Horse Wind Expansion (C) (2)_Electric Rev Req Model (2009 GRC) Rebuttal REmoval of New  WH Solar AdjustMI 2" xfId="1301"/>
    <cellStyle name="_Costs not in AURORA 2006GRC 6.15.06_04 07E Wild Horse Wind Expansion (C) (2)_Electric Rev Req Model (2009 GRC) Rebuttal REmoval of New  WH Solar AdjustMI 2 2" xfId="7244"/>
    <cellStyle name="_Costs not in AURORA 2006GRC 6.15.06_04 07E Wild Horse Wind Expansion (C) (2)_Electric Rev Req Model (2009 GRC) Rebuttal REmoval of New  WH Solar AdjustMI 3" xfId="7245"/>
    <cellStyle name="_Costs not in AURORA 2006GRC 6.15.06_04 07E Wild Horse Wind Expansion (C) (2)_Electric Rev Req Model (2009 GRC) Rebuttal REmoval of New  WH Solar AdjustMI_DEM-WP(C) ENERG10C--ctn Mid-C_042010 2010GRC" xfId="1302"/>
    <cellStyle name="_Costs not in AURORA 2006GRC 6.15.06_04 07E Wild Horse Wind Expansion (C) (2)_Electric Rev Req Model (2009 GRC) Revised 01-18-2010" xfId="1303"/>
    <cellStyle name="_Costs not in AURORA 2006GRC 6.15.06_04 07E Wild Horse Wind Expansion (C) (2)_Electric Rev Req Model (2009 GRC) Revised 01-18-2010 2" xfId="1304"/>
    <cellStyle name="_Costs not in AURORA 2006GRC 6.15.06_04 07E Wild Horse Wind Expansion (C) (2)_Electric Rev Req Model (2009 GRC) Revised 01-18-2010 2 2" xfId="7246"/>
    <cellStyle name="_Costs not in AURORA 2006GRC 6.15.06_04 07E Wild Horse Wind Expansion (C) (2)_Electric Rev Req Model (2009 GRC) Revised 01-18-2010 3" xfId="7247"/>
    <cellStyle name="_Costs not in AURORA 2006GRC 6.15.06_04 07E Wild Horse Wind Expansion (C) (2)_Electric Rev Req Model (2009 GRC) Revised 01-18-2010_DEM-WP(C) ENERG10C--ctn Mid-C_042010 2010GRC" xfId="1305"/>
    <cellStyle name="_Costs not in AURORA 2006GRC 6.15.06_04 07E Wild Horse Wind Expansion (C) (2)_Electric Rev Req Model (2010 GRC)" xfId="7248"/>
    <cellStyle name="_Costs not in AURORA 2006GRC 6.15.06_04 07E Wild Horse Wind Expansion (C) (2)_Electric Rev Req Model (2010 GRC) SF" xfId="7249"/>
    <cellStyle name="_Costs not in AURORA 2006GRC 6.15.06_04 07E Wild Horse Wind Expansion (C) (2)_Final Order Electric EXHIBIT A-1" xfId="1306"/>
    <cellStyle name="_Costs not in AURORA 2006GRC 6.15.06_04 07E Wild Horse Wind Expansion (C) (2)_Final Order Electric EXHIBIT A-1 2" xfId="7250"/>
    <cellStyle name="_Costs not in AURORA 2006GRC 6.15.06_04 07E Wild Horse Wind Expansion (C) (2)_Final Order Electric EXHIBIT A-1 2 2" xfId="7251"/>
    <cellStyle name="_Costs not in AURORA 2006GRC 6.15.06_04 07E Wild Horse Wind Expansion (C) (2)_Final Order Electric EXHIBIT A-1 3" xfId="7252"/>
    <cellStyle name="_Costs not in AURORA 2006GRC 6.15.06_04 07E Wild Horse Wind Expansion (C) (2)_TENASKA REGULATORY ASSET" xfId="1307"/>
    <cellStyle name="_Costs not in AURORA 2006GRC 6.15.06_04 07E Wild Horse Wind Expansion (C) (2)_TENASKA REGULATORY ASSET 2" xfId="7253"/>
    <cellStyle name="_Costs not in AURORA 2006GRC 6.15.06_04 07E Wild Horse Wind Expansion (C) (2)_TENASKA REGULATORY ASSET 2 2" xfId="7254"/>
    <cellStyle name="_Costs not in AURORA 2006GRC 6.15.06_04 07E Wild Horse Wind Expansion (C) (2)_TENASKA REGULATORY ASSET 3" xfId="7255"/>
    <cellStyle name="_Costs not in AURORA 2006GRC 6.15.06_16.37E Wild Horse Expansion DeferralRevwrkingfile SF" xfId="1308"/>
    <cellStyle name="_Costs not in AURORA 2006GRC 6.15.06_16.37E Wild Horse Expansion DeferralRevwrkingfile SF 2" xfId="1309"/>
    <cellStyle name="_Costs not in AURORA 2006GRC 6.15.06_16.37E Wild Horse Expansion DeferralRevwrkingfile SF 2 2" xfId="7256"/>
    <cellStyle name="_Costs not in AURORA 2006GRC 6.15.06_16.37E Wild Horse Expansion DeferralRevwrkingfile SF 3" xfId="7257"/>
    <cellStyle name="_Costs not in AURORA 2006GRC 6.15.06_16.37E Wild Horse Expansion DeferralRevwrkingfile SF_DEM-WP(C) ENERG10C--ctn Mid-C_042010 2010GRC" xfId="1310"/>
    <cellStyle name="_Costs not in AURORA 2006GRC 6.15.06_2009 Compliance Filing PCA Exhibits for GRC" xfId="7258"/>
    <cellStyle name="_Costs not in AURORA 2006GRC 6.15.06_2009 GRC Compl Filing - Exhibit D" xfId="1311"/>
    <cellStyle name="_Costs not in AURORA 2006GRC 6.15.06_2009 GRC Compl Filing - Exhibit D 2" xfId="1312"/>
    <cellStyle name="_Costs not in AURORA 2006GRC 6.15.06_2009 GRC Compl Filing - Exhibit D_DEM-WP(C) ENERG10C--ctn Mid-C_042010 2010GRC" xfId="1313"/>
    <cellStyle name="_Costs not in AURORA 2006GRC 6.15.06_3.01 Income Statement" xfId="7259"/>
    <cellStyle name="_Costs not in AURORA 2006GRC 6.15.06_4 31 Regulatory Assets and Liabilities  7 06- Exhibit D" xfId="1314"/>
    <cellStyle name="_Costs not in AURORA 2006GRC 6.15.06_4 31 Regulatory Assets and Liabilities  7 06- Exhibit D 2" xfId="1315"/>
    <cellStyle name="_Costs not in AURORA 2006GRC 6.15.06_4 31 Regulatory Assets and Liabilities  7 06- Exhibit D 2 2" xfId="7260"/>
    <cellStyle name="_Costs not in AURORA 2006GRC 6.15.06_4 31 Regulatory Assets and Liabilities  7 06- Exhibit D 3" xfId="7261"/>
    <cellStyle name="_Costs not in AURORA 2006GRC 6.15.06_4 31 Regulatory Assets and Liabilities  7 06- Exhibit D_DEM-WP(C) ENERG10C--ctn Mid-C_042010 2010GRC" xfId="1316"/>
    <cellStyle name="_Costs not in AURORA 2006GRC 6.15.06_4 31 Regulatory Assets and Liabilities  7 06- Exhibit D_NIM Summary" xfId="1317"/>
    <cellStyle name="_Costs not in AURORA 2006GRC 6.15.06_4 31 Regulatory Assets and Liabilities  7 06- Exhibit D_NIM Summary 2" xfId="1318"/>
    <cellStyle name="_Costs not in AURORA 2006GRC 6.15.06_4 31 Regulatory Assets and Liabilities  7 06- Exhibit D_NIM Summary_DEM-WP(C) ENERG10C--ctn Mid-C_042010 2010GRC" xfId="1319"/>
    <cellStyle name="_Costs not in AURORA 2006GRC 6.15.06_4 31E Reg Asset  Liab and EXH D" xfId="1320"/>
    <cellStyle name="_Costs not in AURORA 2006GRC 6.15.06_4 31E Reg Asset  Liab and EXH D _ Aug 10 Filing (2)" xfId="1321"/>
    <cellStyle name="_Costs not in AURORA 2006GRC 6.15.06_4 31E Reg Asset  Liab and EXH D _ Aug 10 Filing (2) 2" xfId="1322"/>
    <cellStyle name="_Costs not in AURORA 2006GRC 6.15.06_4 31E Reg Asset  Liab and EXH D 2" xfId="1323"/>
    <cellStyle name="_Costs not in AURORA 2006GRC 6.15.06_4 31E Reg Asset  Liab and EXH D 3" xfId="1324"/>
    <cellStyle name="_Costs not in AURORA 2006GRC 6.15.06_4 32 Regulatory Assets and Liabilities  7 06- Exhibit D" xfId="1325"/>
    <cellStyle name="_Costs not in AURORA 2006GRC 6.15.06_4 32 Regulatory Assets and Liabilities  7 06- Exhibit D 2" xfId="1326"/>
    <cellStyle name="_Costs not in AURORA 2006GRC 6.15.06_4 32 Regulatory Assets and Liabilities  7 06- Exhibit D 2 2" xfId="7262"/>
    <cellStyle name="_Costs not in AURORA 2006GRC 6.15.06_4 32 Regulatory Assets and Liabilities  7 06- Exhibit D 3" xfId="7263"/>
    <cellStyle name="_Costs not in AURORA 2006GRC 6.15.06_4 32 Regulatory Assets and Liabilities  7 06- Exhibit D_DEM-WP(C) ENERG10C--ctn Mid-C_042010 2010GRC" xfId="1327"/>
    <cellStyle name="_Costs not in AURORA 2006GRC 6.15.06_4 32 Regulatory Assets and Liabilities  7 06- Exhibit D_NIM Summary" xfId="1328"/>
    <cellStyle name="_Costs not in AURORA 2006GRC 6.15.06_4 32 Regulatory Assets and Liabilities  7 06- Exhibit D_NIM Summary 2" xfId="1329"/>
    <cellStyle name="_Costs not in AURORA 2006GRC 6.15.06_4 32 Regulatory Assets and Liabilities  7 06- Exhibit D_NIM Summary_DEM-WP(C) ENERG10C--ctn Mid-C_042010 2010GRC" xfId="1330"/>
    <cellStyle name="_Costs not in AURORA 2006GRC 6.15.06_ACCOUNTS" xfId="7264"/>
    <cellStyle name="_Costs not in AURORA 2006GRC 6.15.06_AURORA Total New" xfId="1331"/>
    <cellStyle name="_Costs not in AURORA 2006GRC 6.15.06_AURORA Total New 2" xfId="1332"/>
    <cellStyle name="_Costs not in AURORA 2006GRC 6.15.06_Book2" xfId="1333"/>
    <cellStyle name="_Costs not in AURORA 2006GRC 6.15.06_Book2 2" xfId="1334"/>
    <cellStyle name="_Costs not in AURORA 2006GRC 6.15.06_Book2 2 2" xfId="7265"/>
    <cellStyle name="_Costs not in AURORA 2006GRC 6.15.06_Book2 3" xfId="7266"/>
    <cellStyle name="_Costs not in AURORA 2006GRC 6.15.06_Book2_Adj Bench DR 3 for Initial Briefs (Electric)" xfId="1335"/>
    <cellStyle name="_Costs not in AURORA 2006GRC 6.15.06_Book2_Adj Bench DR 3 for Initial Briefs (Electric) 2" xfId="1336"/>
    <cellStyle name="_Costs not in AURORA 2006GRC 6.15.06_Book2_Adj Bench DR 3 for Initial Briefs (Electric) 2 2" xfId="7267"/>
    <cellStyle name="_Costs not in AURORA 2006GRC 6.15.06_Book2_Adj Bench DR 3 for Initial Briefs (Electric) 3" xfId="7268"/>
    <cellStyle name="_Costs not in AURORA 2006GRC 6.15.06_Book2_Adj Bench DR 3 for Initial Briefs (Electric)_DEM-WP(C) ENERG10C--ctn Mid-C_042010 2010GRC" xfId="1337"/>
    <cellStyle name="_Costs not in AURORA 2006GRC 6.15.06_Book2_DEM-WP(C) ENERG10C--ctn Mid-C_042010 2010GRC" xfId="1338"/>
    <cellStyle name="_Costs not in AURORA 2006GRC 6.15.06_Book2_Electric Rev Req Model (2009 GRC) Rebuttal" xfId="1339"/>
    <cellStyle name="_Costs not in AURORA 2006GRC 6.15.06_Book2_Electric Rev Req Model (2009 GRC) Rebuttal 2" xfId="7269"/>
    <cellStyle name="_Costs not in AURORA 2006GRC 6.15.06_Book2_Electric Rev Req Model (2009 GRC) Rebuttal 2 2" xfId="7270"/>
    <cellStyle name="_Costs not in AURORA 2006GRC 6.15.06_Book2_Electric Rev Req Model (2009 GRC) Rebuttal 3" xfId="7271"/>
    <cellStyle name="_Costs not in AURORA 2006GRC 6.15.06_Book2_Electric Rev Req Model (2009 GRC) Rebuttal REmoval of New  WH Solar AdjustMI" xfId="1340"/>
    <cellStyle name="_Costs not in AURORA 2006GRC 6.15.06_Book2_Electric Rev Req Model (2009 GRC) Rebuttal REmoval of New  WH Solar AdjustMI 2" xfId="1341"/>
    <cellStyle name="_Costs not in AURORA 2006GRC 6.15.06_Book2_Electric Rev Req Model (2009 GRC) Rebuttal REmoval of New  WH Solar AdjustMI 2 2" xfId="7272"/>
    <cellStyle name="_Costs not in AURORA 2006GRC 6.15.06_Book2_Electric Rev Req Model (2009 GRC) Rebuttal REmoval of New  WH Solar AdjustMI 3" xfId="7273"/>
    <cellStyle name="_Costs not in AURORA 2006GRC 6.15.06_Book2_Electric Rev Req Model (2009 GRC) Rebuttal REmoval of New  WH Solar AdjustMI_DEM-WP(C) ENERG10C--ctn Mid-C_042010 2010GRC" xfId="1342"/>
    <cellStyle name="_Costs not in AURORA 2006GRC 6.15.06_Book2_Electric Rev Req Model (2009 GRC) Revised 01-18-2010" xfId="1343"/>
    <cellStyle name="_Costs not in AURORA 2006GRC 6.15.06_Book2_Electric Rev Req Model (2009 GRC) Revised 01-18-2010 2" xfId="1344"/>
    <cellStyle name="_Costs not in AURORA 2006GRC 6.15.06_Book2_Electric Rev Req Model (2009 GRC) Revised 01-18-2010 2 2" xfId="7274"/>
    <cellStyle name="_Costs not in AURORA 2006GRC 6.15.06_Book2_Electric Rev Req Model (2009 GRC) Revised 01-18-2010 3" xfId="7275"/>
    <cellStyle name="_Costs not in AURORA 2006GRC 6.15.06_Book2_Electric Rev Req Model (2009 GRC) Revised 01-18-2010_DEM-WP(C) ENERG10C--ctn Mid-C_042010 2010GRC" xfId="1345"/>
    <cellStyle name="_Costs not in AURORA 2006GRC 6.15.06_Book2_Final Order Electric EXHIBIT A-1" xfId="1346"/>
    <cellStyle name="_Costs not in AURORA 2006GRC 6.15.06_Book2_Final Order Electric EXHIBIT A-1 2" xfId="7276"/>
    <cellStyle name="_Costs not in AURORA 2006GRC 6.15.06_Book2_Final Order Electric EXHIBIT A-1 2 2" xfId="7277"/>
    <cellStyle name="_Costs not in AURORA 2006GRC 6.15.06_Book2_Final Order Electric EXHIBIT A-1 3" xfId="7278"/>
    <cellStyle name="_Costs not in AURORA 2006GRC 6.15.06_Book4" xfId="1347"/>
    <cellStyle name="_Costs not in AURORA 2006GRC 6.15.06_Book4 2" xfId="1348"/>
    <cellStyle name="_Costs not in AURORA 2006GRC 6.15.06_Book4 2 2" xfId="7279"/>
    <cellStyle name="_Costs not in AURORA 2006GRC 6.15.06_Book4 3" xfId="7280"/>
    <cellStyle name="_Costs not in AURORA 2006GRC 6.15.06_Book4_DEM-WP(C) ENERG10C--ctn Mid-C_042010 2010GRC" xfId="1349"/>
    <cellStyle name="_Costs not in AURORA 2006GRC 6.15.06_Book9" xfId="1350"/>
    <cellStyle name="_Costs not in AURORA 2006GRC 6.15.06_Book9 2" xfId="1351"/>
    <cellStyle name="_Costs not in AURORA 2006GRC 6.15.06_Book9 2 2" xfId="7281"/>
    <cellStyle name="_Costs not in AURORA 2006GRC 6.15.06_Book9 3" xfId="7282"/>
    <cellStyle name="_Costs not in AURORA 2006GRC 6.15.06_Book9_DEM-WP(C) ENERG10C--ctn Mid-C_042010 2010GRC" xfId="1352"/>
    <cellStyle name="_Costs not in AURORA 2006GRC 6.15.06_Chelan PUD Power Costs (8-10)" xfId="1353"/>
    <cellStyle name="_Costs not in AURORA 2006GRC 6.15.06_DEM-WP(C) Chelan Power Costs" xfId="1354"/>
    <cellStyle name="_Costs not in AURORA 2006GRC 6.15.06_DEM-WP(C) Chelan Power Costs 2" xfId="1355"/>
    <cellStyle name="_Costs not in AURORA 2006GRC 6.15.06_DEM-WP(C) ENERG10C--ctn Mid-C_042010 2010GRC" xfId="1356"/>
    <cellStyle name="_Costs not in AURORA 2006GRC 6.15.06_DEM-WP(C) Gas Transport 2010GRC" xfId="1357"/>
    <cellStyle name="_Costs not in AURORA 2006GRC 6.15.06_DEM-WP(C) Gas Transport 2010GRC 2" xfId="1358"/>
    <cellStyle name="_Costs not in AURORA 2006GRC 6.15.06_Gas Rev Req Model (2010 GRC)" xfId="7283"/>
    <cellStyle name="_Costs not in AURORA 2006GRC 6.15.06_INPUTS" xfId="7284"/>
    <cellStyle name="_Costs not in AURORA 2006GRC 6.15.06_INPUTS 2" xfId="7285"/>
    <cellStyle name="_Costs not in AURORA 2006GRC 6.15.06_INPUTS 2 2" xfId="7286"/>
    <cellStyle name="_Costs not in AURORA 2006GRC 6.15.06_INPUTS 3" xfId="7287"/>
    <cellStyle name="_Costs not in AURORA 2006GRC 6.15.06_NIM Summary" xfId="1359"/>
    <cellStyle name="_Costs not in AURORA 2006GRC 6.15.06_NIM Summary 09GRC" xfId="1360"/>
    <cellStyle name="_Costs not in AURORA 2006GRC 6.15.06_NIM Summary 09GRC 2" xfId="1361"/>
    <cellStyle name="_Costs not in AURORA 2006GRC 6.15.06_NIM Summary 09GRC_DEM-WP(C) ENERG10C--ctn Mid-C_042010 2010GRC" xfId="1362"/>
    <cellStyle name="_Costs not in AURORA 2006GRC 6.15.06_NIM Summary 2" xfId="1363"/>
    <cellStyle name="_Costs not in AURORA 2006GRC 6.15.06_NIM Summary 3" xfId="1364"/>
    <cellStyle name="_Costs not in AURORA 2006GRC 6.15.06_NIM Summary 4" xfId="7288"/>
    <cellStyle name="_Costs not in AURORA 2006GRC 6.15.06_NIM Summary 5" xfId="7289"/>
    <cellStyle name="_Costs not in AURORA 2006GRC 6.15.06_NIM Summary 6" xfId="7290"/>
    <cellStyle name="_Costs not in AURORA 2006GRC 6.15.06_NIM Summary 7" xfId="7291"/>
    <cellStyle name="_Costs not in AURORA 2006GRC 6.15.06_NIM Summary 8" xfId="7292"/>
    <cellStyle name="_Costs not in AURORA 2006GRC 6.15.06_NIM Summary 9" xfId="7293"/>
    <cellStyle name="_Costs not in AURORA 2006GRC 6.15.06_NIM Summary_DEM-WP(C) ENERG10C--ctn Mid-C_042010 2010GRC" xfId="1365"/>
    <cellStyle name="_Costs not in AURORA 2006GRC 6.15.06_PCA 10 -  Exhibit D from A Kellogg Jan 2011" xfId="7294"/>
    <cellStyle name="_Costs not in AURORA 2006GRC 6.15.06_PCA 10 -  Exhibit D from A Kellogg July 2011" xfId="7295"/>
    <cellStyle name="_Costs not in AURORA 2006GRC 6.15.06_PCA 10 -  Exhibit D from S Free Rcv'd 12-11" xfId="7296"/>
    <cellStyle name="_Costs not in AURORA 2006GRC 6.15.06_PCA 9 -  Exhibit D April 2010" xfId="7297"/>
    <cellStyle name="_Costs not in AURORA 2006GRC 6.15.06_PCA 9 -  Exhibit D April 2010 (3)" xfId="1366"/>
    <cellStyle name="_Costs not in AURORA 2006GRC 6.15.06_PCA 9 -  Exhibit D April 2010 (3) 2" xfId="1367"/>
    <cellStyle name="_Costs not in AURORA 2006GRC 6.15.06_PCA 9 -  Exhibit D April 2010 (3)_DEM-WP(C) ENERG10C--ctn Mid-C_042010 2010GRC" xfId="1368"/>
    <cellStyle name="_Costs not in AURORA 2006GRC 6.15.06_PCA 9 -  Exhibit D Nov 2010" xfId="7298"/>
    <cellStyle name="_Costs not in AURORA 2006GRC 6.15.06_PCA 9 - Exhibit D at August 2010" xfId="7299"/>
    <cellStyle name="_Costs not in AURORA 2006GRC 6.15.06_PCA 9 - Exhibit D June 2010 GRC" xfId="7300"/>
    <cellStyle name="_Costs not in AURORA 2006GRC 6.15.06_Power Costs - Comparison bx Rbtl-Staff-Jt-PC" xfId="1369"/>
    <cellStyle name="_Costs not in AURORA 2006GRC 6.15.06_Power Costs - Comparison bx Rbtl-Staff-Jt-PC 2" xfId="1370"/>
    <cellStyle name="_Costs not in AURORA 2006GRC 6.15.06_Power Costs - Comparison bx Rbtl-Staff-Jt-PC 2 2" xfId="7301"/>
    <cellStyle name="_Costs not in AURORA 2006GRC 6.15.06_Power Costs - Comparison bx Rbtl-Staff-Jt-PC 3" xfId="7302"/>
    <cellStyle name="_Costs not in AURORA 2006GRC 6.15.06_Power Costs - Comparison bx Rbtl-Staff-Jt-PC_Adj Bench DR 3 for Initial Briefs (Electric)" xfId="1371"/>
    <cellStyle name="_Costs not in AURORA 2006GRC 6.15.06_Power Costs - Comparison bx Rbtl-Staff-Jt-PC_Adj Bench DR 3 for Initial Briefs (Electric) 2" xfId="1372"/>
    <cellStyle name="_Costs not in AURORA 2006GRC 6.15.06_Power Costs - Comparison bx Rbtl-Staff-Jt-PC_Adj Bench DR 3 for Initial Briefs (Electric) 2 2" xfId="7303"/>
    <cellStyle name="_Costs not in AURORA 2006GRC 6.15.06_Power Costs - Comparison bx Rbtl-Staff-Jt-PC_Adj Bench DR 3 for Initial Briefs (Electric) 3" xfId="7304"/>
    <cellStyle name="_Costs not in AURORA 2006GRC 6.15.06_Power Costs - Comparison bx Rbtl-Staff-Jt-PC_Adj Bench DR 3 for Initial Briefs (Electric)_DEM-WP(C) ENERG10C--ctn Mid-C_042010 2010GRC" xfId="1373"/>
    <cellStyle name="_Costs not in AURORA 2006GRC 6.15.06_Power Costs - Comparison bx Rbtl-Staff-Jt-PC_DEM-WP(C) ENERG10C--ctn Mid-C_042010 2010GRC" xfId="1374"/>
    <cellStyle name="_Costs not in AURORA 2006GRC 6.15.06_Power Costs - Comparison bx Rbtl-Staff-Jt-PC_Electric Rev Req Model (2009 GRC) Rebuttal" xfId="1375"/>
    <cellStyle name="_Costs not in AURORA 2006GRC 6.15.06_Power Costs - Comparison bx Rbtl-Staff-Jt-PC_Electric Rev Req Model (2009 GRC) Rebuttal 2" xfId="7305"/>
    <cellStyle name="_Costs not in AURORA 2006GRC 6.15.06_Power Costs - Comparison bx Rbtl-Staff-Jt-PC_Electric Rev Req Model (2009 GRC) Rebuttal 2 2" xfId="7306"/>
    <cellStyle name="_Costs not in AURORA 2006GRC 6.15.06_Power Costs - Comparison bx Rbtl-Staff-Jt-PC_Electric Rev Req Model (2009 GRC) Rebuttal 3" xfId="7307"/>
    <cellStyle name="_Costs not in AURORA 2006GRC 6.15.06_Power Costs - Comparison bx Rbtl-Staff-Jt-PC_Electric Rev Req Model (2009 GRC) Rebuttal REmoval of New  WH Solar AdjustMI" xfId="1376"/>
    <cellStyle name="_Costs not in AURORA 2006GRC 6.15.06_Power Costs - Comparison bx Rbtl-Staff-Jt-PC_Electric Rev Req Model (2009 GRC) Rebuttal REmoval of New  WH Solar AdjustMI 2" xfId="1377"/>
    <cellStyle name="_Costs not in AURORA 2006GRC 6.15.06_Power Costs - Comparison bx Rbtl-Staff-Jt-PC_Electric Rev Req Model (2009 GRC) Rebuttal REmoval of New  WH Solar AdjustMI 2 2" xfId="7308"/>
    <cellStyle name="_Costs not in AURORA 2006GRC 6.15.06_Power Costs - Comparison bx Rbtl-Staff-Jt-PC_Electric Rev Req Model (2009 GRC) Rebuttal REmoval of New  WH Solar AdjustMI 3" xfId="7309"/>
    <cellStyle name="_Costs not in AURORA 2006GRC 6.15.06_Power Costs - Comparison bx Rbtl-Staff-Jt-PC_Electric Rev Req Model (2009 GRC) Rebuttal REmoval of New  WH Solar AdjustMI_DEM-WP(C) ENERG10C--ctn Mid-C_042010 2010GRC" xfId="1378"/>
    <cellStyle name="_Costs not in AURORA 2006GRC 6.15.06_Power Costs - Comparison bx Rbtl-Staff-Jt-PC_Electric Rev Req Model (2009 GRC) Revised 01-18-2010" xfId="1379"/>
    <cellStyle name="_Costs not in AURORA 2006GRC 6.15.06_Power Costs - Comparison bx Rbtl-Staff-Jt-PC_Electric Rev Req Model (2009 GRC) Revised 01-18-2010 2" xfId="1380"/>
    <cellStyle name="_Costs not in AURORA 2006GRC 6.15.06_Power Costs - Comparison bx Rbtl-Staff-Jt-PC_Electric Rev Req Model (2009 GRC) Revised 01-18-2010 2 2" xfId="7310"/>
    <cellStyle name="_Costs not in AURORA 2006GRC 6.15.06_Power Costs - Comparison bx Rbtl-Staff-Jt-PC_Electric Rev Req Model (2009 GRC) Revised 01-18-2010 3" xfId="7311"/>
    <cellStyle name="_Costs not in AURORA 2006GRC 6.15.06_Power Costs - Comparison bx Rbtl-Staff-Jt-PC_Electric Rev Req Model (2009 GRC) Revised 01-18-2010_DEM-WP(C) ENERG10C--ctn Mid-C_042010 2010GRC" xfId="1381"/>
    <cellStyle name="_Costs not in AURORA 2006GRC 6.15.06_Power Costs - Comparison bx Rbtl-Staff-Jt-PC_Final Order Electric EXHIBIT A-1" xfId="1382"/>
    <cellStyle name="_Costs not in AURORA 2006GRC 6.15.06_Power Costs - Comparison bx Rbtl-Staff-Jt-PC_Final Order Electric EXHIBIT A-1 2" xfId="7312"/>
    <cellStyle name="_Costs not in AURORA 2006GRC 6.15.06_Power Costs - Comparison bx Rbtl-Staff-Jt-PC_Final Order Electric EXHIBIT A-1 2 2" xfId="7313"/>
    <cellStyle name="_Costs not in AURORA 2006GRC 6.15.06_Power Costs - Comparison bx Rbtl-Staff-Jt-PC_Final Order Electric EXHIBIT A-1 3" xfId="7314"/>
    <cellStyle name="_Costs not in AURORA 2006GRC 6.15.06_Production Adj 4.37" xfId="7315"/>
    <cellStyle name="_Costs not in AURORA 2006GRC 6.15.06_Production Adj 4.37 2" xfId="7316"/>
    <cellStyle name="_Costs not in AURORA 2006GRC 6.15.06_Production Adj 4.37 2 2" xfId="7317"/>
    <cellStyle name="_Costs not in AURORA 2006GRC 6.15.06_Production Adj 4.37 3" xfId="7318"/>
    <cellStyle name="_Costs not in AURORA 2006GRC 6.15.06_Purchased Power Adj 4.03" xfId="7319"/>
    <cellStyle name="_Costs not in AURORA 2006GRC 6.15.06_Purchased Power Adj 4.03 2" xfId="7320"/>
    <cellStyle name="_Costs not in AURORA 2006GRC 6.15.06_Purchased Power Adj 4.03 2 2" xfId="7321"/>
    <cellStyle name="_Costs not in AURORA 2006GRC 6.15.06_Purchased Power Adj 4.03 3" xfId="7322"/>
    <cellStyle name="_Costs not in AURORA 2006GRC 6.15.06_Rebuttal Power Costs" xfId="1383"/>
    <cellStyle name="_Costs not in AURORA 2006GRC 6.15.06_Rebuttal Power Costs 2" xfId="1384"/>
    <cellStyle name="_Costs not in AURORA 2006GRC 6.15.06_Rebuttal Power Costs 2 2" xfId="7323"/>
    <cellStyle name="_Costs not in AURORA 2006GRC 6.15.06_Rebuttal Power Costs 3" xfId="7324"/>
    <cellStyle name="_Costs not in AURORA 2006GRC 6.15.06_Rebuttal Power Costs_Adj Bench DR 3 for Initial Briefs (Electric)" xfId="1385"/>
    <cellStyle name="_Costs not in AURORA 2006GRC 6.15.06_Rebuttal Power Costs_Adj Bench DR 3 for Initial Briefs (Electric) 2" xfId="1386"/>
    <cellStyle name="_Costs not in AURORA 2006GRC 6.15.06_Rebuttal Power Costs_Adj Bench DR 3 for Initial Briefs (Electric) 2 2" xfId="7325"/>
    <cellStyle name="_Costs not in AURORA 2006GRC 6.15.06_Rebuttal Power Costs_Adj Bench DR 3 for Initial Briefs (Electric) 3" xfId="7326"/>
    <cellStyle name="_Costs not in AURORA 2006GRC 6.15.06_Rebuttal Power Costs_Adj Bench DR 3 for Initial Briefs (Electric)_DEM-WP(C) ENERG10C--ctn Mid-C_042010 2010GRC" xfId="1387"/>
    <cellStyle name="_Costs not in AURORA 2006GRC 6.15.06_Rebuttal Power Costs_DEM-WP(C) ENERG10C--ctn Mid-C_042010 2010GRC" xfId="1388"/>
    <cellStyle name="_Costs not in AURORA 2006GRC 6.15.06_Rebuttal Power Costs_Electric Rev Req Model (2009 GRC) Rebuttal" xfId="1389"/>
    <cellStyle name="_Costs not in AURORA 2006GRC 6.15.06_Rebuttal Power Costs_Electric Rev Req Model (2009 GRC) Rebuttal 2" xfId="7327"/>
    <cellStyle name="_Costs not in AURORA 2006GRC 6.15.06_Rebuttal Power Costs_Electric Rev Req Model (2009 GRC) Rebuttal 2 2" xfId="7328"/>
    <cellStyle name="_Costs not in AURORA 2006GRC 6.15.06_Rebuttal Power Costs_Electric Rev Req Model (2009 GRC) Rebuttal 3" xfId="7329"/>
    <cellStyle name="_Costs not in AURORA 2006GRC 6.15.06_Rebuttal Power Costs_Electric Rev Req Model (2009 GRC) Rebuttal REmoval of New  WH Solar AdjustMI" xfId="1390"/>
    <cellStyle name="_Costs not in AURORA 2006GRC 6.15.06_Rebuttal Power Costs_Electric Rev Req Model (2009 GRC) Rebuttal REmoval of New  WH Solar AdjustMI 2" xfId="1391"/>
    <cellStyle name="_Costs not in AURORA 2006GRC 6.15.06_Rebuttal Power Costs_Electric Rev Req Model (2009 GRC) Rebuttal REmoval of New  WH Solar AdjustMI 2 2" xfId="7330"/>
    <cellStyle name="_Costs not in AURORA 2006GRC 6.15.06_Rebuttal Power Costs_Electric Rev Req Model (2009 GRC) Rebuttal REmoval of New  WH Solar AdjustMI 3" xfId="7331"/>
    <cellStyle name="_Costs not in AURORA 2006GRC 6.15.06_Rebuttal Power Costs_Electric Rev Req Model (2009 GRC) Rebuttal REmoval of New  WH Solar AdjustMI_DEM-WP(C) ENERG10C--ctn Mid-C_042010 2010GRC" xfId="1392"/>
    <cellStyle name="_Costs not in AURORA 2006GRC 6.15.06_Rebuttal Power Costs_Electric Rev Req Model (2009 GRC) Revised 01-18-2010" xfId="1393"/>
    <cellStyle name="_Costs not in AURORA 2006GRC 6.15.06_Rebuttal Power Costs_Electric Rev Req Model (2009 GRC) Revised 01-18-2010 2" xfId="1394"/>
    <cellStyle name="_Costs not in AURORA 2006GRC 6.15.06_Rebuttal Power Costs_Electric Rev Req Model (2009 GRC) Revised 01-18-2010 2 2" xfId="7332"/>
    <cellStyle name="_Costs not in AURORA 2006GRC 6.15.06_Rebuttal Power Costs_Electric Rev Req Model (2009 GRC) Revised 01-18-2010 3" xfId="7333"/>
    <cellStyle name="_Costs not in AURORA 2006GRC 6.15.06_Rebuttal Power Costs_Electric Rev Req Model (2009 GRC) Revised 01-18-2010_DEM-WP(C) ENERG10C--ctn Mid-C_042010 2010GRC" xfId="1395"/>
    <cellStyle name="_Costs not in AURORA 2006GRC 6.15.06_Rebuttal Power Costs_Final Order Electric EXHIBIT A-1" xfId="1396"/>
    <cellStyle name="_Costs not in AURORA 2006GRC 6.15.06_Rebuttal Power Costs_Final Order Electric EXHIBIT A-1 2" xfId="7334"/>
    <cellStyle name="_Costs not in AURORA 2006GRC 6.15.06_Rebuttal Power Costs_Final Order Electric EXHIBIT A-1 2 2" xfId="7335"/>
    <cellStyle name="_Costs not in AURORA 2006GRC 6.15.06_Rebuttal Power Costs_Final Order Electric EXHIBIT A-1 3" xfId="7336"/>
    <cellStyle name="_Costs not in AURORA 2006GRC 6.15.06_ROR &amp; CONV FACTOR" xfId="7337"/>
    <cellStyle name="_Costs not in AURORA 2006GRC 6.15.06_ROR &amp; CONV FACTOR 2" xfId="7338"/>
    <cellStyle name="_Costs not in AURORA 2006GRC 6.15.06_ROR &amp; CONV FACTOR 2 2" xfId="7339"/>
    <cellStyle name="_Costs not in AURORA 2006GRC 6.15.06_ROR &amp; CONV FACTOR 3" xfId="7340"/>
    <cellStyle name="_Costs not in AURORA 2006GRC 6.15.06_ROR 5.02" xfId="7341"/>
    <cellStyle name="_Costs not in AURORA 2006GRC 6.15.06_ROR 5.02 2" xfId="7342"/>
    <cellStyle name="_Costs not in AURORA 2006GRC 6.15.06_ROR 5.02 2 2" xfId="7343"/>
    <cellStyle name="_Costs not in AURORA 2006GRC 6.15.06_ROR 5.02 3" xfId="7344"/>
    <cellStyle name="_Costs not in AURORA 2006GRC 6.15.06_Wind Integration 10GRC" xfId="1397"/>
    <cellStyle name="_Costs not in AURORA 2006GRC 6.15.06_Wind Integration 10GRC 2" xfId="1398"/>
    <cellStyle name="_Costs not in AURORA 2006GRC 6.15.06_Wind Integration 10GRC_DEM-WP(C) ENERG10C--ctn Mid-C_042010 2010GRC" xfId="1399"/>
    <cellStyle name="_Costs not in AURORA 2006GRC w gas price updated" xfId="1400"/>
    <cellStyle name="_Costs not in AURORA 2006GRC w gas price updated 2" xfId="1401"/>
    <cellStyle name="_Costs not in AURORA 2006GRC w gas price updated 2 2" xfId="1402"/>
    <cellStyle name="_Costs not in AURORA 2006GRC w gas price updated 3" xfId="1403"/>
    <cellStyle name="_Costs not in AURORA 2006GRC w gas price updated_Adj Bench DR 3 for Initial Briefs (Electric)" xfId="1404"/>
    <cellStyle name="_Costs not in AURORA 2006GRC w gas price updated_Adj Bench DR 3 for Initial Briefs (Electric) 2" xfId="1405"/>
    <cellStyle name="_Costs not in AURORA 2006GRC w gas price updated_Adj Bench DR 3 for Initial Briefs (Electric) 2 2" xfId="7345"/>
    <cellStyle name="_Costs not in AURORA 2006GRC w gas price updated_Adj Bench DR 3 for Initial Briefs (Electric) 3" xfId="7346"/>
    <cellStyle name="_Costs not in AURORA 2006GRC w gas price updated_Adj Bench DR 3 for Initial Briefs (Electric)_DEM-WP(C) ENERG10C--ctn Mid-C_042010 2010GRC" xfId="1406"/>
    <cellStyle name="_Costs not in AURORA 2006GRC w gas price updated_Book1" xfId="7347"/>
    <cellStyle name="_Costs not in AURORA 2006GRC w gas price updated_Book2" xfId="1407"/>
    <cellStyle name="_Costs not in AURORA 2006GRC w gas price updated_Book2 2" xfId="1408"/>
    <cellStyle name="_Costs not in AURORA 2006GRC w gas price updated_Book2 2 2" xfId="7348"/>
    <cellStyle name="_Costs not in AURORA 2006GRC w gas price updated_Book2 3" xfId="7349"/>
    <cellStyle name="_Costs not in AURORA 2006GRC w gas price updated_Book2_Adj Bench DR 3 for Initial Briefs (Electric)" xfId="1409"/>
    <cellStyle name="_Costs not in AURORA 2006GRC w gas price updated_Book2_Adj Bench DR 3 for Initial Briefs (Electric) 2" xfId="1410"/>
    <cellStyle name="_Costs not in AURORA 2006GRC w gas price updated_Book2_Adj Bench DR 3 for Initial Briefs (Electric) 2 2" xfId="7350"/>
    <cellStyle name="_Costs not in AURORA 2006GRC w gas price updated_Book2_Adj Bench DR 3 for Initial Briefs (Electric) 3" xfId="7351"/>
    <cellStyle name="_Costs not in AURORA 2006GRC w gas price updated_Book2_Adj Bench DR 3 for Initial Briefs (Electric)_DEM-WP(C) ENERG10C--ctn Mid-C_042010 2010GRC" xfId="1411"/>
    <cellStyle name="_Costs not in AURORA 2006GRC w gas price updated_Book2_DEM-WP(C) ENERG10C--ctn Mid-C_042010 2010GRC" xfId="1412"/>
    <cellStyle name="_Costs not in AURORA 2006GRC w gas price updated_Book2_Electric Rev Req Model (2009 GRC) Rebuttal" xfId="1413"/>
    <cellStyle name="_Costs not in AURORA 2006GRC w gas price updated_Book2_Electric Rev Req Model (2009 GRC) Rebuttal 2" xfId="7352"/>
    <cellStyle name="_Costs not in AURORA 2006GRC w gas price updated_Book2_Electric Rev Req Model (2009 GRC) Rebuttal 2 2" xfId="7353"/>
    <cellStyle name="_Costs not in AURORA 2006GRC w gas price updated_Book2_Electric Rev Req Model (2009 GRC) Rebuttal 3" xfId="7354"/>
    <cellStyle name="_Costs not in AURORA 2006GRC w gas price updated_Book2_Electric Rev Req Model (2009 GRC) Rebuttal REmoval of New  WH Solar AdjustMI" xfId="1414"/>
    <cellStyle name="_Costs not in AURORA 2006GRC w gas price updated_Book2_Electric Rev Req Model (2009 GRC) Rebuttal REmoval of New  WH Solar AdjustMI 2" xfId="1415"/>
    <cellStyle name="_Costs not in AURORA 2006GRC w gas price updated_Book2_Electric Rev Req Model (2009 GRC) Rebuttal REmoval of New  WH Solar AdjustMI 2 2" xfId="7355"/>
    <cellStyle name="_Costs not in AURORA 2006GRC w gas price updated_Book2_Electric Rev Req Model (2009 GRC) Rebuttal REmoval of New  WH Solar AdjustMI 3" xfId="7356"/>
    <cellStyle name="_Costs not in AURORA 2006GRC w gas price updated_Book2_Electric Rev Req Model (2009 GRC) Rebuttal REmoval of New  WH Solar AdjustMI_DEM-WP(C) ENERG10C--ctn Mid-C_042010 2010GRC" xfId="1416"/>
    <cellStyle name="_Costs not in AURORA 2006GRC w gas price updated_Book2_Electric Rev Req Model (2009 GRC) Revised 01-18-2010" xfId="1417"/>
    <cellStyle name="_Costs not in AURORA 2006GRC w gas price updated_Book2_Electric Rev Req Model (2009 GRC) Revised 01-18-2010 2" xfId="1418"/>
    <cellStyle name="_Costs not in AURORA 2006GRC w gas price updated_Book2_Electric Rev Req Model (2009 GRC) Revised 01-18-2010 2 2" xfId="7357"/>
    <cellStyle name="_Costs not in AURORA 2006GRC w gas price updated_Book2_Electric Rev Req Model (2009 GRC) Revised 01-18-2010 3" xfId="7358"/>
    <cellStyle name="_Costs not in AURORA 2006GRC w gas price updated_Book2_Electric Rev Req Model (2009 GRC) Revised 01-18-2010_DEM-WP(C) ENERG10C--ctn Mid-C_042010 2010GRC" xfId="1419"/>
    <cellStyle name="_Costs not in AURORA 2006GRC w gas price updated_Book2_Final Order Electric EXHIBIT A-1" xfId="1420"/>
    <cellStyle name="_Costs not in AURORA 2006GRC w gas price updated_Book2_Final Order Electric EXHIBIT A-1 2" xfId="7359"/>
    <cellStyle name="_Costs not in AURORA 2006GRC w gas price updated_Book2_Final Order Electric EXHIBIT A-1 2 2" xfId="7360"/>
    <cellStyle name="_Costs not in AURORA 2006GRC w gas price updated_Book2_Final Order Electric EXHIBIT A-1 3" xfId="7361"/>
    <cellStyle name="_Costs not in AURORA 2006GRC w gas price updated_Chelan PUD Power Costs (8-10)" xfId="1421"/>
    <cellStyle name="_Costs not in AURORA 2006GRC w gas price updated_Confidential Material" xfId="1422"/>
    <cellStyle name="_Costs not in AURORA 2006GRC w gas price updated_DEM-WP(C) Colstrip 12 Coal Cost Forecast 2010GRC" xfId="1423"/>
    <cellStyle name="_Costs not in AURORA 2006GRC w gas price updated_DEM-WP(C) ENERG10C--ctn Mid-C_042010 2010GRC" xfId="1424"/>
    <cellStyle name="_Costs not in AURORA 2006GRC w gas price updated_DEM-WP(C) Production O&amp;M 2010GRC As-Filed" xfId="1425"/>
    <cellStyle name="_Costs not in AURORA 2006GRC w gas price updated_DEM-WP(C) Production O&amp;M 2010GRC As-Filed 2" xfId="1426"/>
    <cellStyle name="_Costs not in AURORA 2006GRC w gas price updated_DEM-WP(C) Production O&amp;M 2010GRC As-Filed 3" xfId="1427"/>
    <cellStyle name="_Costs not in AURORA 2006GRC w gas price updated_Electric Rev Req Model (2009 GRC) " xfId="1428"/>
    <cellStyle name="_Costs not in AURORA 2006GRC w gas price updated_Electric Rev Req Model (2009 GRC)  2" xfId="1429"/>
    <cellStyle name="_Costs not in AURORA 2006GRC w gas price updated_Electric Rev Req Model (2009 GRC)  2 2" xfId="7362"/>
    <cellStyle name="_Costs not in AURORA 2006GRC w gas price updated_Electric Rev Req Model (2009 GRC)  3" xfId="7363"/>
    <cellStyle name="_Costs not in AURORA 2006GRC w gas price updated_Electric Rev Req Model (2009 GRC) _DEM-WP(C) ENERG10C--ctn Mid-C_042010 2010GRC" xfId="1430"/>
    <cellStyle name="_Costs not in AURORA 2006GRC w gas price updated_Electric Rev Req Model (2009 GRC) Rebuttal" xfId="1431"/>
    <cellStyle name="_Costs not in AURORA 2006GRC w gas price updated_Electric Rev Req Model (2009 GRC) Rebuttal 2" xfId="7364"/>
    <cellStyle name="_Costs not in AURORA 2006GRC w gas price updated_Electric Rev Req Model (2009 GRC) Rebuttal 2 2" xfId="7365"/>
    <cellStyle name="_Costs not in AURORA 2006GRC w gas price updated_Electric Rev Req Model (2009 GRC) Rebuttal 3" xfId="7366"/>
    <cellStyle name="_Costs not in AURORA 2006GRC w gas price updated_Electric Rev Req Model (2009 GRC) Rebuttal REmoval of New  WH Solar AdjustMI" xfId="1432"/>
    <cellStyle name="_Costs not in AURORA 2006GRC w gas price updated_Electric Rev Req Model (2009 GRC) Rebuttal REmoval of New  WH Solar AdjustMI 2" xfId="1433"/>
    <cellStyle name="_Costs not in AURORA 2006GRC w gas price updated_Electric Rev Req Model (2009 GRC) Rebuttal REmoval of New  WH Solar AdjustMI 2 2" xfId="7367"/>
    <cellStyle name="_Costs not in AURORA 2006GRC w gas price updated_Electric Rev Req Model (2009 GRC) Rebuttal REmoval of New  WH Solar AdjustMI 3" xfId="7368"/>
    <cellStyle name="_Costs not in AURORA 2006GRC w gas price updated_Electric Rev Req Model (2009 GRC) Rebuttal REmoval of New  WH Solar AdjustMI_DEM-WP(C) ENERG10C--ctn Mid-C_042010 2010GRC" xfId="1434"/>
    <cellStyle name="_Costs not in AURORA 2006GRC w gas price updated_Electric Rev Req Model (2009 GRC) Revised 01-18-2010" xfId="1435"/>
    <cellStyle name="_Costs not in AURORA 2006GRC w gas price updated_Electric Rev Req Model (2009 GRC) Revised 01-18-2010 2" xfId="1436"/>
    <cellStyle name="_Costs not in AURORA 2006GRC w gas price updated_Electric Rev Req Model (2009 GRC) Revised 01-18-2010 2 2" xfId="7369"/>
    <cellStyle name="_Costs not in AURORA 2006GRC w gas price updated_Electric Rev Req Model (2009 GRC) Revised 01-18-2010 3" xfId="7370"/>
    <cellStyle name="_Costs not in AURORA 2006GRC w gas price updated_Electric Rev Req Model (2009 GRC) Revised 01-18-2010_DEM-WP(C) ENERG10C--ctn Mid-C_042010 2010GRC" xfId="1437"/>
    <cellStyle name="_Costs not in AURORA 2006GRC w gas price updated_Electric Rev Req Model (2010 GRC)" xfId="7371"/>
    <cellStyle name="_Costs not in AURORA 2006GRC w gas price updated_Electric Rev Req Model (2010 GRC) SF" xfId="7372"/>
    <cellStyle name="_Costs not in AURORA 2006GRC w gas price updated_Final Order Electric EXHIBIT A-1" xfId="1438"/>
    <cellStyle name="_Costs not in AURORA 2006GRC w gas price updated_Final Order Electric EXHIBIT A-1 2" xfId="7373"/>
    <cellStyle name="_Costs not in AURORA 2006GRC w gas price updated_Final Order Electric EXHIBIT A-1 2 2" xfId="7374"/>
    <cellStyle name="_Costs not in AURORA 2006GRC w gas price updated_Final Order Electric EXHIBIT A-1 3" xfId="7375"/>
    <cellStyle name="_Costs not in AURORA 2006GRC w gas price updated_NIM Summary" xfId="1439"/>
    <cellStyle name="_Costs not in AURORA 2006GRC w gas price updated_NIM Summary 2" xfId="1440"/>
    <cellStyle name="_Costs not in AURORA 2006GRC w gas price updated_NIM Summary_DEM-WP(C) ENERG10C--ctn Mid-C_042010 2010GRC" xfId="1441"/>
    <cellStyle name="_Costs not in AURORA 2006GRC w gas price updated_Rebuttal Power Costs" xfId="1442"/>
    <cellStyle name="_Costs not in AURORA 2006GRC w gas price updated_Rebuttal Power Costs 2" xfId="1443"/>
    <cellStyle name="_Costs not in AURORA 2006GRC w gas price updated_Rebuttal Power Costs 2 2" xfId="7376"/>
    <cellStyle name="_Costs not in AURORA 2006GRC w gas price updated_Rebuttal Power Costs 3" xfId="7377"/>
    <cellStyle name="_Costs not in AURORA 2006GRC w gas price updated_Rebuttal Power Costs_Adj Bench DR 3 for Initial Briefs (Electric)" xfId="1444"/>
    <cellStyle name="_Costs not in AURORA 2006GRC w gas price updated_Rebuttal Power Costs_Adj Bench DR 3 for Initial Briefs (Electric) 2" xfId="1445"/>
    <cellStyle name="_Costs not in AURORA 2006GRC w gas price updated_Rebuttal Power Costs_Adj Bench DR 3 for Initial Briefs (Electric) 2 2" xfId="7378"/>
    <cellStyle name="_Costs not in AURORA 2006GRC w gas price updated_Rebuttal Power Costs_Adj Bench DR 3 for Initial Briefs (Electric) 3" xfId="7379"/>
    <cellStyle name="_Costs not in AURORA 2006GRC w gas price updated_Rebuttal Power Costs_Adj Bench DR 3 for Initial Briefs (Electric)_DEM-WP(C) ENERG10C--ctn Mid-C_042010 2010GRC" xfId="1446"/>
    <cellStyle name="_Costs not in AURORA 2006GRC w gas price updated_Rebuttal Power Costs_DEM-WP(C) ENERG10C--ctn Mid-C_042010 2010GRC" xfId="1447"/>
    <cellStyle name="_Costs not in AURORA 2006GRC w gas price updated_Rebuttal Power Costs_Electric Rev Req Model (2009 GRC) Rebuttal" xfId="1448"/>
    <cellStyle name="_Costs not in AURORA 2006GRC w gas price updated_Rebuttal Power Costs_Electric Rev Req Model (2009 GRC) Rebuttal 2" xfId="7380"/>
    <cellStyle name="_Costs not in AURORA 2006GRC w gas price updated_Rebuttal Power Costs_Electric Rev Req Model (2009 GRC) Rebuttal 2 2" xfId="7381"/>
    <cellStyle name="_Costs not in AURORA 2006GRC w gas price updated_Rebuttal Power Costs_Electric Rev Req Model (2009 GRC) Rebuttal 3" xfId="7382"/>
    <cellStyle name="_Costs not in AURORA 2006GRC w gas price updated_Rebuttal Power Costs_Electric Rev Req Model (2009 GRC) Rebuttal REmoval of New  WH Solar AdjustMI" xfId="1449"/>
    <cellStyle name="_Costs not in AURORA 2006GRC w gas price updated_Rebuttal Power Costs_Electric Rev Req Model (2009 GRC) Rebuttal REmoval of New  WH Solar AdjustMI 2" xfId="1450"/>
    <cellStyle name="_Costs not in AURORA 2006GRC w gas price updated_Rebuttal Power Costs_Electric Rev Req Model (2009 GRC) Rebuttal REmoval of New  WH Solar AdjustMI 2 2" xfId="7383"/>
    <cellStyle name="_Costs not in AURORA 2006GRC w gas price updated_Rebuttal Power Costs_Electric Rev Req Model (2009 GRC) Rebuttal REmoval of New  WH Solar AdjustMI 3" xfId="7384"/>
    <cellStyle name="_Costs not in AURORA 2006GRC w gas price updated_Rebuttal Power Costs_Electric Rev Req Model (2009 GRC) Rebuttal REmoval of New  WH Solar AdjustMI_DEM-WP(C) ENERG10C--ctn Mid-C_042010 2010GRC" xfId="1451"/>
    <cellStyle name="_Costs not in AURORA 2006GRC w gas price updated_Rebuttal Power Costs_Electric Rev Req Model (2009 GRC) Revised 01-18-2010" xfId="1452"/>
    <cellStyle name="_Costs not in AURORA 2006GRC w gas price updated_Rebuttal Power Costs_Electric Rev Req Model (2009 GRC) Revised 01-18-2010 2" xfId="1453"/>
    <cellStyle name="_Costs not in AURORA 2006GRC w gas price updated_Rebuttal Power Costs_Electric Rev Req Model (2009 GRC) Revised 01-18-2010 2 2" xfId="7385"/>
    <cellStyle name="_Costs not in AURORA 2006GRC w gas price updated_Rebuttal Power Costs_Electric Rev Req Model (2009 GRC) Revised 01-18-2010 3" xfId="7386"/>
    <cellStyle name="_Costs not in AURORA 2006GRC w gas price updated_Rebuttal Power Costs_Electric Rev Req Model (2009 GRC) Revised 01-18-2010_DEM-WP(C) ENERG10C--ctn Mid-C_042010 2010GRC" xfId="1454"/>
    <cellStyle name="_Costs not in AURORA 2006GRC w gas price updated_Rebuttal Power Costs_Final Order Electric EXHIBIT A-1" xfId="1455"/>
    <cellStyle name="_Costs not in AURORA 2006GRC w gas price updated_Rebuttal Power Costs_Final Order Electric EXHIBIT A-1 2" xfId="7387"/>
    <cellStyle name="_Costs not in AURORA 2006GRC w gas price updated_Rebuttal Power Costs_Final Order Electric EXHIBIT A-1 2 2" xfId="7388"/>
    <cellStyle name="_Costs not in AURORA 2006GRC w gas price updated_Rebuttal Power Costs_Final Order Electric EXHIBIT A-1 3" xfId="7389"/>
    <cellStyle name="_Costs not in AURORA 2006GRC w gas price updated_TENASKA REGULATORY ASSET" xfId="1456"/>
    <cellStyle name="_Costs not in AURORA 2006GRC w gas price updated_TENASKA REGULATORY ASSET 2" xfId="7390"/>
    <cellStyle name="_Costs not in AURORA 2006GRC w gas price updated_TENASKA REGULATORY ASSET 2 2" xfId="7391"/>
    <cellStyle name="_Costs not in AURORA 2006GRC w gas price updated_TENASKA REGULATORY ASSET 3" xfId="7392"/>
    <cellStyle name="_Costs not in AURORA 2007 Rate Case" xfId="1457"/>
    <cellStyle name="_Costs not in AURORA 2007 Rate Case 2" xfId="1458"/>
    <cellStyle name="_Costs not in AURORA 2007 Rate Case 2 2" xfId="1459"/>
    <cellStyle name="_Costs not in AURORA 2007 Rate Case 2 2 2" xfId="7393"/>
    <cellStyle name="_Costs not in AURORA 2007 Rate Case 2 3" xfId="7394"/>
    <cellStyle name="_Costs not in AURORA 2007 Rate Case 3" xfId="1460"/>
    <cellStyle name="_Costs not in AURORA 2007 Rate Case 3 2" xfId="7395"/>
    <cellStyle name="_Costs not in AURORA 2007 Rate Case 4" xfId="1461"/>
    <cellStyle name="_Costs not in AURORA 2007 Rate Case 4 2" xfId="1462"/>
    <cellStyle name="_Costs not in AURORA 2007 Rate Case 5" xfId="1463"/>
    <cellStyle name="_Costs not in AURORA 2007 Rate Case 6" xfId="1464"/>
    <cellStyle name="_Costs not in AURORA 2007 Rate Case 6 2" xfId="1465"/>
    <cellStyle name="_Costs not in AURORA 2007 Rate Case 7" xfId="1466"/>
    <cellStyle name="_Costs not in AURORA 2007 Rate Case 7 2" xfId="1467"/>
    <cellStyle name="_Costs not in AURORA 2007 Rate Case_(C) WHE Proforma with ITC cash grant 10 Yr Amort_for deferral_102809" xfId="1468"/>
    <cellStyle name="_Costs not in AURORA 2007 Rate Case_(C) WHE Proforma with ITC cash grant 10 Yr Amort_for deferral_102809 2" xfId="1469"/>
    <cellStyle name="_Costs not in AURORA 2007 Rate Case_(C) WHE Proforma with ITC cash grant 10 Yr Amort_for deferral_102809 2 2" xfId="7396"/>
    <cellStyle name="_Costs not in AURORA 2007 Rate Case_(C) WHE Proforma with ITC cash grant 10 Yr Amort_for deferral_102809 3" xfId="7397"/>
    <cellStyle name="_Costs not in AURORA 2007 Rate Case_(C) WHE Proforma with ITC cash grant 10 Yr Amort_for deferral_102809_16.07E Wild Horse Wind Expansionwrkingfile" xfId="1470"/>
    <cellStyle name="_Costs not in AURORA 2007 Rate Case_(C) WHE Proforma with ITC cash grant 10 Yr Amort_for deferral_102809_16.07E Wild Horse Wind Expansionwrkingfile 2" xfId="1471"/>
    <cellStyle name="_Costs not in AURORA 2007 Rate Case_(C) WHE Proforma with ITC cash grant 10 Yr Amort_for deferral_102809_16.07E Wild Horse Wind Expansionwrkingfile 2 2" xfId="7398"/>
    <cellStyle name="_Costs not in AURORA 2007 Rate Case_(C) WHE Proforma with ITC cash grant 10 Yr Amort_for deferral_102809_16.07E Wild Horse Wind Expansionwrkingfile 3" xfId="7399"/>
    <cellStyle name="_Costs not in AURORA 2007 Rate Case_(C) WHE Proforma with ITC cash grant 10 Yr Amort_for deferral_102809_16.07E Wild Horse Wind Expansionwrkingfile SF" xfId="1472"/>
    <cellStyle name="_Costs not in AURORA 2007 Rate Case_(C) WHE Proforma with ITC cash grant 10 Yr Amort_for deferral_102809_16.07E Wild Horse Wind Expansionwrkingfile SF 2" xfId="1473"/>
    <cellStyle name="_Costs not in AURORA 2007 Rate Case_(C) WHE Proforma with ITC cash grant 10 Yr Amort_for deferral_102809_16.07E Wild Horse Wind Expansionwrkingfile SF 2 2" xfId="7400"/>
    <cellStyle name="_Costs not in AURORA 2007 Rate Case_(C) WHE Proforma with ITC cash grant 10 Yr Amort_for deferral_102809_16.07E Wild Horse Wind Expansionwrkingfile SF 3" xfId="7401"/>
    <cellStyle name="_Costs not in AURORA 2007 Rate Case_(C) WHE Proforma with ITC cash grant 10 Yr Amort_for deferral_102809_16.07E Wild Horse Wind Expansionwrkingfile SF_DEM-WP(C) ENERG10C--ctn Mid-C_042010 2010GRC" xfId="1474"/>
    <cellStyle name="_Costs not in AURORA 2007 Rate Case_(C) WHE Proforma with ITC cash grant 10 Yr Amort_for deferral_102809_16.07E Wild Horse Wind Expansionwrkingfile_DEM-WP(C) ENERG10C--ctn Mid-C_042010 2010GRC" xfId="1475"/>
    <cellStyle name="_Costs not in AURORA 2007 Rate Case_(C) WHE Proforma with ITC cash grant 10 Yr Amort_for deferral_102809_16.37E Wild Horse Expansion DeferralRevwrkingfile SF" xfId="1476"/>
    <cellStyle name="_Costs not in AURORA 2007 Rate Case_(C) WHE Proforma with ITC cash grant 10 Yr Amort_for deferral_102809_16.37E Wild Horse Expansion DeferralRevwrkingfile SF 2" xfId="1477"/>
    <cellStyle name="_Costs not in AURORA 2007 Rate Case_(C) WHE Proforma with ITC cash grant 10 Yr Amort_for deferral_102809_16.37E Wild Horse Expansion DeferralRevwrkingfile SF 2 2" xfId="7402"/>
    <cellStyle name="_Costs not in AURORA 2007 Rate Case_(C) WHE Proforma with ITC cash grant 10 Yr Amort_for deferral_102809_16.37E Wild Horse Expansion DeferralRevwrkingfile SF 3" xfId="7403"/>
    <cellStyle name="_Costs not in AURORA 2007 Rate Case_(C) WHE Proforma with ITC cash grant 10 Yr Amort_for deferral_102809_16.37E Wild Horse Expansion DeferralRevwrkingfile SF_DEM-WP(C) ENERG10C--ctn Mid-C_042010 2010GRC" xfId="1478"/>
    <cellStyle name="_Costs not in AURORA 2007 Rate Case_(C) WHE Proforma with ITC cash grant 10 Yr Amort_for deferral_102809_DEM-WP(C) ENERG10C--ctn Mid-C_042010 2010GRC" xfId="1479"/>
    <cellStyle name="_Costs not in AURORA 2007 Rate Case_(C) WHE Proforma with ITC cash grant 10 Yr Amort_for rebuttal_120709" xfId="1480"/>
    <cellStyle name="_Costs not in AURORA 2007 Rate Case_(C) WHE Proforma with ITC cash grant 10 Yr Amort_for rebuttal_120709 2" xfId="1481"/>
    <cellStyle name="_Costs not in AURORA 2007 Rate Case_(C) WHE Proforma with ITC cash grant 10 Yr Amort_for rebuttal_120709 2 2" xfId="7404"/>
    <cellStyle name="_Costs not in AURORA 2007 Rate Case_(C) WHE Proforma with ITC cash grant 10 Yr Amort_for rebuttal_120709 3" xfId="7405"/>
    <cellStyle name="_Costs not in AURORA 2007 Rate Case_(C) WHE Proforma with ITC cash grant 10 Yr Amort_for rebuttal_120709_DEM-WP(C) ENERG10C--ctn Mid-C_042010 2010GRC" xfId="1482"/>
    <cellStyle name="_Costs not in AURORA 2007 Rate Case_04.07E Wild Horse Wind Expansion" xfId="1483"/>
    <cellStyle name="_Costs not in AURORA 2007 Rate Case_04.07E Wild Horse Wind Expansion 2" xfId="1484"/>
    <cellStyle name="_Costs not in AURORA 2007 Rate Case_04.07E Wild Horse Wind Expansion 2 2" xfId="7406"/>
    <cellStyle name="_Costs not in AURORA 2007 Rate Case_04.07E Wild Horse Wind Expansion 3" xfId="7407"/>
    <cellStyle name="_Costs not in AURORA 2007 Rate Case_04.07E Wild Horse Wind Expansion_16.07E Wild Horse Wind Expansionwrkingfile" xfId="1485"/>
    <cellStyle name="_Costs not in AURORA 2007 Rate Case_04.07E Wild Horse Wind Expansion_16.07E Wild Horse Wind Expansionwrkingfile 2" xfId="1486"/>
    <cellStyle name="_Costs not in AURORA 2007 Rate Case_04.07E Wild Horse Wind Expansion_16.07E Wild Horse Wind Expansionwrkingfile 2 2" xfId="7408"/>
    <cellStyle name="_Costs not in AURORA 2007 Rate Case_04.07E Wild Horse Wind Expansion_16.07E Wild Horse Wind Expansionwrkingfile 3" xfId="7409"/>
    <cellStyle name="_Costs not in AURORA 2007 Rate Case_04.07E Wild Horse Wind Expansion_16.07E Wild Horse Wind Expansionwrkingfile SF" xfId="1487"/>
    <cellStyle name="_Costs not in AURORA 2007 Rate Case_04.07E Wild Horse Wind Expansion_16.07E Wild Horse Wind Expansionwrkingfile SF 2" xfId="1488"/>
    <cellStyle name="_Costs not in AURORA 2007 Rate Case_04.07E Wild Horse Wind Expansion_16.07E Wild Horse Wind Expansionwrkingfile SF 2 2" xfId="7410"/>
    <cellStyle name="_Costs not in AURORA 2007 Rate Case_04.07E Wild Horse Wind Expansion_16.07E Wild Horse Wind Expansionwrkingfile SF 3" xfId="7411"/>
    <cellStyle name="_Costs not in AURORA 2007 Rate Case_04.07E Wild Horse Wind Expansion_16.07E Wild Horse Wind Expansionwrkingfile SF_DEM-WP(C) ENERG10C--ctn Mid-C_042010 2010GRC" xfId="1489"/>
    <cellStyle name="_Costs not in AURORA 2007 Rate Case_04.07E Wild Horse Wind Expansion_16.07E Wild Horse Wind Expansionwrkingfile_DEM-WP(C) ENERG10C--ctn Mid-C_042010 2010GRC" xfId="1490"/>
    <cellStyle name="_Costs not in AURORA 2007 Rate Case_04.07E Wild Horse Wind Expansion_16.37E Wild Horse Expansion DeferralRevwrkingfile SF" xfId="1491"/>
    <cellStyle name="_Costs not in AURORA 2007 Rate Case_04.07E Wild Horse Wind Expansion_16.37E Wild Horse Expansion DeferralRevwrkingfile SF 2" xfId="1492"/>
    <cellStyle name="_Costs not in AURORA 2007 Rate Case_04.07E Wild Horse Wind Expansion_16.37E Wild Horse Expansion DeferralRevwrkingfile SF 2 2" xfId="7412"/>
    <cellStyle name="_Costs not in AURORA 2007 Rate Case_04.07E Wild Horse Wind Expansion_16.37E Wild Horse Expansion DeferralRevwrkingfile SF 3" xfId="7413"/>
    <cellStyle name="_Costs not in AURORA 2007 Rate Case_04.07E Wild Horse Wind Expansion_16.37E Wild Horse Expansion DeferralRevwrkingfile SF_DEM-WP(C) ENERG10C--ctn Mid-C_042010 2010GRC" xfId="1493"/>
    <cellStyle name="_Costs not in AURORA 2007 Rate Case_04.07E Wild Horse Wind Expansion_DEM-WP(C) ENERG10C--ctn Mid-C_042010 2010GRC" xfId="1494"/>
    <cellStyle name="_Costs not in AURORA 2007 Rate Case_16.07E Wild Horse Wind Expansionwrkingfile" xfId="1495"/>
    <cellStyle name="_Costs not in AURORA 2007 Rate Case_16.07E Wild Horse Wind Expansionwrkingfile 2" xfId="1496"/>
    <cellStyle name="_Costs not in AURORA 2007 Rate Case_16.07E Wild Horse Wind Expansionwrkingfile 2 2" xfId="7414"/>
    <cellStyle name="_Costs not in AURORA 2007 Rate Case_16.07E Wild Horse Wind Expansionwrkingfile 3" xfId="7415"/>
    <cellStyle name="_Costs not in AURORA 2007 Rate Case_16.07E Wild Horse Wind Expansionwrkingfile SF" xfId="1497"/>
    <cellStyle name="_Costs not in AURORA 2007 Rate Case_16.07E Wild Horse Wind Expansionwrkingfile SF 2" xfId="1498"/>
    <cellStyle name="_Costs not in AURORA 2007 Rate Case_16.07E Wild Horse Wind Expansionwrkingfile SF 2 2" xfId="7416"/>
    <cellStyle name="_Costs not in AURORA 2007 Rate Case_16.07E Wild Horse Wind Expansionwrkingfile SF 3" xfId="7417"/>
    <cellStyle name="_Costs not in AURORA 2007 Rate Case_16.07E Wild Horse Wind Expansionwrkingfile SF_DEM-WP(C) ENERG10C--ctn Mid-C_042010 2010GRC" xfId="1499"/>
    <cellStyle name="_Costs not in AURORA 2007 Rate Case_16.07E Wild Horse Wind Expansionwrkingfile_DEM-WP(C) ENERG10C--ctn Mid-C_042010 2010GRC" xfId="1500"/>
    <cellStyle name="_Costs not in AURORA 2007 Rate Case_16.37E Wild Horse Expansion DeferralRevwrkingfile SF" xfId="1501"/>
    <cellStyle name="_Costs not in AURORA 2007 Rate Case_16.37E Wild Horse Expansion DeferralRevwrkingfile SF 2" xfId="1502"/>
    <cellStyle name="_Costs not in AURORA 2007 Rate Case_16.37E Wild Horse Expansion DeferralRevwrkingfile SF 2 2" xfId="7418"/>
    <cellStyle name="_Costs not in AURORA 2007 Rate Case_16.37E Wild Horse Expansion DeferralRevwrkingfile SF 3" xfId="7419"/>
    <cellStyle name="_Costs not in AURORA 2007 Rate Case_16.37E Wild Horse Expansion DeferralRevwrkingfile SF_DEM-WP(C) ENERG10C--ctn Mid-C_042010 2010GRC" xfId="1503"/>
    <cellStyle name="_Costs not in AURORA 2007 Rate Case_2009 Compliance Filing PCA Exhibits for GRC" xfId="7420"/>
    <cellStyle name="_Costs not in AURORA 2007 Rate Case_2009 GRC Compl Filing - Exhibit D" xfId="1504"/>
    <cellStyle name="_Costs not in AURORA 2007 Rate Case_2009 GRC Compl Filing - Exhibit D 2" xfId="1505"/>
    <cellStyle name="_Costs not in AURORA 2007 Rate Case_2009 GRC Compl Filing - Exhibit D_DEM-WP(C) ENERG10C--ctn Mid-C_042010 2010GRC" xfId="1506"/>
    <cellStyle name="_Costs not in AURORA 2007 Rate Case_3.01 Income Statement" xfId="7421"/>
    <cellStyle name="_Costs not in AURORA 2007 Rate Case_4 31 Regulatory Assets and Liabilities  7 06- Exhibit D" xfId="1507"/>
    <cellStyle name="_Costs not in AURORA 2007 Rate Case_4 31 Regulatory Assets and Liabilities  7 06- Exhibit D 2" xfId="1508"/>
    <cellStyle name="_Costs not in AURORA 2007 Rate Case_4 31 Regulatory Assets and Liabilities  7 06- Exhibit D 2 2" xfId="7422"/>
    <cellStyle name="_Costs not in AURORA 2007 Rate Case_4 31 Regulatory Assets and Liabilities  7 06- Exhibit D 3" xfId="7423"/>
    <cellStyle name="_Costs not in AURORA 2007 Rate Case_4 31 Regulatory Assets and Liabilities  7 06- Exhibit D_DEM-WP(C) ENERG10C--ctn Mid-C_042010 2010GRC" xfId="1509"/>
    <cellStyle name="_Costs not in AURORA 2007 Rate Case_4 31 Regulatory Assets and Liabilities  7 06- Exhibit D_NIM Summary" xfId="1510"/>
    <cellStyle name="_Costs not in AURORA 2007 Rate Case_4 31 Regulatory Assets and Liabilities  7 06- Exhibit D_NIM Summary 2" xfId="1511"/>
    <cellStyle name="_Costs not in AURORA 2007 Rate Case_4 31 Regulatory Assets and Liabilities  7 06- Exhibit D_NIM Summary_DEM-WP(C) ENERG10C--ctn Mid-C_042010 2010GRC" xfId="1512"/>
    <cellStyle name="_Costs not in AURORA 2007 Rate Case_4 31E Reg Asset  Liab and EXH D" xfId="1513"/>
    <cellStyle name="_Costs not in AURORA 2007 Rate Case_4 31E Reg Asset  Liab and EXH D _ Aug 10 Filing (2)" xfId="1514"/>
    <cellStyle name="_Costs not in AURORA 2007 Rate Case_4 31E Reg Asset  Liab and EXH D _ Aug 10 Filing (2) 2" xfId="1515"/>
    <cellStyle name="_Costs not in AURORA 2007 Rate Case_4 31E Reg Asset  Liab and EXH D 2" xfId="1516"/>
    <cellStyle name="_Costs not in AURORA 2007 Rate Case_4 31E Reg Asset  Liab and EXH D 3" xfId="1517"/>
    <cellStyle name="_Costs not in AURORA 2007 Rate Case_4 32 Regulatory Assets and Liabilities  7 06- Exhibit D" xfId="1518"/>
    <cellStyle name="_Costs not in AURORA 2007 Rate Case_4 32 Regulatory Assets and Liabilities  7 06- Exhibit D 2" xfId="1519"/>
    <cellStyle name="_Costs not in AURORA 2007 Rate Case_4 32 Regulatory Assets and Liabilities  7 06- Exhibit D 2 2" xfId="7424"/>
    <cellStyle name="_Costs not in AURORA 2007 Rate Case_4 32 Regulatory Assets and Liabilities  7 06- Exhibit D 3" xfId="7425"/>
    <cellStyle name="_Costs not in AURORA 2007 Rate Case_4 32 Regulatory Assets and Liabilities  7 06- Exhibit D_DEM-WP(C) ENERG10C--ctn Mid-C_042010 2010GRC" xfId="1520"/>
    <cellStyle name="_Costs not in AURORA 2007 Rate Case_4 32 Regulatory Assets and Liabilities  7 06- Exhibit D_NIM Summary" xfId="1521"/>
    <cellStyle name="_Costs not in AURORA 2007 Rate Case_4 32 Regulatory Assets and Liabilities  7 06- Exhibit D_NIM Summary 2" xfId="1522"/>
    <cellStyle name="_Costs not in AURORA 2007 Rate Case_4 32 Regulatory Assets and Liabilities  7 06- Exhibit D_NIM Summary_DEM-WP(C) ENERG10C--ctn Mid-C_042010 2010GRC" xfId="1523"/>
    <cellStyle name="_Costs not in AURORA 2007 Rate Case_AURORA Total New" xfId="1524"/>
    <cellStyle name="_Costs not in AURORA 2007 Rate Case_AURORA Total New 2" xfId="1525"/>
    <cellStyle name="_Costs not in AURORA 2007 Rate Case_Book1" xfId="1526"/>
    <cellStyle name="_Costs not in AURORA 2007 Rate Case_Book2" xfId="1527"/>
    <cellStyle name="_Costs not in AURORA 2007 Rate Case_Book2 2" xfId="1528"/>
    <cellStyle name="_Costs not in AURORA 2007 Rate Case_Book2 2 2" xfId="7426"/>
    <cellStyle name="_Costs not in AURORA 2007 Rate Case_Book2 3" xfId="7427"/>
    <cellStyle name="_Costs not in AURORA 2007 Rate Case_Book2_Adj Bench DR 3 for Initial Briefs (Electric)" xfId="1529"/>
    <cellStyle name="_Costs not in AURORA 2007 Rate Case_Book2_Adj Bench DR 3 for Initial Briefs (Electric) 2" xfId="1530"/>
    <cellStyle name="_Costs not in AURORA 2007 Rate Case_Book2_Adj Bench DR 3 for Initial Briefs (Electric) 2 2" xfId="7428"/>
    <cellStyle name="_Costs not in AURORA 2007 Rate Case_Book2_Adj Bench DR 3 for Initial Briefs (Electric) 3" xfId="7429"/>
    <cellStyle name="_Costs not in AURORA 2007 Rate Case_Book2_Adj Bench DR 3 for Initial Briefs (Electric)_DEM-WP(C) ENERG10C--ctn Mid-C_042010 2010GRC" xfId="1531"/>
    <cellStyle name="_Costs not in AURORA 2007 Rate Case_Book2_DEM-WP(C) ENERG10C--ctn Mid-C_042010 2010GRC" xfId="1532"/>
    <cellStyle name="_Costs not in AURORA 2007 Rate Case_Book2_Electric Rev Req Model (2009 GRC) Rebuttal" xfId="1533"/>
    <cellStyle name="_Costs not in AURORA 2007 Rate Case_Book2_Electric Rev Req Model (2009 GRC) Rebuttal 2" xfId="7430"/>
    <cellStyle name="_Costs not in AURORA 2007 Rate Case_Book2_Electric Rev Req Model (2009 GRC) Rebuttal 2 2" xfId="7431"/>
    <cellStyle name="_Costs not in AURORA 2007 Rate Case_Book2_Electric Rev Req Model (2009 GRC) Rebuttal 3" xfId="7432"/>
    <cellStyle name="_Costs not in AURORA 2007 Rate Case_Book2_Electric Rev Req Model (2009 GRC) Rebuttal REmoval of New  WH Solar AdjustMI" xfId="1534"/>
    <cellStyle name="_Costs not in AURORA 2007 Rate Case_Book2_Electric Rev Req Model (2009 GRC) Rebuttal REmoval of New  WH Solar AdjustMI 2" xfId="1535"/>
    <cellStyle name="_Costs not in AURORA 2007 Rate Case_Book2_Electric Rev Req Model (2009 GRC) Rebuttal REmoval of New  WH Solar AdjustMI 2 2" xfId="7433"/>
    <cellStyle name="_Costs not in AURORA 2007 Rate Case_Book2_Electric Rev Req Model (2009 GRC) Rebuttal REmoval of New  WH Solar AdjustMI 3" xfId="7434"/>
    <cellStyle name="_Costs not in AURORA 2007 Rate Case_Book2_Electric Rev Req Model (2009 GRC) Rebuttal REmoval of New  WH Solar AdjustMI_DEM-WP(C) ENERG10C--ctn Mid-C_042010 2010GRC" xfId="1536"/>
    <cellStyle name="_Costs not in AURORA 2007 Rate Case_Book2_Electric Rev Req Model (2009 GRC) Revised 01-18-2010" xfId="1537"/>
    <cellStyle name="_Costs not in AURORA 2007 Rate Case_Book2_Electric Rev Req Model (2009 GRC) Revised 01-18-2010 2" xfId="1538"/>
    <cellStyle name="_Costs not in AURORA 2007 Rate Case_Book2_Electric Rev Req Model (2009 GRC) Revised 01-18-2010 2 2" xfId="7435"/>
    <cellStyle name="_Costs not in AURORA 2007 Rate Case_Book2_Electric Rev Req Model (2009 GRC) Revised 01-18-2010 3" xfId="7436"/>
    <cellStyle name="_Costs not in AURORA 2007 Rate Case_Book2_Electric Rev Req Model (2009 GRC) Revised 01-18-2010_DEM-WP(C) ENERG10C--ctn Mid-C_042010 2010GRC" xfId="1539"/>
    <cellStyle name="_Costs not in AURORA 2007 Rate Case_Book2_Final Order Electric EXHIBIT A-1" xfId="1540"/>
    <cellStyle name="_Costs not in AURORA 2007 Rate Case_Book2_Final Order Electric EXHIBIT A-1 2" xfId="7437"/>
    <cellStyle name="_Costs not in AURORA 2007 Rate Case_Book2_Final Order Electric EXHIBIT A-1 2 2" xfId="7438"/>
    <cellStyle name="_Costs not in AURORA 2007 Rate Case_Book2_Final Order Electric EXHIBIT A-1 3" xfId="7439"/>
    <cellStyle name="_Costs not in AURORA 2007 Rate Case_Book4" xfId="1541"/>
    <cellStyle name="_Costs not in AURORA 2007 Rate Case_Book4 2" xfId="1542"/>
    <cellStyle name="_Costs not in AURORA 2007 Rate Case_Book4 2 2" xfId="7440"/>
    <cellStyle name="_Costs not in AURORA 2007 Rate Case_Book4 3" xfId="7441"/>
    <cellStyle name="_Costs not in AURORA 2007 Rate Case_Book4_DEM-WP(C) ENERG10C--ctn Mid-C_042010 2010GRC" xfId="1543"/>
    <cellStyle name="_Costs not in AURORA 2007 Rate Case_Book9" xfId="1544"/>
    <cellStyle name="_Costs not in AURORA 2007 Rate Case_Book9 2" xfId="1545"/>
    <cellStyle name="_Costs not in AURORA 2007 Rate Case_Book9 2 2" xfId="7442"/>
    <cellStyle name="_Costs not in AURORA 2007 Rate Case_Book9 3" xfId="7443"/>
    <cellStyle name="_Costs not in AURORA 2007 Rate Case_Book9_DEM-WP(C) ENERG10C--ctn Mid-C_042010 2010GRC" xfId="1546"/>
    <cellStyle name="_Costs not in AURORA 2007 Rate Case_Chelan PUD Power Costs (8-10)" xfId="1547"/>
    <cellStyle name="_Costs not in AURORA 2007 Rate Case_DEM-WP(C) Chelan Power Costs" xfId="1548"/>
    <cellStyle name="_Costs not in AURORA 2007 Rate Case_DEM-WP(C) Chelan Power Costs 2" xfId="1549"/>
    <cellStyle name="_Costs not in AURORA 2007 Rate Case_DEM-WP(C) ENERG10C--ctn Mid-C_042010 2010GRC" xfId="1550"/>
    <cellStyle name="_Costs not in AURORA 2007 Rate Case_DEM-WP(C) Gas Transport 2010GRC" xfId="1551"/>
    <cellStyle name="_Costs not in AURORA 2007 Rate Case_DEM-WP(C) Gas Transport 2010GRC 2" xfId="1552"/>
    <cellStyle name="_Costs not in AURORA 2007 Rate Case_Electric COS Inputs" xfId="7444"/>
    <cellStyle name="_Costs not in AURORA 2007 Rate Case_Electric COS Inputs 2" xfId="7445"/>
    <cellStyle name="_Costs not in AURORA 2007 Rate Case_Electric COS Inputs 2 2" xfId="7446"/>
    <cellStyle name="_Costs not in AURORA 2007 Rate Case_Electric COS Inputs 2 2 2" xfId="7447"/>
    <cellStyle name="_Costs not in AURORA 2007 Rate Case_Electric COS Inputs 2 3" xfId="7448"/>
    <cellStyle name="_Costs not in AURORA 2007 Rate Case_Electric COS Inputs 2 3 2" xfId="7449"/>
    <cellStyle name="_Costs not in AURORA 2007 Rate Case_Electric COS Inputs 2 4" xfId="7450"/>
    <cellStyle name="_Costs not in AURORA 2007 Rate Case_Electric COS Inputs 2 4 2" xfId="7451"/>
    <cellStyle name="_Costs not in AURORA 2007 Rate Case_Electric COS Inputs 3" xfId="7452"/>
    <cellStyle name="_Costs not in AURORA 2007 Rate Case_Electric COS Inputs 3 2" xfId="7453"/>
    <cellStyle name="_Costs not in AURORA 2007 Rate Case_Electric COS Inputs 4" xfId="7454"/>
    <cellStyle name="_Costs not in AURORA 2007 Rate Case_Electric COS Inputs 4 2" xfId="7455"/>
    <cellStyle name="_Costs not in AURORA 2007 Rate Case_Electric COS Inputs 5" xfId="7456"/>
    <cellStyle name="_Costs not in AURORA 2007 Rate Case_Electric COS Inputs 6" xfId="7457"/>
    <cellStyle name="_Costs not in AURORA 2007 Rate Case_LSRWEP LGIA like Acctg Petition Aug 2010" xfId="1553"/>
    <cellStyle name="_Costs not in AURORA 2007 Rate Case_NIM Summary" xfId="1554"/>
    <cellStyle name="_Costs not in AURORA 2007 Rate Case_NIM Summary 09GRC" xfId="1555"/>
    <cellStyle name="_Costs not in AURORA 2007 Rate Case_NIM Summary 09GRC 2" xfId="1556"/>
    <cellStyle name="_Costs not in AURORA 2007 Rate Case_NIM Summary 09GRC_DEM-WP(C) ENERG10C--ctn Mid-C_042010 2010GRC" xfId="1557"/>
    <cellStyle name="_Costs not in AURORA 2007 Rate Case_NIM Summary 2" xfId="1558"/>
    <cellStyle name="_Costs not in AURORA 2007 Rate Case_NIM Summary 3" xfId="1559"/>
    <cellStyle name="_Costs not in AURORA 2007 Rate Case_NIM Summary 4" xfId="7458"/>
    <cellStyle name="_Costs not in AURORA 2007 Rate Case_NIM Summary 5" xfId="7459"/>
    <cellStyle name="_Costs not in AURORA 2007 Rate Case_NIM Summary 6" xfId="7460"/>
    <cellStyle name="_Costs not in AURORA 2007 Rate Case_NIM Summary 7" xfId="7461"/>
    <cellStyle name="_Costs not in AURORA 2007 Rate Case_NIM Summary 8" xfId="7462"/>
    <cellStyle name="_Costs not in AURORA 2007 Rate Case_NIM Summary 9" xfId="7463"/>
    <cellStyle name="_Costs not in AURORA 2007 Rate Case_NIM Summary_DEM-WP(C) ENERG10C--ctn Mid-C_042010 2010GRC" xfId="1560"/>
    <cellStyle name="_Costs not in AURORA 2007 Rate Case_PCA 10 -  Exhibit D from A Kellogg Jan 2011" xfId="7464"/>
    <cellStyle name="_Costs not in AURORA 2007 Rate Case_PCA 10 -  Exhibit D from A Kellogg July 2011" xfId="7465"/>
    <cellStyle name="_Costs not in AURORA 2007 Rate Case_PCA 10 -  Exhibit D from S Free Rcv'd 12-11" xfId="7466"/>
    <cellStyle name="_Costs not in AURORA 2007 Rate Case_PCA 9 -  Exhibit D April 2010" xfId="7467"/>
    <cellStyle name="_Costs not in AURORA 2007 Rate Case_PCA 9 -  Exhibit D April 2010 (3)" xfId="1561"/>
    <cellStyle name="_Costs not in AURORA 2007 Rate Case_PCA 9 -  Exhibit D April 2010 (3) 2" xfId="1562"/>
    <cellStyle name="_Costs not in AURORA 2007 Rate Case_PCA 9 -  Exhibit D April 2010 (3)_DEM-WP(C) ENERG10C--ctn Mid-C_042010 2010GRC" xfId="1563"/>
    <cellStyle name="_Costs not in AURORA 2007 Rate Case_PCA 9 -  Exhibit D Nov 2010" xfId="7468"/>
    <cellStyle name="_Costs not in AURORA 2007 Rate Case_PCA 9 - Exhibit D at August 2010" xfId="7469"/>
    <cellStyle name="_Costs not in AURORA 2007 Rate Case_PCA 9 - Exhibit D June 2010 GRC" xfId="7470"/>
    <cellStyle name="_Costs not in AURORA 2007 Rate Case_Power Costs - Comparison bx Rbtl-Staff-Jt-PC" xfId="1564"/>
    <cellStyle name="_Costs not in AURORA 2007 Rate Case_Power Costs - Comparison bx Rbtl-Staff-Jt-PC 2" xfId="1565"/>
    <cellStyle name="_Costs not in AURORA 2007 Rate Case_Power Costs - Comparison bx Rbtl-Staff-Jt-PC 2 2" xfId="7471"/>
    <cellStyle name="_Costs not in AURORA 2007 Rate Case_Power Costs - Comparison bx Rbtl-Staff-Jt-PC 3" xfId="7472"/>
    <cellStyle name="_Costs not in AURORA 2007 Rate Case_Power Costs - Comparison bx Rbtl-Staff-Jt-PC_Adj Bench DR 3 for Initial Briefs (Electric)" xfId="1566"/>
    <cellStyle name="_Costs not in AURORA 2007 Rate Case_Power Costs - Comparison bx Rbtl-Staff-Jt-PC_Adj Bench DR 3 for Initial Briefs (Electric) 2" xfId="1567"/>
    <cellStyle name="_Costs not in AURORA 2007 Rate Case_Power Costs - Comparison bx Rbtl-Staff-Jt-PC_Adj Bench DR 3 for Initial Briefs (Electric) 2 2" xfId="7473"/>
    <cellStyle name="_Costs not in AURORA 2007 Rate Case_Power Costs - Comparison bx Rbtl-Staff-Jt-PC_Adj Bench DR 3 for Initial Briefs (Electric) 3" xfId="7474"/>
    <cellStyle name="_Costs not in AURORA 2007 Rate Case_Power Costs - Comparison bx Rbtl-Staff-Jt-PC_Adj Bench DR 3 for Initial Briefs (Electric)_DEM-WP(C) ENERG10C--ctn Mid-C_042010 2010GRC" xfId="1568"/>
    <cellStyle name="_Costs not in AURORA 2007 Rate Case_Power Costs - Comparison bx Rbtl-Staff-Jt-PC_DEM-WP(C) ENERG10C--ctn Mid-C_042010 2010GRC" xfId="1569"/>
    <cellStyle name="_Costs not in AURORA 2007 Rate Case_Power Costs - Comparison bx Rbtl-Staff-Jt-PC_Electric Rev Req Model (2009 GRC) Rebuttal" xfId="1570"/>
    <cellStyle name="_Costs not in AURORA 2007 Rate Case_Power Costs - Comparison bx Rbtl-Staff-Jt-PC_Electric Rev Req Model (2009 GRC) Rebuttal 2" xfId="7475"/>
    <cellStyle name="_Costs not in AURORA 2007 Rate Case_Power Costs - Comparison bx Rbtl-Staff-Jt-PC_Electric Rev Req Model (2009 GRC) Rebuttal 2 2" xfId="7476"/>
    <cellStyle name="_Costs not in AURORA 2007 Rate Case_Power Costs - Comparison bx Rbtl-Staff-Jt-PC_Electric Rev Req Model (2009 GRC) Rebuttal 3" xfId="7477"/>
    <cellStyle name="_Costs not in AURORA 2007 Rate Case_Power Costs - Comparison bx Rbtl-Staff-Jt-PC_Electric Rev Req Model (2009 GRC) Rebuttal REmoval of New  WH Solar AdjustMI" xfId="1571"/>
    <cellStyle name="_Costs not in AURORA 2007 Rate Case_Power Costs - Comparison bx Rbtl-Staff-Jt-PC_Electric Rev Req Model (2009 GRC) Rebuttal REmoval of New  WH Solar AdjustMI 2" xfId="1572"/>
    <cellStyle name="_Costs not in AURORA 2007 Rate Case_Power Costs - Comparison bx Rbtl-Staff-Jt-PC_Electric Rev Req Model (2009 GRC) Rebuttal REmoval of New  WH Solar AdjustMI 2 2" xfId="7478"/>
    <cellStyle name="_Costs not in AURORA 2007 Rate Case_Power Costs - Comparison bx Rbtl-Staff-Jt-PC_Electric Rev Req Model (2009 GRC) Rebuttal REmoval of New  WH Solar AdjustMI 3" xfId="7479"/>
    <cellStyle name="_Costs not in AURORA 2007 Rate Case_Power Costs - Comparison bx Rbtl-Staff-Jt-PC_Electric Rev Req Model (2009 GRC) Rebuttal REmoval of New  WH Solar AdjustMI_DEM-WP(C) ENERG10C--ctn Mid-C_042010 2010GRC" xfId="1573"/>
    <cellStyle name="_Costs not in AURORA 2007 Rate Case_Power Costs - Comparison bx Rbtl-Staff-Jt-PC_Electric Rev Req Model (2009 GRC) Revised 01-18-2010" xfId="1574"/>
    <cellStyle name="_Costs not in AURORA 2007 Rate Case_Power Costs - Comparison bx Rbtl-Staff-Jt-PC_Electric Rev Req Model (2009 GRC) Revised 01-18-2010 2" xfId="1575"/>
    <cellStyle name="_Costs not in AURORA 2007 Rate Case_Power Costs - Comparison bx Rbtl-Staff-Jt-PC_Electric Rev Req Model (2009 GRC) Revised 01-18-2010 2 2" xfId="7480"/>
    <cellStyle name="_Costs not in AURORA 2007 Rate Case_Power Costs - Comparison bx Rbtl-Staff-Jt-PC_Electric Rev Req Model (2009 GRC) Revised 01-18-2010 3" xfId="7481"/>
    <cellStyle name="_Costs not in AURORA 2007 Rate Case_Power Costs - Comparison bx Rbtl-Staff-Jt-PC_Electric Rev Req Model (2009 GRC) Revised 01-18-2010_DEM-WP(C) ENERG10C--ctn Mid-C_042010 2010GRC" xfId="1576"/>
    <cellStyle name="_Costs not in AURORA 2007 Rate Case_Power Costs - Comparison bx Rbtl-Staff-Jt-PC_Final Order Electric EXHIBIT A-1" xfId="1577"/>
    <cellStyle name="_Costs not in AURORA 2007 Rate Case_Power Costs - Comparison bx Rbtl-Staff-Jt-PC_Final Order Electric EXHIBIT A-1 2" xfId="7482"/>
    <cellStyle name="_Costs not in AURORA 2007 Rate Case_Power Costs - Comparison bx Rbtl-Staff-Jt-PC_Final Order Electric EXHIBIT A-1 2 2" xfId="7483"/>
    <cellStyle name="_Costs not in AURORA 2007 Rate Case_Power Costs - Comparison bx Rbtl-Staff-Jt-PC_Final Order Electric EXHIBIT A-1 3" xfId="7484"/>
    <cellStyle name="_Costs not in AURORA 2007 Rate Case_Production Adj 4.37" xfId="7485"/>
    <cellStyle name="_Costs not in AURORA 2007 Rate Case_Production Adj 4.37 2" xfId="7486"/>
    <cellStyle name="_Costs not in AURORA 2007 Rate Case_Production Adj 4.37 2 2" xfId="7487"/>
    <cellStyle name="_Costs not in AURORA 2007 Rate Case_Production Adj 4.37 3" xfId="7488"/>
    <cellStyle name="_Costs not in AURORA 2007 Rate Case_Purchased Power Adj 4.03" xfId="7489"/>
    <cellStyle name="_Costs not in AURORA 2007 Rate Case_Purchased Power Adj 4.03 2" xfId="7490"/>
    <cellStyle name="_Costs not in AURORA 2007 Rate Case_Purchased Power Adj 4.03 2 2" xfId="7491"/>
    <cellStyle name="_Costs not in AURORA 2007 Rate Case_Purchased Power Adj 4.03 3" xfId="7492"/>
    <cellStyle name="_Costs not in AURORA 2007 Rate Case_Rebuttal Power Costs" xfId="1578"/>
    <cellStyle name="_Costs not in AURORA 2007 Rate Case_Rebuttal Power Costs 2" xfId="1579"/>
    <cellStyle name="_Costs not in AURORA 2007 Rate Case_Rebuttal Power Costs 2 2" xfId="7493"/>
    <cellStyle name="_Costs not in AURORA 2007 Rate Case_Rebuttal Power Costs 3" xfId="7494"/>
    <cellStyle name="_Costs not in AURORA 2007 Rate Case_Rebuttal Power Costs_Adj Bench DR 3 for Initial Briefs (Electric)" xfId="1580"/>
    <cellStyle name="_Costs not in AURORA 2007 Rate Case_Rebuttal Power Costs_Adj Bench DR 3 for Initial Briefs (Electric) 2" xfId="1581"/>
    <cellStyle name="_Costs not in AURORA 2007 Rate Case_Rebuttal Power Costs_Adj Bench DR 3 for Initial Briefs (Electric) 2 2" xfId="7495"/>
    <cellStyle name="_Costs not in AURORA 2007 Rate Case_Rebuttal Power Costs_Adj Bench DR 3 for Initial Briefs (Electric) 3" xfId="7496"/>
    <cellStyle name="_Costs not in AURORA 2007 Rate Case_Rebuttal Power Costs_Adj Bench DR 3 for Initial Briefs (Electric)_DEM-WP(C) ENERG10C--ctn Mid-C_042010 2010GRC" xfId="1582"/>
    <cellStyle name="_Costs not in AURORA 2007 Rate Case_Rebuttal Power Costs_DEM-WP(C) ENERG10C--ctn Mid-C_042010 2010GRC" xfId="1583"/>
    <cellStyle name="_Costs not in AURORA 2007 Rate Case_Rebuttal Power Costs_Electric Rev Req Model (2009 GRC) Rebuttal" xfId="1584"/>
    <cellStyle name="_Costs not in AURORA 2007 Rate Case_Rebuttal Power Costs_Electric Rev Req Model (2009 GRC) Rebuttal 2" xfId="7497"/>
    <cellStyle name="_Costs not in AURORA 2007 Rate Case_Rebuttal Power Costs_Electric Rev Req Model (2009 GRC) Rebuttal 2 2" xfId="7498"/>
    <cellStyle name="_Costs not in AURORA 2007 Rate Case_Rebuttal Power Costs_Electric Rev Req Model (2009 GRC) Rebuttal 3" xfId="7499"/>
    <cellStyle name="_Costs not in AURORA 2007 Rate Case_Rebuttal Power Costs_Electric Rev Req Model (2009 GRC) Rebuttal REmoval of New  WH Solar AdjustMI" xfId="1585"/>
    <cellStyle name="_Costs not in AURORA 2007 Rate Case_Rebuttal Power Costs_Electric Rev Req Model (2009 GRC) Rebuttal REmoval of New  WH Solar AdjustMI 2" xfId="1586"/>
    <cellStyle name="_Costs not in AURORA 2007 Rate Case_Rebuttal Power Costs_Electric Rev Req Model (2009 GRC) Rebuttal REmoval of New  WH Solar AdjustMI 2 2" xfId="7500"/>
    <cellStyle name="_Costs not in AURORA 2007 Rate Case_Rebuttal Power Costs_Electric Rev Req Model (2009 GRC) Rebuttal REmoval of New  WH Solar AdjustMI 3" xfId="7501"/>
    <cellStyle name="_Costs not in AURORA 2007 Rate Case_Rebuttal Power Costs_Electric Rev Req Model (2009 GRC) Rebuttal REmoval of New  WH Solar AdjustMI_DEM-WP(C) ENERG10C--ctn Mid-C_042010 2010GRC" xfId="1587"/>
    <cellStyle name="_Costs not in AURORA 2007 Rate Case_Rebuttal Power Costs_Electric Rev Req Model (2009 GRC) Revised 01-18-2010" xfId="1588"/>
    <cellStyle name="_Costs not in AURORA 2007 Rate Case_Rebuttal Power Costs_Electric Rev Req Model (2009 GRC) Revised 01-18-2010 2" xfId="1589"/>
    <cellStyle name="_Costs not in AURORA 2007 Rate Case_Rebuttal Power Costs_Electric Rev Req Model (2009 GRC) Revised 01-18-2010 2 2" xfId="7502"/>
    <cellStyle name="_Costs not in AURORA 2007 Rate Case_Rebuttal Power Costs_Electric Rev Req Model (2009 GRC) Revised 01-18-2010 3" xfId="7503"/>
    <cellStyle name="_Costs not in AURORA 2007 Rate Case_Rebuttal Power Costs_Electric Rev Req Model (2009 GRC) Revised 01-18-2010_DEM-WP(C) ENERG10C--ctn Mid-C_042010 2010GRC" xfId="1590"/>
    <cellStyle name="_Costs not in AURORA 2007 Rate Case_Rebuttal Power Costs_Final Order Electric EXHIBIT A-1" xfId="1591"/>
    <cellStyle name="_Costs not in AURORA 2007 Rate Case_Rebuttal Power Costs_Final Order Electric EXHIBIT A-1 2" xfId="7504"/>
    <cellStyle name="_Costs not in AURORA 2007 Rate Case_Rebuttal Power Costs_Final Order Electric EXHIBIT A-1 2 2" xfId="7505"/>
    <cellStyle name="_Costs not in AURORA 2007 Rate Case_Rebuttal Power Costs_Final Order Electric EXHIBIT A-1 3" xfId="7506"/>
    <cellStyle name="_Costs not in AURORA 2007 Rate Case_ROR 5.02" xfId="7507"/>
    <cellStyle name="_Costs not in AURORA 2007 Rate Case_ROR 5.02 2" xfId="7508"/>
    <cellStyle name="_Costs not in AURORA 2007 Rate Case_ROR 5.02 2 2" xfId="7509"/>
    <cellStyle name="_Costs not in AURORA 2007 Rate Case_ROR 5.02 3" xfId="7510"/>
    <cellStyle name="_Costs not in AURORA 2007 Rate Case_Transmission Workbook for May BOD" xfId="1592"/>
    <cellStyle name="_Costs not in AURORA 2007 Rate Case_Transmission Workbook for May BOD 2" xfId="1593"/>
    <cellStyle name="_Costs not in AURORA 2007 Rate Case_Transmission Workbook for May BOD_DEM-WP(C) ENERG10C--ctn Mid-C_042010 2010GRC" xfId="1594"/>
    <cellStyle name="_Costs not in AURORA 2007 Rate Case_Wind Integration 10GRC" xfId="1595"/>
    <cellStyle name="_Costs not in AURORA 2007 Rate Case_Wind Integration 10GRC 2" xfId="1596"/>
    <cellStyle name="_Costs not in AURORA 2007 Rate Case_Wind Integration 10GRC_DEM-WP(C) ENERG10C--ctn Mid-C_042010 2010GRC" xfId="1597"/>
    <cellStyle name="_Costs not in KWI3000 '06Budget" xfId="1598"/>
    <cellStyle name="_Costs not in KWI3000 '06Budget 2" xfId="1599"/>
    <cellStyle name="_Costs not in KWI3000 '06Budget 2 2" xfId="1600"/>
    <cellStyle name="_Costs not in KWI3000 '06Budget 2 2 2" xfId="7511"/>
    <cellStyle name="_Costs not in KWI3000 '06Budget 2 3" xfId="7512"/>
    <cellStyle name="_Costs not in KWI3000 '06Budget 3" xfId="1601"/>
    <cellStyle name="_Costs not in KWI3000 '06Budget 3 2" xfId="7513"/>
    <cellStyle name="_Costs not in KWI3000 '06Budget 3 2 2" xfId="7514"/>
    <cellStyle name="_Costs not in KWI3000 '06Budget 3 3" xfId="7515"/>
    <cellStyle name="_Costs not in KWI3000 '06Budget 3 3 2" xfId="7516"/>
    <cellStyle name="_Costs not in KWI3000 '06Budget 3 4" xfId="7517"/>
    <cellStyle name="_Costs not in KWI3000 '06Budget 3 4 2" xfId="7518"/>
    <cellStyle name="_Costs not in KWI3000 '06Budget 4" xfId="1602"/>
    <cellStyle name="_Costs not in KWI3000 '06Budget 4 2" xfId="1603"/>
    <cellStyle name="_Costs not in KWI3000 '06Budget 5" xfId="1604"/>
    <cellStyle name="_Costs not in KWI3000 '06Budget 5 2" xfId="1605"/>
    <cellStyle name="_Costs not in KWI3000 '06Budget 6" xfId="1606"/>
    <cellStyle name="_Costs not in KWI3000 '06Budget 7" xfId="1607"/>
    <cellStyle name="_Costs not in KWI3000 '06Budget 7 2" xfId="1608"/>
    <cellStyle name="_Costs not in KWI3000 '06Budget 8" xfId="1609"/>
    <cellStyle name="_Costs not in KWI3000 '06Budget 8 2" xfId="1610"/>
    <cellStyle name="_Costs not in KWI3000 '06Budget_(C) WHE Proforma with ITC cash grant 10 Yr Amort_for deferral_102809" xfId="1611"/>
    <cellStyle name="_Costs not in KWI3000 '06Budget_(C) WHE Proforma with ITC cash grant 10 Yr Amort_for deferral_102809 2" xfId="1612"/>
    <cellStyle name="_Costs not in KWI3000 '06Budget_(C) WHE Proforma with ITC cash grant 10 Yr Amort_for deferral_102809 2 2" xfId="7519"/>
    <cellStyle name="_Costs not in KWI3000 '06Budget_(C) WHE Proforma with ITC cash grant 10 Yr Amort_for deferral_102809 3" xfId="7520"/>
    <cellStyle name="_Costs not in KWI3000 '06Budget_(C) WHE Proforma with ITC cash grant 10 Yr Amort_for deferral_102809_16.07E Wild Horse Wind Expansionwrkingfile" xfId="1613"/>
    <cellStyle name="_Costs not in KWI3000 '06Budget_(C) WHE Proforma with ITC cash grant 10 Yr Amort_for deferral_102809_16.07E Wild Horse Wind Expansionwrkingfile 2" xfId="1614"/>
    <cellStyle name="_Costs not in KWI3000 '06Budget_(C) WHE Proforma with ITC cash grant 10 Yr Amort_for deferral_102809_16.07E Wild Horse Wind Expansionwrkingfile 2 2" xfId="7521"/>
    <cellStyle name="_Costs not in KWI3000 '06Budget_(C) WHE Proforma with ITC cash grant 10 Yr Amort_for deferral_102809_16.07E Wild Horse Wind Expansionwrkingfile 3" xfId="7522"/>
    <cellStyle name="_Costs not in KWI3000 '06Budget_(C) WHE Proforma with ITC cash grant 10 Yr Amort_for deferral_102809_16.07E Wild Horse Wind Expansionwrkingfile SF" xfId="1615"/>
    <cellStyle name="_Costs not in KWI3000 '06Budget_(C) WHE Proforma with ITC cash grant 10 Yr Amort_for deferral_102809_16.07E Wild Horse Wind Expansionwrkingfile SF 2" xfId="1616"/>
    <cellStyle name="_Costs not in KWI3000 '06Budget_(C) WHE Proforma with ITC cash grant 10 Yr Amort_for deferral_102809_16.07E Wild Horse Wind Expansionwrkingfile SF 2 2" xfId="7523"/>
    <cellStyle name="_Costs not in KWI3000 '06Budget_(C) WHE Proforma with ITC cash grant 10 Yr Amort_for deferral_102809_16.07E Wild Horse Wind Expansionwrkingfile SF 3" xfId="7524"/>
    <cellStyle name="_Costs not in KWI3000 '06Budget_(C) WHE Proforma with ITC cash grant 10 Yr Amort_for deferral_102809_16.07E Wild Horse Wind Expansionwrkingfile SF_DEM-WP(C) ENERG10C--ctn Mid-C_042010 2010GRC" xfId="1617"/>
    <cellStyle name="_Costs not in KWI3000 '06Budget_(C) WHE Proforma with ITC cash grant 10 Yr Amort_for deferral_102809_16.07E Wild Horse Wind Expansionwrkingfile_DEM-WP(C) ENERG10C--ctn Mid-C_042010 2010GRC" xfId="1618"/>
    <cellStyle name="_Costs not in KWI3000 '06Budget_(C) WHE Proforma with ITC cash grant 10 Yr Amort_for deferral_102809_16.37E Wild Horse Expansion DeferralRevwrkingfile SF" xfId="1619"/>
    <cellStyle name="_Costs not in KWI3000 '06Budget_(C) WHE Proforma with ITC cash grant 10 Yr Amort_for deferral_102809_16.37E Wild Horse Expansion DeferralRevwrkingfile SF 2" xfId="1620"/>
    <cellStyle name="_Costs not in KWI3000 '06Budget_(C) WHE Proforma with ITC cash grant 10 Yr Amort_for deferral_102809_16.37E Wild Horse Expansion DeferralRevwrkingfile SF 2 2" xfId="7525"/>
    <cellStyle name="_Costs not in KWI3000 '06Budget_(C) WHE Proforma with ITC cash grant 10 Yr Amort_for deferral_102809_16.37E Wild Horse Expansion DeferralRevwrkingfile SF 3" xfId="7526"/>
    <cellStyle name="_Costs not in KWI3000 '06Budget_(C) WHE Proforma with ITC cash grant 10 Yr Amort_for deferral_102809_16.37E Wild Horse Expansion DeferralRevwrkingfile SF_DEM-WP(C) ENERG10C--ctn Mid-C_042010 2010GRC" xfId="1621"/>
    <cellStyle name="_Costs not in KWI3000 '06Budget_(C) WHE Proforma with ITC cash grant 10 Yr Amort_for deferral_102809_DEM-WP(C) ENERG10C--ctn Mid-C_042010 2010GRC" xfId="1622"/>
    <cellStyle name="_Costs not in KWI3000 '06Budget_(C) WHE Proforma with ITC cash grant 10 Yr Amort_for rebuttal_120709" xfId="1623"/>
    <cellStyle name="_Costs not in KWI3000 '06Budget_(C) WHE Proforma with ITC cash grant 10 Yr Amort_for rebuttal_120709 2" xfId="1624"/>
    <cellStyle name="_Costs not in KWI3000 '06Budget_(C) WHE Proforma with ITC cash grant 10 Yr Amort_for rebuttal_120709 2 2" xfId="7527"/>
    <cellStyle name="_Costs not in KWI3000 '06Budget_(C) WHE Proforma with ITC cash grant 10 Yr Amort_for rebuttal_120709 3" xfId="7528"/>
    <cellStyle name="_Costs not in KWI3000 '06Budget_(C) WHE Proforma with ITC cash grant 10 Yr Amort_for rebuttal_120709_DEM-WP(C) ENERG10C--ctn Mid-C_042010 2010GRC" xfId="1625"/>
    <cellStyle name="_Costs not in KWI3000 '06Budget_04.07E Wild Horse Wind Expansion" xfId="1626"/>
    <cellStyle name="_Costs not in KWI3000 '06Budget_04.07E Wild Horse Wind Expansion 2" xfId="1627"/>
    <cellStyle name="_Costs not in KWI3000 '06Budget_04.07E Wild Horse Wind Expansion 2 2" xfId="7529"/>
    <cellStyle name="_Costs not in KWI3000 '06Budget_04.07E Wild Horse Wind Expansion 3" xfId="7530"/>
    <cellStyle name="_Costs not in KWI3000 '06Budget_04.07E Wild Horse Wind Expansion_16.07E Wild Horse Wind Expansionwrkingfile" xfId="1628"/>
    <cellStyle name="_Costs not in KWI3000 '06Budget_04.07E Wild Horse Wind Expansion_16.07E Wild Horse Wind Expansionwrkingfile 2" xfId="1629"/>
    <cellStyle name="_Costs not in KWI3000 '06Budget_04.07E Wild Horse Wind Expansion_16.07E Wild Horse Wind Expansionwrkingfile 2 2" xfId="7531"/>
    <cellStyle name="_Costs not in KWI3000 '06Budget_04.07E Wild Horse Wind Expansion_16.07E Wild Horse Wind Expansionwrkingfile 3" xfId="7532"/>
    <cellStyle name="_Costs not in KWI3000 '06Budget_04.07E Wild Horse Wind Expansion_16.07E Wild Horse Wind Expansionwrkingfile SF" xfId="1630"/>
    <cellStyle name="_Costs not in KWI3000 '06Budget_04.07E Wild Horse Wind Expansion_16.07E Wild Horse Wind Expansionwrkingfile SF 2" xfId="1631"/>
    <cellStyle name="_Costs not in KWI3000 '06Budget_04.07E Wild Horse Wind Expansion_16.07E Wild Horse Wind Expansionwrkingfile SF 2 2" xfId="7533"/>
    <cellStyle name="_Costs not in KWI3000 '06Budget_04.07E Wild Horse Wind Expansion_16.07E Wild Horse Wind Expansionwrkingfile SF 3" xfId="7534"/>
    <cellStyle name="_Costs not in KWI3000 '06Budget_04.07E Wild Horse Wind Expansion_16.07E Wild Horse Wind Expansionwrkingfile SF_DEM-WP(C) ENERG10C--ctn Mid-C_042010 2010GRC" xfId="1632"/>
    <cellStyle name="_Costs not in KWI3000 '06Budget_04.07E Wild Horse Wind Expansion_16.07E Wild Horse Wind Expansionwrkingfile_DEM-WP(C) ENERG10C--ctn Mid-C_042010 2010GRC" xfId="1633"/>
    <cellStyle name="_Costs not in KWI3000 '06Budget_04.07E Wild Horse Wind Expansion_16.37E Wild Horse Expansion DeferralRevwrkingfile SF" xfId="1634"/>
    <cellStyle name="_Costs not in KWI3000 '06Budget_04.07E Wild Horse Wind Expansion_16.37E Wild Horse Expansion DeferralRevwrkingfile SF 2" xfId="1635"/>
    <cellStyle name="_Costs not in KWI3000 '06Budget_04.07E Wild Horse Wind Expansion_16.37E Wild Horse Expansion DeferralRevwrkingfile SF 2 2" xfId="7535"/>
    <cellStyle name="_Costs not in KWI3000 '06Budget_04.07E Wild Horse Wind Expansion_16.37E Wild Horse Expansion DeferralRevwrkingfile SF 3" xfId="7536"/>
    <cellStyle name="_Costs not in KWI3000 '06Budget_04.07E Wild Horse Wind Expansion_16.37E Wild Horse Expansion DeferralRevwrkingfile SF_DEM-WP(C) ENERG10C--ctn Mid-C_042010 2010GRC" xfId="1636"/>
    <cellStyle name="_Costs not in KWI3000 '06Budget_04.07E Wild Horse Wind Expansion_DEM-WP(C) ENERG10C--ctn Mid-C_042010 2010GRC" xfId="1637"/>
    <cellStyle name="_Costs not in KWI3000 '06Budget_16.07E Wild Horse Wind Expansionwrkingfile" xfId="1638"/>
    <cellStyle name="_Costs not in KWI3000 '06Budget_16.07E Wild Horse Wind Expansionwrkingfile 2" xfId="1639"/>
    <cellStyle name="_Costs not in KWI3000 '06Budget_16.07E Wild Horse Wind Expansionwrkingfile 2 2" xfId="7537"/>
    <cellStyle name="_Costs not in KWI3000 '06Budget_16.07E Wild Horse Wind Expansionwrkingfile 3" xfId="7538"/>
    <cellStyle name="_Costs not in KWI3000 '06Budget_16.07E Wild Horse Wind Expansionwrkingfile SF" xfId="1640"/>
    <cellStyle name="_Costs not in KWI3000 '06Budget_16.07E Wild Horse Wind Expansionwrkingfile SF 2" xfId="1641"/>
    <cellStyle name="_Costs not in KWI3000 '06Budget_16.07E Wild Horse Wind Expansionwrkingfile SF 2 2" xfId="7539"/>
    <cellStyle name="_Costs not in KWI3000 '06Budget_16.07E Wild Horse Wind Expansionwrkingfile SF 3" xfId="7540"/>
    <cellStyle name="_Costs not in KWI3000 '06Budget_16.07E Wild Horse Wind Expansionwrkingfile SF_DEM-WP(C) ENERG10C--ctn Mid-C_042010 2010GRC" xfId="1642"/>
    <cellStyle name="_Costs not in KWI3000 '06Budget_16.07E Wild Horse Wind Expansionwrkingfile_DEM-WP(C) ENERG10C--ctn Mid-C_042010 2010GRC" xfId="1643"/>
    <cellStyle name="_Costs not in KWI3000 '06Budget_16.37E Wild Horse Expansion DeferralRevwrkingfile SF" xfId="1644"/>
    <cellStyle name="_Costs not in KWI3000 '06Budget_16.37E Wild Horse Expansion DeferralRevwrkingfile SF 2" xfId="1645"/>
    <cellStyle name="_Costs not in KWI3000 '06Budget_16.37E Wild Horse Expansion DeferralRevwrkingfile SF 2 2" xfId="7541"/>
    <cellStyle name="_Costs not in KWI3000 '06Budget_16.37E Wild Horse Expansion DeferralRevwrkingfile SF 3" xfId="7542"/>
    <cellStyle name="_Costs not in KWI3000 '06Budget_16.37E Wild Horse Expansion DeferralRevwrkingfile SF_DEM-WP(C) ENERG10C--ctn Mid-C_042010 2010GRC" xfId="1646"/>
    <cellStyle name="_Costs not in KWI3000 '06Budget_2009 Compliance Filing PCA Exhibits for GRC" xfId="7543"/>
    <cellStyle name="_Costs not in KWI3000 '06Budget_2009 GRC Compl Filing - Exhibit D" xfId="1647"/>
    <cellStyle name="_Costs not in KWI3000 '06Budget_2009 GRC Compl Filing - Exhibit D 2" xfId="1648"/>
    <cellStyle name="_Costs not in KWI3000 '06Budget_2009 GRC Compl Filing - Exhibit D_DEM-WP(C) ENERG10C--ctn Mid-C_042010 2010GRC" xfId="1649"/>
    <cellStyle name="_Costs not in KWI3000 '06Budget_3.01 Income Statement" xfId="7544"/>
    <cellStyle name="_Costs not in KWI3000 '06Budget_4 31 Regulatory Assets and Liabilities  7 06- Exhibit D" xfId="1650"/>
    <cellStyle name="_Costs not in KWI3000 '06Budget_4 31 Regulatory Assets and Liabilities  7 06- Exhibit D 2" xfId="1651"/>
    <cellStyle name="_Costs not in KWI3000 '06Budget_4 31 Regulatory Assets and Liabilities  7 06- Exhibit D 2 2" xfId="7545"/>
    <cellStyle name="_Costs not in KWI3000 '06Budget_4 31 Regulatory Assets and Liabilities  7 06- Exhibit D 3" xfId="7546"/>
    <cellStyle name="_Costs not in KWI3000 '06Budget_4 31 Regulatory Assets and Liabilities  7 06- Exhibit D_DEM-WP(C) ENERG10C--ctn Mid-C_042010 2010GRC" xfId="1652"/>
    <cellStyle name="_Costs not in KWI3000 '06Budget_4 31 Regulatory Assets and Liabilities  7 06- Exhibit D_NIM Summary" xfId="1653"/>
    <cellStyle name="_Costs not in KWI3000 '06Budget_4 31 Regulatory Assets and Liabilities  7 06- Exhibit D_NIM Summary 2" xfId="1654"/>
    <cellStyle name="_Costs not in KWI3000 '06Budget_4 31 Regulatory Assets and Liabilities  7 06- Exhibit D_NIM Summary_DEM-WP(C) ENERG10C--ctn Mid-C_042010 2010GRC" xfId="1655"/>
    <cellStyle name="_Costs not in KWI3000 '06Budget_4 31 Regulatory Assets and Liabilities  7 06- Exhibit D_NIM+O&amp;M" xfId="1656"/>
    <cellStyle name="_Costs not in KWI3000 '06Budget_4 31 Regulatory Assets and Liabilities  7 06- Exhibit D_NIM+O&amp;M Monthly" xfId="1657"/>
    <cellStyle name="_Costs not in KWI3000 '06Budget_4 31E Reg Asset  Liab and EXH D" xfId="1658"/>
    <cellStyle name="_Costs not in KWI3000 '06Budget_4 31E Reg Asset  Liab and EXH D _ Aug 10 Filing (2)" xfId="1659"/>
    <cellStyle name="_Costs not in KWI3000 '06Budget_4 31E Reg Asset  Liab and EXH D _ Aug 10 Filing (2) 2" xfId="1660"/>
    <cellStyle name="_Costs not in KWI3000 '06Budget_4 31E Reg Asset  Liab and EXH D 2" xfId="1661"/>
    <cellStyle name="_Costs not in KWI3000 '06Budget_4 31E Reg Asset  Liab and EXH D 3" xfId="1662"/>
    <cellStyle name="_Costs not in KWI3000 '06Budget_4 32 Regulatory Assets and Liabilities  7 06- Exhibit D" xfId="1663"/>
    <cellStyle name="_Costs not in KWI3000 '06Budget_4 32 Regulatory Assets and Liabilities  7 06- Exhibit D 2" xfId="1664"/>
    <cellStyle name="_Costs not in KWI3000 '06Budget_4 32 Regulatory Assets and Liabilities  7 06- Exhibit D 2 2" xfId="7547"/>
    <cellStyle name="_Costs not in KWI3000 '06Budget_4 32 Regulatory Assets and Liabilities  7 06- Exhibit D 3" xfId="7548"/>
    <cellStyle name="_Costs not in KWI3000 '06Budget_4 32 Regulatory Assets and Liabilities  7 06- Exhibit D_DEM-WP(C) ENERG10C--ctn Mid-C_042010 2010GRC" xfId="1665"/>
    <cellStyle name="_Costs not in KWI3000 '06Budget_4 32 Regulatory Assets and Liabilities  7 06- Exhibit D_NIM Summary" xfId="1666"/>
    <cellStyle name="_Costs not in KWI3000 '06Budget_4 32 Regulatory Assets and Liabilities  7 06- Exhibit D_NIM Summary 2" xfId="1667"/>
    <cellStyle name="_Costs not in KWI3000 '06Budget_4 32 Regulatory Assets and Liabilities  7 06- Exhibit D_NIM Summary_DEM-WP(C) ENERG10C--ctn Mid-C_042010 2010GRC" xfId="1668"/>
    <cellStyle name="_Costs not in KWI3000 '06Budget_4 32 Regulatory Assets and Liabilities  7 06- Exhibit D_NIM+O&amp;M" xfId="1669"/>
    <cellStyle name="_Costs not in KWI3000 '06Budget_4 32 Regulatory Assets and Liabilities  7 06- Exhibit D_NIM+O&amp;M Monthly" xfId="1670"/>
    <cellStyle name="_Costs not in KWI3000 '06Budget_ACCOUNTS" xfId="7549"/>
    <cellStyle name="_Costs not in KWI3000 '06Budget_AURORA Total New" xfId="1671"/>
    <cellStyle name="_Costs not in KWI3000 '06Budget_AURORA Total New 2" xfId="1672"/>
    <cellStyle name="_Costs not in KWI3000 '06Budget_Book1" xfId="1673"/>
    <cellStyle name="_Costs not in KWI3000 '06Budget_Book2" xfId="1674"/>
    <cellStyle name="_Costs not in KWI3000 '06Budget_Book2 2" xfId="1675"/>
    <cellStyle name="_Costs not in KWI3000 '06Budget_Book2 2 2" xfId="7550"/>
    <cellStyle name="_Costs not in KWI3000 '06Budget_Book2 3" xfId="7551"/>
    <cellStyle name="_Costs not in KWI3000 '06Budget_Book2_Adj Bench DR 3 for Initial Briefs (Electric)" xfId="1676"/>
    <cellStyle name="_Costs not in KWI3000 '06Budget_Book2_Adj Bench DR 3 for Initial Briefs (Electric) 2" xfId="1677"/>
    <cellStyle name="_Costs not in KWI3000 '06Budget_Book2_Adj Bench DR 3 for Initial Briefs (Electric) 2 2" xfId="7552"/>
    <cellStyle name="_Costs not in KWI3000 '06Budget_Book2_Adj Bench DR 3 for Initial Briefs (Electric) 3" xfId="7553"/>
    <cellStyle name="_Costs not in KWI3000 '06Budget_Book2_Adj Bench DR 3 for Initial Briefs (Electric)_DEM-WP(C) ENERG10C--ctn Mid-C_042010 2010GRC" xfId="1678"/>
    <cellStyle name="_Costs not in KWI3000 '06Budget_Book2_DEM-WP(C) ENERG10C--ctn Mid-C_042010 2010GRC" xfId="1679"/>
    <cellStyle name="_Costs not in KWI3000 '06Budget_Book2_Electric Rev Req Model (2009 GRC) Rebuttal" xfId="1680"/>
    <cellStyle name="_Costs not in KWI3000 '06Budget_Book2_Electric Rev Req Model (2009 GRC) Rebuttal 2" xfId="7554"/>
    <cellStyle name="_Costs not in KWI3000 '06Budget_Book2_Electric Rev Req Model (2009 GRC) Rebuttal 2 2" xfId="7555"/>
    <cellStyle name="_Costs not in KWI3000 '06Budget_Book2_Electric Rev Req Model (2009 GRC) Rebuttal 3" xfId="7556"/>
    <cellStyle name="_Costs not in KWI3000 '06Budget_Book2_Electric Rev Req Model (2009 GRC) Rebuttal REmoval of New  WH Solar AdjustMI" xfId="1681"/>
    <cellStyle name="_Costs not in KWI3000 '06Budget_Book2_Electric Rev Req Model (2009 GRC) Rebuttal REmoval of New  WH Solar AdjustMI 2" xfId="1682"/>
    <cellStyle name="_Costs not in KWI3000 '06Budget_Book2_Electric Rev Req Model (2009 GRC) Rebuttal REmoval of New  WH Solar AdjustMI 2 2" xfId="7557"/>
    <cellStyle name="_Costs not in KWI3000 '06Budget_Book2_Electric Rev Req Model (2009 GRC) Rebuttal REmoval of New  WH Solar AdjustMI 3" xfId="7558"/>
    <cellStyle name="_Costs not in KWI3000 '06Budget_Book2_Electric Rev Req Model (2009 GRC) Rebuttal REmoval of New  WH Solar AdjustMI_DEM-WP(C) ENERG10C--ctn Mid-C_042010 2010GRC" xfId="1683"/>
    <cellStyle name="_Costs not in KWI3000 '06Budget_Book2_Electric Rev Req Model (2009 GRC) Revised 01-18-2010" xfId="1684"/>
    <cellStyle name="_Costs not in KWI3000 '06Budget_Book2_Electric Rev Req Model (2009 GRC) Revised 01-18-2010 2" xfId="1685"/>
    <cellStyle name="_Costs not in KWI3000 '06Budget_Book2_Electric Rev Req Model (2009 GRC) Revised 01-18-2010 2 2" xfId="7559"/>
    <cellStyle name="_Costs not in KWI3000 '06Budget_Book2_Electric Rev Req Model (2009 GRC) Revised 01-18-2010 3" xfId="7560"/>
    <cellStyle name="_Costs not in KWI3000 '06Budget_Book2_Electric Rev Req Model (2009 GRC) Revised 01-18-2010_DEM-WP(C) ENERG10C--ctn Mid-C_042010 2010GRC" xfId="1686"/>
    <cellStyle name="_Costs not in KWI3000 '06Budget_Book2_Final Order Electric EXHIBIT A-1" xfId="1687"/>
    <cellStyle name="_Costs not in KWI3000 '06Budget_Book2_Final Order Electric EXHIBIT A-1 2" xfId="7561"/>
    <cellStyle name="_Costs not in KWI3000 '06Budget_Book2_Final Order Electric EXHIBIT A-1 2 2" xfId="7562"/>
    <cellStyle name="_Costs not in KWI3000 '06Budget_Book2_Final Order Electric EXHIBIT A-1 3" xfId="7563"/>
    <cellStyle name="_Costs not in KWI3000 '06Budget_Book4" xfId="1688"/>
    <cellStyle name="_Costs not in KWI3000 '06Budget_Book4 2" xfId="1689"/>
    <cellStyle name="_Costs not in KWI3000 '06Budget_Book4 2 2" xfId="7564"/>
    <cellStyle name="_Costs not in KWI3000 '06Budget_Book4 3" xfId="7565"/>
    <cellStyle name="_Costs not in KWI3000 '06Budget_Book4_DEM-WP(C) ENERG10C--ctn Mid-C_042010 2010GRC" xfId="1690"/>
    <cellStyle name="_Costs not in KWI3000 '06Budget_Book9" xfId="1691"/>
    <cellStyle name="_Costs not in KWI3000 '06Budget_Book9 2" xfId="1692"/>
    <cellStyle name="_Costs not in KWI3000 '06Budget_Book9 2 2" xfId="7566"/>
    <cellStyle name="_Costs not in KWI3000 '06Budget_Book9 3" xfId="7567"/>
    <cellStyle name="_Costs not in KWI3000 '06Budget_Book9_DEM-WP(C) ENERG10C--ctn Mid-C_042010 2010GRC" xfId="1693"/>
    <cellStyle name="_Costs not in KWI3000 '06Budget_Check the Interest Calculation" xfId="7568"/>
    <cellStyle name="_Costs not in KWI3000 '06Budget_Check the Interest Calculation_Scenario 1 REC vs PTC Offset" xfId="7569"/>
    <cellStyle name="_Costs not in KWI3000 '06Budget_Check the Interest Calculation_Scenario 3" xfId="7570"/>
    <cellStyle name="_Costs not in KWI3000 '06Budget_Chelan PUD Power Costs (8-10)" xfId="1694"/>
    <cellStyle name="_Costs not in KWI3000 '06Budget_DEM-WP(C) Chelan Power Costs" xfId="1695"/>
    <cellStyle name="_Costs not in KWI3000 '06Budget_DEM-WP(C) Chelan Power Costs 2" xfId="1696"/>
    <cellStyle name="_Costs not in KWI3000 '06Budget_DEM-WP(C) ENERG10C--ctn Mid-C_042010 2010GRC" xfId="1697"/>
    <cellStyle name="_Costs not in KWI3000 '06Budget_DEM-WP(C) Gas Transport 2010GRC" xfId="1698"/>
    <cellStyle name="_Costs not in KWI3000 '06Budget_DEM-WP(C) Gas Transport 2010GRC 2" xfId="1699"/>
    <cellStyle name="_Costs not in KWI3000 '06Budget_Exhibit D fr R Gho 12-31-08" xfId="1700"/>
    <cellStyle name="_Costs not in KWI3000 '06Budget_Exhibit D fr R Gho 12-31-08 2" xfId="1701"/>
    <cellStyle name="_Costs not in KWI3000 '06Budget_Exhibit D fr R Gho 12-31-08 v2" xfId="1702"/>
    <cellStyle name="_Costs not in KWI3000 '06Budget_Exhibit D fr R Gho 12-31-08 v2 2" xfId="1703"/>
    <cellStyle name="_Costs not in KWI3000 '06Budget_Exhibit D fr R Gho 12-31-08 v2_DEM-WP(C) ENERG10C--ctn Mid-C_042010 2010GRC" xfId="1704"/>
    <cellStyle name="_Costs not in KWI3000 '06Budget_Exhibit D fr R Gho 12-31-08 v2_NIM Summary" xfId="1705"/>
    <cellStyle name="_Costs not in KWI3000 '06Budget_Exhibit D fr R Gho 12-31-08 v2_NIM Summary 2" xfId="1706"/>
    <cellStyle name="_Costs not in KWI3000 '06Budget_Exhibit D fr R Gho 12-31-08 v2_NIM Summary_DEM-WP(C) ENERG10C--ctn Mid-C_042010 2010GRC" xfId="1707"/>
    <cellStyle name="_Costs not in KWI3000 '06Budget_Exhibit D fr R Gho 12-31-08_DEM-WP(C) ENERG10C--ctn Mid-C_042010 2010GRC" xfId="1708"/>
    <cellStyle name="_Costs not in KWI3000 '06Budget_Exhibit D fr R Gho 12-31-08_NIM Summary" xfId="1709"/>
    <cellStyle name="_Costs not in KWI3000 '06Budget_Exhibit D fr R Gho 12-31-08_NIM Summary 2" xfId="1710"/>
    <cellStyle name="_Costs not in KWI3000 '06Budget_Exhibit D fr R Gho 12-31-08_NIM Summary_DEM-WP(C) ENERG10C--ctn Mid-C_042010 2010GRC" xfId="1711"/>
    <cellStyle name="_Costs not in KWI3000 '06Budget_Gas Rev Req Model (2010 GRC)" xfId="7571"/>
    <cellStyle name="_Costs not in KWI3000 '06Budget_Hopkins Ridge Prepaid Tran - Interest Earned RY 12ME Feb  '11" xfId="1712"/>
    <cellStyle name="_Costs not in KWI3000 '06Budget_Hopkins Ridge Prepaid Tran - Interest Earned RY 12ME Feb  '11 2" xfId="1713"/>
    <cellStyle name="_Costs not in KWI3000 '06Budget_Hopkins Ridge Prepaid Tran - Interest Earned RY 12ME Feb  '11_DEM-WP(C) ENERG10C--ctn Mid-C_042010 2010GRC" xfId="1714"/>
    <cellStyle name="_Costs not in KWI3000 '06Budget_Hopkins Ridge Prepaid Tran - Interest Earned RY 12ME Feb  '11_NIM Summary" xfId="1715"/>
    <cellStyle name="_Costs not in KWI3000 '06Budget_Hopkins Ridge Prepaid Tran - Interest Earned RY 12ME Feb  '11_NIM Summary 2" xfId="1716"/>
    <cellStyle name="_Costs not in KWI3000 '06Budget_Hopkins Ridge Prepaid Tran - Interest Earned RY 12ME Feb  '11_NIM Summary_DEM-WP(C) ENERG10C--ctn Mid-C_042010 2010GRC" xfId="1717"/>
    <cellStyle name="_Costs not in KWI3000 '06Budget_Hopkins Ridge Prepaid Tran - Interest Earned RY 12ME Feb  '11_Transmission Workbook for May BOD" xfId="1718"/>
    <cellStyle name="_Costs not in KWI3000 '06Budget_Hopkins Ridge Prepaid Tran - Interest Earned RY 12ME Feb  '11_Transmission Workbook for May BOD 2" xfId="1719"/>
    <cellStyle name="_Costs not in KWI3000 '06Budget_Hopkins Ridge Prepaid Tran - Interest Earned RY 12ME Feb  '11_Transmission Workbook for May BOD_DEM-WP(C) ENERG10C--ctn Mid-C_042010 2010GRC" xfId="1720"/>
    <cellStyle name="_Costs not in KWI3000 '06Budget_INPUTS" xfId="7572"/>
    <cellStyle name="_Costs not in KWI3000 '06Budget_INPUTS 2" xfId="7573"/>
    <cellStyle name="_Costs not in KWI3000 '06Budget_INPUTS 2 2" xfId="7574"/>
    <cellStyle name="_Costs not in KWI3000 '06Budget_INPUTS 3" xfId="7575"/>
    <cellStyle name="_Costs not in KWI3000 '06Budget_LSRWEP LGIA like Acctg Petition Aug 2010" xfId="1721"/>
    <cellStyle name="_Costs not in KWI3000 '06Budget_NIM Summary" xfId="1722"/>
    <cellStyle name="_Costs not in KWI3000 '06Budget_NIM Summary 09GRC" xfId="1723"/>
    <cellStyle name="_Costs not in KWI3000 '06Budget_NIM Summary 09GRC 2" xfId="1724"/>
    <cellStyle name="_Costs not in KWI3000 '06Budget_NIM Summary 09GRC_DEM-WP(C) ENERG10C--ctn Mid-C_042010 2010GRC" xfId="1725"/>
    <cellStyle name="_Costs not in KWI3000 '06Budget_NIM Summary 2" xfId="1726"/>
    <cellStyle name="_Costs not in KWI3000 '06Budget_NIM Summary 3" xfId="1727"/>
    <cellStyle name="_Costs not in KWI3000 '06Budget_NIM Summary 4" xfId="7576"/>
    <cellStyle name="_Costs not in KWI3000 '06Budget_NIM Summary 5" xfId="7577"/>
    <cellStyle name="_Costs not in KWI3000 '06Budget_NIM Summary 6" xfId="7578"/>
    <cellStyle name="_Costs not in KWI3000 '06Budget_NIM Summary 7" xfId="7579"/>
    <cellStyle name="_Costs not in KWI3000 '06Budget_NIM Summary 8" xfId="7580"/>
    <cellStyle name="_Costs not in KWI3000 '06Budget_NIM Summary 9" xfId="7581"/>
    <cellStyle name="_Costs not in KWI3000 '06Budget_NIM Summary_DEM-WP(C) ENERG10C--ctn Mid-C_042010 2010GRC" xfId="1728"/>
    <cellStyle name="_Costs not in KWI3000 '06Budget_NIM+O&amp;M" xfId="1729"/>
    <cellStyle name="_Costs not in KWI3000 '06Budget_NIM+O&amp;M 2" xfId="1730"/>
    <cellStyle name="_Costs not in KWI3000 '06Budget_NIM+O&amp;M Monthly" xfId="1731"/>
    <cellStyle name="_Costs not in KWI3000 '06Budget_NIM+O&amp;M Monthly 2" xfId="1732"/>
    <cellStyle name="_Costs not in KWI3000 '06Budget_PCA 10 -  Exhibit D from A Kellogg Jan 2011" xfId="7582"/>
    <cellStyle name="_Costs not in KWI3000 '06Budget_PCA 10 -  Exhibit D from A Kellogg July 2011" xfId="7583"/>
    <cellStyle name="_Costs not in KWI3000 '06Budget_PCA 10 -  Exhibit D from S Free Rcv'd 12-11" xfId="7584"/>
    <cellStyle name="_Costs not in KWI3000 '06Budget_PCA 7 - Exhibit D update 11_30_08 (2)" xfId="1733"/>
    <cellStyle name="_Costs not in KWI3000 '06Budget_PCA 7 - Exhibit D update 11_30_08 (2) 2" xfId="1734"/>
    <cellStyle name="_Costs not in KWI3000 '06Budget_PCA 7 - Exhibit D update 11_30_08 (2) 2 2" xfId="1735"/>
    <cellStyle name="_Costs not in KWI3000 '06Budget_PCA 7 - Exhibit D update 11_30_08 (2) 3" xfId="1736"/>
    <cellStyle name="_Costs not in KWI3000 '06Budget_PCA 7 - Exhibit D update 11_30_08 (2)_DEM-WP(C) ENERG10C--ctn Mid-C_042010 2010GRC" xfId="1737"/>
    <cellStyle name="_Costs not in KWI3000 '06Budget_PCA 7 - Exhibit D update 11_30_08 (2)_NIM Summary" xfId="1738"/>
    <cellStyle name="_Costs not in KWI3000 '06Budget_PCA 7 - Exhibit D update 11_30_08 (2)_NIM Summary 2" xfId="1739"/>
    <cellStyle name="_Costs not in KWI3000 '06Budget_PCA 7 - Exhibit D update 11_30_08 (2)_NIM Summary_DEM-WP(C) ENERG10C--ctn Mid-C_042010 2010GRC" xfId="1740"/>
    <cellStyle name="_Costs not in KWI3000 '06Budget_PCA 8 - Exhibit D update 12_31_09" xfId="7585"/>
    <cellStyle name="_Costs not in KWI3000 '06Budget_PCA 9 -  Exhibit D April 2010" xfId="7586"/>
    <cellStyle name="_Costs not in KWI3000 '06Budget_PCA 9 -  Exhibit D April 2010 (3)" xfId="1741"/>
    <cellStyle name="_Costs not in KWI3000 '06Budget_PCA 9 -  Exhibit D April 2010 (3) 2" xfId="1742"/>
    <cellStyle name="_Costs not in KWI3000 '06Budget_PCA 9 -  Exhibit D April 2010 (3)_DEM-WP(C) ENERG10C--ctn Mid-C_042010 2010GRC" xfId="1743"/>
    <cellStyle name="_Costs not in KWI3000 '06Budget_PCA 9 -  Exhibit D Feb 2010" xfId="7587"/>
    <cellStyle name="_Costs not in KWI3000 '06Budget_PCA 9 -  Exhibit D Feb 2010 v2" xfId="7588"/>
    <cellStyle name="_Costs not in KWI3000 '06Budget_PCA 9 -  Exhibit D Feb 2010 WF" xfId="7589"/>
    <cellStyle name="_Costs not in KWI3000 '06Budget_PCA 9 -  Exhibit D Jan 2010" xfId="7590"/>
    <cellStyle name="_Costs not in KWI3000 '06Budget_PCA 9 -  Exhibit D March 2010 (2)" xfId="7591"/>
    <cellStyle name="_Costs not in KWI3000 '06Budget_PCA 9 -  Exhibit D Nov 2010" xfId="7592"/>
    <cellStyle name="_Costs not in KWI3000 '06Budget_PCA 9 - Exhibit D at August 2010" xfId="7593"/>
    <cellStyle name="_Costs not in KWI3000 '06Budget_PCA 9 - Exhibit D June 2010 GRC" xfId="7594"/>
    <cellStyle name="_Costs not in KWI3000 '06Budget_Power Costs - Comparison bx Rbtl-Staff-Jt-PC" xfId="1744"/>
    <cellStyle name="_Costs not in KWI3000 '06Budget_Power Costs - Comparison bx Rbtl-Staff-Jt-PC 2" xfId="1745"/>
    <cellStyle name="_Costs not in KWI3000 '06Budget_Power Costs - Comparison bx Rbtl-Staff-Jt-PC 2 2" xfId="7595"/>
    <cellStyle name="_Costs not in KWI3000 '06Budget_Power Costs - Comparison bx Rbtl-Staff-Jt-PC 3" xfId="7596"/>
    <cellStyle name="_Costs not in KWI3000 '06Budget_Power Costs - Comparison bx Rbtl-Staff-Jt-PC_Adj Bench DR 3 for Initial Briefs (Electric)" xfId="1746"/>
    <cellStyle name="_Costs not in KWI3000 '06Budget_Power Costs - Comparison bx Rbtl-Staff-Jt-PC_Adj Bench DR 3 for Initial Briefs (Electric) 2" xfId="1747"/>
    <cellStyle name="_Costs not in KWI3000 '06Budget_Power Costs - Comparison bx Rbtl-Staff-Jt-PC_Adj Bench DR 3 for Initial Briefs (Electric) 2 2" xfId="7597"/>
    <cellStyle name="_Costs not in KWI3000 '06Budget_Power Costs - Comparison bx Rbtl-Staff-Jt-PC_Adj Bench DR 3 for Initial Briefs (Electric) 3" xfId="7598"/>
    <cellStyle name="_Costs not in KWI3000 '06Budget_Power Costs - Comparison bx Rbtl-Staff-Jt-PC_Adj Bench DR 3 for Initial Briefs (Electric)_DEM-WP(C) ENERG10C--ctn Mid-C_042010 2010GRC" xfId="1748"/>
    <cellStyle name="_Costs not in KWI3000 '06Budget_Power Costs - Comparison bx Rbtl-Staff-Jt-PC_DEM-WP(C) ENERG10C--ctn Mid-C_042010 2010GRC" xfId="1749"/>
    <cellStyle name="_Costs not in KWI3000 '06Budget_Power Costs - Comparison bx Rbtl-Staff-Jt-PC_Electric Rev Req Model (2009 GRC) Rebuttal" xfId="1750"/>
    <cellStyle name="_Costs not in KWI3000 '06Budget_Power Costs - Comparison bx Rbtl-Staff-Jt-PC_Electric Rev Req Model (2009 GRC) Rebuttal 2" xfId="7599"/>
    <cellStyle name="_Costs not in KWI3000 '06Budget_Power Costs - Comparison bx Rbtl-Staff-Jt-PC_Electric Rev Req Model (2009 GRC) Rebuttal 2 2" xfId="7600"/>
    <cellStyle name="_Costs not in KWI3000 '06Budget_Power Costs - Comparison bx Rbtl-Staff-Jt-PC_Electric Rev Req Model (2009 GRC) Rebuttal 3" xfId="7601"/>
    <cellStyle name="_Costs not in KWI3000 '06Budget_Power Costs - Comparison bx Rbtl-Staff-Jt-PC_Electric Rev Req Model (2009 GRC) Rebuttal REmoval of New  WH Solar AdjustMI" xfId="1751"/>
    <cellStyle name="_Costs not in KWI3000 '06Budget_Power Costs - Comparison bx Rbtl-Staff-Jt-PC_Electric Rev Req Model (2009 GRC) Rebuttal REmoval of New  WH Solar AdjustMI 2" xfId="1752"/>
    <cellStyle name="_Costs not in KWI3000 '06Budget_Power Costs - Comparison bx Rbtl-Staff-Jt-PC_Electric Rev Req Model (2009 GRC) Rebuttal REmoval of New  WH Solar AdjustMI 2 2" xfId="7602"/>
    <cellStyle name="_Costs not in KWI3000 '06Budget_Power Costs - Comparison bx Rbtl-Staff-Jt-PC_Electric Rev Req Model (2009 GRC) Rebuttal REmoval of New  WH Solar AdjustMI 3" xfId="7603"/>
    <cellStyle name="_Costs not in KWI3000 '06Budget_Power Costs - Comparison bx Rbtl-Staff-Jt-PC_Electric Rev Req Model (2009 GRC) Rebuttal REmoval of New  WH Solar AdjustMI_DEM-WP(C) ENERG10C--ctn Mid-C_042010 2010GRC" xfId="1753"/>
    <cellStyle name="_Costs not in KWI3000 '06Budget_Power Costs - Comparison bx Rbtl-Staff-Jt-PC_Electric Rev Req Model (2009 GRC) Revised 01-18-2010" xfId="1754"/>
    <cellStyle name="_Costs not in KWI3000 '06Budget_Power Costs - Comparison bx Rbtl-Staff-Jt-PC_Electric Rev Req Model (2009 GRC) Revised 01-18-2010 2" xfId="1755"/>
    <cellStyle name="_Costs not in KWI3000 '06Budget_Power Costs - Comparison bx Rbtl-Staff-Jt-PC_Electric Rev Req Model (2009 GRC) Revised 01-18-2010 2 2" xfId="7604"/>
    <cellStyle name="_Costs not in KWI3000 '06Budget_Power Costs - Comparison bx Rbtl-Staff-Jt-PC_Electric Rev Req Model (2009 GRC) Revised 01-18-2010 3" xfId="7605"/>
    <cellStyle name="_Costs not in KWI3000 '06Budget_Power Costs - Comparison bx Rbtl-Staff-Jt-PC_Electric Rev Req Model (2009 GRC) Revised 01-18-2010_DEM-WP(C) ENERG10C--ctn Mid-C_042010 2010GRC" xfId="1756"/>
    <cellStyle name="_Costs not in KWI3000 '06Budget_Power Costs - Comparison bx Rbtl-Staff-Jt-PC_Final Order Electric EXHIBIT A-1" xfId="1757"/>
    <cellStyle name="_Costs not in KWI3000 '06Budget_Power Costs - Comparison bx Rbtl-Staff-Jt-PC_Final Order Electric EXHIBIT A-1 2" xfId="7606"/>
    <cellStyle name="_Costs not in KWI3000 '06Budget_Power Costs - Comparison bx Rbtl-Staff-Jt-PC_Final Order Electric EXHIBIT A-1 2 2" xfId="7607"/>
    <cellStyle name="_Costs not in KWI3000 '06Budget_Power Costs - Comparison bx Rbtl-Staff-Jt-PC_Final Order Electric EXHIBIT A-1 3" xfId="7608"/>
    <cellStyle name="_Costs not in KWI3000 '06Budget_Production Adj 4.37" xfId="7609"/>
    <cellStyle name="_Costs not in KWI3000 '06Budget_Production Adj 4.37 2" xfId="7610"/>
    <cellStyle name="_Costs not in KWI3000 '06Budget_Production Adj 4.37 2 2" xfId="7611"/>
    <cellStyle name="_Costs not in KWI3000 '06Budget_Production Adj 4.37 3" xfId="7612"/>
    <cellStyle name="_Costs not in KWI3000 '06Budget_Purchased Power Adj 4.03" xfId="7613"/>
    <cellStyle name="_Costs not in KWI3000 '06Budget_Purchased Power Adj 4.03 2" xfId="7614"/>
    <cellStyle name="_Costs not in KWI3000 '06Budget_Purchased Power Adj 4.03 2 2" xfId="7615"/>
    <cellStyle name="_Costs not in KWI3000 '06Budget_Purchased Power Adj 4.03 3" xfId="7616"/>
    <cellStyle name="_Costs not in KWI3000 '06Budget_Rebuttal Power Costs" xfId="1758"/>
    <cellStyle name="_Costs not in KWI3000 '06Budget_Rebuttal Power Costs 2" xfId="1759"/>
    <cellStyle name="_Costs not in KWI3000 '06Budget_Rebuttal Power Costs 2 2" xfId="7617"/>
    <cellStyle name="_Costs not in KWI3000 '06Budget_Rebuttal Power Costs 3" xfId="7618"/>
    <cellStyle name="_Costs not in KWI3000 '06Budget_Rebuttal Power Costs_Adj Bench DR 3 for Initial Briefs (Electric)" xfId="1760"/>
    <cellStyle name="_Costs not in KWI3000 '06Budget_Rebuttal Power Costs_Adj Bench DR 3 for Initial Briefs (Electric) 2" xfId="1761"/>
    <cellStyle name="_Costs not in KWI3000 '06Budget_Rebuttal Power Costs_Adj Bench DR 3 for Initial Briefs (Electric) 2 2" xfId="7619"/>
    <cellStyle name="_Costs not in KWI3000 '06Budget_Rebuttal Power Costs_Adj Bench DR 3 for Initial Briefs (Electric) 3" xfId="7620"/>
    <cellStyle name="_Costs not in KWI3000 '06Budget_Rebuttal Power Costs_Adj Bench DR 3 for Initial Briefs (Electric)_DEM-WP(C) ENERG10C--ctn Mid-C_042010 2010GRC" xfId="1762"/>
    <cellStyle name="_Costs not in KWI3000 '06Budget_Rebuttal Power Costs_DEM-WP(C) ENERG10C--ctn Mid-C_042010 2010GRC" xfId="1763"/>
    <cellStyle name="_Costs not in KWI3000 '06Budget_Rebuttal Power Costs_Electric Rev Req Model (2009 GRC) Rebuttal" xfId="1764"/>
    <cellStyle name="_Costs not in KWI3000 '06Budget_Rebuttal Power Costs_Electric Rev Req Model (2009 GRC) Rebuttal 2" xfId="7621"/>
    <cellStyle name="_Costs not in KWI3000 '06Budget_Rebuttal Power Costs_Electric Rev Req Model (2009 GRC) Rebuttal 2 2" xfId="7622"/>
    <cellStyle name="_Costs not in KWI3000 '06Budget_Rebuttal Power Costs_Electric Rev Req Model (2009 GRC) Rebuttal 3" xfId="7623"/>
    <cellStyle name="_Costs not in KWI3000 '06Budget_Rebuttal Power Costs_Electric Rev Req Model (2009 GRC) Rebuttal REmoval of New  WH Solar AdjustMI" xfId="1765"/>
    <cellStyle name="_Costs not in KWI3000 '06Budget_Rebuttal Power Costs_Electric Rev Req Model (2009 GRC) Rebuttal REmoval of New  WH Solar AdjustMI 2" xfId="1766"/>
    <cellStyle name="_Costs not in KWI3000 '06Budget_Rebuttal Power Costs_Electric Rev Req Model (2009 GRC) Rebuttal REmoval of New  WH Solar AdjustMI 2 2" xfId="7624"/>
    <cellStyle name="_Costs not in KWI3000 '06Budget_Rebuttal Power Costs_Electric Rev Req Model (2009 GRC) Rebuttal REmoval of New  WH Solar AdjustMI 3" xfId="7625"/>
    <cellStyle name="_Costs not in KWI3000 '06Budget_Rebuttal Power Costs_Electric Rev Req Model (2009 GRC) Rebuttal REmoval of New  WH Solar AdjustMI_DEM-WP(C) ENERG10C--ctn Mid-C_042010 2010GRC" xfId="1767"/>
    <cellStyle name="_Costs not in KWI3000 '06Budget_Rebuttal Power Costs_Electric Rev Req Model (2009 GRC) Revised 01-18-2010" xfId="1768"/>
    <cellStyle name="_Costs not in KWI3000 '06Budget_Rebuttal Power Costs_Electric Rev Req Model (2009 GRC) Revised 01-18-2010 2" xfId="1769"/>
    <cellStyle name="_Costs not in KWI3000 '06Budget_Rebuttal Power Costs_Electric Rev Req Model (2009 GRC) Revised 01-18-2010 2 2" xfId="7626"/>
    <cellStyle name="_Costs not in KWI3000 '06Budget_Rebuttal Power Costs_Electric Rev Req Model (2009 GRC) Revised 01-18-2010 3" xfId="7627"/>
    <cellStyle name="_Costs not in KWI3000 '06Budget_Rebuttal Power Costs_Electric Rev Req Model (2009 GRC) Revised 01-18-2010_DEM-WP(C) ENERG10C--ctn Mid-C_042010 2010GRC" xfId="1770"/>
    <cellStyle name="_Costs not in KWI3000 '06Budget_Rebuttal Power Costs_Final Order Electric EXHIBIT A-1" xfId="1771"/>
    <cellStyle name="_Costs not in KWI3000 '06Budget_Rebuttal Power Costs_Final Order Electric EXHIBIT A-1 2" xfId="7628"/>
    <cellStyle name="_Costs not in KWI3000 '06Budget_Rebuttal Power Costs_Final Order Electric EXHIBIT A-1 2 2" xfId="7629"/>
    <cellStyle name="_Costs not in KWI3000 '06Budget_Rebuttal Power Costs_Final Order Electric EXHIBIT A-1 3" xfId="7630"/>
    <cellStyle name="_Costs not in KWI3000 '06Budget_ROR &amp; CONV FACTOR" xfId="7631"/>
    <cellStyle name="_Costs not in KWI3000 '06Budget_ROR &amp; CONV FACTOR 2" xfId="7632"/>
    <cellStyle name="_Costs not in KWI3000 '06Budget_ROR &amp; CONV FACTOR 2 2" xfId="7633"/>
    <cellStyle name="_Costs not in KWI3000 '06Budget_ROR &amp; CONV FACTOR 3" xfId="7634"/>
    <cellStyle name="_Costs not in KWI3000 '06Budget_ROR 5.02" xfId="7635"/>
    <cellStyle name="_Costs not in KWI3000 '06Budget_ROR 5.02 2" xfId="7636"/>
    <cellStyle name="_Costs not in KWI3000 '06Budget_ROR 5.02 2 2" xfId="7637"/>
    <cellStyle name="_Costs not in KWI3000 '06Budget_ROR 5.02 3" xfId="7638"/>
    <cellStyle name="_Costs not in KWI3000 '06Budget_Transmission Workbook for May BOD" xfId="1772"/>
    <cellStyle name="_Costs not in KWI3000 '06Budget_Transmission Workbook for May BOD 2" xfId="1773"/>
    <cellStyle name="_Costs not in KWI3000 '06Budget_Transmission Workbook for May BOD_DEM-WP(C) ENERG10C--ctn Mid-C_042010 2010GRC" xfId="1774"/>
    <cellStyle name="_Costs not in KWI3000 '06Budget_Wind Integration 10GRC" xfId="1775"/>
    <cellStyle name="_Costs not in KWI3000 '06Budget_Wind Integration 10GRC 2" xfId="1776"/>
    <cellStyle name="_Costs not in KWI3000 '06Budget_Wind Integration 10GRC_DEM-WP(C) ENERG10C--ctn Mid-C_042010 2010GRC" xfId="1777"/>
    <cellStyle name="_DEM-08C Power Cost Comparison" xfId="1778"/>
    <cellStyle name="_DEM-WP (C) Costs not in AURORA 2006GRC Order 11.30.06 Gas" xfId="1779"/>
    <cellStyle name="_DEM-WP (C) Costs not in AURORA 2006GRC Order 11.30.06 Gas 2" xfId="1780"/>
    <cellStyle name="_DEM-WP (C) Costs not in AURORA 2006GRC Order 11.30.06 Gas_Chelan PUD Power Costs (8-10)" xfId="1781"/>
    <cellStyle name="_DEM-WP (C) Costs not in AURORA 2006GRC Order 11.30.06 Gas_DEM-WP(C) ENERG10C--ctn Mid-C_042010 2010GRC" xfId="1782"/>
    <cellStyle name="_DEM-WP (C) Costs not in AURORA 2006GRC Order 11.30.06 Gas_NIM Summary" xfId="1783"/>
    <cellStyle name="_DEM-WP (C) Costs not in AURORA 2006GRC Order 11.30.06 Gas_NIM Summary 2" xfId="1784"/>
    <cellStyle name="_DEM-WP (C) Costs not in AURORA 2006GRC Order 11.30.06 Gas_NIM Summary_DEM-WP(C) ENERG10C--ctn Mid-C_042010 2010GRC" xfId="1785"/>
    <cellStyle name="_DEM-WP (C) Power Cost 2006GRC Order" xfId="1786"/>
    <cellStyle name="_DEM-WP (C) Power Cost 2006GRC Order 2" xfId="1787"/>
    <cellStyle name="_DEM-WP (C) Power Cost 2006GRC Order 2 2" xfId="1788"/>
    <cellStyle name="_DEM-WP (C) Power Cost 2006GRC Order 2 2 2" xfId="7639"/>
    <cellStyle name="_DEM-WP (C) Power Cost 2006GRC Order 2 3" xfId="7640"/>
    <cellStyle name="_DEM-WP (C) Power Cost 2006GRC Order 3" xfId="1789"/>
    <cellStyle name="_DEM-WP (C) Power Cost 2006GRC Order 3 2" xfId="7641"/>
    <cellStyle name="_DEM-WP (C) Power Cost 2006GRC Order 4" xfId="1790"/>
    <cellStyle name="_DEM-WP (C) Power Cost 2006GRC Order 4 2" xfId="1791"/>
    <cellStyle name="_DEM-WP (C) Power Cost 2006GRC Order 5" xfId="1792"/>
    <cellStyle name="_DEM-WP (C) Power Cost 2006GRC Order 5 2" xfId="1793"/>
    <cellStyle name="_DEM-WP (C) Power Cost 2006GRC Order 6" xfId="1794"/>
    <cellStyle name="_DEM-WP (C) Power Cost 2006GRC Order 7" xfId="1795"/>
    <cellStyle name="_DEM-WP (C) Power Cost 2006GRC Order 7 2" xfId="1796"/>
    <cellStyle name="_DEM-WP (C) Power Cost 2006GRC Order 8" xfId="1797"/>
    <cellStyle name="_DEM-WP (C) Power Cost 2006GRC Order 8 2" xfId="1798"/>
    <cellStyle name="_DEM-WP (C) Power Cost 2006GRC Order_04 07E Wild Horse Wind Expansion (C) (2)" xfId="1799"/>
    <cellStyle name="_DEM-WP (C) Power Cost 2006GRC Order_04 07E Wild Horse Wind Expansion (C) (2) 2" xfId="1800"/>
    <cellStyle name="_DEM-WP (C) Power Cost 2006GRC Order_04 07E Wild Horse Wind Expansion (C) (2) 2 2" xfId="7642"/>
    <cellStyle name="_DEM-WP (C) Power Cost 2006GRC Order_04 07E Wild Horse Wind Expansion (C) (2) 3" xfId="7643"/>
    <cellStyle name="_DEM-WP (C) Power Cost 2006GRC Order_04 07E Wild Horse Wind Expansion (C) (2)_Adj Bench DR 3 for Initial Briefs (Electric)" xfId="1801"/>
    <cellStyle name="_DEM-WP (C) Power Cost 2006GRC Order_04 07E Wild Horse Wind Expansion (C) (2)_Adj Bench DR 3 for Initial Briefs (Electric) 2" xfId="1802"/>
    <cellStyle name="_DEM-WP (C) Power Cost 2006GRC Order_04 07E Wild Horse Wind Expansion (C) (2)_Adj Bench DR 3 for Initial Briefs (Electric) 2 2" xfId="7644"/>
    <cellStyle name="_DEM-WP (C) Power Cost 2006GRC Order_04 07E Wild Horse Wind Expansion (C) (2)_Adj Bench DR 3 for Initial Briefs (Electric) 3" xfId="7645"/>
    <cellStyle name="_DEM-WP (C) Power Cost 2006GRC Order_04 07E Wild Horse Wind Expansion (C) (2)_Adj Bench DR 3 for Initial Briefs (Electric)_DEM-WP(C) ENERG10C--ctn Mid-C_042010 2010GRC" xfId="1803"/>
    <cellStyle name="_DEM-WP (C) Power Cost 2006GRC Order_04 07E Wild Horse Wind Expansion (C) (2)_Book1" xfId="7646"/>
    <cellStyle name="_DEM-WP (C) Power Cost 2006GRC Order_04 07E Wild Horse Wind Expansion (C) (2)_DEM-WP(C) ENERG10C--ctn Mid-C_042010 2010GRC" xfId="1804"/>
    <cellStyle name="_DEM-WP (C) Power Cost 2006GRC Order_04 07E Wild Horse Wind Expansion (C) (2)_Electric Rev Req Model (2009 GRC) " xfId="1805"/>
    <cellStyle name="_DEM-WP (C) Power Cost 2006GRC Order_04 07E Wild Horse Wind Expansion (C) (2)_Electric Rev Req Model (2009 GRC)  2" xfId="1806"/>
    <cellStyle name="_DEM-WP (C) Power Cost 2006GRC Order_04 07E Wild Horse Wind Expansion (C) (2)_Electric Rev Req Model (2009 GRC)  2 2" xfId="7647"/>
    <cellStyle name="_DEM-WP (C) Power Cost 2006GRC Order_04 07E Wild Horse Wind Expansion (C) (2)_Electric Rev Req Model (2009 GRC)  3" xfId="7648"/>
    <cellStyle name="_DEM-WP (C) Power Cost 2006GRC Order_04 07E Wild Horse Wind Expansion (C) (2)_Electric Rev Req Model (2009 GRC) _DEM-WP(C) ENERG10C--ctn Mid-C_042010 2010GRC" xfId="1807"/>
    <cellStyle name="_DEM-WP (C) Power Cost 2006GRC Order_04 07E Wild Horse Wind Expansion (C) (2)_Electric Rev Req Model (2009 GRC) Rebuttal" xfId="1808"/>
    <cellStyle name="_DEM-WP (C) Power Cost 2006GRC Order_04 07E Wild Horse Wind Expansion (C) (2)_Electric Rev Req Model (2009 GRC) Rebuttal 2" xfId="7649"/>
    <cellStyle name="_DEM-WP (C) Power Cost 2006GRC Order_04 07E Wild Horse Wind Expansion (C) (2)_Electric Rev Req Model (2009 GRC) Rebuttal 2 2" xfId="7650"/>
    <cellStyle name="_DEM-WP (C) Power Cost 2006GRC Order_04 07E Wild Horse Wind Expansion (C) (2)_Electric Rev Req Model (2009 GRC) Rebuttal 3" xfId="7651"/>
    <cellStyle name="_DEM-WP (C) Power Cost 2006GRC Order_04 07E Wild Horse Wind Expansion (C) (2)_Electric Rev Req Model (2009 GRC) Rebuttal REmoval of New  WH Solar AdjustMI" xfId="1809"/>
    <cellStyle name="_DEM-WP (C) Power Cost 2006GRC Order_04 07E Wild Horse Wind Expansion (C) (2)_Electric Rev Req Model (2009 GRC) Rebuttal REmoval of New  WH Solar AdjustMI 2" xfId="1810"/>
    <cellStyle name="_DEM-WP (C) Power Cost 2006GRC Order_04 07E Wild Horse Wind Expansion (C) (2)_Electric Rev Req Model (2009 GRC) Rebuttal REmoval of New  WH Solar AdjustMI 2 2" xfId="7652"/>
    <cellStyle name="_DEM-WP (C) Power Cost 2006GRC Order_04 07E Wild Horse Wind Expansion (C) (2)_Electric Rev Req Model (2009 GRC) Rebuttal REmoval of New  WH Solar AdjustMI 3" xfId="7653"/>
    <cellStyle name="_DEM-WP (C) Power Cost 2006GRC Order_04 07E Wild Horse Wind Expansion (C) (2)_Electric Rev Req Model (2009 GRC) Rebuttal REmoval of New  WH Solar AdjustMI_DEM-WP(C) ENERG10C--ctn Mid-C_042010 2010GRC" xfId="1811"/>
    <cellStyle name="_DEM-WP (C) Power Cost 2006GRC Order_04 07E Wild Horse Wind Expansion (C) (2)_Electric Rev Req Model (2009 GRC) Revised 01-18-2010" xfId="1812"/>
    <cellStyle name="_DEM-WP (C) Power Cost 2006GRC Order_04 07E Wild Horse Wind Expansion (C) (2)_Electric Rev Req Model (2009 GRC) Revised 01-18-2010 2" xfId="1813"/>
    <cellStyle name="_DEM-WP (C) Power Cost 2006GRC Order_04 07E Wild Horse Wind Expansion (C) (2)_Electric Rev Req Model (2009 GRC) Revised 01-18-2010 2 2" xfId="7654"/>
    <cellStyle name="_DEM-WP (C) Power Cost 2006GRC Order_04 07E Wild Horse Wind Expansion (C) (2)_Electric Rev Req Model (2009 GRC) Revised 01-18-2010 3" xfId="7655"/>
    <cellStyle name="_DEM-WP (C) Power Cost 2006GRC Order_04 07E Wild Horse Wind Expansion (C) (2)_Electric Rev Req Model (2009 GRC) Revised 01-18-2010_DEM-WP(C) ENERG10C--ctn Mid-C_042010 2010GRC" xfId="1814"/>
    <cellStyle name="_DEM-WP (C) Power Cost 2006GRC Order_04 07E Wild Horse Wind Expansion (C) (2)_Electric Rev Req Model (2010 GRC)" xfId="7656"/>
    <cellStyle name="_DEM-WP (C) Power Cost 2006GRC Order_04 07E Wild Horse Wind Expansion (C) (2)_Electric Rev Req Model (2010 GRC) SF" xfId="7657"/>
    <cellStyle name="_DEM-WP (C) Power Cost 2006GRC Order_04 07E Wild Horse Wind Expansion (C) (2)_Final Order Electric EXHIBIT A-1" xfId="1815"/>
    <cellStyle name="_DEM-WP (C) Power Cost 2006GRC Order_04 07E Wild Horse Wind Expansion (C) (2)_Final Order Electric EXHIBIT A-1 2" xfId="7658"/>
    <cellStyle name="_DEM-WP (C) Power Cost 2006GRC Order_04 07E Wild Horse Wind Expansion (C) (2)_Final Order Electric EXHIBIT A-1 2 2" xfId="7659"/>
    <cellStyle name="_DEM-WP (C) Power Cost 2006GRC Order_04 07E Wild Horse Wind Expansion (C) (2)_Final Order Electric EXHIBIT A-1 3" xfId="7660"/>
    <cellStyle name="_DEM-WP (C) Power Cost 2006GRC Order_04 07E Wild Horse Wind Expansion (C) (2)_TENASKA REGULATORY ASSET" xfId="1816"/>
    <cellStyle name="_DEM-WP (C) Power Cost 2006GRC Order_04 07E Wild Horse Wind Expansion (C) (2)_TENASKA REGULATORY ASSET 2" xfId="7661"/>
    <cellStyle name="_DEM-WP (C) Power Cost 2006GRC Order_04 07E Wild Horse Wind Expansion (C) (2)_TENASKA REGULATORY ASSET 2 2" xfId="7662"/>
    <cellStyle name="_DEM-WP (C) Power Cost 2006GRC Order_04 07E Wild Horse Wind Expansion (C) (2)_TENASKA REGULATORY ASSET 3" xfId="7663"/>
    <cellStyle name="_DEM-WP (C) Power Cost 2006GRC Order_16.37E Wild Horse Expansion DeferralRevwrkingfile SF" xfId="1817"/>
    <cellStyle name="_DEM-WP (C) Power Cost 2006GRC Order_16.37E Wild Horse Expansion DeferralRevwrkingfile SF 2" xfId="1818"/>
    <cellStyle name="_DEM-WP (C) Power Cost 2006GRC Order_16.37E Wild Horse Expansion DeferralRevwrkingfile SF 2 2" xfId="7664"/>
    <cellStyle name="_DEM-WP (C) Power Cost 2006GRC Order_16.37E Wild Horse Expansion DeferralRevwrkingfile SF 3" xfId="7665"/>
    <cellStyle name="_DEM-WP (C) Power Cost 2006GRC Order_16.37E Wild Horse Expansion DeferralRevwrkingfile SF_DEM-WP(C) ENERG10C--ctn Mid-C_042010 2010GRC" xfId="1819"/>
    <cellStyle name="_DEM-WP (C) Power Cost 2006GRC Order_2009 Compliance Filing PCA Exhibits for GRC" xfId="7666"/>
    <cellStyle name="_DEM-WP (C) Power Cost 2006GRC Order_2009 GRC Compl Filing - Exhibit D" xfId="1820"/>
    <cellStyle name="_DEM-WP (C) Power Cost 2006GRC Order_2009 GRC Compl Filing - Exhibit D 2" xfId="1821"/>
    <cellStyle name="_DEM-WP (C) Power Cost 2006GRC Order_2009 GRC Compl Filing - Exhibit D_DEM-WP(C) ENERG10C--ctn Mid-C_042010 2010GRC" xfId="1822"/>
    <cellStyle name="_DEM-WP (C) Power Cost 2006GRC Order_3.01 Income Statement" xfId="7667"/>
    <cellStyle name="_DEM-WP (C) Power Cost 2006GRC Order_4 31 Regulatory Assets and Liabilities  7 06- Exhibit D" xfId="1823"/>
    <cellStyle name="_DEM-WP (C) Power Cost 2006GRC Order_4 31 Regulatory Assets and Liabilities  7 06- Exhibit D 2" xfId="1824"/>
    <cellStyle name="_DEM-WP (C) Power Cost 2006GRC Order_4 31 Regulatory Assets and Liabilities  7 06- Exhibit D 2 2" xfId="7668"/>
    <cellStyle name="_DEM-WP (C) Power Cost 2006GRC Order_4 31 Regulatory Assets and Liabilities  7 06- Exhibit D 3" xfId="7669"/>
    <cellStyle name="_DEM-WP (C) Power Cost 2006GRC Order_4 31 Regulatory Assets and Liabilities  7 06- Exhibit D_DEM-WP(C) ENERG10C--ctn Mid-C_042010 2010GRC" xfId="1825"/>
    <cellStyle name="_DEM-WP (C) Power Cost 2006GRC Order_4 31 Regulatory Assets and Liabilities  7 06- Exhibit D_NIM Summary" xfId="1826"/>
    <cellStyle name="_DEM-WP (C) Power Cost 2006GRC Order_4 31 Regulatory Assets and Liabilities  7 06- Exhibit D_NIM Summary 2" xfId="1827"/>
    <cellStyle name="_DEM-WP (C) Power Cost 2006GRC Order_4 31 Regulatory Assets and Liabilities  7 06- Exhibit D_NIM Summary_DEM-WP(C) ENERG10C--ctn Mid-C_042010 2010GRC" xfId="1828"/>
    <cellStyle name="_DEM-WP (C) Power Cost 2006GRC Order_4 31 Regulatory Assets and Liabilities  7 06- Exhibit D_NIM+O&amp;M" xfId="1829"/>
    <cellStyle name="_DEM-WP (C) Power Cost 2006GRC Order_4 31 Regulatory Assets and Liabilities  7 06- Exhibit D_NIM+O&amp;M Monthly" xfId="1830"/>
    <cellStyle name="_DEM-WP (C) Power Cost 2006GRC Order_4 31E Reg Asset  Liab and EXH D" xfId="1831"/>
    <cellStyle name="_DEM-WP (C) Power Cost 2006GRC Order_4 31E Reg Asset  Liab and EXH D _ Aug 10 Filing (2)" xfId="1832"/>
    <cellStyle name="_DEM-WP (C) Power Cost 2006GRC Order_4 31E Reg Asset  Liab and EXH D _ Aug 10 Filing (2) 2" xfId="1833"/>
    <cellStyle name="_DEM-WP (C) Power Cost 2006GRC Order_4 31E Reg Asset  Liab and EXH D 2" xfId="1834"/>
    <cellStyle name="_DEM-WP (C) Power Cost 2006GRC Order_4 31E Reg Asset  Liab and EXH D 3" xfId="1835"/>
    <cellStyle name="_DEM-WP (C) Power Cost 2006GRC Order_4 32 Regulatory Assets and Liabilities  7 06- Exhibit D" xfId="1836"/>
    <cellStyle name="_DEM-WP (C) Power Cost 2006GRC Order_4 32 Regulatory Assets and Liabilities  7 06- Exhibit D 2" xfId="1837"/>
    <cellStyle name="_DEM-WP (C) Power Cost 2006GRC Order_4 32 Regulatory Assets and Liabilities  7 06- Exhibit D 2 2" xfId="7670"/>
    <cellStyle name="_DEM-WP (C) Power Cost 2006GRC Order_4 32 Regulatory Assets and Liabilities  7 06- Exhibit D 3" xfId="7671"/>
    <cellStyle name="_DEM-WP (C) Power Cost 2006GRC Order_4 32 Regulatory Assets and Liabilities  7 06- Exhibit D_DEM-WP(C) ENERG10C--ctn Mid-C_042010 2010GRC" xfId="1838"/>
    <cellStyle name="_DEM-WP (C) Power Cost 2006GRC Order_4 32 Regulatory Assets and Liabilities  7 06- Exhibit D_NIM Summary" xfId="1839"/>
    <cellStyle name="_DEM-WP (C) Power Cost 2006GRC Order_4 32 Regulatory Assets and Liabilities  7 06- Exhibit D_NIM Summary 2" xfId="1840"/>
    <cellStyle name="_DEM-WP (C) Power Cost 2006GRC Order_4 32 Regulatory Assets and Liabilities  7 06- Exhibit D_NIM Summary_DEM-WP(C) ENERG10C--ctn Mid-C_042010 2010GRC" xfId="1841"/>
    <cellStyle name="_DEM-WP (C) Power Cost 2006GRC Order_4 32 Regulatory Assets and Liabilities  7 06- Exhibit D_NIM+O&amp;M" xfId="1842"/>
    <cellStyle name="_DEM-WP (C) Power Cost 2006GRC Order_4 32 Regulatory Assets and Liabilities  7 06- Exhibit D_NIM+O&amp;M Monthly" xfId="1843"/>
    <cellStyle name="_DEM-WP (C) Power Cost 2006GRC Order_AURORA Total New" xfId="1844"/>
    <cellStyle name="_DEM-WP (C) Power Cost 2006GRC Order_AURORA Total New 2" xfId="1845"/>
    <cellStyle name="_DEM-WP (C) Power Cost 2006GRC Order_Book2" xfId="1846"/>
    <cellStyle name="_DEM-WP (C) Power Cost 2006GRC Order_Book2 2" xfId="1847"/>
    <cellStyle name="_DEM-WP (C) Power Cost 2006GRC Order_Book2 2 2" xfId="7672"/>
    <cellStyle name="_DEM-WP (C) Power Cost 2006GRC Order_Book2 3" xfId="7673"/>
    <cellStyle name="_DEM-WP (C) Power Cost 2006GRC Order_Book2_Adj Bench DR 3 for Initial Briefs (Electric)" xfId="1848"/>
    <cellStyle name="_DEM-WP (C) Power Cost 2006GRC Order_Book2_Adj Bench DR 3 for Initial Briefs (Electric) 2" xfId="1849"/>
    <cellStyle name="_DEM-WP (C) Power Cost 2006GRC Order_Book2_Adj Bench DR 3 for Initial Briefs (Electric) 2 2" xfId="7674"/>
    <cellStyle name="_DEM-WP (C) Power Cost 2006GRC Order_Book2_Adj Bench DR 3 for Initial Briefs (Electric) 3" xfId="7675"/>
    <cellStyle name="_DEM-WP (C) Power Cost 2006GRC Order_Book2_Adj Bench DR 3 for Initial Briefs (Electric)_DEM-WP(C) ENERG10C--ctn Mid-C_042010 2010GRC" xfId="1850"/>
    <cellStyle name="_DEM-WP (C) Power Cost 2006GRC Order_Book2_DEM-WP(C) ENERG10C--ctn Mid-C_042010 2010GRC" xfId="1851"/>
    <cellStyle name="_DEM-WP (C) Power Cost 2006GRC Order_Book2_Electric Rev Req Model (2009 GRC) Rebuttal" xfId="1852"/>
    <cellStyle name="_DEM-WP (C) Power Cost 2006GRC Order_Book2_Electric Rev Req Model (2009 GRC) Rebuttal 2" xfId="7676"/>
    <cellStyle name="_DEM-WP (C) Power Cost 2006GRC Order_Book2_Electric Rev Req Model (2009 GRC) Rebuttal 2 2" xfId="7677"/>
    <cellStyle name="_DEM-WP (C) Power Cost 2006GRC Order_Book2_Electric Rev Req Model (2009 GRC) Rebuttal 3" xfId="7678"/>
    <cellStyle name="_DEM-WP (C) Power Cost 2006GRC Order_Book2_Electric Rev Req Model (2009 GRC) Rebuttal REmoval of New  WH Solar AdjustMI" xfId="1853"/>
    <cellStyle name="_DEM-WP (C) Power Cost 2006GRC Order_Book2_Electric Rev Req Model (2009 GRC) Rebuttal REmoval of New  WH Solar AdjustMI 2" xfId="1854"/>
    <cellStyle name="_DEM-WP (C) Power Cost 2006GRC Order_Book2_Electric Rev Req Model (2009 GRC) Rebuttal REmoval of New  WH Solar AdjustMI 2 2" xfId="7679"/>
    <cellStyle name="_DEM-WP (C) Power Cost 2006GRC Order_Book2_Electric Rev Req Model (2009 GRC) Rebuttal REmoval of New  WH Solar AdjustMI 3" xfId="7680"/>
    <cellStyle name="_DEM-WP (C) Power Cost 2006GRC Order_Book2_Electric Rev Req Model (2009 GRC) Rebuttal REmoval of New  WH Solar AdjustMI_DEM-WP(C) ENERG10C--ctn Mid-C_042010 2010GRC" xfId="1855"/>
    <cellStyle name="_DEM-WP (C) Power Cost 2006GRC Order_Book2_Electric Rev Req Model (2009 GRC) Revised 01-18-2010" xfId="1856"/>
    <cellStyle name="_DEM-WP (C) Power Cost 2006GRC Order_Book2_Electric Rev Req Model (2009 GRC) Revised 01-18-2010 2" xfId="1857"/>
    <cellStyle name="_DEM-WP (C) Power Cost 2006GRC Order_Book2_Electric Rev Req Model (2009 GRC) Revised 01-18-2010 2 2" xfId="7681"/>
    <cellStyle name="_DEM-WP (C) Power Cost 2006GRC Order_Book2_Electric Rev Req Model (2009 GRC) Revised 01-18-2010 3" xfId="7682"/>
    <cellStyle name="_DEM-WP (C) Power Cost 2006GRC Order_Book2_Electric Rev Req Model (2009 GRC) Revised 01-18-2010_DEM-WP(C) ENERG10C--ctn Mid-C_042010 2010GRC" xfId="1858"/>
    <cellStyle name="_DEM-WP (C) Power Cost 2006GRC Order_Book2_Final Order Electric EXHIBIT A-1" xfId="1859"/>
    <cellStyle name="_DEM-WP (C) Power Cost 2006GRC Order_Book2_Final Order Electric EXHIBIT A-1 2" xfId="7683"/>
    <cellStyle name="_DEM-WP (C) Power Cost 2006GRC Order_Book2_Final Order Electric EXHIBIT A-1 2 2" xfId="7684"/>
    <cellStyle name="_DEM-WP (C) Power Cost 2006GRC Order_Book2_Final Order Electric EXHIBIT A-1 3" xfId="7685"/>
    <cellStyle name="_DEM-WP (C) Power Cost 2006GRC Order_Book4" xfId="1860"/>
    <cellStyle name="_DEM-WP (C) Power Cost 2006GRC Order_Book4 2" xfId="1861"/>
    <cellStyle name="_DEM-WP (C) Power Cost 2006GRC Order_Book4 2 2" xfId="7686"/>
    <cellStyle name="_DEM-WP (C) Power Cost 2006GRC Order_Book4 3" xfId="7687"/>
    <cellStyle name="_DEM-WP (C) Power Cost 2006GRC Order_Book4_DEM-WP(C) ENERG10C--ctn Mid-C_042010 2010GRC" xfId="1862"/>
    <cellStyle name="_DEM-WP (C) Power Cost 2006GRC Order_Book9" xfId="1863"/>
    <cellStyle name="_DEM-WP (C) Power Cost 2006GRC Order_Book9 2" xfId="1864"/>
    <cellStyle name="_DEM-WP (C) Power Cost 2006GRC Order_Book9 2 2" xfId="7688"/>
    <cellStyle name="_DEM-WP (C) Power Cost 2006GRC Order_Book9 3" xfId="7689"/>
    <cellStyle name="_DEM-WP (C) Power Cost 2006GRC Order_Book9_DEM-WP(C) ENERG10C--ctn Mid-C_042010 2010GRC" xfId="1865"/>
    <cellStyle name="_DEM-WP (C) Power Cost 2006GRC Order_Chelan PUD Power Costs (8-10)" xfId="1866"/>
    <cellStyle name="_DEM-WP (C) Power Cost 2006GRC Order_DEM-WP(C) Chelan Power Costs" xfId="1867"/>
    <cellStyle name="_DEM-WP (C) Power Cost 2006GRC Order_DEM-WP(C) Chelan Power Costs 2" xfId="1868"/>
    <cellStyle name="_DEM-WP (C) Power Cost 2006GRC Order_DEM-WP(C) ENERG10C--ctn Mid-C_042010 2010GRC" xfId="1869"/>
    <cellStyle name="_DEM-WP (C) Power Cost 2006GRC Order_DEM-WP(C) Gas Transport 2010GRC" xfId="1870"/>
    <cellStyle name="_DEM-WP (C) Power Cost 2006GRC Order_DEM-WP(C) Gas Transport 2010GRC 2" xfId="1871"/>
    <cellStyle name="_DEM-WP (C) Power Cost 2006GRC Order_Electric COS Inputs" xfId="7690"/>
    <cellStyle name="_DEM-WP (C) Power Cost 2006GRC Order_Electric COS Inputs 2" xfId="7691"/>
    <cellStyle name="_DEM-WP (C) Power Cost 2006GRC Order_Electric COS Inputs 2 2" xfId="7692"/>
    <cellStyle name="_DEM-WP (C) Power Cost 2006GRC Order_Electric COS Inputs 2 2 2" xfId="7693"/>
    <cellStyle name="_DEM-WP (C) Power Cost 2006GRC Order_Electric COS Inputs 2 3" xfId="7694"/>
    <cellStyle name="_DEM-WP (C) Power Cost 2006GRC Order_Electric COS Inputs 2 3 2" xfId="7695"/>
    <cellStyle name="_DEM-WP (C) Power Cost 2006GRC Order_Electric COS Inputs 2 4" xfId="7696"/>
    <cellStyle name="_DEM-WP (C) Power Cost 2006GRC Order_Electric COS Inputs 2 4 2" xfId="7697"/>
    <cellStyle name="_DEM-WP (C) Power Cost 2006GRC Order_Electric COS Inputs 3" xfId="7698"/>
    <cellStyle name="_DEM-WP (C) Power Cost 2006GRC Order_Electric COS Inputs 3 2" xfId="7699"/>
    <cellStyle name="_DEM-WP (C) Power Cost 2006GRC Order_Electric COS Inputs 4" xfId="7700"/>
    <cellStyle name="_DEM-WP (C) Power Cost 2006GRC Order_Electric COS Inputs 4 2" xfId="7701"/>
    <cellStyle name="_DEM-WP (C) Power Cost 2006GRC Order_Electric COS Inputs 5" xfId="7702"/>
    <cellStyle name="_DEM-WP (C) Power Cost 2006GRC Order_Electric COS Inputs 6" xfId="7703"/>
    <cellStyle name="_DEM-WP (C) Power Cost 2006GRC Order_NIM Summary" xfId="1872"/>
    <cellStyle name="_DEM-WP (C) Power Cost 2006GRC Order_NIM Summary 09GRC" xfId="1873"/>
    <cellStyle name="_DEM-WP (C) Power Cost 2006GRC Order_NIM Summary 09GRC 2" xfId="1874"/>
    <cellStyle name="_DEM-WP (C) Power Cost 2006GRC Order_NIM Summary 09GRC_DEM-WP(C) ENERG10C--ctn Mid-C_042010 2010GRC" xfId="1875"/>
    <cellStyle name="_DEM-WP (C) Power Cost 2006GRC Order_NIM Summary 2" xfId="1876"/>
    <cellStyle name="_DEM-WP (C) Power Cost 2006GRC Order_NIM Summary 3" xfId="1877"/>
    <cellStyle name="_DEM-WP (C) Power Cost 2006GRC Order_NIM Summary 4" xfId="7704"/>
    <cellStyle name="_DEM-WP (C) Power Cost 2006GRC Order_NIM Summary 5" xfId="7705"/>
    <cellStyle name="_DEM-WP (C) Power Cost 2006GRC Order_NIM Summary 6" xfId="7706"/>
    <cellStyle name="_DEM-WP (C) Power Cost 2006GRC Order_NIM Summary 7" xfId="7707"/>
    <cellStyle name="_DEM-WP (C) Power Cost 2006GRC Order_NIM Summary 8" xfId="7708"/>
    <cellStyle name="_DEM-WP (C) Power Cost 2006GRC Order_NIM Summary 9" xfId="7709"/>
    <cellStyle name="_DEM-WP (C) Power Cost 2006GRC Order_NIM Summary_DEM-WP(C) ENERG10C--ctn Mid-C_042010 2010GRC" xfId="1878"/>
    <cellStyle name="_DEM-WP (C) Power Cost 2006GRC Order_NIM+O&amp;M" xfId="1879"/>
    <cellStyle name="_DEM-WP (C) Power Cost 2006GRC Order_NIM+O&amp;M 2" xfId="1880"/>
    <cellStyle name="_DEM-WP (C) Power Cost 2006GRC Order_NIM+O&amp;M Monthly" xfId="1881"/>
    <cellStyle name="_DEM-WP (C) Power Cost 2006GRC Order_NIM+O&amp;M Monthly 2" xfId="1882"/>
    <cellStyle name="_DEM-WP (C) Power Cost 2006GRC Order_PCA 10 -  Exhibit D from A Kellogg Jan 2011" xfId="7710"/>
    <cellStyle name="_DEM-WP (C) Power Cost 2006GRC Order_PCA 10 -  Exhibit D from A Kellogg July 2011" xfId="7711"/>
    <cellStyle name="_DEM-WP (C) Power Cost 2006GRC Order_PCA 10 -  Exhibit D from S Free Rcv'd 12-11" xfId="7712"/>
    <cellStyle name="_DEM-WP (C) Power Cost 2006GRC Order_PCA 9 -  Exhibit D April 2010" xfId="7713"/>
    <cellStyle name="_DEM-WP (C) Power Cost 2006GRC Order_PCA 9 -  Exhibit D April 2010 (3)" xfId="1883"/>
    <cellStyle name="_DEM-WP (C) Power Cost 2006GRC Order_PCA 9 -  Exhibit D April 2010 (3) 2" xfId="1884"/>
    <cellStyle name="_DEM-WP (C) Power Cost 2006GRC Order_PCA 9 -  Exhibit D April 2010 (3)_DEM-WP(C) ENERG10C--ctn Mid-C_042010 2010GRC" xfId="1885"/>
    <cellStyle name="_DEM-WP (C) Power Cost 2006GRC Order_PCA 9 -  Exhibit D Nov 2010" xfId="7714"/>
    <cellStyle name="_DEM-WP (C) Power Cost 2006GRC Order_PCA 9 - Exhibit D at August 2010" xfId="7715"/>
    <cellStyle name="_DEM-WP (C) Power Cost 2006GRC Order_PCA 9 - Exhibit D June 2010 GRC" xfId="7716"/>
    <cellStyle name="_DEM-WP (C) Power Cost 2006GRC Order_Power Costs - Comparison bx Rbtl-Staff-Jt-PC" xfId="1886"/>
    <cellStyle name="_DEM-WP (C) Power Cost 2006GRC Order_Power Costs - Comparison bx Rbtl-Staff-Jt-PC 2" xfId="1887"/>
    <cellStyle name="_DEM-WP (C) Power Cost 2006GRC Order_Power Costs - Comparison bx Rbtl-Staff-Jt-PC 2 2" xfId="7717"/>
    <cellStyle name="_DEM-WP (C) Power Cost 2006GRC Order_Power Costs - Comparison bx Rbtl-Staff-Jt-PC 3" xfId="7718"/>
    <cellStyle name="_DEM-WP (C) Power Cost 2006GRC Order_Power Costs - Comparison bx Rbtl-Staff-Jt-PC_Adj Bench DR 3 for Initial Briefs (Electric)" xfId="1888"/>
    <cellStyle name="_DEM-WP (C) Power Cost 2006GRC Order_Power Costs - Comparison bx Rbtl-Staff-Jt-PC_Adj Bench DR 3 for Initial Briefs (Electric) 2" xfId="1889"/>
    <cellStyle name="_DEM-WP (C) Power Cost 2006GRC Order_Power Costs - Comparison bx Rbtl-Staff-Jt-PC_Adj Bench DR 3 for Initial Briefs (Electric) 2 2" xfId="7719"/>
    <cellStyle name="_DEM-WP (C) Power Cost 2006GRC Order_Power Costs - Comparison bx Rbtl-Staff-Jt-PC_Adj Bench DR 3 for Initial Briefs (Electric) 3" xfId="7720"/>
    <cellStyle name="_DEM-WP (C) Power Cost 2006GRC Order_Power Costs - Comparison bx Rbtl-Staff-Jt-PC_Adj Bench DR 3 for Initial Briefs (Electric)_DEM-WP(C) ENERG10C--ctn Mid-C_042010 2010GRC" xfId="1890"/>
    <cellStyle name="_DEM-WP (C) Power Cost 2006GRC Order_Power Costs - Comparison bx Rbtl-Staff-Jt-PC_DEM-WP(C) ENERG10C--ctn Mid-C_042010 2010GRC" xfId="1891"/>
    <cellStyle name="_DEM-WP (C) Power Cost 2006GRC Order_Power Costs - Comparison bx Rbtl-Staff-Jt-PC_Electric Rev Req Model (2009 GRC) Rebuttal" xfId="1892"/>
    <cellStyle name="_DEM-WP (C) Power Cost 2006GRC Order_Power Costs - Comparison bx Rbtl-Staff-Jt-PC_Electric Rev Req Model (2009 GRC) Rebuttal 2" xfId="7721"/>
    <cellStyle name="_DEM-WP (C) Power Cost 2006GRC Order_Power Costs - Comparison bx Rbtl-Staff-Jt-PC_Electric Rev Req Model (2009 GRC) Rebuttal 2 2" xfId="7722"/>
    <cellStyle name="_DEM-WP (C) Power Cost 2006GRC Order_Power Costs - Comparison bx Rbtl-Staff-Jt-PC_Electric Rev Req Model (2009 GRC) Rebuttal 3" xfId="7723"/>
    <cellStyle name="_DEM-WP (C) Power Cost 2006GRC Order_Power Costs - Comparison bx Rbtl-Staff-Jt-PC_Electric Rev Req Model (2009 GRC) Rebuttal REmoval of New  WH Solar AdjustMI" xfId="1893"/>
    <cellStyle name="_DEM-WP (C) Power Cost 2006GRC Order_Power Costs - Comparison bx Rbtl-Staff-Jt-PC_Electric Rev Req Model (2009 GRC) Rebuttal REmoval of New  WH Solar AdjustMI 2" xfId="1894"/>
    <cellStyle name="_DEM-WP (C) Power Cost 2006GRC Order_Power Costs - Comparison bx Rbtl-Staff-Jt-PC_Electric Rev Req Model (2009 GRC) Rebuttal REmoval of New  WH Solar AdjustMI 2 2" xfId="7724"/>
    <cellStyle name="_DEM-WP (C) Power Cost 2006GRC Order_Power Costs - Comparison bx Rbtl-Staff-Jt-PC_Electric Rev Req Model (2009 GRC) Rebuttal REmoval of New  WH Solar AdjustMI 3" xfId="7725"/>
    <cellStyle name="_DEM-WP (C) Power Cost 2006GRC Order_Power Costs - Comparison bx Rbtl-Staff-Jt-PC_Electric Rev Req Model (2009 GRC) Rebuttal REmoval of New  WH Solar AdjustMI_DEM-WP(C) ENERG10C--ctn Mid-C_042010 2010GRC" xfId="1895"/>
    <cellStyle name="_DEM-WP (C) Power Cost 2006GRC Order_Power Costs - Comparison bx Rbtl-Staff-Jt-PC_Electric Rev Req Model (2009 GRC) Revised 01-18-2010" xfId="1896"/>
    <cellStyle name="_DEM-WP (C) Power Cost 2006GRC Order_Power Costs - Comparison bx Rbtl-Staff-Jt-PC_Electric Rev Req Model (2009 GRC) Revised 01-18-2010 2" xfId="1897"/>
    <cellStyle name="_DEM-WP (C) Power Cost 2006GRC Order_Power Costs - Comparison bx Rbtl-Staff-Jt-PC_Electric Rev Req Model (2009 GRC) Revised 01-18-2010 2 2" xfId="7726"/>
    <cellStyle name="_DEM-WP (C) Power Cost 2006GRC Order_Power Costs - Comparison bx Rbtl-Staff-Jt-PC_Electric Rev Req Model (2009 GRC) Revised 01-18-2010 3" xfId="7727"/>
    <cellStyle name="_DEM-WP (C) Power Cost 2006GRC Order_Power Costs - Comparison bx Rbtl-Staff-Jt-PC_Electric Rev Req Model (2009 GRC) Revised 01-18-2010_DEM-WP(C) ENERG10C--ctn Mid-C_042010 2010GRC" xfId="1898"/>
    <cellStyle name="_DEM-WP (C) Power Cost 2006GRC Order_Power Costs - Comparison bx Rbtl-Staff-Jt-PC_Final Order Electric EXHIBIT A-1" xfId="1899"/>
    <cellStyle name="_DEM-WP (C) Power Cost 2006GRC Order_Power Costs - Comparison bx Rbtl-Staff-Jt-PC_Final Order Electric EXHIBIT A-1 2" xfId="7728"/>
    <cellStyle name="_DEM-WP (C) Power Cost 2006GRC Order_Power Costs - Comparison bx Rbtl-Staff-Jt-PC_Final Order Electric EXHIBIT A-1 2 2" xfId="7729"/>
    <cellStyle name="_DEM-WP (C) Power Cost 2006GRC Order_Power Costs - Comparison bx Rbtl-Staff-Jt-PC_Final Order Electric EXHIBIT A-1 3" xfId="7730"/>
    <cellStyle name="_DEM-WP (C) Power Cost 2006GRC Order_Production Adj 4.37" xfId="7731"/>
    <cellStyle name="_DEM-WP (C) Power Cost 2006GRC Order_Production Adj 4.37 2" xfId="7732"/>
    <cellStyle name="_DEM-WP (C) Power Cost 2006GRC Order_Production Adj 4.37 2 2" xfId="7733"/>
    <cellStyle name="_DEM-WP (C) Power Cost 2006GRC Order_Production Adj 4.37 3" xfId="7734"/>
    <cellStyle name="_DEM-WP (C) Power Cost 2006GRC Order_Purchased Power Adj 4.03" xfId="7735"/>
    <cellStyle name="_DEM-WP (C) Power Cost 2006GRC Order_Purchased Power Adj 4.03 2" xfId="7736"/>
    <cellStyle name="_DEM-WP (C) Power Cost 2006GRC Order_Purchased Power Adj 4.03 2 2" xfId="7737"/>
    <cellStyle name="_DEM-WP (C) Power Cost 2006GRC Order_Purchased Power Adj 4.03 3" xfId="7738"/>
    <cellStyle name="_DEM-WP (C) Power Cost 2006GRC Order_Rebuttal Power Costs" xfId="1900"/>
    <cellStyle name="_DEM-WP (C) Power Cost 2006GRC Order_Rebuttal Power Costs 2" xfId="1901"/>
    <cellStyle name="_DEM-WP (C) Power Cost 2006GRC Order_Rebuttal Power Costs 2 2" xfId="7739"/>
    <cellStyle name="_DEM-WP (C) Power Cost 2006GRC Order_Rebuttal Power Costs 3" xfId="7740"/>
    <cellStyle name="_DEM-WP (C) Power Cost 2006GRC Order_Rebuttal Power Costs_Adj Bench DR 3 for Initial Briefs (Electric)" xfId="1902"/>
    <cellStyle name="_DEM-WP (C) Power Cost 2006GRC Order_Rebuttal Power Costs_Adj Bench DR 3 for Initial Briefs (Electric) 2" xfId="1903"/>
    <cellStyle name="_DEM-WP (C) Power Cost 2006GRC Order_Rebuttal Power Costs_Adj Bench DR 3 for Initial Briefs (Electric) 2 2" xfId="7741"/>
    <cellStyle name="_DEM-WP (C) Power Cost 2006GRC Order_Rebuttal Power Costs_Adj Bench DR 3 for Initial Briefs (Electric) 3" xfId="7742"/>
    <cellStyle name="_DEM-WP (C) Power Cost 2006GRC Order_Rebuttal Power Costs_Adj Bench DR 3 for Initial Briefs (Electric)_DEM-WP(C) ENERG10C--ctn Mid-C_042010 2010GRC" xfId="1904"/>
    <cellStyle name="_DEM-WP (C) Power Cost 2006GRC Order_Rebuttal Power Costs_DEM-WP(C) ENERG10C--ctn Mid-C_042010 2010GRC" xfId="1905"/>
    <cellStyle name="_DEM-WP (C) Power Cost 2006GRC Order_Rebuttal Power Costs_Electric Rev Req Model (2009 GRC) Rebuttal" xfId="1906"/>
    <cellStyle name="_DEM-WP (C) Power Cost 2006GRC Order_Rebuttal Power Costs_Electric Rev Req Model (2009 GRC) Rebuttal 2" xfId="7743"/>
    <cellStyle name="_DEM-WP (C) Power Cost 2006GRC Order_Rebuttal Power Costs_Electric Rev Req Model (2009 GRC) Rebuttal 2 2" xfId="7744"/>
    <cellStyle name="_DEM-WP (C) Power Cost 2006GRC Order_Rebuttal Power Costs_Electric Rev Req Model (2009 GRC) Rebuttal 3" xfId="7745"/>
    <cellStyle name="_DEM-WP (C) Power Cost 2006GRC Order_Rebuttal Power Costs_Electric Rev Req Model (2009 GRC) Rebuttal REmoval of New  WH Solar AdjustMI" xfId="1907"/>
    <cellStyle name="_DEM-WP (C) Power Cost 2006GRC Order_Rebuttal Power Costs_Electric Rev Req Model (2009 GRC) Rebuttal REmoval of New  WH Solar AdjustMI 2" xfId="1908"/>
    <cellStyle name="_DEM-WP (C) Power Cost 2006GRC Order_Rebuttal Power Costs_Electric Rev Req Model (2009 GRC) Rebuttal REmoval of New  WH Solar AdjustMI 2 2" xfId="7746"/>
    <cellStyle name="_DEM-WP (C) Power Cost 2006GRC Order_Rebuttal Power Costs_Electric Rev Req Model (2009 GRC) Rebuttal REmoval of New  WH Solar AdjustMI 3" xfId="7747"/>
    <cellStyle name="_DEM-WP (C) Power Cost 2006GRC Order_Rebuttal Power Costs_Electric Rev Req Model (2009 GRC) Rebuttal REmoval of New  WH Solar AdjustMI_DEM-WP(C) ENERG10C--ctn Mid-C_042010 2010GRC" xfId="1909"/>
    <cellStyle name="_DEM-WP (C) Power Cost 2006GRC Order_Rebuttal Power Costs_Electric Rev Req Model (2009 GRC) Revised 01-18-2010" xfId="1910"/>
    <cellStyle name="_DEM-WP (C) Power Cost 2006GRC Order_Rebuttal Power Costs_Electric Rev Req Model (2009 GRC) Revised 01-18-2010 2" xfId="1911"/>
    <cellStyle name="_DEM-WP (C) Power Cost 2006GRC Order_Rebuttal Power Costs_Electric Rev Req Model (2009 GRC) Revised 01-18-2010 2 2" xfId="7748"/>
    <cellStyle name="_DEM-WP (C) Power Cost 2006GRC Order_Rebuttal Power Costs_Electric Rev Req Model (2009 GRC) Revised 01-18-2010 3" xfId="7749"/>
    <cellStyle name="_DEM-WP (C) Power Cost 2006GRC Order_Rebuttal Power Costs_Electric Rev Req Model (2009 GRC) Revised 01-18-2010_DEM-WP(C) ENERG10C--ctn Mid-C_042010 2010GRC" xfId="1912"/>
    <cellStyle name="_DEM-WP (C) Power Cost 2006GRC Order_Rebuttal Power Costs_Final Order Electric EXHIBIT A-1" xfId="1913"/>
    <cellStyle name="_DEM-WP (C) Power Cost 2006GRC Order_Rebuttal Power Costs_Final Order Electric EXHIBIT A-1 2" xfId="7750"/>
    <cellStyle name="_DEM-WP (C) Power Cost 2006GRC Order_Rebuttal Power Costs_Final Order Electric EXHIBIT A-1 2 2" xfId="7751"/>
    <cellStyle name="_DEM-WP (C) Power Cost 2006GRC Order_Rebuttal Power Costs_Final Order Electric EXHIBIT A-1 3" xfId="7752"/>
    <cellStyle name="_DEM-WP (C) Power Cost 2006GRC Order_ROR 5.02" xfId="7753"/>
    <cellStyle name="_DEM-WP (C) Power Cost 2006GRC Order_ROR 5.02 2" xfId="7754"/>
    <cellStyle name="_DEM-WP (C) Power Cost 2006GRC Order_ROR 5.02 2 2" xfId="7755"/>
    <cellStyle name="_DEM-WP (C) Power Cost 2006GRC Order_ROR 5.02 3" xfId="7756"/>
    <cellStyle name="_DEM-WP (C) Power Cost 2006GRC Order_Scenario 1 REC vs PTC Offset" xfId="7757"/>
    <cellStyle name="_DEM-WP (C) Power Cost 2006GRC Order_Scenario 3" xfId="7758"/>
    <cellStyle name="_DEM-WP (C) Power Cost 2006GRC Order_Wind Integration 10GRC" xfId="1914"/>
    <cellStyle name="_DEM-WP (C) Power Cost 2006GRC Order_Wind Integration 10GRC 2" xfId="1915"/>
    <cellStyle name="_DEM-WP (C) Power Cost 2006GRC Order_Wind Integration 10GRC_DEM-WP(C) ENERG10C--ctn Mid-C_042010 2010GRC" xfId="1916"/>
    <cellStyle name="_DEM-WP Revised (HC) Wild Horse 2006GRC" xfId="1917"/>
    <cellStyle name="_DEM-WP Revised (HC) Wild Horse 2006GRC 2" xfId="1918"/>
    <cellStyle name="_DEM-WP Revised (HC) Wild Horse 2006GRC 2 2" xfId="7759"/>
    <cellStyle name="_DEM-WP Revised (HC) Wild Horse 2006GRC 3" xfId="7760"/>
    <cellStyle name="_DEM-WP Revised (HC) Wild Horse 2006GRC_16.37E Wild Horse Expansion DeferralRevwrkingfile SF" xfId="1919"/>
    <cellStyle name="_DEM-WP Revised (HC) Wild Horse 2006GRC_16.37E Wild Horse Expansion DeferralRevwrkingfile SF 2" xfId="1920"/>
    <cellStyle name="_DEM-WP Revised (HC) Wild Horse 2006GRC_16.37E Wild Horse Expansion DeferralRevwrkingfile SF 2 2" xfId="7761"/>
    <cellStyle name="_DEM-WP Revised (HC) Wild Horse 2006GRC_16.37E Wild Horse Expansion DeferralRevwrkingfile SF 3" xfId="7762"/>
    <cellStyle name="_DEM-WP Revised (HC) Wild Horse 2006GRC_16.37E Wild Horse Expansion DeferralRevwrkingfile SF_DEM-WP(C) ENERG10C--ctn Mid-C_042010 2010GRC" xfId="1921"/>
    <cellStyle name="_DEM-WP Revised (HC) Wild Horse 2006GRC_2009 GRC Compl Filing - Exhibit D" xfId="1922"/>
    <cellStyle name="_DEM-WP Revised (HC) Wild Horse 2006GRC_2009 GRC Compl Filing - Exhibit D 2" xfId="1923"/>
    <cellStyle name="_DEM-WP Revised (HC) Wild Horse 2006GRC_2009 GRC Compl Filing - Exhibit D_DEM-WP(C) ENERG10C--ctn Mid-C_042010 2010GRC" xfId="1924"/>
    <cellStyle name="_DEM-WP Revised (HC) Wild Horse 2006GRC_Adj Bench DR 3 for Initial Briefs (Electric)" xfId="1925"/>
    <cellStyle name="_DEM-WP Revised (HC) Wild Horse 2006GRC_Adj Bench DR 3 for Initial Briefs (Electric) 2" xfId="1926"/>
    <cellStyle name="_DEM-WP Revised (HC) Wild Horse 2006GRC_Adj Bench DR 3 for Initial Briefs (Electric) 2 2" xfId="7763"/>
    <cellStyle name="_DEM-WP Revised (HC) Wild Horse 2006GRC_Adj Bench DR 3 for Initial Briefs (Electric) 3" xfId="7764"/>
    <cellStyle name="_DEM-WP Revised (HC) Wild Horse 2006GRC_Adj Bench DR 3 for Initial Briefs (Electric)_DEM-WP(C) ENERG10C--ctn Mid-C_042010 2010GRC" xfId="1927"/>
    <cellStyle name="_DEM-WP Revised (HC) Wild Horse 2006GRC_Book1" xfId="7765"/>
    <cellStyle name="_DEM-WP Revised (HC) Wild Horse 2006GRC_Book2" xfId="1928"/>
    <cellStyle name="_DEM-WP Revised (HC) Wild Horse 2006GRC_Book2 2" xfId="1929"/>
    <cellStyle name="_DEM-WP Revised (HC) Wild Horse 2006GRC_Book2 2 2" xfId="7766"/>
    <cellStyle name="_DEM-WP Revised (HC) Wild Horse 2006GRC_Book2 3" xfId="7767"/>
    <cellStyle name="_DEM-WP Revised (HC) Wild Horse 2006GRC_Book2_DEM-WP(C) ENERG10C--ctn Mid-C_042010 2010GRC" xfId="1930"/>
    <cellStyle name="_DEM-WP Revised (HC) Wild Horse 2006GRC_Book4" xfId="1931"/>
    <cellStyle name="_DEM-WP Revised (HC) Wild Horse 2006GRC_Book4 2" xfId="1932"/>
    <cellStyle name="_DEM-WP Revised (HC) Wild Horse 2006GRC_Book4 2 2" xfId="7768"/>
    <cellStyle name="_DEM-WP Revised (HC) Wild Horse 2006GRC_Book4 3" xfId="7769"/>
    <cellStyle name="_DEM-WP Revised (HC) Wild Horse 2006GRC_Book4_DEM-WP(C) ENERG10C--ctn Mid-C_042010 2010GRC" xfId="1933"/>
    <cellStyle name="_DEM-WP Revised (HC) Wild Horse 2006GRC_DEM-WP(C) ENERG10C--ctn Mid-C_042010 2010GRC" xfId="1934"/>
    <cellStyle name="_DEM-WP Revised (HC) Wild Horse 2006GRC_Electric Rev Req Model (2009 GRC) " xfId="1935"/>
    <cellStyle name="_DEM-WP Revised (HC) Wild Horse 2006GRC_Electric Rev Req Model (2009 GRC)  2" xfId="1936"/>
    <cellStyle name="_DEM-WP Revised (HC) Wild Horse 2006GRC_Electric Rev Req Model (2009 GRC)  2 2" xfId="7770"/>
    <cellStyle name="_DEM-WP Revised (HC) Wild Horse 2006GRC_Electric Rev Req Model (2009 GRC)  3" xfId="7771"/>
    <cellStyle name="_DEM-WP Revised (HC) Wild Horse 2006GRC_Electric Rev Req Model (2009 GRC) _DEM-WP(C) ENERG10C--ctn Mid-C_042010 2010GRC" xfId="1937"/>
    <cellStyle name="_DEM-WP Revised (HC) Wild Horse 2006GRC_Electric Rev Req Model (2009 GRC) Rebuttal" xfId="1938"/>
    <cellStyle name="_DEM-WP Revised (HC) Wild Horse 2006GRC_Electric Rev Req Model (2009 GRC) Rebuttal 2" xfId="7772"/>
    <cellStyle name="_DEM-WP Revised (HC) Wild Horse 2006GRC_Electric Rev Req Model (2009 GRC) Rebuttal 2 2" xfId="7773"/>
    <cellStyle name="_DEM-WP Revised (HC) Wild Horse 2006GRC_Electric Rev Req Model (2009 GRC) Rebuttal 3" xfId="7774"/>
    <cellStyle name="_DEM-WP Revised (HC) Wild Horse 2006GRC_Electric Rev Req Model (2009 GRC) Rebuttal REmoval of New  WH Solar AdjustMI" xfId="1939"/>
    <cellStyle name="_DEM-WP Revised (HC) Wild Horse 2006GRC_Electric Rev Req Model (2009 GRC) Rebuttal REmoval of New  WH Solar AdjustMI 2" xfId="1940"/>
    <cellStyle name="_DEM-WP Revised (HC) Wild Horse 2006GRC_Electric Rev Req Model (2009 GRC) Rebuttal REmoval of New  WH Solar AdjustMI 2 2" xfId="7775"/>
    <cellStyle name="_DEM-WP Revised (HC) Wild Horse 2006GRC_Electric Rev Req Model (2009 GRC) Rebuttal REmoval of New  WH Solar AdjustMI 3" xfId="7776"/>
    <cellStyle name="_DEM-WP Revised (HC) Wild Horse 2006GRC_Electric Rev Req Model (2009 GRC) Rebuttal REmoval of New  WH Solar AdjustMI_DEM-WP(C) ENERG10C--ctn Mid-C_042010 2010GRC" xfId="1941"/>
    <cellStyle name="_DEM-WP Revised (HC) Wild Horse 2006GRC_Electric Rev Req Model (2009 GRC) Revised 01-18-2010" xfId="1942"/>
    <cellStyle name="_DEM-WP Revised (HC) Wild Horse 2006GRC_Electric Rev Req Model (2009 GRC) Revised 01-18-2010 2" xfId="1943"/>
    <cellStyle name="_DEM-WP Revised (HC) Wild Horse 2006GRC_Electric Rev Req Model (2009 GRC) Revised 01-18-2010 2 2" xfId="7777"/>
    <cellStyle name="_DEM-WP Revised (HC) Wild Horse 2006GRC_Electric Rev Req Model (2009 GRC) Revised 01-18-2010 3" xfId="7778"/>
    <cellStyle name="_DEM-WP Revised (HC) Wild Horse 2006GRC_Electric Rev Req Model (2009 GRC) Revised 01-18-2010_DEM-WP(C) ENERG10C--ctn Mid-C_042010 2010GRC" xfId="1944"/>
    <cellStyle name="_DEM-WP Revised (HC) Wild Horse 2006GRC_Electric Rev Req Model (2010 GRC)" xfId="7779"/>
    <cellStyle name="_DEM-WP Revised (HC) Wild Horse 2006GRC_Electric Rev Req Model (2010 GRC) SF" xfId="7780"/>
    <cellStyle name="_DEM-WP Revised (HC) Wild Horse 2006GRC_Final Order Electric" xfId="7781"/>
    <cellStyle name="_DEM-WP Revised (HC) Wild Horse 2006GRC_Final Order Electric EXHIBIT A-1" xfId="1945"/>
    <cellStyle name="_DEM-WP Revised (HC) Wild Horse 2006GRC_Final Order Electric EXHIBIT A-1 2" xfId="7782"/>
    <cellStyle name="_DEM-WP Revised (HC) Wild Horse 2006GRC_Final Order Electric EXHIBIT A-1 2 2" xfId="7783"/>
    <cellStyle name="_DEM-WP Revised (HC) Wild Horse 2006GRC_Final Order Electric EXHIBIT A-1 3" xfId="7784"/>
    <cellStyle name="_DEM-WP Revised (HC) Wild Horse 2006GRC_NIM Summary" xfId="1946"/>
    <cellStyle name="_DEM-WP Revised (HC) Wild Horse 2006GRC_NIM Summary 2" xfId="1947"/>
    <cellStyle name="_DEM-WP Revised (HC) Wild Horse 2006GRC_NIM Summary_DEM-WP(C) ENERG10C--ctn Mid-C_042010 2010GRC" xfId="1948"/>
    <cellStyle name="_DEM-WP Revised (HC) Wild Horse 2006GRC_Power Costs - Comparison bx Rbtl-Staff-Jt-PC" xfId="1949"/>
    <cellStyle name="_DEM-WP Revised (HC) Wild Horse 2006GRC_Power Costs - Comparison bx Rbtl-Staff-Jt-PC 2" xfId="1950"/>
    <cellStyle name="_DEM-WP Revised (HC) Wild Horse 2006GRC_Power Costs - Comparison bx Rbtl-Staff-Jt-PC 2 2" xfId="7785"/>
    <cellStyle name="_DEM-WP Revised (HC) Wild Horse 2006GRC_Power Costs - Comparison bx Rbtl-Staff-Jt-PC 3" xfId="7786"/>
    <cellStyle name="_DEM-WP Revised (HC) Wild Horse 2006GRC_Power Costs - Comparison bx Rbtl-Staff-Jt-PC_DEM-WP(C) ENERG10C--ctn Mid-C_042010 2010GRC" xfId="1951"/>
    <cellStyle name="_DEM-WP Revised (HC) Wild Horse 2006GRC_Rebuttal Power Costs" xfId="1952"/>
    <cellStyle name="_DEM-WP Revised (HC) Wild Horse 2006GRC_Rebuttal Power Costs 2" xfId="1953"/>
    <cellStyle name="_DEM-WP Revised (HC) Wild Horse 2006GRC_Rebuttal Power Costs 2 2" xfId="7787"/>
    <cellStyle name="_DEM-WP Revised (HC) Wild Horse 2006GRC_Rebuttal Power Costs 3" xfId="7788"/>
    <cellStyle name="_DEM-WP Revised (HC) Wild Horse 2006GRC_Rebuttal Power Costs_DEM-WP(C) ENERG10C--ctn Mid-C_042010 2010GRC" xfId="1954"/>
    <cellStyle name="_DEM-WP Revised (HC) Wild Horse 2006GRC_TENASKA REGULATORY ASSET" xfId="1955"/>
    <cellStyle name="_DEM-WP Revised (HC) Wild Horse 2006GRC_TENASKA REGULATORY ASSET 2" xfId="7789"/>
    <cellStyle name="_DEM-WP Revised (HC) Wild Horse 2006GRC_TENASKA REGULATORY ASSET 2 2" xfId="7790"/>
    <cellStyle name="_DEM-WP Revised (HC) Wild Horse 2006GRC_TENASKA REGULATORY ASSET 3" xfId="7791"/>
    <cellStyle name="_x0013__DEM-WP(C) Colstrip 12 Coal Cost Forecast 2010GRC" xfId="1956"/>
    <cellStyle name="_DEM-WP(C) Colstrip FOR" xfId="1957"/>
    <cellStyle name="_DEM-WP(C) Colstrip FOR 2" xfId="1958"/>
    <cellStyle name="_DEM-WP(C) Colstrip FOR 2 2" xfId="1959"/>
    <cellStyle name="_DEM-WP(C) Colstrip FOR 3" xfId="1960"/>
    <cellStyle name="_DEM-WP(C) Colstrip FOR Apr08 update" xfId="7792"/>
    <cellStyle name="_DEM-WP(C) Colstrip FOR_(C) WHE Proforma with ITC cash grant 10 Yr Amort_for rebuttal_120709" xfId="1961"/>
    <cellStyle name="_DEM-WP(C) Colstrip FOR_(C) WHE Proforma with ITC cash grant 10 Yr Amort_for rebuttal_120709 2" xfId="1962"/>
    <cellStyle name="_DEM-WP(C) Colstrip FOR_(C) WHE Proforma with ITC cash grant 10 Yr Amort_for rebuttal_120709 2 2" xfId="7793"/>
    <cellStyle name="_DEM-WP(C) Colstrip FOR_(C) WHE Proforma with ITC cash grant 10 Yr Amort_for rebuttal_120709 3" xfId="7794"/>
    <cellStyle name="_DEM-WP(C) Colstrip FOR_(C) WHE Proforma with ITC cash grant 10 Yr Amort_for rebuttal_120709_DEM-WP(C) ENERG10C--ctn Mid-C_042010 2010GRC" xfId="1963"/>
    <cellStyle name="_DEM-WP(C) Colstrip FOR_16.07E Wild Horse Wind Expansionwrkingfile" xfId="1964"/>
    <cellStyle name="_DEM-WP(C) Colstrip FOR_16.07E Wild Horse Wind Expansionwrkingfile 2" xfId="1965"/>
    <cellStyle name="_DEM-WP(C) Colstrip FOR_16.07E Wild Horse Wind Expansionwrkingfile 2 2" xfId="7795"/>
    <cellStyle name="_DEM-WP(C) Colstrip FOR_16.07E Wild Horse Wind Expansionwrkingfile 3" xfId="7796"/>
    <cellStyle name="_DEM-WP(C) Colstrip FOR_16.07E Wild Horse Wind Expansionwrkingfile SF" xfId="1966"/>
    <cellStyle name="_DEM-WP(C) Colstrip FOR_16.07E Wild Horse Wind Expansionwrkingfile SF 2" xfId="1967"/>
    <cellStyle name="_DEM-WP(C) Colstrip FOR_16.07E Wild Horse Wind Expansionwrkingfile SF 2 2" xfId="7797"/>
    <cellStyle name="_DEM-WP(C) Colstrip FOR_16.07E Wild Horse Wind Expansionwrkingfile SF 3" xfId="7798"/>
    <cellStyle name="_DEM-WP(C) Colstrip FOR_16.07E Wild Horse Wind Expansionwrkingfile SF_DEM-WP(C) ENERG10C--ctn Mid-C_042010 2010GRC" xfId="1968"/>
    <cellStyle name="_DEM-WP(C) Colstrip FOR_16.07E Wild Horse Wind Expansionwrkingfile_DEM-WP(C) ENERG10C--ctn Mid-C_042010 2010GRC" xfId="1969"/>
    <cellStyle name="_DEM-WP(C) Colstrip FOR_16.37E Wild Horse Expansion DeferralRevwrkingfile SF" xfId="1970"/>
    <cellStyle name="_DEM-WP(C) Colstrip FOR_16.37E Wild Horse Expansion DeferralRevwrkingfile SF 2" xfId="1971"/>
    <cellStyle name="_DEM-WP(C) Colstrip FOR_16.37E Wild Horse Expansion DeferralRevwrkingfile SF 2 2" xfId="7799"/>
    <cellStyle name="_DEM-WP(C) Colstrip FOR_16.37E Wild Horse Expansion DeferralRevwrkingfile SF 3" xfId="7800"/>
    <cellStyle name="_DEM-WP(C) Colstrip FOR_16.37E Wild Horse Expansion DeferralRevwrkingfile SF_DEM-WP(C) ENERG10C--ctn Mid-C_042010 2010GRC" xfId="1972"/>
    <cellStyle name="_DEM-WP(C) Colstrip FOR_Adj Bench DR 3 for Initial Briefs (Electric)" xfId="1973"/>
    <cellStyle name="_DEM-WP(C) Colstrip FOR_Adj Bench DR 3 for Initial Briefs (Electric) 2" xfId="1974"/>
    <cellStyle name="_DEM-WP(C) Colstrip FOR_Adj Bench DR 3 for Initial Briefs (Electric) 2 2" xfId="7801"/>
    <cellStyle name="_DEM-WP(C) Colstrip FOR_Adj Bench DR 3 for Initial Briefs (Electric) 3" xfId="7802"/>
    <cellStyle name="_DEM-WP(C) Colstrip FOR_Adj Bench DR 3 for Initial Briefs (Electric)_DEM-WP(C) ENERG10C--ctn Mid-C_042010 2010GRC" xfId="1975"/>
    <cellStyle name="_DEM-WP(C) Colstrip FOR_Book2" xfId="1976"/>
    <cellStyle name="_DEM-WP(C) Colstrip FOR_Book2 2" xfId="1977"/>
    <cellStyle name="_DEM-WP(C) Colstrip FOR_Book2 2 2" xfId="7803"/>
    <cellStyle name="_DEM-WP(C) Colstrip FOR_Book2 3" xfId="7804"/>
    <cellStyle name="_DEM-WP(C) Colstrip FOR_Book2_Adj Bench DR 3 for Initial Briefs (Electric)" xfId="1978"/>
    <cellStyle name="_DEM-WP(C) Colstrip FOR_Book2_Adj Bench DR 3 for Initial Briefs (Electric) 2" xfId="1979"/>
    <cellStyle name="_DEM-WP(C) Colstrip FOR_Book2_Adj Bench DR 3 for Initial Briefs (Electric) 2 2" xfId="7805"/>
    <cellStyle name="_DEM-WP(C) Colstrip FOR_Book2_Adj Bench DR 3 for Initial Briefs (Electric) 3" xfId="7806"/>
    <cellStyle name="_DEM-WP(C) Colstrip FOR_Book2_Adj Bench DR 3 for Initial Briefs (Electric)_DEM-WP(C) ENERG10C--ctn Mid-C_042010 2010GRC" xfId="1980"/>
    <cellStyle name="_DEM-WP(C) Colstrip FOR_Book2_DEM-WP(C) ENERG10C--ctn Mid-C_042010 2010GRC" xfId="1981"/>
    <cellStyle name="_DEM-WP(C) Colstrip FOR_Book2_Electric Rev Req Model (2009 GRC) Rebuttal" xfId="1982"/>
    <cellStyle name="_DEM-WP(C) Colstrip FOR_Book2_Electric Rev Req Model (2009 GRC) Rebuttal 2" xfId="7807"/>
    <cellStyle name="_DEM-WP(C) Colstrip FOR_Book2_Electric Rev Req Model (2009 GRC) Rebuttal 2 2" xfId="7808"/>
    <cellStyle name="_DEM-WP(C) Colstrip FOR_Book2_Electric Rev Req Model (2009 GRC) Rebuttal 3" xfId="7809"/>
    <cellStyle name="_DEM-WP(C) Colstrip FOR_Book2_Electric Rev Req Model (2009 GRC) Rebuttal REmoval of New  WH Solar AdjustMI" xfId="1983"/>
    <cellStyle name="_DEM-WP(C) Colstrip FOR_Book2_Electric Rev Req Model (2009 GRC) Rebuttal REmoval of New  WH Solar AdjustMI 2" xfId="1984"/>
    <cellStyle name="_DEM-WP(C) Colstrip FOR_Book2_Electric Rev Req Model (2009 GRC) Rebuttal REmoval of New  WH Solar AdjustMI 2 2" xfId="7810"/>
    <cellStyle name="_DEM-WP(C) Colstrip FOR_Book2_Electric Rev Req Model (2009 GRC) Rebuttal REmoval of New  WH Solar AdjustMI 3" xfId="7811"/>
    <cellStyle name="_DEM-WP(C) Colstrip FOR_Book2_Electric Rev Req Model (2009 GRC) Rebuttal REmoval of New  WH Solar AdjustMI_DEM-WP(C) ENERG10C--ctn Mid-C_042010 2010GRC" xfId="1985"/>
    <cellStyle name="_DEM-WP(C) Colstrip FOR_Book2_Electric Rev Req Model (2009 GRC) Revised 01-18-2010" xfId="1986"/>
    <cellStyle name="_DEM-WP(C) Colstrip FOR_Book2_Electric Rev Req Model (2009 GRC) Revised 01-18-2010 2" xfId="1987"/>
    <cellStyle name="_DEM-WP(C) Colstrip FOR_Book2_Electric Rev Req Model (2009 GRC) Revised 01-18-2010 2 2" xfId="7812"/>
    <cellStyle name="_DEM-WP(C) Colstrip FOR_Book2_Electric Rev Req Model (2009 GRC) Revised 01-18-2010 3" xfId="7813"/>
    <cellStyle name="_DEM-WP(C) Colstrip FOR_Book2_Electric Rev Req Model (2009 GRC) Revised 01-18-2010_DEM-WP(C) ENERG10C--ctn Mid-C_042010 2010GRC" xfId="1988"/>
    <cellStyle name="_DEM-WP(C) Colstrip FOR_Book2_Final Order Electric EXHIBIT A-1" xfId="1989"/>
    <cellStyle name="_DEM-WP(C) Colstrip FOR_Book2_Final Order Electric EXHIBIT A-1 2" xfId="7814"/>
    <cellStyle name="_DEM-WP(C) Colstrip FOR_Book2_Final Order Electric EXHIBIT A-1 2 2" xfId="7815"/>
    <cellStyle name="_DEM-WP(C) Colstrip FOR_Book2_Final Order Electric EXHIBIT A-1 3" xfId="7816"/>
    <cellStyle name="_DEM-WP(C) Colstrip FOR_Confidential Material" xfId="1990"/>
    <cellStyle name="_DEM-WP(C) Colstrip FOR_DEM-WP(C) Colstrip 12 Coal Cost Forecast 2010GRC" xfId="1991"/>
    <cellStyle name="_DEM-WP(C) Colstrip FOR_DEM-WP(C) ENERG10C--ctn Mid-C_042010 2010GRC" xfId="1992"/>
    <cellStyle name="_DEM-WP(C) Colstrip FOR_DEM-WP(C) Production O&amp;M 2010GRC As-Filed" xfId="1993"/>
    <cellStyle name="_DEM-WP(C) Colstrip FOR_DEM-WP(C) Production O&amp;M 2010GRC As-Filed 2" xfId="1994"/>
    <cellStyle name="_DEM-WP(C) Colstrip FOR_DEM-WP(C) Production O&amp;M 2010GRC As-Filed 3" xfId="1995"/>
    <cellStyle name="_DEM-WP(C) Colstrip FOR_Electric Rev Req Model (2009 GRC) Rebuttal" xfId="1996"/>
    <cellStyle name="_DEM-WP(C) Colstrip FOR_Electric Rev Req Model (2009 GRC) Rebuttal 2" xfId="7817"/>
    <cellStyle name="_DEM-WP(C) Colstrip FOR_Electric Rev Req Model (2009 GRC) Rebuttal 2 2" xfId="7818"/>
    <cellStyle name="_DEM-WP(C) Colstrip FOR_Electric Rev Req Model (2009 GRC) Rebuttal 3" xfId="7819"/>
    <cellStyle name="_DEM-WP(C) Colstrip FOR_Electric Rev Req Model (2009 GRC) Rebuttal REmoval of New  WH Solar AdjustMI" xfId="1997"/>
    <cellStyle name="_DEM-WP(C) Colstrip FOR_Electric Rev Req Model (2009 GRC) Rebuttal REmoval of New  WH Solar AdjustMI 2" xfId="1998"/>
    <cellStyle name="_DEM-WP(C) Colstrip FOR_Electric Rev Req Model (2009 GRC) Rebuttal REmoval of New  WH Solar AdjustMI 2 2" xfId="7820"/>
    <cellStyle name="_DEM-WP(C) Colstrip FOR_Electric Rev Req Model (2009 GRC) Rebuttal REmoval of New  WH Solar AdjustMI 3" xfId="7821"/>
    <cellStyle name="_DEM-WP(C) Colstrip FOR_Electric Rev Req Model (2009 GRC) Rebuttal REmoval of New  WH Solar AdjustMI_DEM-WP(C) ENERG10C--ctn Mid-C_042010 2010GRC" xfId="1999"/>
    <cellStyle name="_DEM-WP(C) Colstrip FOR_Electric Rev Req Model (2009 GRC) Revised 01-18-2010" xfId="2000"/>
    <cellStyle name="_DEM-WP(C) Colstrip FOR_Electric Rev Req Model (2009 GRC) Revised 01-18-2010 2" xfId="2001"/>
    <cellStyle name="_DEM-WP(C) Colstrip FOR_Electric Rev Req Model (2009 GRC) Revised 01-18-2010 2 2" xfId="7822"/>
    <cellStyle name="_DEM-WP(C) Colstrip FOR_Electric Rev Req Model (2009 GRC) Revised 01-18-2010 3" xfId="7823"/>
    <cellStyle name="_DEM-WP(C) Colstrip FOR_Electric Rev Req Model (2009 GRC) Revised 01-18-2010_DEM-WP(C) ENERG10C--ctn Mid-C_042010 2010GRC" xfId="2002"/>
    <cellStyle name="_DEM-WP(C) Colstrip FOR_Final Order Electric EXHIBIT A-1" xfId="2003"/>
    <cellStyle name="_DEM-WP(C) Colstrip FOR_Final Order Electric EXHIBIT A-1 2" xfId="7824"/>
    <cellStyle name="_DEM-WP(C) Colstrip FOR_Final Order Electric EXHIBIT A-1 2 2" xfId="7825"/>
    <cellStyle name="_DEM-WP(C) Colstrip FOR_Final Order Electric EXHIBIT A-1 3" xfId="7826"/>
    <cellStyle name="_DEM-WP(C) Colstrip FOR_Rebuttal Power Costs" xfId="2004"/>
    <cellStyle name="_DEM-WP(C) Colstrip FOR_Rebuttal Power Costs 2" xfId="2005"/>
    <cellStyle name="_DEM-WP(C) Colstrip FOR_Rebuttal Power Costs 2 2" xfId="7827"/>
    <cellStyle name="_DEM-WP(C) Colstrip FOR_Rebuttal Power Costs 3" xfId="7828"/>
    <cellStyle name="_DEM-WP(C) Colstrip FOR_Rebuttal Power Costs_Adj Bench DR 3 for Initial Briefs (Electric)" xfId="2006"/>
    <cellStyle name="_DEM-WP(C) Colstrip FOR_Rebuttal Power Costs_Adj Bench DR 3 for Initial Briefs (Electric) 2" xfId="2007"/>
    <cellStyle name="_DEM-WP(C) Colstrip FOR_Rebuttal Power Costs_Adj Bench DR 3 for Initial Briefs (Electric) 2 2" xfId="7829"/>
    <cellStyle name="_DEM-WP(C) Colstrip FOR_Rebuttal Power Costs_Adj Bench DR 3 for Initial Briefs (Electric) 3" xfId="7830"/>
    <cellStyle name="_DEM-WP(C) Colstrip FOR_Rebuttal Power Costs_Adj Bench DR 3 for Initial Briefs (Electric)_DEM-WP(C) ENERG10C--ctn Mid-C_042010 2010GRC" xfId="2008"/>
    <cellStyle name="_DEM-WP(C) Colstrip FOR_Rebuttal Power Costs_DEM-WP(C) ENERG10C--ctn Mid-C_042010 2010GRC" xfId="2009"/>
    <cellStyle name="_DEM-WP(C) Colstrip FOR_Rebuttal Power Costs_Electric Rev Req Model (2009 GRC) Rebuttal" xfId="2010"/>
    <cellStyle name="_DEM-WP(C) Colstrip FOR_Rebuttal Power Costs_Electric Rev Req Model (2009 GRC) Rebuttal 2" xfId="7831"/>
    <cellStyle name="_DEM-WP(C) Colstrip FOR_Rebuttal Power Costs_Electric Rev Req Model (2009 GRC) Rebuttal 2 2" xfId="7832"/>
    <cellStyle name="_DEM-WP(C) Colstrip FOR_Rebuttal Power Costs_Electric Rev Req Model (2009 GRC) Rebuttal 3" xfId="7833"/>
    <cellStyle name="_DEM-WP(C) Colstrip FOR_Rebuttal Power Costs_Electric Rev Req Model (2009 GRC) Rebuttal REmoval of New  WH Solar AdjustMI" xfId="2011"/>
    <cellStyle name="_DEM-WP(C) Colstrip FOR_Rebuttal Power Costs_Electric Rev Req Model (2009 GRC) Rebuttal REmoval of New  WH Solar AdjustMI 2" xfId="2012"/>
    <cellStyle name="_DEM-WP(C) Colstrip FOR_Rebuttal Power Costs_Electric Rev Req Model (2009 GRC) Rebuttal REmoval of New  WH Solar AdjustMI 2 2" xfId="7834"/>
    <cellStyle name="_DEM-WP(C) Colstrip FOR_Rebuttal Power Costs_Electric Rev Req Model (2009 GRC) Rebuttal REmoval of New  WH Solar AdjustMI 3" xfId="7835"/>
    <cellStyle name="_DEM-WP(C) Colstrip FOR_Rebuttal Power Costs_Electric Rev Req Model (2009 GRC) Rebuttal REmoval of New  WH Solar AdjustMI_DEM-WP(C) ENERG10C--ctn Mid-C_042010 2010GRC" xfId="2013"/>
    <cellStyle name="_DEM-WP(C) Colstrip FOR_Rebuttal Power Costs_Electric Rev Req Model (2009 GRC) Revised 01-18-2010" xfId="2014"/>
    <cellStyle name="_DEM-WP(C) Colstrip FOR_Rebuttal Power Costs_Electric Rev Req Model (2009 GRC) Revised 01-18-2010 2" xfId="2015"/>
    <cellStyle name="_DEM-WP(C) Colstrip FOR_Rebuttal Power Costs_Electric Rev Req Model (2009 GRC) Revised 01-18-2010 2 2" xfId="7836"/>
    <cellStyle name="_DEM-WP(C) Colstrip FOR_Rebuttal Power Costs_Electric Rev Req Model (2009 GRC) Revised 01-18-2010 3" xfId="7837"/>
    <cellStyle name="_DEM-WP(C) Colstrip FOR_Rebuttal Power Costs_Electric Rev Req Model (2009 GRC) Revised 01-18-2010_DEM-WP(C) ENERG10C--ctn Mid-C_042010 2010GRC" xfId="2016"/>
    <cellStyle name="_DEM-WP(C) Colstrip FOR_Rebuttal Power Costs_Final Order Electric EXHIBIT A-1" xfId="2017"/>
    <cellStyle name="_DEM-WP(C) Colstrip FOR_Rebuttal Power Costs_Final Order Electric EXHIBIT A-1 2" xfId="7838"/>
    <cellStyle name="_DEM-WP(C) Colstrip FOR_Rebuttal Power Costs_Final Order Electric EXHIBIT A-1 2 2" xfId="7839"/>
    <cellStyle name="_DEM-WP(C) Colstrip FOR_Rebuttal Power Costs_Final Order Electric EXHIBIT A-1 3" xfId="7840"/>
    <cellStyle name="_DEM-WP(C) Colstrip FOR_TENASKA REGULATORY ASSET" xfId="2018"/>
    <cellStyle name="_DEM-WP(C) Colstrip FOR_TENASKA REGULATORY ASSET 2" xfId="7841"/>
    <cellStyle name="_DEM-WP(C) Colstrip FOR_TENASKA REGULATORY ASSET 2 2" xfId="7842"/>
    <cellStyle name="_DEM-WP(C) Colstrip FOR_TENASKA REGULATORY ASSET 3" xfId="7843"/>
    <cellStyle name="_DEM-WP(C) Costs not in AURORA 2006GRC" xfId="2019"/>
    <cellStyle name="_DEM-WP(C) Costs not in AURORA 2006GRC 2" xfId="2020"/>
    <cellStyle name="_DEM-WP(C) Costs not in AURORA 2006GRC 2 2" xfId="2021"/>
    <cellStyle name="_DEM-WP(C) Costs not in AURORA 2006GRC 2 2 2" xfId="7844"/>
    <cellStyle name="_DEM-WP(C) Costs not in AURORA 2006GRC 2 3" xfId="7845"/>
    <cellStyle name="_DEM-WP(C) Costs not in AURORA 2006GRC 3" xfId="2022"/>
    <cellStyle name="_DEM-WP(C) Costs not in AURORA 2006GRC 3 2" xfId="7846"/>
    <cellStyle name="_DEM-WP(C) Costs not in AURORA 2006GRC 4" xfId="2023"/>
    <cellStyle name="_DEM-WP(C) Costs not in AURORA 2006GRC 4 2" xfId="2024"/>
    <cellStyle name="_DEM-WP(C) Costs not in AURORA 2006GRC 5" xfId="2025"/>
    <cellStyle name="_DEM-WP(C) Costs not in AURORA 2006GRC 6" xfId="2026"/>
    <cellStyle name="_DEM-WP(C) Costs not in AURORA 2006GRC 6 2" xfId="2027"/>
    <cellStyle name="_DEM-WP(C) Costs not in AURORA 2006GRC 7" xfId="2028"/>
    <cellStyle name="_DEM-WP(C) Costs not in AURORA 2006GRC 7 2" xfId="2029"/>
    <cellStyle name="_DEM-WP(C) Costs not in AURORA 2006GRC_(C) WHE Proforma with ITC cash grant 10 Yr Amort_for deferral_102809" xfId="2030"/>
    <cellStyle name="_DEM-WP(C) Costs not in AURORA 2006GRC_(C) WHE Proforma with ITC cash grant 10 Yr Amort_for deferral_102809 2" xfId="2031"/>
    <cellStyle name="_DEM-WP(C) Costs not in AURORA 2006GRC_(C) WHE Proforma with ITC cash grant 10 Yr Amort_for deferral_102809 2 2" xfId="7847"/>
    <cellStyle name="_DEM-WP(C) Costs not in AURORA 2006GRC_(C) WHE Proforma with ITC cash grant 10 Yr Amort_for deferral_102809 3" xfId="7848"/>
    <cellStyle name="_DEM-WP(C) Costs not in AURORA 2006GRC_(C) WHE Proforma with ITC cash grant 10 Yr Amort_for deferral_102809_16.07E Wild Horse Wind Expansionwrkingfile" xfId="2032"/>
    <cellStyle name="_DEM-WP(C) Costs not in AURORA 2006GRC_(C) WHE Proforma with ITC cash grant 10 Yr Amort_for deferral_102809_16.07E Wild Horse Wind Expansionwrkingfile 2" xfId="2033"/>
    <cellStyle name="_DEM-WP(C) Costs not in AURORA 2006GRC_(C) WHE Proforma with ITC cash grant 10 Yr Amort_for deferral_102809_16.07E Wild Horse Wind Expansionwrkingfile 2 2" xfId="7849"/>
    <cellStyle name="_DEM-WP(C) Costs not in AURORA 2006GRC_(C) WHE Proforma with ITC cash grant 10 Yr Amort_for deferral_102809_16.07E Wild Horse Wind Expansionwrkingfile 3" xfId="7850"/>
    <cellStyle name="_DEM-WP(C) Costs not in AURORA 2006GRC_(C) WHE Proforma with ITC cash grant 10 Yr Amort_for deferral_102809_16.07E Wild Horse Wind Expansionwrkingfile SF" xfId="2034"/>
    <cellStyle name="_DEM-WP(C) Costs not in AURORA 2006GRC_(C) WHE Proforma with ITC cash grant 10 Yr Amort_for deferral_102809_16.07E Wild Horse Wind Expansionwrkingfile SF 2" xfId="2035"/>
    <cellStyle name="_DEM-WP(C) Costs not in AURORA 2006GRC_(C) WHE Proforma with ITC cash grant 10 Yr Amort_for deferral_102809_16.07E Wild Horse Wind Expansionwrkingfile SF 2 2" xfId="7851"/>
    <cellStyle name="_DEM-WP(C) Costs not in AURORA 2006GRC_(C) WHE Proforma with ITC cash grant 10 Yr Amort_for deferral_102809_16.07E Wild Horse Wind Expansionwrkingfile SF 3" xfId="7852"/>
    <cellStyle name="_DEM-WP(C) Costs not in AURORA 2006GRC_(C) WHE Proforma with ITC cash grant 10 Yr Amort_for deferral_102809_16.07E Wild Horse Wind Expansionwrkingfile SF_DEM-WP(C) ENERG10C--ctn Mid-C_042010 2010GRC" xfId="2036"/>
    <cellStyle name="_DEM-WP(C) Costs not in AURORA 2006GRC_(C) WHE Proforma with ITC cash grant 10 Yr Amort_for deferral_102809_16.07E Wild Horse Wind Expansionwrkingfile_DEM-WP(C) ENERG10C--ctn Mid-C_042010 2010GRC" xfId="2037"/>
    <cellStyle name="_DEM-WP(C) Costs not in AURORA 2006GRC_(C) WHE Proforma with ITC cash grant 10 Yr Amort_for deferral_102809_16.37E Wild Horse Expansion DeferralRevwrkingfile SF" xfId="2038"/>
    <cellStyle name="_DEM-WP(C) Costs not in AURORA 2006GRC_(C) WHE Proforma with ITC cash grant 10 Yr Amort_for deferral_102809_16.37E Wild Horse Expansion DeferralRevwrkingfile SF 2" xfId="2039"/>
    <cellStyle name="_DEM-WP(C) Costs not in AURORA 2006GRC_(C) WHE Proforma with ITC cash grant 10 Yr Amort_for deferral_102809_16.37E Wild Horse Expansion DeferralRevwrkingfile SF 2 2" xfId="7853"/>
    <cellStyle name="_DEM-WP(C) Costs not in AURORA 2006GRC_(C) WHE Proforma with ITC cash grant 10 Yr Amort_for deferral_102809_16.37E Wild Horse Expansion DeferralRevwrkingfile SF 3" xfId="7854"/>
    <cellStyle name="_DEM-WP(C) Costs not in AURORA 2006GRC_(C) WHE Proforma with ITC cash grant 10 Yr Amort_for deferral_102809_16.37E Wild Horse Expansion DeferralRevwrkingfile SF_DEM-WP(C) ENERG10C--ctn Mid-C_042010 2010GRC" xfId="2040"/>
    <cellStyle name="_DEM-WP(C) Costs not in AURORA 2006GRC_(C) WHE Proforma with ITC cash grant 10 Yr Amort_for deferral_102809_DEM-WP(C) ENERG10C--ctn Mid-C_042010 2010GRC" xfId="2041"/>
    <cellStyle name="_DEM-WP(C) Costs not in AURORA 2006GRC_(C) WHE Proforma with ITC cash grant 10 Yr Amort_for rebuttal_120709" xfId="2042"/>
    <cellStyle name="_DEM-WP(C) Costs not in AURORA 2006GRC_(C) WHE Proforma with ITC cash grant 10 Yr Amort_for rebuttal_120709 2" xfId="2043"/>
    <cellStyle name="_DEM-WP(C) Costs not in AURORA 2006GRC_(C) WHE Proforma with ITC cash grant 10 Yr Amort_for rebuttal_120709 2 2" xfId="7855"/>
    <cellStyle name="_DEM-WP(C) Costs not in AURORA 2006GRC_(C) WHE Proforma with ITC cash grant 10 Yr Amort_for rebuttal_120709 3" xfId="7856"/>
    <cellStyle name="_DEM-WP(C) Costs not in AURORA 2006GRC_(C) WHE Proforma with ITC cash grant 10 Yr Amort_for rebuttal_120709_DEM-WP(C) ENERG10C--ctn Mid-C_042010 2010GRC" xfId="2044"/>
    <cellStyle name="_DEM-WP(C) Costs not in AURORA 2006GRC_04.07E Wild Horse Wind Expansion" xfId="2045"/>
    <cellStyle name="_DEM-WP(C) Costs not in AURORA 2006GRC_04.07E Wild Horse Wind Expansion 2" xfId="2046"/>
    <cellStyle name="_DEM-WP(C) Costs not in AURORA 2006GRC_04.07E Wild Horse Wind Expansion 2 2" xfId="7857"/>
    <cellStyle name="_DEM-WP(C) Costs not in AURORA 2006GRC_04.07E Wild Horse Wind Expansion 3" xfId="7858"/>
    <cellStyle name="_DEM-WP(C) Costs not in AURORA 2006GRC_04.07E Wild Horse Wind Expansion_16.07E Wild Horse Wind Expansionwrkingfile" xfId="2047"/>
    <cellStyle name="_DEM-WP(C) Costs not in AURORA 2006GRC_04.07E Wild Horse Wind Expansion_16.07E Wild Horse Wind Expansionwrkingfile 2" xfId="2048"/>
    <cellStyle name="_DEM-WP(C) Costs not in AURORA 2006GRC_04.07E Wild Horse Wind Expansion_16.07E Wild Horse Wind Expansionwrkingfile 2 2" xfId="7859"/>
    <cellStyle name="_DEM-WP(C) Costs not in AURORA 2006GRC_04.07E Wild Horse Wind Expansion_16.07E Wild Horse Wind Expansionwrkingfile 3" xfId="7860"/>
    <cellStyle name="_DEM-WP(C) Costs not in AURORA 2006GRC_04.07E Wild Horse Wind Expansion_16.07E Wild Horse Wind Expansionwrkingfile SF" xfId="2049"/>
    <cellStyle name="_DEM-WP(C) Costs not in AURORA 2006GRC_04.07E Wild Horse Wind Expansion_16.07E Wild Horse Wind Expansionwrkingfile SF 2" xfId="2050"/>
    <cellStyle name="_DEM-WP(C) Costs not in AURORA 2006GRC_04.07E Wild Horse Wind Expansion_16.07E Wild Horse Wind Expansionwrkingfile SF 2 2" xfId="7861"/>
    <cellStyle name="_DEM-WP(C) Costs not in AURORA 2006GRC_04.07E Wild Horse Wind Expansion_16.07E Wild Horse Wind Expansionwrkingfile SF 3" xfId="7862"/>
    <cellStyle name="_DEM-WP(C) Costs not in AURORA 2006GRC_04.07E Wild Horse Wind Expansion_16.07E Wild Horse Wind Expansionwrkingfile SF_DEM-WP(C) ENERG10C--ctn Mid-C_042010 2010GRC" xfId="2051"/>
    <cellStyle name="_DEM-WP(C) Costs not in AURORA 2006GRC_04.07E Wild Horse Wind Expansion_16.07E Wild Horse Wind Expansionwrkingfile_DEM-WP(C) ENERG10C--ctn Mid-C_042010 2010GRC" xfId="2052"/>
    <cellStyle name="_DEM-WP(C) Costs not in AURORA 2006GRC_04.07E Wild Horse Wind Expansion_16.37E Wild Horse Expansion DeferralRevwrkingfile SF" xfId="2053"/>
    <cellStyle name="_DEM-WP(C) Costs not in AURORA 2006GRC_04.07E Wild Horse Wind Expansion_16.37E Wild Horse Expansion DeferralRevwrkingfile SF 2" xfId="2054"/>
    <cellStyle name="_DEM-WP(C) Costs not in AURORA 2006GRC_04.07E Wild Horse Wind Expansion_16.37E Wild Horse Expansion DeferralRevwrkingfile SF 2 2" xfId="7863"/>
    <cellStyle name="_DEM-WP(C) Costs not in AURORA 2006GRC_04.07E Wild Horse Wind Expansion_16.37E Wild Horse Expansion DeferralRevwrkingfile SF 3" xfId="7864"/>
    <cellStyle name="_DEM-WP(C) Costs not in AURORA 2006GRC_04.07E Wild Horse Wind Expansion_16.37E Wild Horse Expansion DeferralRevwrkingfile SF_DEM-WP(C) ENERG10C--ctn Mid-C_042010 2010GRC" xfId="2055"/>
    <cellStyle name="_DEM-WP(C) Costs not in AURORA 2006GRC_04.07E Wild Horse Wind Expansion_DEM-WP(C) ENERG10C--ctn Mid-C_042010 2010GRC" xfId="2056"/>
    <cellStyle name="_DEM-WP(C) Costs not in AURORA 2006GRC_16.07E Wild Horse Wind Expansionwrkingfile" xfId="2057"/>
    <cellStyle name="_DEM-WP(C) Costs not in AURORA 2006GRC_16.07E Wild Horse Wind Expansionwrkingfile 2" xfId="2058"/>
    <cellStyle name="_DEM-WP(C) Costs not in AURORA 2006GRC_16.07E Wild Horse Wind Expansionwrkingfile 2 2" xfId="7865"/>
    <cellStyle name="_DEM-WP(C) Costs not in AURORA 2006GRC_16.07E Wild Horse Wind Expansionwrkingfile 3" xfId="7866"/>
    <cellStyle name="_DEM-WP(C) Costs not in AURORA 2006GRC_16.07E Wild Horse Wind Expansionwrkingfile SF" xfId="2059"/>
    <cellStyle name="_DEM-WP(C) Costs not in AURORA 2006GRC_16.07E Wild Horse Wind Expansionwrkingfile SF 2" xfId="2060"/>
    <cellStyle name="_DEM-WP(C) Costs not in AURORA 2006GRC_16.07E Wild Horse Wind Expansionwrkingfile SF 2 2" xfId="7867"/>
    <cellStyle name="_DEM-WP(C) Costs not in AURORA 2006GRC_16.07E Wild Horse Wind Expansionwrkingfile SF 3" xfId="7868"/>
    <cellStyle name="_DEM-WP(C) Costs not in AURORA 2006GRC_16.07E Wild Horse Wind Expansionwrkingfile SF_DEM-WP(C) ENERG10C--ctn Mid-C_042010 2010GRC" xfId="2061"/>
    <cellStyle name="_DEM-WP(C) Costs not in AURORA 2006GRC_16.07E Wild Horse Wind Expansionwrkingfile_DEM-WP(C) ENERG10C--ctn Mid-C_042010 2010GRC" xfId="2062"/>
    <cellStyle name="_DEM-WP(C) Costs not in AURORA 2006GRC_16.37E Wild Horse Expansion DeferralRevwrkingfile SF" xfId="2063"/>
    <cellStyle name="_DEM-WP(C) Costs not in AURORA 2006GRC_16.37E Wild Horse Expansion DeferralRevwrkingfile SF 2" xfId="2064"/>
    <cellStyle name="_DEM-WP(C) Costs not in AURORA 2006GRC_16.37E Wild Horse Expansion DeferralRevwrkingfile SF 2 2" xfId="7869"/>
    <cellStyle name="_DEM-WP(C) Costs not in AURORA 2006GRC_16.37E Wild Horse Expansion DeferralRevwrkingfile SF 3" xfId="7870"/>
    <cellStyle name="_DEM-WP(C) Costs not in AURORA 2006GRC_16.37E Wild Horse Expansion DeferralRevwrkingfile SF_DEM-WP(C) ENERG10C--ctn Mid-C_042010 2010GRC" xfId="2065"/>
    <cellStyle name="_DEM-WP(C) Costs not in AURORA 2006GRC_2009 Compliance Filing PCA Exhibits for GRC" xfId="7871"/>
    <cellStyle name="_DEM-WP(C) Costs not in AURORA 2006GRC_2009 GRC Compl Filing - Exhibit D" xfId="2066"/>
    <cellStyle name="_DEM-WP(C) Costs not in AURORA 2006GRC_2009 GRC Compl Filing - Exhibit D 2" xfId="2067"/>
    <cellStyle name="_DEM-WP(C) Costs not in AURORA 2006GRC_2009 GRC Compl Filing - Exhibit D_DEM-WP(C) ENERG10C--ctn Mid-C_042010 2010GRC" xfId="2068"/>
    <cellStyle name="_DEM-WP(C) Costs not in AURORA 2006GRC_3.01 Income Statement" xfId="7872"/>
    <cellStyle name="_DEM-WP(C) Costs not in AURORA 2006GRC_4 31 Regulatory Assets and Liabilities  7 06- Exhibit D" xfId="2069"/>
    <cellStyle name="_DEM-WP(C) Costs not in AURORA 2006GRC_4 31 Regulatory Assets and Liabilities  7 06- Exhibit D 2" xfId="2070"/>
    <cellStyle name="_DEM-WP(C) Costs not in AURORA 2006GRC_4 31 Regulatory Assets and Liabilities  7 06- Exhibit D 2 2" xfId="7873"/>
    <cellStyle name="_DEM-WP(C) Costs not in AURORA 2006GRC_4 31 Regulatory Assets and Liabilities  7 06- Exhibit D 3" xfId="7874"/>
    <cellStyle name="_DEM-WP(C) Costs not in AURORA 2006GRC_4 31 Regulatory Assets and Liabilities  7 06- Exhibit D_DEM-WP(C) ENERG10C--ctn Mid-C_042010 2010GRC" xfId="2071"/>
    <cellStyle name="_DEM-WP(C) Costs not in AURORA 2006GRC_4 31 Regulatory Assets and Liabilities  7 06- Exhibit D_NIM Summary" xfId="2072"/>
    <cellStyle name="_DEM-WP(C) Costs not in AURORA 2006GRC_4 31 Regulatory Assets and Liabilities  7 06- Exhibit D_NIM Summary 2" xfId="2073"/>
    <cellStyle name="_DEM-WP(C) Costs not in AURORA 2006GRC_4 31 Regulatory Assets and Liabilities  7 06- Exhibit D_NIM Summary_DEM-WP(C) ENERG10C--ctn Mid-C_042010 2010GRC" xfId="2074"/>
    <cellStyle name="_DEM-WP(C) Costs not in AURORA 2006GRC_4 31E Reg Asset  Liab and EXH D" xfId="2075"/>
    <cellStyle name="_DEM-WP(C) Costs not in AURORA 2006GRC_4 31E Reg Asset  Liab and EXH D _ Aug 10 Filing (2)" xfId="2076"/>
    <cellStyle name="_DEM-WP(C) Costs not in AURORA 2006GRC_4 31E Reg Asset  Liab and EXH D _ Aug 10 Filing (2) 2" xfId="2077"/>
    <cellStyle name="_DEM-WP(C) Costs not in AURORA 2006GRC_4 31E Reg Asset  Liab and EXH D 2" xfId="2078"/>
    <cellStyle name="_DEM-WP(C) Costs not in AURORA 2006GRC_4 31E Reg Asset  Liab and EXH D 3" xfId="2079"/>
    <cellStyle name="_DEM-WP(C) Costs not in AURORA 2006GRC_4 32 Regulatory Assets and Liabilities  7 06- Exhibit D" xfId="2080"/>
    <cellStyle name="_DEM-WP(C) Costs not in AURORA 2006GRC_4 32 Regulatory Assets and Liabilities  7 06- Exhibit D 2" xfId="2081"/>
    <cellStyle name="_DEM-WP(C) Costs not in AURORA 2006GRC_4 32 Regulatory Assets and Liabilities  7 06- Exhibit D 2 2" xfId="7875"/>
    <cellStyle name="_DEM-WP(C) Costs not in AURORA 2006GRC_4 32 Regulatory Assets and Liabilities  7 06- Exhibit D 3" xfId="7876"/>
    <cellStyle name="_DEM-WP(C) Costs not in AURORA 2006GRC_4 32 Regulatory Assets and Liabilities  7 06- Exhibit D_DEM-WP(C) ENERG10C--ctn Mid-C_042010 2010GRC" xfId="2082"/>
    <cellStyle name="_DEM-WP(C) Costs not in AURORA 2006GRC_4 32 Regulatory Assets and Liabilities  7 06- Exhibit D_NIM Summary" xfId="2083"/>
    <cellStyle name="_DEM-WP(C) Costs not in AURORA 2006GRC_4 32 Regulatory Assets and Liabilities  7 06- Exhibit D_NIM Summary 2" xfId="2084"/>
    <cellStyle name="_DEM-WP(C) Costs not in AURORA 2006GRC_4 32 Regulatory Assets and Liabilities  7 06- Exhibit D_NIM Summary_DEM-WP(C) ENERG10C--ctn Mid-C_042010 2010GRC" xfId="2085"/>
    <cellStyle name="_DEM-WP(C) Costs not in AURORA 2006GRC_AURORA Total New" xfId="2086"/>
    <cellStyle name="_DEM-WP(C) Costs not in AURORA 2006GRC_AURORA Total New 2" xfId="2087"/>
    <cellStyle name="_DEM-WP(C) Costs not in AURORA 2006GRC_Book1" xfId="2088"/>
    <cellStyle name="_DEM-WP(C) Costs not in AURORA 2006GRC_Book2" xfId="2089"/>
    <cellStyle name="_DEM-WP(C) Costs not in AURORA 2006GRC_Book2 2" xfId="2090"/>
    <cellStyle name="_DEM-WP(C) Costs not in AURORA 2006GRC_Book2 2 2" xfId="7877"/>
    <cellStyle name="_DEM-WP(C) Costs not in AURORA 2006GRC_Book2 3" xfId="7878"/>
    <cellStyle name="_DEM-WP(C) Costs not in AURORA 2006GRC_Book2_Adj Bench DR 3 for Initial Briefs (Electric)" xfId="2091"/>
    <cellStyle name="_DEM-WP(C) Costs not in AURORA 2006GRC_Book2_Adj Bench DR 3 for Initial Briefs (Electric) 2" xfId="2092"/>
    <cellStyle name="_DEM-WP(C) Costs not in AURORA 2006GRC_Book2_Adj Bench DR 3 for Initial Briefs (Electric) 2 2" xfId="7879"/>
    <cellStyle name="_DEM-WP(C) Costs not in AURORA 2006GRC_Book2_Adj Bench DR 3 for Initial Briefs (Electric) 3" xfId="7880"/>
    <cellStyle name="_DEM-WP(C) Costs not in AURORA 2006GRC_Book2_Adj Bench DR 3 for Initial Briefs (Electric)_DEM-WP(C) ENERG10C--ctn Mid-C_042010 2010GRC" xfId="2093"/>
    <cellStyle name="_DEM-WP(C) Costs not in AURORA 2006GRC_Book2_DEM-WP(C) ENERG10C--ctn Mid-C_042010 2010GRC" xfId="2094"/>
    <cellStyle name="_DEM-WP(C) Costs not in AURORA 2006GRC_Book2_Electric Rev Req Model (2009 GRC) Rebuttal" xfId="2095"/>
    <cellStyle name="_DEM-WP(C) Costs not in AURORA 2006GRC_Book2_Electric Rev Req Model (2009 GRC) Rebuttal 2" xfId="7881"/>
    <cellStyle name="_DEM-WP(C) Costs not in AURORA 2006GRC_Book2_Electric Rev Req Model (2009 GRC) Rebuttal 2 2" xfId="7882"/>
    <cellStyle name="_DEM-WP(C) Costs not in AURORA 2006GRC_Book2_Electric Rev Req Model (2009 GRC) Rebuttal 3" xfId="7883"/>
    <cellStyle name="_DEM-WP(C) Costs not in AURORA 2006GRC_Book2_Electric Rev Req Model (2009 GRC) Rebuttal REmoval of New  WH Solar AdjustMI" xfId="2096"/>
    <cellStyle name="_DEM-WP(C) Costs not in AURORA 2006GRC_Book2_Electric Rev Req Model (2009 GRC) Rebuttal REmoval of New  WH Solar AdjustMI 2" xfId="2097"/>
    <cellStyle name="_DEM-WP(C) Costs not in AURORA 2006GRC_Book2_Electric Rev Req Model (2009 GRC) Rebuttal REmoval of New  WH Solar AdjustMI 2 2" xfId="7884"/>
    <cellStyle name="_DEM-WP(C) Costs not in AURORA 2006GRC_Book2_Electric Rev Req Model (2009 GRC) Rebuttal REmoval of New  WH Solar AdjustMI 3" xfId="7885"/>
    <cellStyle name="_DEM-WP(C) Costs not in AURORA 2006GRC_Book2_Electric Rev Req Model (2009 GRC) Rebuttal REmoval of New  WH Solar AdjustMI_DEM-WP(C) ENERG10C--ctn Mid-C_042010 2010GRC" xfId="2098"/>
    <cellStyle name="_DEM-WP(C) Costs not in AURORA 2006GRC_Book2_Electric Rev Req Model (2009 GRC) Revised 01-18-2010" xfId="2099"/>
    <cellStyle name="_DEM-WP(C) Costs not in AURORA 2006GRC_Book2_Electric Rev Req Model (2009 GRC) Revised 01-18-2010 2" xfId="2100"/>
    <cellStyle name="_DEM-WP(C) Costs not in AURORA 2006GRC_Book2_Electric Rev Req Model (2009 GRC) Revised 01-18-2010 2 2" xfId="7886"/>
    <cellStyle name="_DEM-WP(C) Costs not in AURORA 2006GRC_Book2_Electric Rev Req Model (2009 GRC) Revised 01-18-2010 3" xfId="7887"/>
    <cellStyle name="_DEM-WP(C) Costs not in AURORA 2006GRC_Book2_Electric Rev Req Model (2009 GRC) Revised 01-18-2010_DEM-WP(C) ENERG10C--ctn Mid-C_042010 2010GRC" xfId="2101"/>
    <cellStyle name="_DEM-WP(C) Costs not in AURORA 2006GRC_Book2_Final Order Electric EXHIBIT A-1" xfId="2102"/>
    <cellStyle name="_DEM-WP(C) Costs not in AURORA 2006GRC_Book2_Final Order Electric EXHIBIT A-1 2" xfId="7888"/>
    <cellStyle name="_DEM-WP(C) Costs not in AURORA 2006GRC_Book2_Final Order Electric EXHIBIT A-1 2 2" xfId="7889"/>
    <cellStyle name="_DEM-WP(C) Costs not in AURORA 2006GRC_Book2_Final Order Electric EXHIBIT A-1 3" xfId="7890"/>
    <cellStyle name="_DEM-WP(C) Costs not in AURORA 2006GRC_Book4" xfId="2103"/>
    <cellStyle name="_DEM-WP(C) Costs not in AURORA 2006GRC_Book4 2" xfId="2104"/>
    <cellStyle name="_DEM-WP(C) Costs not in AURORA 2006GRC_Book4 2 2" xfId="7891"/>
    <cellStyle name="_DEM-WP(C) Costs not in AURORA 2006GRC_Book4 3" xfId="7892"/>
    <cellStyle name="_DEM-WP(C) Costs not in AURORA 2006GRC_Book4_DEM-WP(C) ENERG10C--ctn Mid-C_042010 2010GRC" xfId="2105"/>
    <cellStyle name="_DEM-WP(C) Costs not in AURORA 2006GRC_Book9" xfId="2106"/>
    <cellStyle name="_DEM-WP(C) Costs not in AURORA 2006GRC_Book9 2" xfId="2107"/>
    <cellStyle name="_DEM-WP(C) Costs not in AURORA 2006GRC_Book9 2 2" xfId="7893"/>
    <cellStyle name="_DEM-WP(C) Costs not in AURORA 2006GRC_Book9 3" xfId="7894"/>
    <cellStyle name="_DEM-WP(C) Costs not in AURORA 2006GRC_Book9_DEM-WP(C) ENERG10C--ctn Mid-C_042010 2010GRC" xfId="2108"/>
    <cellStyle name="_DEM-WP(C) Costs not in AURORA 2006GRC_Chelan PUD Power Costs (8-10)" xfId="2109"/>
    <cellStyle name="_DEM-WP(C) Costs not in AURORA 2006GRC_DEM-WP(C) Chelan Power Costs" xfId="2110"/>
    <cellStyle name="_DEM-WP(C) Costs not in AURORA 2006GRC_DEM-WP(C) Chelan Power Costs 2" xfId="2111"/>
    <cellStyle name="_DEM-WP(C) Costs not in AURORA 2006GRC_DEM-WP(C) ENERG10C--ctn Mid-C_042010 2010GRC" xfId="2112"/>
    <cellStyle name="_DEM-WP(C) Costs not in AURORA 2006GRC_DEM-WP(C) Gas Transport 2010GRC" xfId="2113"/>
    <cellStyle name="_DEM-WP(C) Costs not in AURORA 2006GRC_DEM-WP(C) Gas Transport 2010GRC 2" xfId="2114"/>
    <cellStyle name="_DEM-WP(C) Costs not in AURORA 2006GRC_Electric COS Inputs" xfId="7895"/>
    <cellStyle name="_DEM-WP(C) Costs not in AURORA 2006GRC_Electric COS Inputs 2" xfId="7896"/>
    <cellStyle name="_DEM-WP(C) Costs not in AURORA 2006GRC_Electric COS Inputs 2 2" xfId="7897"/>
    <cellStyle name="_DEM-WP(C) Costs not in AURORA 2006GRC_Electric COS Inputs 2 2 2" xfId="7898"/>
    <cellStyle name="_DEM-WP(C) Costs not in AURORA 2006GRC_Electric COS Inputs 2 3" xfId="7899"/>
    <cellStyle name="_DEM-WP(C) Costs not in AURORA 2006GRC_Electric COS Inputs 2 3 2" xfId="7900"/>
    <cellStyle name="_DEM-WP(C) Costs not in AURORA 2006GRC_Electric COS Inputs 2 4" xfId="7901"/>
    <cellStyle name="_DEM-WP(C) Costs not in AURORA 2006GRC_Electric COS Inputs 2 4 2" xfId="7902"/>
    <cellStyle name="_DEM-WP(C) Costs not in AURORA 2006GRC_Electric COS Inputs 3" xfId="7903"/>
    <cellStyle name="_DEM-WP(C) Costs not in AURORA 2006GRC_Electric COS Inputs 3 2" xfId="7904"/>
    <cellStyle name="_DEM-WP(C) Costs not in AURORA 2006GRC_Electric COS Inputs 4" xfId="7905"/>
    <cellStyle name="_DEM-WP(C) Costs not in AURORA 2006GRC_Electric COS Inputs 4 2" xfId="7906"/>
    <cellStyle name="_DEM-WP(C) Costs not in AURORA 2006GRC_Electric COS Inputs 5" xfId="7907"/>
    <cellStyle name="_DEM-WP(C) Costs not in AURORA 2006GRC_Electric COS Inputs 6" xfId="7908"/>
    <cellStyle name="_DEM-WP(C) Costs not in AURORA 2006GRC_LSRWEP LGIA like Acctg Petition Aug 2010" xfId="2115"/>
    <cellStyle name="_DEM-WP(C) Costs not in AURORA 2006GRC_NIM Summary" xfId="2116"/>
    <cellStyle name="_DEM-WP(C) Costs not in AURORA 2006GRC_NIM Summary 09GRC" xfId="2117"/>
    <cellStyle name="_DEM-WP(C) Costs not in AURORA 2006GRC_NIM Summary 09GRC 2" xfId="2118"/>
    <cellStyle name="_DEM-WP(C) Costs not in AURORA 2006GRC_NIM Summary 09GRC_DEM-WP(C) ENERG10C--ctn Mid-C_042010 2010GRC" xfId="2119"/>
    <cellStyle name="_DEM-WP(C) Costs not in AURORA 2006GRC_NIM Summary 2" xfId="2120"/>
    <cellStyle name="_DEM-WP(C) Costs not in AURORA 2006GRC_NIM Summary 3" xfId="2121"/>
    <cellStyle name="_DEM-WP(C) Costs not in AURORA 2006GRC_NIM Summary 4" xfId="7909"/>
    <cellStyle name="_DEM-WP(C) Costs not in AURORA 2006GRC_NIM Summary 5" xfId="7910"/>
    <cellStyle name="_DEM-WP(C) Costs not in AURORA 2006GRC_NIM Summary 6" xfId="7911"/>
    <cellStyle name="_DEM-WP(C) Costs not in AURORA 2006GRC_NIM Summary 7" xfId="7912"/>
    <cellStyle name="_DEM-WP(C) Costs not in AURORA 2006GRC_NIM Summary 8" xfId="7913"/>
    <cellStyle name="_DEM-WP(C) Costs not in AURORA 2006GRC_NIM Summary 9" xfId="7914"/>
    <cellStyle name="_DEM-WP(C) Costs not in AURORA 2006GRC_NIM Summary_DEM-WP(C) ENERG10C--ctn Mid-C_042010 2010GRC" xfId="2122"/>
    <cellStyle name="_DEM-WP(C) Costs not in AURORA 2006GRC_PCA 10 -  Exhibit D from A Kellogg Jan 2011" xfId="7915"/>
    <cellStyle name="_DEM-WP(C) Costs not in AURORA 2006GRC_PCA 10 -  Exhibit D from A Kellogg July 2011" xfId="7916"/>
    <cellStyle name="_DEM-WP(C) Costs not in AURORA 2006GRC_PCA 10 -  Exhibit D from S Free Rcv'd 12-11" xfId="7917"/>
    <cellStyle name="_DEM-WP(C) Costs not in AURORA 2006GRC_PCA 9 -  Exhibit D April 2010" xfId="7918"/>
    <cellStyle name="_DEM-WP(C) Costs not in AURORA 2006GRC_PCA 9 -  Exhibit D April 2010 (3)" xfId="2123"/>
    <cellStyle name="_DEM-WP(C) Costs not in AURORA 2006GRC_PCA 9 -  Exhibit D April 2010 (3) 2" xfId="2124"/>
    <cellStyle name="_DEM-WP(C) Costs not in AURORA 2006GRC_PCA 9 -  Exhibit D April 2010 (3)_DEM-WP(C) ENERG10C--ctn Mid-C_042010 2010GRC" xfId="2125"/>
    <cellStyle name="_DEM-WP(C) Costs not in AURORA 2006GRC_PCA 9 -  Exhibit D Nov 2010" xfId="7919"/>
    <cellStyle name="_DEM-WP(C) Costs not in AURORA 2006GRC_PCA 9 - Exhibit D at August 2010" xfId="7920"/>
    <cellStyle name="_DEM-WP(C) Costs not in AURORA 2006GRC_PCA 9 - Exhibit D June 2010 GRC" xfId="7921"/>
    <cellStyle name="_DEM-WP(C) Costs not in AURORA 2006GRC_Power Costs - Comparison bx Rbtl-Staff-Jt-PC" xfId="2126"/>
    <cellStyle name="_DEM-WP(C) Costs not in AURORA 2006GRC_Power Costs - Comparison bx Rbtl-Staff-Jt-PC 2" xfId="2127"/>
    <cellStyle name="_DEM-WP(C) Costs not in AURORA 2006GRC_Power Costs - Comparison bx Rbtl-Staff-Jt-PC 2 2" xfId="7922"/>
    <cellStyle name="_DEM-WP(C) Costs not in AURORA 2006GRC_Power Costs - Comparison bx Rbtl-Staff-Jt-PC 3" xfId="7923"/>
    <cellStyle name="_DEM-WP(C) Costs not in AURORA 2006GRC_Power Costs - Comparison bx Rbtl-Staff-Jt-PC_Adj Bench DR 3 for Initial Briefs (Electric)" xfId="2128"/>
    <cellStyle name="_DEM-WP(C) Costs not in AURORA 2006GRC_Power Costs - Comparison bx Rbtl-Staff-Jt-PC_Adj Bench DR 3 for Initial Briefs (Electric) 2" xfId="2129"/>
    <cellStyle name="_DEM-WP(C) Costs not in AURORA 2006GRC_Power Costs - Comparison bx Rbtl-Staff-Jt-PC_Adj Bench DR 3 for Initial Briefs (Electric) 2 2" xfId="7924"/>
    <cellStyle name="_DEM-WP(C) Costs not in AURORA 2006GRC_Power Costs - Comparison bx Rbtl-Staff-Jt-PC_Adj Bench DR 3 for Initial Briefs (Electric) 3" xfId="7925"/>
    <cellStyle name="_DEM-WP(C) Costs not in AURORA 2006GRC_Power Costs - Comparison bx Rbtl-Staff-Jt-PC_Adj Bench DR 3 for Initial Briefs (Electric)_DEM-WP(C) ENERG10C--ctn Mid-C_042010 2010GRC" xfId="2130"/>
    <cellStyle name="_DEM-WP(C) Costs not in AURORA 2006GRC_Power Costs - Comparison bx Rbtl-Staff-Jt-PC_DEM-WP(C) ENERG10C--ctn Mid-C_042010 2010GRC" xfId="2131"/>
    <cellStyle name="_DEM-WP(C) Costs not in AURORA 2006GRC_Power Costs - Comparison bx Rbtl-Staff-Jt-PC_Electric Rev Req Model (2009 GRC) Rebuttal" xfId="2132"/>
    <cellStyle name="_DEM-WP(C) Costs not in AURORA 2006GRC_Power Costs - Comparison bx Rbtl-Staff-Jt-PC_Electric Rev Req Model (2009 GRC) Rebuttal 2" xfId="7926"/>
    <cellStyle name="_DEM-WP(C) Costs not in AURORA 2006GRC_Power Costs - Comparison bx Rbtl-Staff-Jt-PC_Electric Rev Req Model (2009 GRC) Rebuttal 2 2" xfId="7927"/>
    <cellStyle name="_DEM-WP(C) Costs not in AURORA 2006GRC_Power Costs - Comparison bx Rbtl-Staff-Jt-PC_Electric Rev Req Model (2009 GRC) Rebuttal 3" xfId="7928"/>
    <cellStyle name="_DEM-WP(C) Costs not in AURORA 2006GRC_Power Costs - Comparison bx Rbtl-Staff-Jt-PC_Electric Rev Req Model (2009 GRC) Rebuttal REmoval of New  WH Solar AdjustMI" xfId="2133"/>
    <cellStyle name="_DEM-WP(C) Costs not in AURORA 2006GRC_Power Costs - Comparison bx Rbtl-Staff-Jt-PC_Electric Rev Req Model (2009 GRC) Rebuttal REmoval of New  WH Solar AdjustMI 2" xfId="2134"/>
    <cellStyle name="_DEM-WP(C) Costs not in AURORA 2006GRC_Power Costs - Comparison bx Rbtl-Staff-Jt-PC_Electric Rev Req Model (2009 GRC) Rebuttal REmoval of New  WH Solar AdjustMI 2 2" xfId="7929"/>
    <cellStyle name="_DEM-WP(C) Costs not in AURORA 2006GRC_Power Costs - Comparison bx Rbtl-Staff-Jt-PC_Electric Rev Req Model (2009 GRC) Rebuttal REmoval of New  WH Solar AdjustMI 3" xfId="7930"/>
    <cellStyle name="_DEM-WP(C) Costs not in AURORA 2006GRC_Power Costs - Comparison bx Rbtl-Staff-Jt-PC_Electric Rev Req Model (2009 GRC) Rebuttal REmoval of New  WH Solar AdjustMI_DEM-WP(C) ENERG10C--ctn Mid-C_042010 2010GRC" xfId="2135"/>
    <cellStyle name="_DEM-WP(C) Costs not in AURORA 2006GRC_Power Costs - Comparison bx Rbtl-Staff-Jt-PC_Electric Rev Req Model (2009 GRC) Revised 01-18-2010" xfId="2136"/>
    <cellStyle name="_DEM-WP(C) Costs not in AURORA 2006GRC_Power Costs - Comparison bx Rbtl-Staff-Jt-PC_Electric Rev Req Model (2009 GRC) Revised 01-18-2010 2" xfId="2137"/>
    <cellStyle name="_DEM-WP(C) Costs not in AURORA 2006GRC_Power Costs - Comparison bx Rbtl-Staff-Jt-PC_Electric Rev Req Model (2009 GRC) Revised 01-18-2010 2 2" xfId="7931"/>
    <cellStyle name="_DEM-WP(C) Costs not in AURORA 2006GRC_Power Costs - Comparison bx Rbtl-Staff-Jt-PC_Electric Rev Req Model (2009 GRC) Revised 01-18-2010 3" xfId="7932"/>
    <cellStyle name="_DEM-WP(C) Costs not in AURORA 2006GRC_Power Costs - Comparison bx Rbtl-Staff-Jt-PC_Electric Rev Req Model (2009 GRC) Revised 01-18-2010_DEM-WP(C) ENERG10C--ctn Mid-C_042010 2010GRC" xfId="2138"/>
    <cellStyle name="_DEM-WP(C) Costs not in AURORA 2006GRC_Power Costs - Comparison bx Rbtl-Staff-Jt-PC_Final Order Electric EXHIBIT A-1" xfId="2139"/>
    <cellStyle name="_DEM-WP(C) Costs not in AURORA 2006GRC_Power Costs - Comparison bx Rbtl-Staff-Jt-PC_Final Order Electric EXHIBIT A-1 2" xfId="7933"/>
    <cellStyle name="_DEM-WP(C) Costs not in AURORA 2006GRC_Power Costs - Comparison bx Rbtl-Staff-Jt-PC_Final Order Electric EXHIBIT A-1 2 2" xfId="7934"/>
    <cellStyle name="_DEM-WP(C) Costs not in AURORA 2006GRC_Power Costs - Comparison bx Rbtl-Staff-Jt-PC_Final Order Electric EXHIBIT A-1 3" xfId="7935"/>
    <cellStyle name="_DEM-WP(C) Costs not in AURORA 2006GRC_Production Adj 4.37" xfId="7936"/>
    <cellStyle name="_DEM-WP(C) Costs not in AURORA 2006GRC_Production Adj 4.37 2" xfId="7937"/>
    <cellStyle name="_DEM-WP(C) Costs not in AURORA 2006GRC_Production Adj 4.37 2 2" xfId="7938"/>
    <cellStyle name="_DEM-WP(C) Costs not in AURORA 2006GRC_Production Adj 4.37 3" xfId="7939"/>
    <cellStyle name="_DEM-WP(C) Costs not in AURORA 2006GRC_Purchased Power Adj 4.03" xfId="7940"/>
    <cellStyle name="_DEM-WP(C) Costs not in AURORA 2006GRC_Purchased Power Adj 4.03 2" xfId="7941"/>
    <cellStyle name="_DEM-WP(C) Costs not in AURORA 2006GRC_Purchased Power Adj 4.03 2 2" xfId="7942"/>
    <cellStyle name="_DEM-WP(C) Costs not in AURORA 2006GRC_Purchased Power Adj 4.03 3" xfId="7943"/>
    <cellStyle name="_DEM-WP(C) Costs not in AURORA 2006GRC_Rebuttal Power Costs" xfId="2140"/>
    <cellStyle name="_DEM-WP(C) Costs not in AURORA 2006GRC_Rebuttal Power Costs 2" xfId="2141"/>
    <cellStyle name="_DEM-WP(C) Costs not in AURORA 2006GRC_Rebuttal Power Costs 2 2" xfId="7944"/>
    <cellStyle name="_DEM-WP(C) Costs not in AURORA 2006GRC_Rebuttal Power Costs 3" xfId="7945"/>
    <cellStyle name="_DEM-WP(C) Costs not in AURORA 2006GRC_Rebuttal Power Costs_Adj Bench DR 3 for Initial Briefs (Electric)" xfId="2142"/>
    <cellStyle name="_DEM-WP(C) Costs not in AURORA 2006GRC_Rebuttal Power Costs_Adj Bench DR 3 for Initial Briefs (Electric) 2" xfId="2143"/>
    <cellStyle name="_DEM-WP(C) Costs not in AURORA 2006GRC_Rebuttal Power Costs_Adj Bench DR 3 for Initial Briefs (Electric) 2 2" xfId="7946"/>
    <cellStyle name="_DEM-WP(C) Costs not in AURORA 2006GRC_Rebuttal Power Costs_Adj Bench DR 3 for Initial Briefs (Electric) 3" xfId="7947"/>
    <cellStyle name="_DEM-WP(C) Costs not in AURORA 2006GRC_Rebuttal Power Costs_Adj Bench DR 3 for Initial Briefs (Electric)_DEM-WP(C) ENERG10C--ctn Mid-C_042010 2010GRC" xfId="2144"/>
    <cellStyle name="_DEM-WP(C) Costs not in AURORA 2006GRC_Rebuttal Power Costs_DEM-WP(C) ENERG10C--ctn Mid-C_042010 2010GRC" xfId="2145"/>
    <cellStyle name="_DEM-WP(C) Costs not in AURORA 2006GRC_Rebuttal Power Costs_Electric Rev Req Model (2009 GRC) Rebuttal" xfId="2146"/>
    <cellStyle name="_DEM-WP(C) Costs not in AURORA 2006GRC_Rebuttal Power Costs_Electric Rev Req Model (2009 GRC) Rebuttal 2" xfId="7948"/>
    <cellStyle name="_DEM-WP(C) Costs not in AURORA 2006GRC_Rebuttal Power Costs_Electric Rev Req Model (2009 GRC) Rebuttal 2 2" xfId="7949"/>
    <cellStyle name="_DEM-WP(C) Costs not in AURORA 2006GRC_Rebuttal Power Costs_Electric Rev Req Model (2009 GRC) Rebuttal 3" xfId="7950"/>
    <cellStyle name="_DEM-WP(C) Costs not in AURORA 2006GRC_Rebuttal Power Costs_Electric Rev Req Model (2009 GRC) Rebuttal REmoval of New  WH Solar AdjustMI" xfId="2147"/>
    <cellStyle name="_DEM-WP(C) Costs not in AURORA 2006GRC_Rebuttal Power Costs_Electric Rev Req Model (2009 GRC) Rebuttal REmoval of New  WH Solar AdjustMI 2" xfId="2148"/>
    <cellStyle name="_DEM-WP(C) Costs not in AURORA 2006GRC_Rebuttal Power Costs_Electric Rev Req Model (2009 GRC) Rebuttal REmoval of New  WH Solar AdjustMI 2 2" xfId="7951"/>
    <cellStyle name="_DEM-WP(C) Costs not in AURORA 2006GRC_Rebuttal Power Costs_Electric Rev Req Model (2009 GRC) Rebuttal REmoval of New  WH Solar AdjustMI 3" xfId="7952"/>
    <cellStyle name="_DEM-WP(C) Costs not in AURORA 2006GRC_Rebuttal Power Costs_Electric Rev Req Model (2009 GRC) Rebuttal REmoval of New  WH Solar AdjustMI_DEM-WP(C) ENERG10C--ctn Mid-C_042010 2010GRC" xfId="2149"/>
    <cellStyle name="_DEM-WP(C) Costs not in AURORA 2006GRC_Rebuttal Power Costs_Electric Rev Req Model (2009 GRC) Revised 01-18-2010" xfId="2150"/>
    <cellStyle name="_DEM-WP(C) Costs not in AURORA 2006GRC_Rebuttal Power Costs_Electric Rev Req Model (2009 GRC) Revised 01-18-2010 2" xfId="2151"/>
    <cellStyle name="_DEM-WP(C) Costs not in AURORA 2006GRC_Rebuttal Power Costs_Electric Rev Req Model (2009 GRC) Revised 01-18-2010 2 2" xfId="7953"/>
    <cellStyle name="_DEM-WP(C) Costs not in AURORA 2006GRC_Rebuttal Power Costs_Electric Rev Req Model (2009 GRC) Revised 01-18-2010 3" xfId="7954"/>
    <cellStyle name="_DEM-WP(C) Costs not in AURORA 2006GRC_Rebuttal Power Costs_Electric Rev Req Model (2009 GRC) Revised 01-18-2010_DEM-WP(C) ENERG10C--ctn Mid-C_042010 2010GRC" xfId="2152"/>
    <cellStyle name="_DEM-WP(C) Costs not in AURORA 2006GRC_Rebuttal Power Costs_Final Order Electric EXHIBIT A-1" xfId="2153"/>
    <cellStyle name="_DEM-WP(C) Costs not in AURORA 2006GRC_Rebuttal Power Costs_Final Order Electric EXHIBIT A-1 2" xfId="7955"/>
    <cellStyle name="_DEM-WP(C) Costs not in AURORA 2006GRC_Rebuttal Power Costs_Final Order Electric EXHIBIT A-1 2 2" xfId="7956"/>
    <cellStyle name="_DEM-WP(C) Costs not in AURORA 2006GRC_Rebuttal Power Costs_Final Order Electric EXHIBIT A-1 3" xfId="7957"/>
    <cellStyle name="_DEM-WP(C) Costs not in AURORA 2006GRC_ROR 5.02" xfId="7958"/>
    <cellStyle name="_DEM-WP(C) Costs not in AURORA 2006GRC_ROR 5.02 2" xfId="7959"/>
    <cellStyle name="_DEM-WP(C) Costs not in AURORA 2006GRC_ROR 5.02 2 2" xfId="7960"/>
    <cellStyle name="_DEM-WP(C) Costs not in AURORA 2006GRC_ROR 5.02 3" xfId="7961"/>
    <cellStyle name="_DEM-WP(C) Costs not in AURORA 2006GRC_Transmission Workbook for May BOD" xfId="2154"/>
    <cellStyle name="_DEM-WP(C) Costs not in AURORA 2006GRC_Transmission Workbook for May BOD 2" xfId="2155"/>
    <cellStyle name="_DEM-WP(C) Costs not in AURORA 2006GRC_Transmission Workbook for May BOD_DEM-WP(C) ENERG10C--ctn Mid-C_042010 2010GRC" xfId="2156"/>
    <cellStyle name="_DEM-WP(C) Costs not in AURORA 2006GRC_Wind Integration 10GRC" xfId="2157"/>
    <cellStyle name="_DEM-WP(C) Costs not in AURORA 2006GRC_Wind Integration 10GRC 2" xfId="2158"/>
    <cellStyle name="_DEM-WP(C) Costs not in AURORA 2006GRC_Wind Integration 10GRC_DEM-WP(C) ENERG10C--ctn Mid-C_042010 2010GRC" xfId="2159"/>
    <cellStyle name="_DEM-WP(C) Costs not in AURORA 2007GRC" xfId="2160"/>
    <cellStyle name="_DEM-WP(C) Costs not in AURORA 2007GRC 2" xfId="2161"/>
    <cellStyle name="_DEM-WP(C) Costs not in AURORA 2007GRC 2 2" xfId="2162"/>
    <cellStyle name="_DEM-WP(C) Costs not in AURORA 2007GRC 3" xfId="7962"/>
    <cellStyle name="_DEM-WP(C) Costs not in AURORA 2007GRC Update" xfId="2163"/>
    <cellStyle name="_DEM-WP(C) Costs not in AURORA 2007GRC Update 2" xfId="2164"/>
    <cellStyle name="_DEM-WP(C) Costs not in AURORA 2007GRC Update_DEM-WP(C) ENERG10C--ctn Mid-C_042010 2010GRC" xfId="2165"/>
    <cellStyle name="_DEM-WP(C) Costs not in AURORA 2007GRC Update_NIM Summary" xfId="2166"/>
    <cellStyle name="_DEM-WP(C) Costs not in AURORA 2007GRC Update_NIM Summary 2" xfId="2167"/>
    <cellStyle name="_DEM-WP(C) Costs not in AURORA 2007GRC Update_NIM Summary_DEM-WP(C) ENERG10C--ctn Mid-C_042010 2010GRC" xfId="2168"/>
    <cellStyle name="_DEM-WP(C) Costs not in AURORA 2007GRC_16.37E Wild Horse Expansion DeferralRevwrkingfile SF" xfId="2169"/>
    <cellStyle name="_DEM-WP(C) Costs not in AURORA 2007GRC_16.37E Wild Horse Expansion DeferralRevwrkingfile SF 2" xfId="2170"/>
    <cellStyle name="_DEM-WP(C) Costs not in AURORA 2007GRC_16.37E Wild Horse Expansion DeferralRevwrkingfile SF 2 2" xfId="7963"/>
    <cellStyle name="_DEM-WP(C) Costs not in AURORA 2007GRC_16.37E Wild Horse Expansion DeferralRevwrkingfile SF 3" xfId="7964"/>
    <cellStyle name="_DEM-WP(C) Costs not in AURORA 2007GRC_16.37E Wild Horse Expansion DeferralRevwrkingfile SF_DEM-WP(C) ENERG10C--ctn Mid-C_042010 2010GRC" xfId="2171"/>
    <cellStyle name="_DEM-WP(C) Costs not in AURORA 2007GRC_2009 GRC Compl Filing - Exhibit D" xfId="2172"/>
    <cellStyle name="_DEM-WP(C) Costs not in AURORA 2007GRC_2009 GRC Compl Filing - Exhibit D 2" xfId="2173"/>
    <cellStyle name="_DEM-WP(C) Costs not in AURORA 2007GRC_2009 GRC Compl Filing - Exhibit D_DEM-WP(C) ENERG10C--ctn Mid-C_042010 2010GRC" xfId="2174"/>
    <cellStyle name="_DEM-WP(C) Costs not in AURORA 2007GRC_Adj Bench DR 3 for Initial Briefs (Electric)" xfId="2175"/>
    <cellStyle name="_DEM-WP(C) Costs not in AURORA 2007GRC_Adj Bench DR 3 for Initial Briefs (Electric) 2" xfId="2176"/>
    <cellStyle name="_DEM-WP(C) Costs not in AURORA 2007GRC_Adj Bench DR 3 for Initial Briefs (Electric) 2 2" xfId="7965"/>
    <cellStyle name="_DEM-WP(C) Costs not in AURORA 2007GRC_Adj Bench DR 3 for Initial Briefs (Electric) 3" xfId="7966"/>
    <cellStyle name="_DEM-WP(C) Costs not in AURORA 2007GRC_Adj Bench DR 3 for Initial Briefs (Electric)_DEM-WP(C) ENERG10C--ctn Mid-C_042010 2010GRC" xfId="2177"/>
    <cellStyle name="_DEM-WP(C) Costs not in AURORA 2007GRC_Book1" xfId="7967"/>
    <cellStyle name="_DEM-WP(C) Costs not in AURORA 2007GRC_Book2" xfId="2178"/>
    <cellStyle name="_DEM-WP(C) Costs not in AURORA 2007GRC_Book2 2" xfId="2179"/>
    <cellStyle name="_DEM-WP(C) Costs not in AURORA 2007GRC_Book2 2 2" xfId="7968"/>
    <cellStyle name="_DEM-WP(C) Costs not in AURORA 2007GRC_Book2 3" xfId="7969"/>
    <cellStyle name="_DEM-WP(C) Costs not in AURORA 2007GRC_Book2_DEM-WP(C) ENERG10C--ctn Mid-C_042010 2010GRC" xfId="2180"/>
    <cellStyle name="_DEM-WP(C) Costs not in AURORA 2007GRC_Book4" xfId="2181"/>
    <cellStyle name="_DEM-WP(C) Costs not in AURORA 2007GRC_Book4 2" xfId="2182"/>
    <cellStyle name="_DEM-WP(C) Costs not in AURORA 2007GRC_Book4 2 2" xfId="7970"/>
    <cellStyle name="_DEM-WP(C) Costs not in AURORA 2007GRC_Book4 3" xfId="7971"/>
    <cellStyle name="_DEM-WP(C) Costs not in AURORA 2007GRC_Book4_DEM-WP(C) ENERG10C--ctn Mid-C_042010 2010GRC" xfId="2183"/>
    <cellStyle name="_DEM-WP(C) Costs not in AURORA 2007GRC_DEM-WP(C) ENERG10C--ctn Mid-C_042010 2010GRC" xfId="2184"/>
    <cellStyle name="_DEM-WP(C) Costs not in AURORA 2007GRC_Electric Rev Req Model (2009 GRC) " xfId="2185"/>
    <cellStyle name="_DEM-WP(C) Costs not in AURORA 2007GRC_Electric Rev Req Model (2009 GRC)  2" xfId="2186"/>
    <cellStyle name="_DEM-WP(C) Costs not in AURORA 2007GRC_Electric Rev Req Model (2009 GRC)  2 2" xfId="7972"/>
    <cellStyle name="_DEM-WP(C) Costs not in AURORA 2007GRC_Electric Rev Req Model (2009 GRC)  3" xfId="7973"/>
    <cellStyle name="_DEM-WP(C) Costs not in AURORA 2007GRC_Electric Rev Req Model (2009 GRC) _DEM-WP(C) ENERG10C--ctn Mid-C_042010 2010GRC" xfId="2187"/>
    <cellStyle name="_DEM-WP(C) Costs not in AURORA 2007GRC_Electric Rev Req Model (2009 GRC) Rebuttal" xfId="2188"/>
    <cellStyle name="_DEM-WP(C) Costs not in AURORA 2007GRC_Electric Rev Req Model (2009 GRC) Rebuttal 2" xfId="7974"/>
    <cellStyle name="_DEM-WP(C) Costs not in AURORA 2007GRC_Electric Rev Req Model (2009 GRC) Rebuttal 2 2" xfId="7975"/>
    <cellStyle name="_DEM-WP(C) Costs not in AURORA 2007GRC_Electric Rev Req Model (2009 GRC) Rebuttal 3" xfId="7976"/>
    <cellStyle name="_DEM-WP(C) Costs not in AURORA 2007GRC_Electric Rev Req Model (2009 GRC) Rebuttal REmoval of New  WH Solar AdjustMI" xfId="2189"/>
    <cellStyle name="_DEM-WP(C) Costs not in AURORA 2007GRC_Electric Rev Req Model (2009 GRC) Rebuttal REmoval of New  WH Solar AdjustMI 2" xfId="2190"/>
    <cellStyle name="_DEM-WP(C) Costs not in AURORA 2007GRC_Electric Rev Req Model (2009 GRC) Rebuttal REmoval of New  WH Solar AdjustMI 2 2" xfId="7977"/>
    <cellStyle name="_DEM-WP(C) Costs not in AURORA 2007GRC_Electric Rev Req Model (2009 GRC) Rebuttal REmoval of New  WH Solar AdjustMI 3" xfId="7978"/>
    <cellStyle name="_DEM-WP(C) Costs not in AURORA 2007GRC_Electric Rev Req Model (2009 GRC) Rebuttal REmoval of New  WH Solar AdjustMI_DEM-WP(C) ENERG10C--ctn Mid-C_042010 2010GRC" xfId="2191"/>
    <cellStyle name="_DEM-WP(C) Costs not in AURORA 2007GRC_Electric Rev Req Model (2009 GRC) Revised 01-18-2010" xfId="2192"/>
    <cellStyle name="_DEM-WP(C) Costs not in AURORA 2007GRC_Electric Rev Req Model (2009 GRC) Revised 01-18-2010 2" xfId="2193"/>
    <cellStyle name="_DEM-WP(C) Costs not in AURORA 2007GRC_Electric Rev Req Model (2009 GRC) Revised 01-18-2010 2 2" xfId="7979"/>
    <cellStyle name="_DEM-WP(C) Costs not in AURORA 2007GRC_Electric Rev Req Model (2009 GRC) Revised 01-18-2010 3" xfId="7980"/>
    <cellStyle name="_DEM-WP(C) Costs not in AURORA 2007GRC_Electric Rev Req Model (2009 GRC) Revised 01-18-2010_DEM-WP(C) ENERG10C--ctn Mid-C_042010 2010GRC" xfId="2194"/>
    <cellStyle name="_DEM-WP(C) Costs not in AURORA 2007GRC_Electric Rev Req Model (2010 GRC)" xfId="7981"/>
    <cellStyle name="_DEM-WP(C) Costs not in AURORA 2007GRC_Electric Rev Req Model (2010 GRC) SF" xfId="7982"/>
    <cellStyle name="_DEM-WP(C) Costs not in AURORA 2007GRC_Final Order Electric" xfId="7983"/>
    <cellStyle name="_DEM-WP(C) Costs not in AURORA 2007GRC_Final Order Electric EXHIBIT A-1" xfId="2195"/>
    <cellStyle name="_DEM-WP(C) Costs not in AURORA 2007GRC_Final Order Electric EXHIBIT A-1 2" xfId="7984"/>
    <cellStyle name="_DEM-WP(C) Costs not in AURORA 2007GRC_Final Order Electric EXHIBIT A-1 2 2" xfId="7985"/>
    <cellStyle name="_DEM-WP(C) Costs not in AURORA 2007GRC_Final Order Electric EXHIBIT A-1 3" xfId="7986"/>
    <cellStyle name="_DEM-WP(C) Costs not in AURORA 2007GRC_NIM Summary" xfId="2196"/>
    <cellStyle name="_DEM-WP(C) Costs not in AURORA 2007GRC_NIM Summary 2" xfId="2197"/>
    <cellStyle name="_DEM-WP(C) Costs not in AURORA 2007GRC_NIM Summary_DEM-WP(C) ENERG10C--ctn Mid-C_042010 2010GRC" xfId="2198"/>
    <cellStyle name="_DEM-WP(C) Costs not in AURORA 2007GRC_NIM+O&amp;M Monthly" xfId="2199"/>
    <cellStyle name="_DEM-WP(C) Costs not in AURORA 2007GRC_Power Costs - Comparison bx Rbtl-Staff-Jt-PC" xfId="2200"/>
    <cellStyle name="_DEM-WP(C) Costs not in AURORA 2007GRC_Power Costs - Comparison bx Rbtl-Staff-Jt-PC 2" xfId="2201"/>
    <cellStyle name="_DEM-WP(C) Costs not in AURORA 2007GRC_Power Costs - Comparison bx Rbtl-Staff-Jt-PC 2 2" xfId="7987"/>
    <cellStyle name="_DEM-WP(C) Costs not in AURORA 2007GRC_Power Costs - Comparison bx Rbtl-Staff-Jt-PC 3" xfId="7988"/>
    <cellStyle name="_DEM-WP(C) Costs not in AURORA 2007GRC_Power Costs - Comparison bx Rbtl-Staff-Jt-PC_DEM-WP(C) ENERG10C--ctn Mid-C_042010 2010GRC" xfId="2202"/>
    <cellStyle name="_DEM-WP(C) Costs not in AURORA 2007GRC_Rebuttal Power Costs" xfId="2203"/>
    <cellStyle name="_DEM-WP(C) Costs not in AURORA 2007GRC_Rebuttal Power Costs 2" xfId="2204"/>
    <cellStyle name="_DEM-WP(C) Costs not in AURORA 2007GRC_Rebuttal Power Costs 2 2" xfId="7989"/>
    <cellStyle name="_DEM-WP(C) Costs not in AURORA 2007GRC_Rebuttal Power Costs 3" xfId="7990"/>
    <cellStyle name="_DEM-WP(C) Costs not in AURORA 2007GRC_Rebuttal Power Costs_DEM-WP(C) ENERG10C--ctn Mid-C_042010 2010GRC" xfId="2205"/>
    <cellStyle name="_DEM-WP(C) Costs not in AURORA 2007GRC_TENASKA REGULATORY ASSET" xfId="2206"/>
    <cellStyle name="_DEM-WP(C) Costs not in AURORA 2007GRC_TENASKA REGULATORY ASSET 2" xfId="7991"/>
    <cellStyle name="_DEM-WP(C) Costs not in AURORA 2007GRC_TENASKA REGULATORY ASSET 2 2" xfId="7992"/>
    <cellStyle name="_DEM-WP(C) Costs not in AURORA 2007GRC_TENASKA REGULATORY ASSET 3" xfId="7993"/>
    <cellStyle name="_DEM-WP(C) Costs not in AURORA 2007PCORC" xfId="2207"/>
    <cellStyle name="_DEM-WP(C) Costs not in AURORA 2007PCORC 2" xfId="2208"/>
    <cellStyle name="_DEM-WP(C) Costs not in AURORA 2007PCORC_Chelan PUD Power Costs (8-10)" xfId="2209"/>
    <cellStyle name="_DEM-WP(C) Costs not in AURORA 2007PCORC_DEM-WP(C) ENERG10C--ctn Mid-C_042010 2010GRC" xfId="2210"/>
    <cellStyle name="_DEM-WP(C) Costs not in AURORA 2007PCORC_NIM Summary" xfId="2211"/>
    <cellStyle name="_DEM-WP(C) Costs not in AURORA 2007PCORC_NIM Summary 2" xfId="2212"/>
    <cellStyle name="_DEM-WP(C) Costs not in AURORA 2007PCORC_NIM Summary_DEM-WP(C) ENERG10C--ctn Mid-C_042010 2010GRC" xfId="2213"/>
    <cellStyle name="_DEM-WP(C) Costs not in AURORA 2007PCORC-5.07Update" xfId="2214"/>
    <cellStyle name="_DEM-WP(C) Costs not in AURORA 2007PCORC-5.07Update 2" xfId="2215"/>
    <cellStyle name="_DEM-WP(C) Costs not in AURORA 2007PCORC-5.07Update 2 2" xfId="2216"/>
    <cellStyle name="_DEM-WP(C) Costs not in AURORA 2007PCORC-5.07Update 3" xfId="2217"/>
    <cellStyle name="_DEM-WP(C) Costs not in AURORA 2007PCORC-5.07Update_16.37E Wild Horse Expansion DeferralRevwrkingfile SF" xfId="2218"/>
    <cellStyle name="_DEM-WP(C) Costs not in AURORA 2007PCORC-5.07Update_16.37E Wild Horse Expansion DeferralRevwrkingfile SF 2" xfId="2219"/>
    <cellStyle name="_DEM-WP(C) Costs not in AURORA 2007PCORC-5.07Update_16.37E Wild Horse Expansion DeferralRevwrkingfile SF 2 2" xfId="7994"/>
    <cellStyle name="_DEM-WP(C) Costs not in AURORA 2007PCORC-5.07Update_16.37E Wild Horse Expansion DeferralRevwrkingfile SF 3" xfId="7995"/>
    <cellStyle name="_DEM-WP(C) Costs not in AURORA 2007PCORC-5.07Update_16.37E Wild Horse Expansion DeferralRevwrkingfile SF_DEM-WP(C) ENERG10C--ctn Mid-C_042010 2010GRC" xfId="2220"/>
    <cellStyle name="_DEM-WP(C) Costs not in AURORA 2007PCORC-5.07Update_2009 GRC Compl Filing - Exhibit D" xfId="2221"/>
    <cellStyle name="_DEM-WP(C) Costs not in AURORA 2007PCORC-5.07Update_2009 GRC Compl Filing - Exhibit D 2" xfId="2222"/>
    <cellStyle name="_DEM-WP(C) Costs not in AURORA 2007PCORC-5.07Update_2009 GRC Compl Filing - Exhibit D_DEM-WP(C) ENERG10C--ctn Mid-C_042010 2010GRC" xfId="2223"/>
    <cellStyle name="_DEM-WP(C) Costs not in AURORA 2007PCORC-5.07Update_Adj Bench DR 3 for Initial Briefs (Electric)" xfId="2224"/>
    <cellStyle name="_DEM-WP(C) Costs not in AURORA 2007PCORC-5.07Update_Adj Bench DR 3 for Initial Briefs (Electric) 2" xfId="2225"/>
    <cellStyle name="_DEM-WP(C) Costs not in AURORA 2007PCORC-5.07Update_Adj Bench DR 3 for Initial Briefs (Electric) 2 2" xfId="7996"/>
    <cellStyle name="_DEM-WP(C) Costs not in AURORA 2007PCORC-5.07Update_Adj Bench DR 3 for Initial Briefs (Electric) 3" xfId="7997"/>
    <cellStyle name="_DEM-WP(C) Costs not in AURORA 2007PCORC-5.07Update_Adj Bench DR 3 for Initial Briefs (Electric)_DEM-WP(C) ENERG10C--ctn Mid-C_042010 2010GRC" xfId="2226"/>
    <cellStyle name="_DEM-WP(C) Costs not in AURORA 2007PCORC-5.07Update_Book1" xfId="2227"/>
    <cellStyle name="_DEM-WP(C) Costs not in AURORA 2007PCORC-5.07Update_Book2" xfId="2228"/>
    <cellStyle name="_DEM-WP(C) Costs not in AURORA 2007PCORC-5.07Update_Book2 2" xfId="2229"/>
    <cellStyle name="_DEM-WP(C) Costs not in AURORA 2007PCORC-5.07Update_Book2 2 2" xfId="7998"/>
    <cellStyle name="_DEM-WP(C) Costs not in AURORA 2007PCORC-5.07Update_Book2 3" xfId="7999"/>
    <cellStyle name="_DEM-WP(C) Costs not in AURORA 2007PCORC-5.07Update_Book2_DEM-WP(C) ENERG10C--ctn Mid-C_042010 2010GRC" xfId="2230"/>
    <cellStyle name="_DEM-WP(C) Costs not in AURORA 2007PCORC-5.07Update_Book4" xfId="2231"/>
    <cellStyle name="_DEM-WP(C) Costs not in AURORA 2007PCORC-5.07Update_Book4 2" xfId="2232"/>
    <cellStyle name="_DEM-WP(C) Costs not in AURORA 2007PCORC-5.07Update_Book4 2 2" xfId="8000"/>
    <cellStyle name="_DEM-WP(C) Costs not in AURORA 2007PCORC-5.07Update_Book4 3" xfId="8001"/>
    <cellStyle name="_DEM-WP(C) Costs not in AURORA 2007PCORC-5.07Update_Book4_DEM-WP(C) ENERG10C--ctn Mid-C_042010 2010GRC" xfId="2233"/>
    <cellStyle name="_DEM-WP(C) Costs not in AURORA 2007PCORC-5.07Update_Chelan PUD Power Costs (8-10)" xfId="2234"/>
    <cellStyle name="_DEM-WP(C) Costs not in AURORA 2007PCORC-5.07Update_Confidential Material" xfId="2235"/>
    <cellStyle name="_DEM-WP(C) Costs not in AURORA 2007PCORC-5.07Update_DEM-WP(C) Colstrip 12 Coal Cost Forecast 2010GRC" xfId="2236"/>
    <cellStyle name="_DEM-WP(C) Costs not in AURORA 2007PCORC-5.07Update_DEM-WP(C) ENERG10C--ctn Mid-C_042010 2010GRC" xfId="2237"/>
    <cellStyle name="_DEM-WP(C) Costs not in AURORA 2007PCORC-5.07Update_DEM-WP(C) Production O&amp;M 2009GRC Rebuttal" xfId="2238"/>
    <cellStyle name="_DEM-WP(C) Costs not in AURORA 2007PCORC-5.07Update_DEM-WP(C) Production O&amp;M 2009GRC Rebuttal 2" xfId="2239"/>
    <cellStyle name="_DEM-WP(C) Costs not in AURORA 2007PCORC-5.07Update_DEM-WP(C) Production O&amp;M 2009GRC Rebuttal 2 2" xfId="8002"/>
    <cellStyle name="_DEM-WP(C) Costs not in AURORA 2007PCORC-5.07Update_DEM-WP(C) Production O&amp;M 2009GRC Rebuttal 3" xfId="8003"/>
    <cellStyle name="_DEM-WP(C) Costs not in AURORA 2007PCORC-5.07Update_DEM-WP(C) Production O&amp;M 2009GRC Rebuttal_Adj Bench DR 3 for Initial Briefs (Electric)" xfId="2240"/>
    <cellStyle name="_DEM-WP(C) Costs not in AURORA 2007PCORC-5.07Update_DEM-WP(C) Production O&amp;M 2009GRC Rebuttal_Adj Bench DR 3 for Initial Briefs (Electric) 2" xfId="2241"/>
    <cellStyle name="_DEM-WP(C) Costs not in AURORA 2007PCORC-5.07Update_DEM-WP(C) Production O&amp;M 2009GRC Rebuttal_Adj Bench DR 3 for Initial Briefs (Electric) 2 2" xfId="8004"/>
    <cellStyle name="_DEM-WP(C) Costs not in AURORA 2007PCORC-5.07Update_DEM-WP(C) Production O&amp;M 2009GRC Rebuttal_Adj Bench DR 3 for Initial Briefs (Electric) 3" xfId="8005"/>
    <cellStyle name="_DEM-WP(C) Costs not in AURORA 2007PCORC-5.07Update_DEM-WP(C) Production O&amp;M 2009GRC Rebuttal_Adj Bench DR 3 for Initial Briefs (Electric)_DEM-WP(C) ENERG10C--ctn Mid-C_042010 2010GRC" xfId="2242"/>
    <cellStyle name="_DEM-WP(C) Costs not in AURORA 2007PCORC-5.07Update_DEM-WP(C) Production O&amp;M 2009GRC Rebuttal_Book2" xfId="2243"/>
    <cellStyle name="_DEM-WP(C) Costs not in AURORA 2007PCORC-5.07Update_DEM-WP(C) Production O&amp;M 2009GRC Rebuttal_Book2 2" xfId="2244"/>
    <cellStyle name="_DEM-WP(C) Costs not in AURORA 2007PCORC-5.07Update_DEM-WP(C) Production O&amp;M 2009GRC Rebuttal_Book2 2 2" xfId="8006"/>
    <cellStyle name="_DEM-WP(C) Costs not in AURORA 2007PCORC-5.07Update_DEM-WP(C) Production O&amp;M 2009GRC Rebuttal_Book2 3" xfId="8007"/>
    <cellStyle name="_DEM-WP(C) Costs not in AURORA 2007PCORC-5.07Update_DEM-WP(C) Production O&amp;M 2009GRC Rebuttal_Book2_Adj Bench DR 3 for Initial Briefs (Electric)" xfId="2245"/>
    <cellStyle name="_DEM-WP(C) Costs not in AURORA 2007PCORC-5.07Update_DEM-WP(C) Production O&amp;M 2009GRC Rebuttal_Book2_Adj Bench DR 3 for Initial Briefs (Electric) 2" xfId="2246"/>
    <cellStyle name="_DEM-WP(C) Costs not in AURORA 2007PCORC-5.07Update_DEM-WP(C) Production O&amp;M 2009GRC Rebuttal_Book2_Adj Bench DR 3 for Initial Briefs (Electric) 2 2" xfId="8008"/>
    <cellStyle name="_DEM-WP(C) Costs not in AURORA 2007PCORC-5.07Update_DEM-WP(C) Production O&amp;M 2009GRC Rebuttal_Book2_Adj Bench DR 3 for Initial Briefs (Electric) 3" xfId="8009"/>
    <cellStyle name="_DEM-WP(C) Costs not in AURORA 2007PCORC-5.07Update_DEM-WP(C) Production O&amp;M 2009GRC Rebuttal_Book2_Adj Bench DR 3 for Initial Briefs (Electric)_DEM-WP(C) ENERG10C--ctn Mid-C_042010 2010GRC" xfId="2247"/>
    <cellStyle name="_DEM-WP(C) Costs not in AURORA 2007PCORC-5.07Update_DEM-WP(C) Production O&amp;M 2009GRC Rebuttal_Book2_DEM-WP(C) ENERG10C--ctn Mid-C_042010 2010GRC" xfId="2248"/>
    <cellStyle name="_DEM-WP(C) Costs not in AURORA 2007PCORC-5.07Update_DEM-WP(C) Production O&amp;M 2009GRC Rebuttal_Book2_Electric Rev Req Model (2009 GRC) Rebuttal" xfId="2249"/>
    <cellStyle name="_DEM-WP(C) Costs not in AURORA 2007PCORC-5.07Update_DEM-WP(C) Production O&amp;M 2009GRC Rebuttal_Book2_Electric Rev Req Model (2009 GRC) Rebuttal 2" xfId="8010"/>
    <cellStyle name="_DEM-WP(C) Costs not in AURORA 2007PCORC-5.07Update_DEM-WP(C) Production O&amp;M 2009GRC Rebuttal_Book2_Electric Rev Req Model (2009 GRC) Rebuttal 2 2" xfId="8011"/>
    <cellStyle name="_DEM-WP(C) Costs not in AURORA 2007PCORC-5.07Update_DEM-WP(C) Production O&amp;M 2009GRC Rebuttal_Book2_Electric Rev Req Model (2009 GRC) Rebuttal 3" xfId="8012"/>
    <cellStyle name="_DEM-WP(C) Costs not in AURORA 2007PCORC-5.07Update_DEM-WP(C) Production O&amp;M 2009GRC Rebuttal_Book2_Electric Rev Req Model (2009 GRC) Rebuttal REmoval of New  WH Solar AdjustMI" xfId="2250"/>
    <cellStyle name="_DEM-WP(C) Costs not in AURORA 2007PCORC-5.07Update_DEM-WP(C) Production O&amp;M 2009GRC Rebuttal_Book2_Electric Rev Req Model (2009 GRC) Rebuttal REmoval of New  WH Solar AdjustMI 2" xfId="2251"/>
    <cellStyle name="_DEM-WP(C) Costs not in AURORA 2007PCORC-5.07Update_DEM-WP(C) Production O&amp;M 2009GRC Rebuttal_Book2_Electric Rev Req Model (2009 GRC) Rebuttal REmoval of New  WH Solar AdjustMI 2 2" xfId="8013"/>
    <cellStyle name="_DEM-WP(C) Costs not in AURORA 2007PCORC-5.07Update_DEM-WP(C) Production O&amp;M 2009GRC Rebuttal_Book2_Electric Rev Req Model (2009 GRC) Rebuttal REmoval of New  WH Solar AdjustMI 3" xfId="8014"/>
    <cellStyle name="_DEM-WP(C) Costs not in AURORA 2007PCORC-5.07Update_DEM-WP(C) Production O&amp;M 2009GRC Rebuttal_Book2_Electric Rev Req Model (2009 GRC) Rebuttal REmoval of New  WH Solar AdjustMI_DEM-WP(C) ENERG10C--ctn Mid-C_042010 2010GRC" xfId="2252"/>
    <cellStyle name="_DEM-WP(C) Costs not in AURORA 2007PCORC-5.07Update_DEM-WP(C) Production O&amp;M 2009GRC Rebuttal_Book2_Electric Rev Req Model (2009 GRC) Revised 01-18-2010" xfId="2253"/>
    <cellStyle name="_DEM-WP(C) Costs not in AURORA 2007PCORC-5.07Update_DEM-WP(C) Production O&amp;M 2009GRC Rebuttal_Book2_Electric Rev Req Model (2009 GRC) Revised 01-18-2010 2" xfId="2254"/>
    <cellStyle name="_DEM-WP(C) Costs not in AURORA 2007PCORC-5.07Update_DEM-WP(C) Production O&amp;M 2009GRC Rebuttal_Book2_Electric Rev Req Model (2009 GRC) Revised 01-18-2010 2 2" xfId="8015"/>
    <cellStyle name="_DEM-WP(C) Costs not in AURORA 2007PCORC-5.07Update_DEM-WP(C) Production O&amp;M 2009GRC Rebuttal_Book2_Electric Rev Req Model (2009 GRC) Revised 01-18-2010 3" xfId="8016"/>
    <cellStyle name="_DEM-WP(C) Costs not in AURORA 2007PCORC-5.07Update_DEM-WP(C) Production O&amp;M 2009GRC Rebuttal_Book2_Electric Rev Req Model (2009 GRC) Revised 01-18-2010_DEM-WP(C) ENERG10C--ctn Mid-C_042010 2010GRC" xfId="2255"/>
    <cellStyle name="_DEM-WP(C) Costs not in AURORA 2007PCORC-5.07Update_DEM-WP(C) Production O&amp;M 2009GRC Rebuttal_Book2_Final Order Electric EXHIBIT A-1" xfId="2256"/>
    <cellStyle name="_DEM-WP(C) Costs not in AURORA 2007PCORC-5.07Update_DEM-WP(C) Production O&amp;M 2009GRC Rebuttal_Book2_Final Order Electric EXHIBIT A-1 2" xfId="8017"/>
    <cellStyle name="_DEM-WP(C) Costs not in AURORA 2007PCORC-5.07Update_DEM-WP(C) Production O&amp;M 2009GRC Rebuttal_Book2_Final Order Electric EXHIBIT A-1 2 2" xfId="8018"/>
    <cellStyle name="_DEM-WP(C) Costs not in AURORA 2007PCORC-5.07Update_DEM-WP(C) Production O&amp;M 2009GRC Rebuttal_Book2_Final Order Electric EXHIBIT A-1 3" xfId="8019"/>
    <cellStyle name="_DEM-WP(C) Costs not in AURORA 2007PCORC-5.07Update_DEM-WP(C) Production O&amp;M 2009GRC Rebuttal_DEM-WP(C) ENERG10C--ctn Mid-C_042010 2010GRC" xfId="2257"/>
    <cellStyle name="_DEM-WP(C) Costs not in AURORA 2007PCORC-5.07Update_DEM-WP(C) Production O&amp;M 2009GRC Rebuttal_Electric Rev Req Model (2009 GRC) Rebuttal" xfId="2258"/>
    <cellStyle name="_DEM-WP(C) Costs not in AURORA 2007PCORC-5.07Update_DEM-WP(C) Production O&amp;M 2009GRC Rebuttal_Electric Rev Req Model (2009 GRC) Rebuttal 2" xfId="8020"/>
    <cellStyle name="_DEM-WP(C) Costs not in AURORA 2007PCORC-5.07Update_DEM-WP(C) Production O&amp;M 2009GRC Rebuttal_Electric Rev Req Model (2009 GRC) Rebuttal 2 2" xfId="8021"/>
    <cellStyle name="_DEM-WP(C) Costs not in AURORA 2007PCORC-5.07Update_DEM-WP(C) Production O&amp;M 2009GRC Rebuttal_Electric Rev Req Model (2009 GRC) Rebuttal 3" xfId="8022"/>
    <cellStyle name="_DEM-WP(C) Costs not in AURORA 2007PCORC-5.07Update_DEM-WP(C) Production O&amp;M 2009GRC Rebuttal_Electric Rev Req Model (2009 GRC) Rebuttal REmoval of New  WH Solar AdjustMI" xfId="2259"/>
    <cellStyle name="_DEM-WP(C) Costs not in AURORA 2007PCORC-5.07Update_DEM-WP(C) Production O&amp;M 2009GRC Rebuttal_Electric Rev Req Model (2009 GRC) Rebuttal REmoval of New  WH Solar AdjustMI 2" xfId="2260"/>
    <cellStyle name="_DEM-WP(C) Costs not in AURORA 2007PCORC-5.07Update_DEM-WP(C) Production O&amp;M 2009GRC Rebuttal_Electric Rev Req Model (2009 GRC) Rebuttal REmoval of New  WH Solar AdjustMI 2 2" xfId="8023"/>
    <cellStyle name="_DEM-WP(C) Costs not in AURORA 2007PCORC-5.07Update_DEM-WP(C) Production O&amp;M 2009GRC Rebuttal_Electric Rev Req Model (2009 GRC) Rebuttal REmoval of New  WH Solar AdjustMI 3" xfId="8024"/>
    <cellStyle name="_DEM-WP(C) Costs not in AURORA 2007PCORC-5.07Update_DEM-WP(C) Production O&amp;M 2009GRC Rebuttal_Electric Rev Req Model (2009 GRC) Rebuttal REmoval of New  WH Solar AdjustMI_DEM-WP(C) ENERG10C--ctn Mid-C_042010 2010GRC" xfId="2261"/>
    <cellStyle name="_DEM-WP(C) Costs not in AURORA 2007PCORC-5.07Update_DEM-WP(C) Production O&amp;M 2009GRC Rebuttal_Electric Rev Req Model (2009 GRC) Revised 01-18-2010" xfId="2262"/>
    <cellStyle name="_DEM-WP(C) Costs not in AURORA 2007PCORC-5.07Update_DEM-WP(C) Production O&amp;M 2009GRC Rebuttal_Electric Rev Req Model (2009 GRC) Revised 01-18-2010 2" xfId="2263"/>
    <cellStyle name="_DEM-WP(C) Costs not in AURORA 2007PCORC-5.07Update_DEM-WP(C) Production O&amp;M 2009GRC Rebuttal_Electric Rev Req Model (2009 GRC) Revised 01-18-2010 2 2" xfId="8025"/>
    <cellStyle name="_DEM-WP(C) Costs not in AURORA 2007PCORC-5.07Update_DEM-WP(C) Production O&amp;M 2009GRC Rebuttal_Electric Rev Req Model (2009 GRC) Revised 01-18-2010 3" xfId="8026"/>
    <cellStyle name="_DEM-WP(C) Costs not in AURORA 2007PCORC-5.07Update_DEM-WP(C) Production O&amp;M 2009GRC Rebuttal_Electric Rev Req Model (2009 GRC) Revised 01-18-2010_DEM-WP(C) ENERG10C--ctn Mid-C_042010 2010GRC" xfId="2264"/>
    <cellStyle name="_DEM-WP(C) Costs not in AURORA 2007PCORC-5.07Update_DEM-WP(C) Production O&amp;M 2009GRC Rebuttal_Final Order Electric EXHIBIT A-1" xfId="2265"/>
    <cellStyle name="_DEM-WP(C) Costs not in AURORA 2007PCORC-5.07Update_DEM-WP(C) Production O&amp;M 2009GRC Rebuttal_Final Order Electric EXHIBIT A-1 2" xfId="8027"/>
    <cellStyle name="_DEM-WP(C) Costs not in AURORA 2007PCORC-5.07Update_DEM-WP(C) Production O&amp;M 2009GRC Rebuttal_Final Order Electric EXHIBIT A-1 2 2" xfId="8028"/>
    <cellStyle name="_DEM-WP(C) Costs not in AURORA 2007PCORC-5.07Update_DEM-WP(C) Production O&amp;M 2009GRC Rebuttal_Final Order Electric EXHIBIT A-1 3" xfId="8029"/>
    <cellStyle name="_DEM-WP(C) Costs not in AURORA 2007PCORC-5.07Update_DEM-WP(C) Production O&amp;M 2009GRC Rebuttal_Rebuttal Power Costs" xfId="2266"/>
    <cellStyle name="_DEM-WP(C) Costs not in AURORA 2007PCORC-5.07Update_DEM-WP(C) Production O&amp;M 2009GRC Rebuttal_Rebuttal Power Costs 2" xfId="2267"/>
    <cellStyle name="_DEM-WP(C) Costs not in AURORA 2007PCORC-5.07Update_DEM-WP(C) Production O&amp;M 2009GRC Rebuttal_Rebuttal Power Costs 2 2" xfId="8030"/>
    <cellStyle name="_DEM-WP(C) Costs not in AURORA 2007PCORC-5.07Update_DEM-WP(C) Production O&amp;M 2009GRC Rebuttal_Rebuttal Power Costs 3" xfId="8031"/>
    <cellStyle name="_DEM-WP(C) Costs not in AURORA 2007PCORC-5.07Update_DEM-WP(C) Production O&amp;M 2009GRC Rebuttal_Rebuttal Power Costs_Adj Bench DR 3 for Initial Briefs (Electric)" xfId="2268"/>
    <cellStyle name="_DEM-WP(C) Costs not in AURORA 2007PCORC-5.07Update_DEM-WP(C) Production O&amp;M 2009GRC Rebuttal_Rebuttal Power Costs_Adj Bench DR 3 for Initial Briefs (Electric) 2" xfId="2269"/>
    <cellStyle name="_DEM-WP(C) Costs not in AURORA 2007PCORC-5.07Update_DEM-WP(C) Production O&amp;M 2009GRC Rebuttal_Rebuttal Power Costs_Adj Bench DR 3 for Initial Briefs (Electric) 2 2" xfId="8032"/>
    <cellStyle name="_DEM-WP(C) Costs not in AURORA 2007PCORC-5.07Update_DEM-WP(C) Production O&amp;M 2009GRC Rebuttal_Rebuttal Power Costs_Adj Bench DR 3 for Initial Briefs (Electric) 3" xfId="8033"/>
    <cellStyle name="_DEM-WP(C) Costs not in AURORA 2007PCORC-5.07Update_DEM-WP(C) Production O&amp;M 2009GRC Rebuttal_Rebuttal Power Costs_Adj Bench DR 3 for Initial Briefs (Electric)_DEM-WP(C) ENERG10C--ctn Mid-C_042010 2010GRC" xfId="2270"/>
    <cellStyle name="_DEM-WP(C) Costs not in AURORA 2007PCORC-5.07Update_DEM-WP(C) Production O&amp;M 2009GRC Rebuttal_Rebuttal Power Costs_DEM-WP(C) ENERG10C--ctn Mid-C_042010 2010GRC" xfId="2271"/>
    <cellStyle name="_DEM-WP(C) Costs not in AURORA 2007PCORC-5.07Update_DEM-WP(C) Production O&amp;M 2009GRC Rebuttal_Rebuttal Power Costs_Electric Rev Req Model (2009 GRC) Rebuttal" xfId="2272"/>
    <cellStyle name="_DEM-WP(C) Costs not in AURORA 2007PCORC-5.07Update_DEM-WP(C) Production O&amp;M 2009GRC Rebuttal_Rebuttal Power Costs_Electric Rev Req Model (2009 GRC) Rebuttal 2" xfId="8034"/>
    <cellStyle name="_DEM-WP(C) Costs not in AURORA 2007PCORC-5.07Update_DEM-WP(C) Production O&amp;M 2009GRC Rebuttal_Rebuttal Power Costs_Electric Rev Req Model (2009 GRC) Rebuttal 2 2" xfId="8035"/>
    <cellStyle name="_DEM-WP(C) Costs not in AURORA 2007PCORC-5.07Update_DEM-WP(C) Production O&amp;M 2009GRC Rebuttal_Rebuttal Power Costs_Electric Rev Req Model (2009 GRC) Rebuttal 3" xfId="8036"/>
    <cellStyle name="_DEM-WP(C) Costs not in AURORA 2007PCORC-5.07Update_DEM-WP(C) Production O&amp;M 2009GRC Rebuttal_Rebuttal Power Costs_Electric Rev Req Model (2009 GRC) Rebuttal REmoval of New  WH Solar AdjustMI" xfId="2273"/>
    <cellStyle name="_DEM-WP(C) Costs not in AURORA 2007PCORC-5.07Update_DEM-WP(C) Production O&amp;M 2009GRC Rebuttal_Rebuttal Power Costs_Electric Rev Req Model (2009 GRC) Rebuttal REmoval of New  WH Solar AdjustMI 2" xfId="2274"/>
    <cellStyle name="_DEM-WP(C) Costs not in AURORA 2007PCORC-5.07Update_DEM-WP(C) Production O&amp;M 2009GRC Rebuttal_Rebuttal Power Costs_Electric Rev Req Model (2009 GRC) Rebuttal REmoval of New  WH Solar AdjustMI 2 2" xfId="8037"/>
    <cellStyle name="_DEM-WP(C) Costs not in AURORA 2007PCORC-5.07Update_DEM-WP(C) Production O&amp;M 2009GRC Rebuttal_Rebuttal Power Costs_Electric Rev Req Model (2009 GRC) Rebuttal REmoval of New  WH Solar AdjustMI 3" xfId="8038"/>
    <cellStyle name="_DEM-WP(C) Costs not in AURORA 2007PCORC-5.07Update_DEM-WP(C) Production O&amp;M 2009GRC Rebuttal_Rebuttal Power Costs_Electric Rev Req Model (2009 GRC) Rebuttal REmoval of New  WH Solar AdjustMI_DEM-WP(C) ENERG10C--ctn Mid-C_042010 2010GRC" xfId="2275"/>
    <cellStyle name="_DEM-WP(C) Costs not in AURORA 2007PCORC-5.07Update_DEM-WP(C) Production O&amp;M 2009GRC Rebuttal_Rebuttal Power Costs_Electric Rev Req Model (2009 GRC) Revised 01-18-2010" xfId="2276"/>
    <cellStyle name="_DEM-WP(C) Costs not in AURORA 2007PCORC-5.07Update_DEM-WP(C) Production O&amp;M 2009GRC Rebuttal_Rebuttal Power Costs_Electric Rev Req Model (2009 GRC) Revised 01-18-2010 2" xfId="2277"/>
    <cellStyle name="_DEM-WP(C) Costs not in AURORA 2007PCORC-5.07Update_DEM-WP(C) Production O&amp;M 2009GRC Rebuttal_Rebuttal Power Costs_Electric Rev Req Model (2009 GRC) Revised 01-18-2010 2 2" xfId="8039"/>
    <cellStyle name="_DEM-WP(C) Costs not in AURORA 2007PCORC-5.07Update_DEM-WP(C) Production O&amp;M 2009GRC Rebuttal_Rebuttal Power Costs_Electric Rev Req Model (2009 GRC) Revised 01-18-2010 3" xfId="8040"/>
    <cellStyle name="_DEM-WP(C) Costs not in AURORA 2007PCORC-5.07Update_DEM-WP(C) Production O&amp;M 2009GRC Rebuttal_Rebuttal Power Costs_Electric Rev Req Model (2009 GRC) Revised 01-18-2010_DEM-WP(C) ENERG10C--ctn Mid-C_042010 2010GRC" xfId="2278"/>
    <cellStyle name="_DEM-WP(C) Costs not in AURORA 2007PCORC-5.07Update_DEM-WP(C) Production O&amp;M 2009GRC Rebuttal_Rebuttal Power Costs_Final Order Electric EXHIBIT A-1" xfId="2279"/>
    <cellStyle name="_DEM-WP(C) Costs not in AURORA 2007PCORC-5.07Update_DEM-WP(C) Production O&amp;M 2009GRC Rebuttal_Rebuttal Power Costs_Final Order Electric EXHIBIT A-1 2" xfId="8041"/>
    <cellStyle name="_DEM-WP(C) Costs not in AURORA 2007PCORC-5.07Update_DEM-WP(C) Production O&amp;M 2009GRC Rebuttal_Rebuttal Power Costs_Final Order Electric EXHIBIT A-1 2 2" xfId="8042"/>
    <cellStyle name="_DEM-WP(C) Costs not in AURORA 2007PCORC-5.07Update_DEM-WP(C) Production O&amp;M 2009GRC Rebuttal_Rebuttal Power Costs_Final Order Electric EXHIBIT A-1 3" xfId="8043"/>
    <cellStyle name="_DEM-WP(C) Costs not in AURORA 2007PCORC-5.07Update_DEM-WP(C) Production O&amp;M 2010GRC As-Filed" xfId="2280"/>
    <cellStyle name="_DEM-WP(C) Costs not in AURORA 2007PCORC-5.07Update_DEM-WP(C) Production O&amp;M 2010GRC As-Filed 2" xfId="2281"/>
    <cellStyle name="_DEM-WP(C) Costs not in AURORA 2007PCORC-5.07Update_DEM-WP(C) Production O&amp;M 2010GRC As-Filed 3" xfId="2282"/>
    <cellStyle name="_DEM-WP(C) Costs not in AURORA 2007PCORC-5.07Update_Electric Rev Req Model (2009 GRC) " xfId="2283"/>
    <cellStyle name="_DEM-WP(C) Costs not in AURORA 2007PCORC-5.07Update_Electric Rev Req Model (2009 GRC)  2" xfId="2284"/>
    <cellStyle name="_DEM-WP(C) Costs not in AURORA 2007PCORC-5.07Update_Electric Rev Req Model (2009 GRC)  2 2" xfId="8044"/>
    <cellStyle name="_DEM-WP(C) Costs not in AURORA 2007PCORC-5.07Update_Electric Rev Req Model (2009 GRC)  3" xfId="8045"/>
    <cellStyle name="_DEM-WP(C) Costs not in AURORA 2007PCORC-5.07Update_Electric Rev Req Model (2009 GRC) _DEM-WP(C) ENERG10C--ctn Mid-C_042010 2010GRC" xfId="2285"/>
    <cellStyle name="_DEM-WP(C) Costs not in AURORA 2007PCORC-5.07Update_Electric Rev Req Model (2009 GRC) Rebuttal" xfId="2286"/>
    <cellStyle name="_DEM-WP(C) Costs not in AURORA 2007PCORC-5.07Update_Electric Rev Req Model (2009 GRC) Rebuttal 2" xfId="8046"/>
    <cellStyle name="_DEM-WP(C) Costs not in AURORA 2007PCORC-5.07Update_Electric Rev Req Model (2009 GRC) Rebuttal 2 2" xfId="8047"/>
    <cellStyle name="_DEM-WP(C) Costs not in AURORA 2007PCORC-5.07Update_Electric Rev Req Model (2009 GRC) Rebuttal 3" xfId="8048"/>
    <cellStyle name="_DEM-WP(C) Costs not in AURORA 2007PCORC-5.07Update_Electric Rev Req Model (2009 GRC) Rebuttal REmoval of New  WH Solar AdjustMI" xfId="2287"/>
    <cellStyle name="_DEM-WP(C) Costs not in AURORA 2007PCORC-5.07Update_Electric Rev Req Model (2009 GRC) Rebuttal REmoval of New  WH Solar AdjustMI 2" xfId="2288"/>
    <cellStyle name="_DEM-WP(C) Costs not in AURORA 2007PCORC-5.07Update_Electric Rev Req Model (2009 GRC) Rebuttal REmoval of New  WH Solar AdjustMI 2 2" xfId="8049"/>
    <cellStyle name="_DEM-WP(C) Costs not in AURORA 2007PCORC-5.07Update_Electric Rev Req Model (2009 GRC) Rebuttal REmoval of New  WH Solar AdjustMI 3" xfId="8050"/>
    <cellStyle name="_DEM-WP(C) Costs not in AURORA 2007PCORC-5.07Update_Electric Rev Req Model (2009 GRC) Rebuttal REmoval of New  WH Solar AdjustMI_DEM-WP(C) ENERG10C--ctn Mid-C_042010 2010GRC" xfId="2289"/>
    <cellStyle name="_DEM-WP(C) Costs not in AURORA 2007PCORC-5.07Update_Electric Rev Req Model (2009 GRC) Revised 01-18-2010" xfId="2290"/>
    <cellStyle name="_DEM-WP(C) Costs not in AURORA 2007PCORC-5.07Update_Electric Rev Req Model (2009 GRC) Revised 01-18-2010 2" xfId="2291"/>
    <cellStyle name="_DEM-WP(C) Costs not in AURORA 2007PCORC-5.07Update_Electric Rev Req Model (2009 GRC) Revised 01-18-2010 2 2" xfId="8051"/>
    <cellStyle name="_DEM-WP(C) Costs not in AURORA 2007PCORC-5.07Update_Electric Rev Req Model (2009 GRC) Revised 01-18-2010 3" xfId="8052"/>
    <cellStyle name="_DEM-WP(C) Costs not in AURORA 2007PCORC-5.07Update_Electric Rev Req Model (2009 GRC) Revised 01-18-2010_DEM-WP(C) ENERG10C--ctn Mid-C_042010 2010GRC" xfId="2292"/>
    <cellStyle name="_DEM-WP(C) Costs not in AURORA 2007PCORC-5.07Update_Electric Rev Req Model (2010 GRC)" xfId="8053"/>
    <cellStyle name="_DEM-WP(C) Costs not in AURORA 2007PCORC-5.07Update_Electric Rev Req Model (2010 GRC) SF" xfId="8054"/>
    <cellStyle name="_DEM-WP(C) Costs not in AURORA 2007PCORC-5.07Update_Final Order Electric" xfId="8055"/>
    <cellStyle name="_DEM-WP(C) Costs not in AURORA 2007PCORC-5.07Update_Final Order Electric EXHIBIT A-1" xfId="2293"/>
    <cellStyle name="_DEM-WP(C) Costs not in AURORA 2007PCORC-5.07Update_Final Order Electric EXHIBIT A-1 2" xfId="8056"/>
    <cellStyle name="_DEM-WP(C) Costs not in AURORA 2007PCORC-5.07Update_Final Order Electric EXHIBIT A-1 2 2" xfId="8057"/>
    <cellStyle name="_DEM-WP(C) Costs not in AURORA 2007PCORC-5.07Update_Final Order Electric EXHIBIT A-1 3" xfId="8058"/>
    <cellStyle name="_DEM-WP(C) Costs not in AURORA 2007PCORC-5.07Update_NIM Summary" xfId="2294"/>
    <cellStyle name="_DEM-WP(C) Costs not in AURORA 2007PCORC-5.07Update_NIM Summary 09GRC" xfId="2295"/>
    <cellStyle name="_DEM-WP(C) Costs not in AURORA 2007PCORC-5.07Update_NIM Summary 09GRC 2" xfId="2296"/>
    <cellStyle name="_DEM-WP(C) Costs not in AURORA 2007PCORC-5.07Update_NIM Summary 09GRC_DEM-WP(C) ENERG10C--ctn Mid-C_042010 2010GRC" xfId="2297"/>
    <cellStyle name="_DEM-WP(C) Costs not in AURORA 2007PCORC-5.07Update_NIM Summary 09GRC_NIM Summary" xfId="2298"/>
    <cellStyle name="_DEM-WP(C) Costs not in AURORA 2007PCORC-5.07Update_NIM Summary 09GRC_NIM Summary 2" xfId="2299"/>
    <cellStyle name="_DEM-WP(C) Costs not in AURORA 2007PCORC-5.07Update_NIM Summary 09GRC_NIM Summary_DEM-WP(C) ENERG10C--ctn Mid-C_042010 2010GRC" xfId="2300"/>
    <cellStyle name="_DEM-WP(C) Costs not in AURORA 2007PCORC-5.07Update_NIM Summary 2" xfId="2301"/>
    <cellStyle name="_DEM-WP(C) Costs not in AURORA 2007PCORC-5.07Update_NIM Summary 3" xfId="2302"/>
    <cellStyle name="_DEM-WP(C) Costs not in AURORA 2007PCORC-5.07Update_NIM Summary 4" xfId="8059"/>
    <cellStyle name="_DEM-WP(C) Costs not in AURORA 2007PCORC-5.07Update_NIM Summary 5" xfId="8060"/>
    <cellStyle name="_DEM-WP(C) Costs not in AURORA 2007PCORC-5.07Update_NIM Summary 6" xfId="8061"/>
    <cellStyle name="_DEM-WP(C) Costs not in AURORA 2007PCORC-5.07Update_NIM Summary 7" xfId="8062"/>
    <cellStyle name="_DEM-WP(C) Costs not in AURORA 2007PCORC-5.07Update_NIM Summary 8" xfId="8063"/>
    <cellStyle name="_DEM-WP(C) Costs not in AURORA 2007PCORC-5.07Update_NIM Summary 9" xfId="8064"/>
    <cellStyle name="_DEM-WP(C) Costs not in AURORA 2007PCORC-5.07Update_NIM Summary_DEM-WP(C) ENERG10C--ctn Mid-C_042010 2010GRC" xfId="2303"/>
    <cellStyle name="_DEM-WP(C) Costs not in AURORA 2007PCORC-5.07Update_NIM+O&amp;M Monthly" xfId="2304"/>
    <cellStyle name="_DEM-WP(C) Costs not in AURORA 2007PCORC-5.07Update_Power Costs - Comparison bx Rbtl-Staff-Jt-PC" xfId="2305"/>
    <cellStyle name="_DEM-WP(C) Costs not in AURORA 2007PCORC-5.07Update_Power Costs - Comparison bx Rbtl-Staff-Jt-PC 2" xfId="2306"/>
    <cellStyle name="_DEM-WP(C) Costs not in AURORA 2007PCORC-5.07Update_Power Costs - Comparison bx Rbtl-Staff-Jt-PC 2 2" xfId="8065"/>
    <cellStyle name="_DEM-WP(C) Costs not in AURORA 2007PCORC-5.07Update_Power Costs - Comparison bx Rbtl-Staff-Jt-PC 3" xfId="8066"/>
    <cellStyle name="_DEM-WP(C) Costs not in AURORA 2007PCORC-5.07Update_Power Costs - Comparison bx Rbtl-Staff-Jt-PC_DEM-WP(C) ENERG10C--ctn Mid-C_042010 2010GRC" xfId="2307"/>
    <cellStyle name="_DEM-WP(C) Costs not in AURORA 2007PCORC-5.07Update_Rebuttal Power Costs" xfId="2308"/>
    <cellStyle name="_DEM-WP(C) Costs not in AURORA 2007PCORC-5.07Update_Rebuttal Power Costs 2" xfId="2309"/>
    <cellStyle name="_DEM-WP(C) Costs not in AURORA 2007PCORC-5.07Update_Rebuttal Power Costs 2 2" xfId="8067"/>
    <cellStyle name="_DEM-WP(C) Costs not in AURORA 2007PCORC-5.07Update_Rebuttal Power Costs 3" xfId="8068"/>
    <cellStyle name="_DEM-WP(C) Costs not in AURORA 2007PCORC-5.07Update_Rebuttal Power Costs_DEM-WP(C) ENERG10C--ctn Mid-C_042010 2010GRC" xfId="2310"/>
    <cellStyle name="_DEM-WP(C) Costs not in AURORA 2007PCORC-5.07Update_TENASKA REGULATORY ASSET" xfId="2311"/>
    <cellStyle name="_DEM-WP(C) Costs not in AURORA 2007PCORC-5.07Update_TENASKA REGULATORY ASSET 2" xfId="8069"/>
    <cellStyle name="_DEM-WP(C) Costs not in AURORA 2007PCORC-5.07Update_TENASKA REGULATORY ASSET 2 2" xfId="8070"/>
    <cellStyle name="_DEM-WP(C) Costs not in AURORA 2007PCORC-5.07Update_TENASKA REGULATORY ASSET 3" xfId="8071"/>
    <cellStyle name="_DEM-WP(C) Costs Not In AURORA 2009GRC" xfId="2312"/>
    <cellStyle name="_x0013__DEM-WP(C) ENERG10C--ctn Mid-C_042010 2010GRC" xfId="2313"/>
    <cellStyle name="_DEM-WP(C) Prod O&amp;M 2007GRC" xfId="2314"/>
    <cellStyle name="_DEM-WP(C) Prod O&amp;M 2007GRC 2" xfId="2315"/>
    <cellStyle name="_DEM-WP(C) Prod O&amp;M 2007GRC 2 2" xfId="8072"/>
    <cellStyle name="_DEM-WP(C) Prod O&amp;M 2007GRC 3" xfId="2316"/>
    <cellStyle name="_DEM-WP(C) Prod O&amp;M 2007GRC_Adj Bench DR 3 for Initial Briefs (Electric)" xfId="2317"/>
    <cellStyle name="_DEM-WP(C) Prod O&amp;M 2007GRC_Adj Bench DR 3 for Initial Briefs (Electric) 2" xfId="2318"/>
    <cellStyle name="_DEM-WP(C) Prod O&amp;M 2007GRC_Adj Bench DR 3 for Initial Briefs (Electric) 2 2" xfId="8073"/>
    <cellStyle name="_DEM-WP(C) Prod O&amp;M 2007GRC_Adj Bench DR 3 for Initial Briefs (Electric) 3" xfId="8074"/>
    <cellStyle name="_DEM-WP(C) Prod O&amp;M 2007GRC_Adj Bench DR 3 for Initial Briefs (Electric)_DEM-WP(C) ENERG10C--ctn Mid-C_042010 2010GRC" xfId="2319"/>
    <cellStyle name="_DEM-WP(C) Prod O&amp;M 2007GRC_Book2" xfId="2320"/>
    <cellStyle name="_DEM-WP(C) Prod O&amp;M 2007GRC_Book2 2" xfId="2321"/>
    <cellStyle name="_DEM-WP(C) Prod O&amp;M 2007GRC_Book2 2 2" xfId="8075"/>
    <cellStyle name="_DEM-WP(C) Prod O&amp;M 2007GRC_Book2 3" xfId="8076"/>
    <cellStyle name="_DEM-WP(C) Prod O&amp;M 2007GRC_Book2_Adj Bench DR 3 for Initial Briefs (Electric)" xfId="2322"/>
    <cellStyle name="_DEM-WP(C) Prod O&amp;M 2007GRC_Book2_Adj Bench DR 3 for Initial Briefs (Electric) 2" xfId="2323"/>
    <cellStyle name="_DEM-WP(C) Prod O&amp;M 2007GRC_Book2_Adj Bench DR 3 for Initial Briefs (Electric) 2 2" xfId="8077"/>
    <cellStyle name="_DEM-WP(C) Prod O&amp;M 2007GRC_Book2_Adj Bench DR 3 for Initial Briefs (Electric) 3" xfId="8078"/>
    <cellStyle name="_DEM-WP(C) Prod O&amp;M 2007GRC_Book2_Adj Bench DR 3 for Initial Briefs (Electric)_DEM-WP(C) ENERG10C--ctn Mid-C_042010 2010GRC" xfId="2324"/>
    <cellStyle name="_DEM-WP(C) Prod O&amp;M 2007GRC_Book2_DEM-WP(C) ENERG10C--ctn Mid-C_042010 2010GRC" xfId="2325"/>
    <cellStyle name="_DEM-WP(C) Prod O&amp;M 2007GRC_Book2_Electric Rev Req Model (2009 GRC) Rebuttal" xfId="2326"/>
    <cellStyle name="_DEM-WP(C) Prod O&amp;M 2007GRC_Book2_Electric Rev Req Model (2009 GRC) Rebuttal 2" xfId="8079"/>
    <cellStyle name="_DEM-WP(C) Prod O&amp;M 2007GRC_Book2_Electric Rev Req Model (2009 GRC) Rebuttal 2 2" xfId="8080"/>
    <cellStyle name="_DEM-WP(C) Prod O&amp;M 2007GRC_Book2_Electric Rev Req Model (2009 GRC) Rebuttal 3" xfId="8081"/>
    <cellStyle name="_DEM-WP(C) Prod O&amp;M 2007GRC_Book2_Electric Rev Req Model (2009 GRC) Rebuttal REmoval of New  WH Solar AdjustMI" xfId="2327"/>
    <cellStyle name="_DEM-WP(C) Prod O&amp;M 2007GRC_Book2_Electric Rev Req Model (2009 GRC) Rebuttal REmoval of New  WH Solar AdjustMI 2" xfId="2328"/>
    <cellStyle name="_DEM-WP(C) Prod O&amp;M 2007GRC_Book2_Electric Rev Req Model (2009 GRC) Rebuttal REmoval of New  WH Solar AdjustMI 2 2" xfId="8082"/>
    <cellStyle name="_DEM-WP(C) Prod O&amp;M 2007GRC_Book2_Electric Rev Req Model (2009 GRC) Rebuttal REmoval of New  WH Solar AdjustMI 3" xfId="8083"/>
    <cellStyle name="_DEM-WP(C) Prod O&amp;M 2007GRC_Book2_Electric Rev Req Model (2009 GRC) Rebuttal REmoval of New  WH Solar AdjustMI_DEM-WP(C) ENERG10C--ctn Mid-C_042010 2010GRC" xfId="2329"/>
    <cellStyle name="_DEM-WP(C) Prod O&amp;M 2007GRC_Book2_Electric Rev Req Model (2009 GRC) Revised 01-18-2010" xfId="2330"/>
    <cellStyle name="_DEM-WP(C) Prod O&amp;M 2007GRC_Book2_Electric Rev Req Model (2009 GRC) Revised 01-18-2010 2" xfId="2331"/>
    <cellStyle name="_DEM-WP(C) Prod O&amp;M 2007GRC_Book2_Electric Rev Req Model (2009 GRC) Revised 01-18-2010 2 2" xfId="8084"/>
    <cellStyle name="_DEM-WP(C) Prod O&amp;M 2007GRC_Book2_Electric Rev Req Model (2009 GRC) Revised 01-18-2010 3" xfId="8085"/>
    <cellStyle name="_DEM-WP(C) Prod O&amp;M 2007GRC_Book2_Electric Rev Req Model (2009 GRC) Revised 01-18-2010_DEM-WP(C) ENERG10C--ctn Mid-C_042010 2010GRC" xfId="2332"/>
    <cellStyle name="_DEM-WP(C) Prod O&amp;M 2007GRC_Book2_Final Order Electric EXHIBIT A-1" xfId="2333"/>
    <cellStyle name="_DEM-WP(C) Prod O&amp;M 2007GRC_Book2_Final Order Electric EXHIBIT A-1 2" xfId="8086"/>
    <cellStyle name="_DEM-WP(C) Prod O&amp;M 2007GRC_Book2_Final Order Electric EXHIBIT A-1 2 2" xfId="8087"/>
    <cellStyle name="_DEM-WP(C) Prod O&amp;M 2007GRC_Book2_Final Order Electric EXHIBIT A-1 3" xfId="8088"/>
    <cellStyle name="_DEM-WP(C) Prod O&amp;M 2007GRC_Confidential Material" xfId="2334"/>
    <cellStyle name="_DEM-WP(C) Prod O&amp;M 2007GRC_DEM-WP(C) Colstrip 12 Coal Cost Forecast 2010GRC" xfId="2335"/>
    <cellStyle name="_DEM-WP(C) Prod O&amp;M 2007GRC_DEM-WP(C) ENERG10C--ctn Mid-C_042010 2010GRC" xfId="2336"/>
    <cellStyle name="_DEM-WP(C) Prod O&amp;M 2007GRC_DEM-WP(C) Production O&amp;M 2010GRC As-Filed" xfId="2337"/>
    <cellStyle name="_DEM-WP(C) Prod O&amp;M 2007GRC_DEM-WP(C) Production O&amp;M 2010GRC As-Filed 2" xfId="2338"/>
    <cellStyle name="_DEM-WP(C) Prod O&amp;M 2007GRC_DEM-WP(C) Production O&amp;M 2010GRC As-Filed 3" xfId="2339"/>
    <cellStyle name="_DEM-WP(C) Prod O&amp;M 2007GRC_Electric Rev Req Model (2009 GRC) Rebuttal" xfId="2340"/>
    <cellStyle name="_DEM-WP(C) Prod O&amp;M 2007GRC_Electric Rev Req Model (2009 GRC) Rebuttal 2" xfId="8089"/>
    <cellStyle name="_DEM-WP(C) Prod O&amp;M 2007GRC_Electric Rev Req Model (2009 GRC) Rebuttal 2 2" xfId="8090"/>
    <cellStyle name="_DEM-WP(C) Prod O&amp;M 2007GRC_Electric Rev Req Model (2009 GRC) Rebuttal 3" xfId="8091"/>
    <cellStyle name="_DEM-WP(C) Prod O&amp;M 2007GRC_Electric Rev Req Model (2009 GRC) Rebuttal REmoval of New  WH Solar AdjustMI" xfId="2341"/>
    <cellStyle name="_DEM-WP(C) Prod O&amp;M 2007GRC_Electric Rev Req Model (2009 GRC) Rebuttal REmoval of New  WH Solar AdjustMI 2" xfId="2342"/>
    <cellStyle name="_DEM-WP(C) Prod O&amp;M 2007GRC_Electric Rev Req Model (2009 GRC) Rebuttal REmoval of New  WH Solar AdjustMI 2 2" xfId="8092"/>
    <cellStyle name="_DEM-WP(C) Prod O&amp;M 2007GRC_Electric Rev Req Model (2009 GRC) Rebuttal REmoval of New  WH Solar AdjustMI 3" xfId="8093"/>
    <cellStyle name="_DEM-WP(C) Prod O&amp;M 2007GRC_Electric Rev Req Model (2009 GRC) Rebuttal REmoval of New  WH Solar AdjustMI_DEM-WP(C) ENERG10C--ctn Mid-C_042010 2010GRC" xfId="2343"/>
    <cellStyle name="_DEM-WP(C) Prod O&amp;M 2007GRC_Electric Rev Req Model (2009 GRC) Revised 01-18-2010" xfId="2344"/>
    <cellStyle name="_DEM-WP(C) Prod O&amp;M 2007GRC_Electric Rev Req Model (2009 GRC) Revised 01-18-2010 2" xfId="2345"/>
    <cellStyle name="_DEM-WP(C) Prod O&amp;M 2007GRC_Electric Rev Req Model (2009 GRC) Revised 01-18-2010 2 2" xfId="8094"/>
    <cellStyle name="_DEM-WP(C) Prod O&amp;M 2007GRC_Electric Rev Req Model (2009 GRC) Revised 01-18-2010 3" xfId="8095"/>
    <cellStyle name="_DEM-WP(C) Prod O&amp;M 2007GRC_Electric Rev Req Model (2009 GRC) Revised 01-18-2010_DEM-WP(C) ENERG10C--ctn Mid-C_042010 2010GRC" xfId="2346"/>
    <cellStyle name="_DEM-WP(C) Prod O&amp;M 2007GRC_Final Order Electric EXHIBIT A-1" xfId="2347"/>
    <cellStyle name="_DEM-WP(C) Prod O&amp;M 2007GRC_Final Order Electric EXHIBIT A-1 2" xfId="8096"/>
    <cellStyle name="_DEM-WP(C) Prod O&amp;M 2007GRC_Final Order Electric EXHIBIT A-1 2 2" xfId="8097"/>
    <cellStyle name="_DEM-WP(C) Prod O&amp;M 2007GRC_Final Order Electric EXHIBIT A-1 3" xfId="8098"/>
    <cellStyle name="_DEM-WP(C) Prod O&amp;M 2007GRC_Rebuttal Power Costs" xfId="2348"/>
    <cellStyle name="_DEM-WP(C) Prod O&amp;M 2007GRC_Rebuttal Power Costs 2" xfId="2349"/>
    <cellStyle name="_DEM-WP(C) Prod O&amp;M 2007GRC_Rebuttal Power Costs 2 2" xfId="8099"/>
    <cellStyle name="_DEM-WP(C) Prod O&amp;M 2007GRC_Rebuttal Power Costs 3" xfId="8100"/>
    <cellStyle name="_DEM-WP(C) Prod O&amp;M 2007GRC_Rebuttal Power Costs_Adj Bench DR 3 for Initial Briefs (Electric)" xfId="2350"/>
    <cellStyle name="_DEM-WP(C) Prod O&amp;M 2007GRC_Rebuttal Power Costs_Adj Bench DR 3 for Initial Briefs (Electric) 2" xfId="2351"/>
    <cellStyle name="_DEM-WP(C) Prod O&amp;M 2007GRC_Rebuttal Power Costs_Adj Bench DR 3 for Initial Briefs (Electric) 2 2" xfId="8101"/>
    <cellStyle name="_DEM-WP(C) Prod O&amp;M 2007GRC_Rebuttal Power Costs_Adj Bench DR 3 for Initial Briefs (Electric) 3" xfId="8102"/>
    <cellStyle name="_DEM-WP(C) Prod O&amp;M 2007GRC_Rebuttal Power Costs_Adj Bench DR 3 for Initial Briefs (Electric)_DEM-WP(C) ENERG10C--ctn Mid-C_042010 2010GRC" xfId="2352"/>
    <cellStyle name="_DEM-WP(C) Prod O&amp;M 2007GRC_Rebuttal Power Costs_DEM-WP(C) ENERG10C--ctn Mid-C_042010 2010GRC" xfId="2353"/>
    <cellStyle name="_DEM-WP(C) Prod O&amp;M 2007GRC_Rebuttal Power Costs_Electric Rev Req Model (2009 GRC) Rebuttal" xfId="2354"/>
    <cellStyle name="_DEM-WP(C) Prod O&amp;M 2007GRC_Rebuttal Power Costs_Electric Rev Req Model (2009 GRC) Rebuttal 2" xfId="8103"/>
    <cellStyle name="_DEM-WP(C) Prod O&amp;M 2007GRC_Rebuttal Power Costs_Electric Rev Req Model (2009 GRC) Rebuttal 2 2" xfId="8104"/>
    <cellStyle name="_DEM-WP(C) Prod O&amp;M 2007GRC_Rebuttal Power Costs_Electric Rev Req Model (2009 GRC) Rebuttal 3" xfId="8105"/>
    <cellStyle name="_DEM-WP(C) Prod O&amp;M 2007GRC_Rebuttal Power Costs_Electric Rev Req Model (2009 GRC) Rebuttal REmoval of New  WH Solar AdjustMI" xfId="2355"/>
    <cellStyle name="_DEM-WP(C) Prod O&amp;M 2007GRC_Rebuttal Power Costs_Electric Rev Req Model (2009 GRC) Rebuttal REmoval of New  WH Solar AdjustMI 2" xfId="2356"/>
    <cellStyle name="_DEM-WP(C) Prod O&amp;M 2007GRC_Rebuttal Power Costs_Electric Rev Req Model (2009 GRC) Rebuttal REmoval of New  WH Solar AdjustMI 2 2" xfId="8106"/>
    <cellStyle name="_DEM-WP(C) Prod O&amp;M 2007GRC_Rebuttal Power Costs_Electric Rev Req Model (2009 GRC) Rebuttal REmoval of New  WH Solar AdjustMI 3" xfId="8107"/>
    <cellStyle name="_DEM-WP(C) Prod O&amp;M 2007GRC_Rebuttal Power Costs_Electric Rev Req Model (2009 GRC) Rebuttal REmoval of New  WH Solar AdjustMI_DEM-WP(C) ENERG10C--ctn Mid-C_042010 2010GRC" xfId="2357"/>
    <cellStyle name="_DEM-WP(C) Prod O&amp;M 2007GRC_Rebuttal Power Costs_Electric Rev Req Model (2009 GRC) Revised 01-18-2010" xfId="2358"/>
    <cellStyle name="_DEM-WP(C) Prod O&amp;M 2007GRC_Rebuttal Power Costs_Electric Rev Req Model (2009 GRC) Revised 01-18-2010 2" xfId="2359"/>
    <cellStyle name="_DEM-WP(C) Prod O&amp;M 2007GRC_Rebuttal Power Costs_Electric Rev Req Model (2009 GRC) Revised 01-18-2010 2 2" xfId="8108"/>
    <cellStyle name="_DEM-WP(C) Prod O&amp;M 2007GRC_Rebuttal Power Costs_Electric Rev Req Model (2009 GRC) Revised 01-18-2010 3" xfId="8109"/>
    <cellStyle name="_DEM-WP(C) Prod O&amp;M 2007GRC_Rebuttal Power Costs_Electric Rev Req Model (2009 GRC) Revised 01-18-2010_DEM-WP(C) ENERG10C--ctn Mid-C_042010 2010GRC" xfId="2360"/>
    <cellStyle name="_DEM-WP(C) Prod O&amp;M 2007GRC_Rebuttal Power Costs_Final Order Electric EXHIBIT A-1" xfId="2361"/>
    <cellStyle name="_DEM-WP(C) Prod O&amp;M 2007GRC_Rebuttal Power Costs_Final Order Electric EXHIBIT A-1 2" xfId="8110"/>
    <cellStyle name="_DEM-WP(C) Prod O&amp;M 2007GRC_Rebuttal Power Costs_Final Order Electric EXHIBIT A-1 2 2" xfId="8111"/>
    <cellStyle name="_DEM-WP(C) Prod O&amp;M 2007GRC_Rebuttal Power Costs_Final Order Electric EXHIBIT A-1 3" xfId="8112"/>
    <cellStyle name="_x0013__DEM-WP(C) Production O&amp;M 2010GRC As-Filed" xfId="2362"/>
    <cellStyle name="_x0013__DEM-WP(C) Production O&amp;M 2010GRC As-Filed 2" xfId="2363"/>
    <cellStyle name="_x0013__DEM-WP(C) Production O&amp;M 2010GRC As-Filed 3" xfId="2364"/>
    <cellStyle name="_DEM-WP(C) Rate Year Sumas by Month Update Corrected" xfId="2365"/>
    <cellStyle name="_DEM-WP(C) ST Power Contracts 3102008" xfId="2366"/>
    <cellStyle name="_DEM-WP(C) ST Power Contracts 3102008 2" xfId="2367"/>
    <cellStyle name="_DEM-WP(C) ST Power Contracts 3102008 3" xfId="2368"/>
    <cellStyle name="_DEM-WP(C) ST Power Contracts 3102008 3 2" xfId="2369"/>
    <cellStyle name="_DEM-WP(C) Sumas Proforma 11.14.07" xfId="2370"/>
    <cellStyle name="_DEM-WP(C) Sumas Proforma 11.5.07" xfId="2371"/>
    <cellStyle name="_DEM-WP(C) Wells_Power_Cost" xfId="2372"/>
    <cellStyle name="_DEM-WP(C) Wells_Power_Cost 2" xfId="2373"/>
    <cellStyle name="_DEM-WP(C) Wells_Power_Cost 2 2" xfId="2374"/>
    <cellStyle name="_DEM-WP(C) Westside Hydro Data_051007" xfId="2375"/>
    <cellStyle name="_DEM-WP(C) Westside Hydro Data_051007 2" xfId="2376"/>
    <cellStyle name="_DEM-WP(C) Westside Hydro Data_051007 2 2" xfId="8113"/>
    <cellStyle name="_DEM-WP(C) Westside Hydro Data_051007 3" xfId="8114"/>
    <cellStyle name="_DEM-WP(C) Westside Hydro Data_051007_16.37E Wild Horse Expansion DeferralRevwrkingfile SF" xfId="2377"/>
    <cellStyle name="_DEM-WP(C) Westside Hydro Data_051007_16.37E Wild Horse Expansion DeferralRevwrkingfile SF 2" xfId="2378"/>
    <cellStyle name="_DEM-WP(C) Westside Hydro Data_051007_16.37E Wild Horse Expansion DeferralRevwrkingfile SF 2 2" xfId="8115"/>
    <cellStyle name="_DEM-WP(C) Westside Hydro Data_051007_16.37E Wild Horse Expansion DeferralRevwrkingfile SF 3" xfId="8116"/>
    <cellStyle name="_DEM-WP(C) Westside Hydro Data_051007_16.37E Wild Horse Expansion DeferralRevwrkingfile SF_DEM-WP(C) ENERG10C--ctn Mid-C_042010 2010GRC" xfId="2379"/>
    <cellStyle name="_DEM-WP(C) Westside Hydro Data_051007_2009 GRC Compl Filing - Exhibit D" xfId="2380"/>
    <cellStyle name="_DEM-WP(C) Westside Hydro Data_051007_2009 GRC Compl Filing - Exhibit D 2" xfId="2381"/>
    <cellStyle name="_DEM-WP(C) Westside Hydro Data_051007_2009 GRC Compl Filing - Exhibit D_DEM-WP(C) ENERG10C--ctn Mid-C_042010 2010GRC" xfId="2382"/>
    <cellStyle name="_DEM-WP(C) Westside Hydro Data_051007_Adj Bench DR 3 for Initial Briefs (Electric)" xfId="2383"/>
    <cellStyle name="_DEM-WP(C) Westside Hydro Data_051007_Adj Bench DR 3 for Initial Briefs (Electric) 2" xfId="2384"/>
    <cellStyle name="_DEM-WP(C) Westside Hydro Data_051007_Adj Bench DR 3 for Initial Briefs (Electric) 2 2" xfId="8117"/>
    <cellStyle name="_DEM-WP(C) Westside Hydro Data_051007_Adj Bench DR 3 for Initial Briefs (Electric) 3" xfId="8118"/>
    <cellStyle name="_DEM-WP(C) Westside Hydro Data_051007_Adj Bench DR 3 for Initial Briefs (Electric)_DEM-WP(C) ENERG10C--ctn Mid-C_042010 2010GRC" xfId="2385"/>
    <cellStyle name="_DEM-WP(C) Westside Hydro Data_051007_Book1" xfId="8119"/>
    <cellStyle name="_DEM-WP(C) Westside Hydro Data_051007_Book2" xfId="2386"/>
    <cellStyle name="_DEM-WP(C) Westside Hydro Data_051007_Book2 2" xfId="2387"/>
    <cellStyle name="_DEM-WP(C) Westside Hydro Data_051007_Book2 2 2" xfId="8120"/>
    <cellStyle name="_DEM-WP(C) Westside Hydro Data_051007_Book2 3" xfId="8121"/>
    <cellStyle name="_DEM-WP(C) Westside Hydro Data_051007_Book2_DEM-WP(C) ENERG10C--ctn Mid-C_042010 2010GRC" xfId="2388"/>
    <cellStyle name="_DEM-WP(C) Westside Hydro Data_051007_Book4" xfId="2389"/>
    <cellStyle name="_DEM-WP(C) Westside Hydro Data_051007_Book4 2" xfId="2390"/>
    <cellStyle name="_DEM-WP(C) Westside Hydro Data_051007_Book4 2 2" xfId="8122"/>
    <cellStyle name="_DEM-WP(C) Westside Hydro Data_051007_Book4 3" xfId="8123"/>
    <cellStyle name="_DEM-WP(C) Westside Hydro Data_051007_Book4_DEM-WP(C) ENERG10C--ctn Mid-C_042010 2010GRC" xfId="2391"/>
    <cellStyle name="_DEM-WP(C) Westside Hydro Data_051007_DEM-WP(C) ENERG10C--ctn Mid-C_042010 2010GRC" xfId="2392"/>
    <cellStyle name="_DEM-WP(C) Westside Hydro Data_051007_Electric Rev Req Model (2009 GRC) " xfId="2393"/>
    <cellStyle name="_DEM-WP(C) Westside Hydro Data_051007_Electric Rev Req Model (2009 GRC)  2" xfId="2394"/>
    <cellStyle name="_DEM-WP(C) Westside Hydro Data_051007_Electric Rev Req Model (2009 GRC)  2 2" xfId="8124"/>
    <cellStyle name="_DEM-WP(C) Westside Hydro Data_051007_Electric Rev Req Model (2009 GRC)  3" xfId="8125"/>
    <cellStyle name="_DEM-WP(C) Westside Hydro Data_051007_Electric Rev Req Model (2009 GRC) _DEM-WP(C) ENERG10C--ctn Mid-C_042010 2010GRC" xfId="2395"/>
    <cellStyle name="_DEM-WP(C) Westside Hydro Data_051007_Electric Rev Req Model (2009 GRC) Rebuttal" xfId="2396"/>
    <cellStyle name="_DEM-WP(C) Westside Hydro Data_051007_Electric Rev Req Model (2009 GRC) Rebuttal 2" xfId="8126"/>
    <cellStyle name="_DEM-WP(C) Westside Hydro Data_051007_Electric Rev Req Model (2009 GRC) Rebuttal 2 2" xfId="8127"/>
    <cellStyle name="_DEM-WP(C) Westside Hydro Data_051007_Electric Rev Req Model (2009 GRC) Rebuttal 3" xfId="8128"/>
    <cellStyle name="_DEM-WP(C) Westside Hydro Data_051007_Electric Rev Req Model (2009 GRC) Rebuttal REmoval of New  WH Solar AdjustMI" xfId="2397"/>
    <cellStyle name="_DEM-WP(C) Westside Hydro Data_051007_Electric Rev Req Model (2009 GRC) Rebuttal REmoval of New  WH Solar AdjustMI 2" xfId="2398"/>
    <cellStyle name="_DEM-WP(C) Westside Hydro Data_051007_Electric Rev Req Model (2009 GRC) Rebuttal REmoval of New  WH Solar AdjustMI 2 2" xfId="8129"/>
    <cellStyle name="_DEM-WP(C) Westside Hydro Data_051007_Electric Rev Req Model (2009 GRC) Rebuttal REmoval of New  WH Solar AdjustMI 3" xfId="8130"/>
    <cellStyle name="_DEM-WP(C) Westside Hydro Data_051007_Electric Rev Req Model (2009 GRC) Rebuttal REmoval of New  WH Solar AdjustMI_DEM-WP(C) ENERG10C--ctn Mid-C_042010 2010GRC" xfId="2399"/>
    <cellStyle name="_DEM-WP(C) Westside Hydro Data_051007_Electric Rev Req Model (2009 GRC) Revised 01-18-2010" xfId="2400"/>
    <cellStyle name="_DEM-WP(C) Westside Hydro Data_051007_Electric Rev Req Model (2009 GRC) Revised 01-18-2010 2" xfId="2401"/>
    <cellStyle name="_DEM-WP(C) Westside Hydro Data_051007_Electric Rev Req Model (2009 GRC) Revised 01-18-2010 2 2" xfId="8131"/>
    <cellStyle name="_DEM-WP(C) Westside Hydro Data_051007_Electric Rev Req Model (2009 GRC) Revised 01-18-2010 3" xfId="8132"/>
    <cellStyle name="_DEM-WP(C) Westside Hydro Data_051007_Electric Rev Req Model (2009 GRC) Revised 01-18-2010_DEM-WP(C) ENERG10C--ctn Mid-C_042010 2010GRC" xfId="2402"/>
    <cellStyle name="_DEM-WP(C) Westside Hydro Data_051007_Electric Rev Req Model (2010 GRC)" xfId="8133"/>
    <cellStyle name="_DEM-WP(C) Westside Hydro Data_051007_Electric Rev Req Model (2010 GRC) SF" xfId="8134"/>
    <cellStyle name="_DEM-WP(C) Westside Hydro Data_051007_Final Order Electric" xfId="8135"/>
    <cellStyle name="_DEM-WP(C) Westside Hydro Data_051007_Final Order Electric EXHIBIT A-1" xfId="2403"/>
    <cellStyle name="_DEM-WP(C) Westside Hydro Data_051007_Final Order Electric EXHIBIT A-1 2" xfId="8136"/>
    <cellStyle name="_DEM-WP(C) Westside Hydro Data_051007_Final Order Electric EXHIBIT A-1 2 2" xfId="8137"/>
    <cellStyle name="_DEM-WP(C) Westside Hydro Data_051007_Final Order Electric EXHIBIT A-1 3" xfId="8138"/>
    <cellStyle name="_DEM-WP(C) Westside Hydro Data_051007_NIM Summary" xfId="2404"/>
    <cellStyle name="_DEM-WP(C) Westside Hydro Data_051007_NIM Summary 2" xfId="2405"/>
    <cellStyle name="_DEM-WP(C) Westside Hydro Data_051007_NIM Summary_DEM-WP(C) ENERG10C--ctn Mid-C_042010 2010GRC" xfId="2406"/>
    <cellStyle name="_DEM-WP(C) Westside Hydro Data_051007_Power Costs - Comparison bx Rbtl-Staff-Jt-PC" xfId="2407"/>
    <cellStyle name="_DEM-WP(C) Westside Hydro Data_051007_Power Costs - Comparison bx Rbtl-Staff-Jt-PC 2" xfId="2408"/>
    <cellStyle name="_DEM-WP(C) Westside Hydro Data_051007_Power Costs - Comparison bx Rbtl-Staff-Jt-PC 2 2" xfId="8139"/>
    <cellStyle name="_DEM-WP(C) Westside Hydro Data_051007_Power Costs - Comparison bx Rbtl-Staff-Jt-PC 3" xfId="8140"/>
    <cellStyle name="_DEM-WP(C) Westside Hydro Data_051007_Power Costs - Comparison bx Rbtl-Staff-Jt-PC_DEM-WP(C) ENERG10C--ctn Mid-C_042010 2010GRC" xfId="2409"/>
    <cellStyle name="_DEM-WP(C) Westside Hydro Data_051007_Rebuttal Power Costs" xfId="2410"/>
    <cellStyle name="_DEM-WP(C) Westside Hydro Data_051007_Rebuttal Power Costs 2" xfId="2411"/>
    <cellStyle name="_DEM-WP(C) Westside Hydro Data_051007_Rebuttal Power Costs 2 2" xfId="8141"/>
    <cellStyle name="_DEM-WP(C) Westside Hydro Data_051007_Rebuttal Power Costs 3" xfId="8142"/>
    <cellStyle name="_DEM-WP(C) Westside Hydro Data_051007_Rebuttal Power Costs_DEM-WP(C) ENERG10C--ctn Mid-C_042010 2010GRC" xfId="2412"/>
    <cellStyle name="_DEM-WP(C) Westside Hydro Data_051007_TENASKA REGULATORY ASSET" xfId="2413"/>
    <cellStyle name="_DEM-WP(C) Westside Hydro Data_051007_TENASKA REGULATORY ASSET 2" xfId="8143"/>
    <cellStyle name="_DEM-WP(C) Westside Hydro Data_051007_TENASKA REGULATORY ASSET 2 2" xfId="8144"/>
    <cellStyle name="_DEM-WP(C) Westside Hydro Data_051007_TENASKA REGULATORY ASSET 3" xfId="8145"/>
    <cellStyle name="_Elec Peak Capacity Need_2008-2029_032709_Wind 5% Cap" xfId="2414"/>
    <cellStyle name="_Elec Peak Capacity Need_2008-2029_032709_Wind 5% Cap 2" xfId="2415"/>
    <cellStyle name="_Elec Peak Capacity Need_2008-2029_032709_Wind 5% Cap 2 2" xfId="2416"/>
    <cellStyle name="_Elec Peak Capacity Need_2008-2029_032709_Wind 5% Cap_DEM-WP(C) ENERG10C--ctn Mid-C_042010 2010GRC" xfId="2417"/>
    <cellStyle name="_Elec Peak Capacity Need_2008-2029_032709_Wind 5% Cap_NIM Summary" xfId="2418"/>
    <cellStyle name="_Elec Peak Capacity Need_2008-2029_032709_Wind 5% Cap_NIM Summary 2" xfId="2419"/>
    <cellStyle name="_Elec Peak Capacity Need_2008-2029_032709_Wind 5% Cap_NIM Summary_DEM-WP(C) ENERG10C--ctn Mid-C_042010 2010GRC" xfId="2420"/>
    <cellStyle name="_Elec Peak Capacity Need_2008-2029_032709_Wind 5% Cap-ST-Adj-PJP1" xfId="2421"/>
    <cellStyle name="_Elec Peak Capacity Need_2008-2029_032709_Wind 5% Cap-ST-Adj-PJP1 2" xfId="2422"/>
    <cellStyle name="_Elec Peak Capacity Need_2008-2029_032709_Wind 5% Cap-ST-Adj-PJP1 2 2" xfId="2423"/>
    <cellStyle name="_Elec Peak Capacity Need_2008-2029_032709_Wind 5% Cap-ST-Adj-PJP1_DEM-WP(C) ENERG10C--ctn Mid-C_042010 2010GRC" xfId="2424"/>
    <cellStyle name="_Elec Peak Capacity Need_2008-2029_032709_Wind 5% Cap-ST-Adj-PJP1_NIM Summary" xfId="2425"/>
    <cellStyle name="_Elec Peak Capacity Need_2008-2029_032709_Wind 5% Cap-ST-Adj-PJP1_NIM Summary 2" xfId="2426"/>
    <cellStyle name="_Elec Peak Capacity Need_2008-2029_032709_Wind 5% Cap-ST-Adj-PJP1_NIM Summary_DEM-WP(C) ENERG10C--ctn Mid-C_042010 2010GRC" xfId="2427"/>
    <cellStyle name="_Elec Peak Capacity Need_2008-2029_120908_Wind 5% Cap_Low" xfId="2428"/>
    <cellStyle name="_Elec Peak Capacity Need_2008-2029_120908_Wind 5% Cap_Low 2" xfId="2429"/>
    <cellStyle name="_Elec Peak Capacity Need_2008-2029_120908_Wind 5% Cap_Low 2 2" xfId="2430"/>
    <cellStyle name="_Elec Peak Capacity Need_2008-2029_120908_Wind 5% Cap_Low_DEM-WP(C) ENERG10C--ctn Mid-C_042010 2010GRC" xfId="2431"/>
    <cellStyle name="_Elec Peak Capacity Need_2008-2029_120908_Wind 5% Cap_Low_NIM Summary" xfId="2432"/>
    <cellStyle name="_Elec Peak Capacity Need_2008-2029_120908_Wind 5% Cap_Low_NIM Summary 2" xfId="2433"/>
    <cellStyle name="_Elec Peak Capacity Need_2008-2029_120908_Wind 5% Cap_Low_NIM Summary_DEM-WP(C) ENERG10C--ctn Mid-C_042010 2010GRC" xfId="2434"/>
    <cellStyle name="_Elec Peak Capacity Need_2008-2029_Wind 5% Cap_050809" xfId="2435"/>
    <cellStyle name="_Elec Peak Capacity Need_2008-2029_Wind 5% Cap_050809 2" xfId="2436"/>
    <cellStyle name="_Elec Peak Capacity Need_2008-2029_Wind 5% Cap_050809 2 2" xfId="2437"/>
    <cellStyle name="_Elec Peak Capacity Need_2008-2029_Wind 5% Cap_050809_DEM-WP(C) ENERG10C--ctn Mid-C_042010 2010GRC" xfId="2438"/>
    <cellStyle name="_Elec Peak Capacity Need_2008-2029_Wind 5% Cap_050809_NIM Summary" xfId="2439"/>
    <cellStyle name="_Elec Peak Capacity Need_2008-2029_Wind 5% Cap_050809_NIM Summary 2" xfId="2440"/>
    <cellStyle name="_Elec Peak Capacity Need_2008-2029_Wind 5% Cap_050809_NIM Summary_DEM-WP(C) ENERG10C--ctn Mid-C_042010 2010GRC" xfId="2441"/>
    <cellStyle name="_x0013__Electric Rev Req Model (2009 GRC) " xfId="2442"/>
    <cellStyle name="_x0013__Electric Rev Req Model (2009 GRC)  2" xfId="2443"/>
    <cellStyle name="_x0013__Electric Rev Req Model (2009 GRC)  2 2" xfId="8146"/>
    <cellStyle name="_x0013__Electric Rev Req Model (2009 GRC)  3" xfId="8147"/>
    <cellStyle name="_x0013__Electric Rev Req Model (2009 GRC) _DEM-WP(C) ENERG10C--ctn Mid-C_042010 2010GRC" xfId="2444"/>
    <cellStyle name="_x0013__Electric Rev Req Model (2009 GRC) Rebuttal" xfId="2445"/>
    <cellStyle name="_x0013__Electric Rev Req Model (2009 GRC) Rebuttal 2" xfId="8148"/>
    <cellStyle name="_x0013__Electric Rev Req Model (2009 GRC) Rebuttal 2 2" xfId="8149"/>
    <cellStyle name="_x0013__Electric Rev Req Model (2009 GRC) Rebuttal 3" xfId="8150"/>
    <cellStyle name="_x0013__Electric Rev Req Model (2009 GRC) Rebuttal REmoval of New  WH Solar AdjustMI" xfId="2446"/>
    <cellStyle name="_x0013__Electric Rev Req Model (2009 GRC) Rebuttal REmoval of New  WH Solar AdjustMI 2" xfId="2447"/>
    <cellStyle name="_x0013__Electric Rev Req Model (2009 GRC) Rebuttal REmoval of New  WH Solar AdjustMI 2 2" xfId="8151"/>
    <cellStyle name="_x0013__Electric Rev Req Model (2009 GRC) Rebuttal REmoval of New  WH Solar AdjustMI 3" xfId="8152"/>
    <cellStyle name="_x0013__Electric Rev Req Model (2009 GRC) Rebuttal REmoval of New  WH Solar AdjustMI_DEM-WP(C) ENERG10C--ctn Mid-C_042010 2010GRC" xfId="2448"/>
    <cellStyle name="_x0013__Electric Rev Req Model (2009 GRC) Revised 01-18-2010" xfId="2449"/>
    <cellStyle name="_x0013__Electric Rev Req Model (2009 GRC) Revised 01-18-2010 2" xfId="2450"/>
    <cellStyle name="_x0013__Electric Rev Req Model (2009 GRC) Revised 01-18-2010 2 2" xfId="8153"/>
    <cellStyle name="_x0013__Electric Rev Req Model (2009 GRC) Revised 01-18-2010 3" xfId="8154"/>
    <cellStyle name="_x0013__Electric Rev Req Model (2009 GRC) Revised 01-18-2010_DEM-WP(C) ENERG10C--ctn Mid-C_042010 2010GRC" xfId="2451"/>
    <cellStyle name="_x0013__Electric Rev Req Model (2010 GRC)" xfId="8155"/>
    <cellStyle name="_x0013__Electric Rev Req Model (2010 GRC) SF" xfId="8156"/>
    <cellStyle name="_ENCOGEN_WBOOK" xfId="2452"/>
    <cellStyle name="_ENCOGEN_WBOOK 2" xfId="2453"/>
    <cellStyle name="_ENCOGEN_WBOOK_DEM-WP(C) ENERG10C--ctn Mid-C_042010 2010GRC" xfId="2454"/>
    <cellStyle name="_ENCOGEN_WBOOK_NIM Summary" xfId="2455"/>
    <cellStyle name="_ENCOGEN_WBOOK_NIM Summary 2" xfId="2456"/>
    <cellStyle name="_ENCOGEN_WBOOK_NIM Summary_DEM-WP(C) ENERG10C--ctn Mid-C_042010 2010GRC" xfId="2457"/>
    <cellStyle name="_x0013__Final Order Electric EXHIBIT A-1" xfId="2458"/>
    <cellStyle name="_x0013__Final Order Electric EXHIBIT A-1 2" xfId="8157"/>
    <cellStyle name="_x0013__Final Order Electric EXHIBIT A-1 2 2" xfId="8158"/>
    <cellStyle name="_x0013__Final Order Electric EXHIBIT A-1 3" xfId="8159"/>
    <cellStyle name="_Fixed Gas Transport 1 19 09" xfId="2459"/>
    <cellStyle name="_Fixed Gas Transport 1 19 09 2" xfId="2460"/>
    <cellStyle name="_Fixed Gas Transport 1 19 09 2 2" xfId="2461"/>
    <cellStyle name="_Fixed Gas Transport 1 19 09 3" xfId="8160"/>
    <cellStyle name="_Fixed Gas Transport 1 19 09_DEM-WP(C) ENERG10C--ctn Mid-C_042010 2010GRC" xfId="2462"/>
    <cellStyle name="_Fuel Prices 4-14" xfId="2463"/>
    <cellStyle name="_Fuel Prices 4-14 2" xfId="2464"/>
    <cellStyle name="_Fuel Prices 4-14 2 2" xfId="2465"/>
    <cellStyle name="_Fuel Prices 4-14 2 2 2" xfId="8161"/>
    <cellStyle name="_Fuel Prices 4-14 2 3" xfId="8162"/>
    <cellStyle name="_Fuel Prices 4-14 3" xfId="2466"/>
    <cellStyle name="_Fuel Prices 4-14 3 2" xfId="8163"/>
    <cellStyle name="_Fuel Prices 4-14 4" xfId="2467"/>
    <cellStyle name="_Fuel Prices 4-14 4 2" xfId="2468"/>
    <cellStyle name="_Fuel Prices 4-14 5" xfId="2469"/>
    <cellStyle name="_Fuel Prices 4-14 5 2" xfId="2470"/>
    <cellStyle name="_Fuel Prices 4-14 6" xfId="2471"/>
    <cellStyle name="_Fuel Prices 4-14 7" xfId="2472"/>
    <cellStyle name="_Fuel Prices 4-14 7 2" xfId="2473"/>
    <cellStyle name="_Fuel Prices 4-14 8" xfId="2474"/>
    <cellStyle name="_Fuel Prices 4-14 8 2" xfId="2475"/>
    <cellStyle name="_Fuel Prices 4-14_04 07E Wild Horse Wind Expansion (C) (2)" xfId="2476"/>
    <cellStyle name="_Fuel Prices 4-14_04 07E Wild Horse Wind Expansion (C) (2) 2" xfId="2477"/>
    <cellStyle name="_Fuel Prices 4-14_04 07E Wild Horse Wind Expansion (C) (2) 2 2" xfId="8164"/>
    <cellStyle name="_Fuel Prices 4-14_04 07E Wild Horse Wind Expansion (C) (2) 3" xfId="8165"/>
    <cellStyle name="_Fuel Prices 4-14_04 07E Wild Horse Wind Expansion (C) (2)_Adj Bench DR 3 for Initial Briefs (Electric)" xfId="2478"/>
    <cellStyle name="_Fuel Prices 4-14_04 07E Wild Horse Wind Expansion (C) (2)_Adj Bench DR 3 for Initial Briefs (Electric) 2" xfId="2479"/>
    <cellStyle name="_Fuel Prices 4-14_04 07E Wild Horse Wind Expansion (C) (2)_Adj Bench DR 3 for Initial Briefs (Electric) 2 2" xfId="8166"/>
    <cellStyle name="_Fuel Prices 4-14_04 07E Wild Horse Wind Expansion (C) (2)_Adj Bench DR 3 for Initial Briefs (Electric) 3" xfId="8167"/>
    <cellStyle name="_Fuel Prices 4-14_04 07E Wild Horse Wind Expansion (C) (2)_Adj Bench DR 3 for Initial Briefs (Electric)_DEM-WP(C) ENERG10C--ctn Mid-C_042010 2010GRC" xfId="2480"/>
    <cellStyle name="_Fuel Prices 4-14_04 07E Wild Horse Wind Expansion (C) (2)_Book1" xfId="8168"/>
    <cellStyle name="_Fuel Prices 4-14_04 07E Wild Horse Wind Expansion (C) (2)_DEM-WP(C) ENERG10C--ctn Mid-C_042010 2010GRC" xfId="2481"/>
    <cellStyle name="_Fuel Prices 4-14_04 07E Wild Horse Wind Expansion (C) (2)_Electric Rev Req Model (2009 GRC) " xfId="2482"/>
    <cellStyle name="_Fuel Prices 4-14_04 07E Wild Horse Wind Expansion (C) (2)_Electric Rev Req Model (2009 GRC)  2" xfId="2483"/>
    <cellStyle name="_Fuel Prices 4-14_04 07E Wild Horse Wind Expansion (C) (2)_Electric Rev Req Model (2009 GRC)  2 2" xfId="8169"/>
    <cellStyle name="_Fuel Prices 4-14_04 07E Wild Horse Wind Expansion (C) (2)_Electric Rev Req Model (2009 GRC)  3" xfId="8170"/>
    <cellStyle name="_Fuel Prices 4-14_04 07E Wild Horse Wind Expansion (C) (2)_Electric Rev Req Model (2009 GRC) _DEM-WP(C) ENERG10C--ctn Mid-C_042010 2010GRC" xfId="2484"/>
    <cellStyle name="_Fuel Prices 4-14_04 07E Wild Horse Wind Expansion (C) (2)_Electric Rev Req Model (2009 GRC) Rebuttal" xfId="2485"/>
    <cellStyle name="_Fuel Prices 4-14_04 07E Wild Horse Wind Expansion (C) (2)_Electric Rev Req Model (2009 GRC) Rebuttal 2" xfId="8171"/>
    <cellStyle name="_Fuel Prices 4-14_04 07E Wild Horse Wind Expansion (C) (2)_Electric Rev Req Model (2009 GRC) Rebuttal 2 2" xfId="8172"/>
    <cellStyle name="_Fuel Prices 4-14_04 07E Wild Horse Wind Expansion (C) (2)_Electric Rev Req Model (2009 GRC) Rebuttal 3" xfId="8173"/>
    <cellStyle name="_Fuel Prices 4-14_04 07E Wild Horse Wind Expansion (C) (2)_Electric Rev Req Model (2009 GRC) Rebuttal REmoval of New  WH Solar AdjustMI" xfId="2486"/>
    <cellStyle name="_Fuel Prices 4-14_04 07E Wild Horse Wind Expansion (C) (2)_Electric Rev Req Model (2009 GRC) Rebuttal REmoval of New  WH Solar AdjustMI 2" xfId="2487"/>
    <cellStyle name="_Fuel Prices 4-14_04 07E Wild Horse Wind Expansion (C) (2)_Electric Rev Req Model (2009 GRC) Rebuttal REmoval of New  WH Solar AdjustMI 2 2" xfId="8174"/>
    <cellStyle name="_Fuel Prices 4-14_04 07E Wild Horse Wind Expansion (C) (2)_Electric Rev Req Model (2009 GRC) Rebuttal REmoval of New  WH Solar AdjustMI 3" xfId="8175"/>
    <cellStyle name="_Fuel Prices 4-14_04 07E Wild Horse Wind Expansion (C) (2)_Electric Rev Req Model (2009 GRC) Rebuttal REmoval of New  WH Solar AdjustMI_DEM-WP(C) ENERG10C--ctn Mid-C_042010 2010GRC" xfId="2488"/>
    <cellStyle name="_Fuel Prices 4-14_04 07E Wild Horse Wind Expansion (C) (2)_Electric Rev Req Model (2009 GRC) Revised 01-18-2010" xfId="2489"/>
    <cellStyle name="_Fuel Prices 4-14_04 07E Wild Horse Wind Expansion (C) (2)_Electric Rev Req Model (2009 GRC) Revised 01-18-2010 2" xfId="2490"/>
    <cellStyle name="_Fuel Prices 4-14_04 07E Wild Horse Wind Expansion (C) (2)_Electric Rev Req Model (2009 GRC) Revised 01-18-2010 2 2" xfId="8176"/>
    <cellStyle name="_Fuel Prices 4-14_04 07E Wild Horse Wind Expansion (C) (2)_Electric Rev Req Model (2009 GRC) Revised 01-18-2010 3" xfId="8177"/>
    <cellStyle name="_Fuel Prices 4-14_04 07E Wild Horse Wind Expansion (C) (2)_Electric Rev Req Model (2009 GRC) Revised 01-18-2010_DEM-WP(C) ENERG10C--ctn Mid-C_042010 2010GRC" xfId="2491"/>
    <cellStyle name="_Fuel Prices 4-14_04 07E Wild Horse Wind Expansion (C) (2)_Electric Rev Req Model (2010 GRC)" xfId="8178"/>
    <cellStyle name="_Fuel Prices 4-14_04 07E Wild Horse Wind Expansion (C) (2)_Electric Rev Req Model (2010 GRC) SF" xfId="8179"/>
    <cellStyle name="_Fuel Prices 4-14_04 07E Wild Horse Wind Expansion (C) (2)_Final Order Electric EXHIBIT A-1" xfId="2492"/>
    <cellStyle name="_Fuel Prices 4-14_04 07E Wild Horse Wind Expansion (C) (2)_Final Order Electric EXHIBIT A-1 2" xfId="8180"/>
    <cellStyle name="_Fuel Prices 4-14_04 07E Wild Horse Wind Expansion (C) (2)_Final Order Electric EXHIBIT A-1 2 2" xfId="8181"/>
    <cellStyle name="_Fuel Prices 4-14_04 07E Wild Horse Wind Expansion (C) (2)_Final Order Electric EXHIBIT A-1 3" xfId="8182"/>
    <cellStyle name="_Fuel Prices 4-14_04 07E Wild Horse Wind Expansion (C) (2)_TENASKA REGULATORY ASSET" xfId="2493"/>
    <cellStyle name="_Fuel Prices 4-14_04 07E Wild Horse Wind Expansion (C) (2)_TENASKA REGULATORY ASSET 2" xfId="8183"/>
    <cellStyle name="_Fuel Prices 4-14_04 07E Wild Horse Wind Expansion (C) (2)_TENASKA REGULATORY ASSET 2 2" xfId="8184"/>
    <cellStyle name="_Fuel Prices 4-14_04 07E Wild Horse Wind Expansion (C) (2)_TENASKA REGULATORY ASSET 3" xfId="8185"/>
    <cellStyle name="_Fuel Prices 4-14_16.37E Wild Horse Expansion DeferralRevwrkingfile SF" xfId="2494"/>
    <cellStyle name="_Fuel Prices 4-14_16.37E Wild Horse Expansion DeferralRevwrkingfile SF 2" xfId="2495"/>
    <cellStyle name="_Fuel Prices 4-14_16.37E Wild Horse Expansion DeferralRevwrkingfile SF 2 2" xfId="8186"/>
    <cellStyle name="_Fuel Prices 4-14_16.37E Wild Horse Expansion DeferralRevwrkingfile SF 3" xfId="8187"/>
    <cellStyle name="_Fuel Prices 4-14_16.37E Wild Horse Expansion DeferralRevwrkingfile SF_DEM-WP(C) ENERG10C--ctn Mid-C_042010 2010GRC" xfId="2496"/>
    <cellStyle name="_Fuel Prices 4-14_2009 Compliance Filing PCA Exhibits for GRC" xfId="8188"/>
    <cellStyle name="_Fuel Prices 4-14_2009 GRC Compl Filing - Exhibit D" xfId="2497"/>
    <cellStyle name="_Fuel Prices 4-14_2009 GRC Compl Filing - Exhibit D 2" xfId="2498"/>
    <cellStyle name="_Fuel Prices 4-14_2009 GRC Compl Filing - Exhibit D_DEM-WP(C) ENERG10C--ctn Mid-C_042010 2010GRC" xfId="2499"/>
    <cellStyle name="_Fuel Prices 4-14_3.01 Income Statement" xfId="8189"/>
    <cellStyle name="_Fuel Prices 4-14_4 31 Regulatory Assets and Liabilities  7 06- Exhibit D" xfId="2500"/>
    <cellStyle name="_Fuel Prices 4-14_4 31 Regulatory Assets and Liabilities  7 06- Exhibit D 2" xfId="2501"/>
    <cellStyle name="_Fuel Prices 4-14_4 31 Regulatory Assets and Liabilities  7 06- Exhibit D 2 2" xfId="8190"/>
    <cellStyle name="_Fuel Prices 4-14_4 31 Regulatory Assets and Liabilities  7 06- Exhibit D 3" xfId="8191"/>
    <cellStyle name="_Fuel Prices 4-14_4 31 Regulatory Assets and Liabilities  7 06- Exhibit D_DEM-WP(C) ENERG10C--ctn Mid-C_042010 2010GRC" xfId="2502"/>
    <cellStyle name="_Fuel Prices 4-14_4 31 Regulatory Assets and Liabilities  7 06- Exhibit D_NIM Summary" xfId="2503"/>
    <cellStyle name="_Fuel Prices 4-14_4 31 Regulatory Assets and Liabilities  7 06- Exhibit D_NIM Summary 2" xfId="2504"/>
    <cellStyle name="_Fuel Prices 4-14_4 31 Regulatory Assets and Liabilities  7 06- Exhibit D_NIM Summary_DEM-WP(C) ENERG10C--ctn Mid-C_042010 2010GRC" xfId="2505"/>
    <cellStyle name="_Fuel Prices 4-14_4 31 Regulatory Assets and Liabilities  7 06- Exhibit D_NIM+O&amp;M" xfId="2506"/>
    <cellStyle name="_Fuel Prices 4-14_4 31 Regulatory Assets and Liabilities  7 06- Exhibit D_NIM+O&amp;M Monthly" xfId="2507"/>
    <cellStyle name="_Fuel Prices 4-14_4 31E Reg Asset  Liab and EXH D" xfId="2508"/>
    <cellStyle name="_Fuel Prices 4-14_4 31E Reg Asset  Liab and EXH D _ Aug 10 Filing (2)" xfId="2509"/>
    <cellStyle name="_Fuel Prices 4-14_4 31E Reg Asset  Liab and EXH D _ Aug 10 Filing (2) 2" xfId="2510"/>
    <cellStyle name="_Fuel Prices 4-14_4 31E Reg Asset  Liab and EXH D 2" xfId="2511"/>
    <cellStyle name="_Fuel Prices 4-14_4 31E Reg Asset  Liab and EXH D 3" xfId="2512"/>
    <cellStyle name="_Fuel Prices 4-14_4 32 Regulatory Assets and Liabilities  7 06- Exhibit D" xfId="2513"/>
    <cellStyle name="_Fuel Prices 4-14_4 32 Regulatory Assets and Liabilities  7 06- Exhibit D 2" xfId="2514"/>
    <cellStyle name="_Fuel Prices 4-14_4 32 Regulatory Assets and Liabilities  7 06- Exhibit D 2 2" xfId="8192"/>
    <cellStyle name="_Fuel Prices 4-14_4 32 Regulatory Assets and Liabilities  7 06- Exhibit D 3" xfId="8193"/>
    <cellStyle name="_Fuel Prices 4-14_4 32 Regulatory Assets and Liabilities  7 06- Exhibit D_DEM-WP(C) ENERG10C--ctn Mid-C_042010 2010GRC" xfId="2515"/>
    <cellStyle name="_Fuel Prices 4-14_4 32 Regulatory Assets and Liabilities  7 06- Exhibit D_NIM Summary" xfId="2516"/>
    <cellStyle name="_Fuel Prices 4-14_4 32 Regulatory Assets and Liabilities  7 06- Exhibit D_NIM Summary 2" xfId="2517"/>
    <cellStyle name="_Fuel Prices 4-14_4 32 Regulatory Assets and Liabilities  7 06- Exhibit D_NIM Summary_DEM-WP(C) ENERG10C--ctn Mid-C_042010 2010GRC" xfId="2518"/>
    <cellStyle name="_Fuel Prices 4-14_4 32 Regulatory Assets and Liabilities  7 06- Exhibit D_NIM+O&amp;M" xfId="2519"/>
    <cellStyle name="_Fuel Prices 4-14_4 32 Regulatory Assets and Liabilities  7 06- Exhibit D_NIM+O&amp;M Monthly" xfId="2520"/>
    <cellStyle name="_Fuel Prices 4-14_AURORA Total New" xfId="2521"/>
    <cellStyle name="_Fuel Prices 4-14_AURORA Total New 2" xfId="2522"/>
    <cellStyle name="_Fuel Prices 4-14_Book2" xfId="2523"/>
    <cellStyle name="_Fuel Prices 4-14_Book2 2" xfId="2524"/>
    <cellStyle name="_Fuel Prices 4-14_Book2 2 2" xfId="8194"/>
    <cellStyle name="_Fuel Prices 4-14_Book2 3" xfId="8195"/>
    <cellStyle name="_Fuel Prices 4-14_Book2_Adj Bench DR 3 for Initial Briefs (Electric)" xfId="2525"/>
    <cellStyle name="_Fuel Prices 4-14_Book2_Adj Bench DR 3 for Initial Briefs (Electric) 2" xfId="2526"/>
    <cellStyle name="_Fuel Prices 4-14_Book2_Adj Bench DR 3 for Initial Briefs (Electric) 2 2" xfId="8196"/>
    <cellStyle name="_Fuel Prices 4-14_Book2_Adj Bench DR 3 for Initial Briefs (Electric) 3" xfId="8197"/>
    <cellStyle name="_Fuel Prices 4-14_Book2_Adj Bench DR 3 for Initial Briefs (Electric)_DEM-WP(C) ENERG10C--ctn Mid-C_042010 2010GRC" xfId="2527"/>
    <cellStyle name="_Fuel Prices 4-14_Book2_DEM-WP(C) ENERG10C--ctn Mid-C_042010 2010GRC" xfId="2528"/>
    <cellStyle name="_Fuel Prices 4-14_Book2_Electric Rev Req Model (2009 GRC) Rebuttal" xfId="2529"/>
    <cellStyle name="_Fuel Prices 4-14_Book2_Electric Rev Req Model (2009 GRC) Rebuttal 2" xfId="8198"/>
    <cellStyle name="_Fuel Prices 4-14_Book2_Electric Rev Req Model (2009 GRC) Rebuttal 2 2" xfId="8199"/>
    <cellStyle name="_Fuel Prices 4-14_Book2_Electric Rev Req Model (2009 GRC) Rebuttal 3" xfId="8200"/>
    <cellStyle name="_Fuel Prices 4-14_Book2_Electric Rev Req Model (2009 GRC) Rebuttal REmoval of New  WH Solar AdjustMI" xfId="2530"/>
    <cellStyle name="_Fuel Prices 4-14_Book2_Electric Rev Req Model (2009 GRC) Rebuttal REmoval of New  WH Solar AdjustMI 2" xfId="2531"/>
    <cellStyle name="_Fuel Prices 4-14_Book2_Electric Rev Req Model (2009 GRC) Rebuttal REmoval of New  WH Solar AdjustMI 2 2" xfId="8201"/>
    <cellStyle name="_Fuel Prices 4-14_Book2_Electric Rev Req Model (2009 GRC) Rebuttal REmoval of New  WH Solar AdjustMI 3" xfId="8202"/>
    <cellStyle name="_Fuel Prices 4-14_Book2_Electric Rev Req Model (2009 GRC) Rebuttal REmoval of New  WH Solar AdjustMI_DEM-WP(C) ENERG10C--ctn Mid-C_042010 2010GRC" xfId="2532"/>
    <cellStyle name="_Fuel Prices 4-14_Book2_Electric Rev Req Model (2009 GRC) Revised 01-18-2010" xfId="2533"/>
    <cellStyle name="_Fuel Prices 4-14_Book2_Electric Rev Req Model (2009 GRC) Revised 01-18-2010 2" xfId="2534"/>
    <cellStyle name="_Fuel Prices 4-14_Book2_Electric Rev Req Model (2009 GRC) Revised 01-18-2010 2 2" xfId="8203"/>
    <cellStyle name="_Fuel Prices 4-14_Book2_Electric Rev Req Model (2009 GRC) Revised 01-18-2010 3" xfId="8204"/>
    <cellStyle name="_Fuel Prices 4-14_Book2_Electric Rev Req Model (2009 GRC) Revised 01-18-2010_DEM-WP(C) ENERG10C--ctn Mid-C_042010 2010GRC" xfId="2535"/>
    <cellStyle name="_Fuel Prices 4-14_Book2_Final Order Electric EXHIBIT A-1" xfId="2536"/>
    <cellStyle name="_Fuel Prices 4-14_Book2_Final Order Electric EXHIBIT A-1 2" xfId="8205"/>
    <cellStyle name="_Fuel Prices 4-14_Book2_Final Order Electric EXHIBIT A-1 2 2" xfId="8206"/>
    <cellStyle name="_Fuel Prices 4-14_Book2_Final Order Electric EXHIBIT A-1 3" xfId="8207"/>
    <cellStyle name="_Fuel Prices 4-14_Book4" xfId="2537"/>
    <cellStyle name="_Fuel Prices 4-14_Book4 2" xfId="2538"/>
    <cellStyle name="_Fuel Prices 4-14_Book4 2 2" xfId="8208"/>
    <cellStyle name="_Fuel Prices 4-14_Book4 3" xfId="8209"/>
    <cellStyle name="_Fuel Prices 4-14_Book4_DEM-WP(C) ENERG10C--ctn Mid-C_042010 2010GRC" xfId="2539"/>
    <cellStyle name="_Fuel Prices 4-14_Book9" xfId="2540"/>
    <cellStyle name="_Fuel Prices 4-14_Book9 2" xfId="2541"/>
    <cellStyle name="_Fuel Prices 4-14_Book9 2 2" xfId="8210"/>
    <cellStyle name="_Fuel Prices 4-14_Book9 3" xfId="8211"/>
    <cellStyle name="_Fuel Prices 4-14_Book9_DEM-WP(C) ENERG10C--ctn Mid-C_042010 2010GRC" xfId="2542"/>
    <cellStyle name="_Fuel Prices 4-14_Chelan PUD Power Costs (8-10)" xfId="2543"/>
    <cellStyle name="_Fuel Prices 4-14_DEM-WP(C) Chelan Power Costs" xfId="2544"/>
    <cellStyle name="_Fuel Prices 4-14_DEM-WP(C) Chelan Power Costs 2" xfId="2545"/>
    <cellStyle name="_Fuel Prices 4-14_DEM-WP(C) ENERG10C--ctn Mid-C_042010 2010GRC" xfId="2546"/>
    <cellStyle name="_Fuel Prices 4-14_DEM-WP(C) Gas Transport 2010GRC" xfId="2547"/>
    <cellStyle name="_Fuel Prices 4-14_DEM-WP(C) Gas Transport 2010GRC 2" xfId="2548"/>
    <cellStyle name="_Fuel Prices 4-14_Direct Assignment Distribution Plant 2008" xfId="8212"/>
    <cellStyle name="_Fuel Prices 4-14_Direct Assignment Distribution Plant 2008 2" xfId="8213"/>
    <cellStyle name="_Fuel Prices 4-14_Direct Assignment Distribution Plant 2008 2 2" xfId="8214"/>
    <cellStyle name="_Fuel Prices 4-14_Direct Assignment Distribution Plant 2008 2 2 2" xfId="8215"/>
    <cellStyle name="_Fuel Prices 4-14_Direct Assignment Distribution Plant 2008 2 3" xfId="8216"/>
    <cellStyle name="_Fuel Prices 4-14_Direct Assignment Distribution Plant 2008 2 3 2" xfId="8217"/>
    <cellStyle name="_Fuel Prices 4-14_Direct Assignment Distribution Plant 2008 2 4" xfId="8218"/>
    <cellStyle name="_Fuel Prices 4-14_Direct Assignment Distribution Plant 2008 2 4 2" xfId="8219"/>
    <cellStyle name="_Fuel Prices 4-14_Direct Assignment Distribution Plant 2008 3" xfId="8220"/>
    <cellStyle name="_Fuel Prices 4-14_Direct Assignment Distribution Plant 2008 3 2" xfId="8221"/>
    <cellStyle name="_Fuel Prices 4-14_Direct Assignment Distribution Plant 2008 4" xfId="8222"/>
    <cellStyle name="_Fuel Prices 4-14_Direct Assignment Distribution Plant 2008 4 2" xfId="8223"/>
    <cellStyle name="_Fuel Prices 4-14_Direct Assignment Distribution Plant 2008 5" xfId="8224"/>
    <cellStyle name="_Fuel Prices 4-14_Direct Assignment Distribution Plant 2008 6" xfId="8225"/>
    <cellStyle name="_Fuel Prices 4-14_Electric COS Inputs" xfId="8226"/>
    <cellStyle name="_Fuel Prices 4-14_Electric COS Inputs 2" xfId="8227"/>
    <cellStyle name="_Fuel Prices 4-14_Electric COS Inputs 2 2" xfId="8228"/>
    <cellStyle name="_Fuel Prices 4-14_Electric COS Inputs 2 2 2" xfId="8229"/>
    <cellStyle name="_Fuel Prices 4-14_Electric COS Inputs 2 3" xfId="8230"/>
    <cellStyle name="_Fuel Prices 4-14_Electric COS Inputs 2 3 2" xfId="8231"/>
    <cellStyle name="_Fuel Prices 4-14_Electric COS Inputs 2 4" xfId="8232"/>
    <cellStyle name="_Fuel Prices 4-14_Electric COS Inputs 2 4 2" xfId="8233"/>
    <cellStyle name="_Fuel Prices 4-14_Electric COS Inputs 3" xfId="8234"/>
    <cellStyle name="_Fuel Prices 4-14_Electric COS Inputs 3 2" xfId="8235"/>
    <cellStyle name="_Fuel Prices 4-14_Electric COS Inputs 4" xfId="8236"/>
    <cellStyle name="_Fuel Prices 4-14_Electric COS Inputs 4 2" xfId="8237"/>
    <cellStyle name="_Fuel Prices 4-14_Electric COS Inputs 5" xfId="8238"/>
    <cellStyle name="_Fuel Prices 4-14_Electric COS Inputs 6" xfId="8239"/>
    <cellStyle name="_Fuel Prices 4-14_Electric Rate Spread and Rate Design 3.23.09" xfId="8240"/>
    <cellStyle name="_Fuel Prices 4-14_Electric Rate Spread and Rate Design 3.23.09 2" xfId="8241"/>
    <cellStyle name="_Fuel Prices 4-14_Electric Rate Spread and Rate Design 3.23.09 2 2" xfId="8242"/>
    <cellStyle name="_Fuel Prices 4-14_Electric Rate Spread and Rate Design 3.23.09 2 2 2" xfId="8243"/>
    <cellStyle name="_Fuel Prices 4-14_Electric Rate Spread and Rate Design 3.23.09 2 3" xfId="8244"/>
    <cellStyle name="_Fuel Prices 4-14_Electric Rate Spread and Rate Design 3.23.09 2 3 2" xfId="8245"/>
    <cellStyle name="_Fuel Prices 4-14_Electric Rate Spread and Rate Design 3.23.09 2 4" xfId="8246"/>
    <cellStyle name="_Fuel Prices 4-14_Electric Rate Spread and Rate Design 3.23.09 2 4 2" xfId="8247"/>
    <cellStyle name="_Fuel Prices 4-14_Electric Rate Spread and Rate Design 3.23.09 3" xfId="8248"/>
    <cellStyle name="_Fuel Prices 4-14_Electric Rate Spread and Rate Design 3.23.09 3 2" xfId="8249"/>
    <cellStyle name="_Fuel Prices 4-14_Electric Rate Spread and Rate Design 3.23.09 4" xfId="8250"/>
    <cellStyle name="_Fuel Prices 4-14_Electric Rate Spread and Rate Design 3.23.09 4 2" xfId="8251"/>
    <cellStyle name="_Fuel Prices 4-14_Electric Rate Spread and Rate Design 3.23.09 5" xfId="8252"/>
    <cellStyle name="_Fuel Prices 4-14_Electric Rate Spread and Rate Design 3.23.09 6" xfId="8253"/>
    <cellStyle name="_Fuel Prices 4-14_INPUTS" xfId="8254"/>
    <cellStyle name="_Fuel Prices 4-14_INPUTS 2" xfId="8255"/>
    <cellStyle name="_Fuel Prices 4-14_INPUTS 2 2" xfId="8256"/>
    <cellStyle name="_Fuel Prices 4-14_INPUTS 2 2 2" xfId="8257"/>
    <cellStyle name="_Fuel Prices 4-14_INPUTS 2 3" xfId="8258"/>
    <cellStyle name="_Fuel Prices 4-14_INPUTS 2 3 2" xfId="8259"/>
    <cellStyle name="_Fuel Prices 4-14_INPUTS 2 4" xfId="8260"/>
    <cellStyle name="_Fuel Prices 4-14_INPUTS 2 4 2" xfId="8261"/>
    <cellStyle name="_Fuel Prices 4-14_INPUTS 3" xfId="8262"/>
    <cellStyle name="_Fuel Prices 4-14_INPUTS 3 2" xfId="8263"/>
    <cellStyle name="_Fuel Prices 4-14_INPUTS 4" xfId="8264"/>
    <cellStyle name="_Fuel Prices 4-14_INPUTS 4 2" xfId="8265"/>
    <cellStyle name="_Fuel Prices 4-14_INPUTS 5" xfId="8266"/>
    <cellStyle name="_Fuel Prices 4-14_INPUTS 6" xfId="8267"/>
    <cellStyle name="_Fuel Prices 4-14_Leased Transformer &amp; Substation Plant &amp; Rev 12-2009" xfId="8268"/>
    <cellStyle name="_Fuel Prices 4-14_Leased Transformer &amp; Substation Plant &amp; Rev 12-2009 2" xfId="8269"/>
    <cellStyle name="_Fuel Prices 4-14_Leased Transformer &amp; Substation Plant &amp; Rev 12-2009 2 2" xfId="8270"/>
    <cellStyle name="_Fuel Prices 4-14_Leased Transformer &amp; Substation Plant &amp; Rev 12-2009 2 2 2" xfId="8271"/>
    <cellStyle name="_Fuel Prices 4-14_Leased Transformer &amp; Substation Plant &amp; Rev 12-2009 2 3" xfId="8272"/>
    <cellStyle name="_Fuel Prices 4-14_Leased Transformer &amp; Substation Plant &amp; Rev 12-2009 2 3 2" xfId="8273"/>
    <cellStyle name="_Fuel Prices 4-14_Leased Transformer &amp; Substation Plant &amp; Rev 12-2009 2 4" xfId="8274"/>
    <cellStyle name="_Fuel Prices 4-14_Leased Transformer &amp; Substation Plant &amp; Rev 12-2009 2 4 2" xfId="8275"/>
    <cellStyle name="_Fuel Prices 4-14_Leased Transformer &amp; Substation Plant &amp; Rev 12-2009 3" xfId="8276"/>
    <cellStyle name="_Fuel Prices 4-14_Leased Transformer &amp; Substation Plant &amp; Rev 12-2009 3 2" xfId="8277"/>
    <cellStyle name="_Fuel Prices 4-14_Leased Transformer &amp; Substation Plant &amp; Rev 12-2009 4" xfId="8278"/>
    <cellStyle name="_Fuel Prices 4-14_Leased Transformer &amp; Substation Plant &amp; Rev 12-2009 4 2" xfId="8279"/>
    <cellStyle name="_Fuel Prices 4-14_Leased Transformer &amp; Substation Plant &amp; Rev 12-2009 5" xfId="8280"/>
    <cellStyle name="_Fuel Prices 4-14_Leased Transformer &amp; Substation Plant &amp; Rev 12-2009 6" xfId="8281"/>
    <cellStyle name="_Fuel Prices 4-14_NIM Summary" xfId="2549"/>
    <cellStyle name="_Fuel Prices 4-14_NIM Summary 09GRC" xfId="2550"/>
    <cellStyle name="_Fuel Prices 4-14_NIM Summary 09GRC 2" xfId="2551"/>
    <cellStyle name="_Fuel Prices 4-14_NIM Summary 09GRC_DEM-WP(C) ENERG10C--ctn Mid-C_042010 2010GRC" xfId="2552"/>
    <cellStyle name="_Fuel Prices 4-14_NIM Summary 2" xfId="2553"/>
    <cellStyle name="_Fuel Prices 4-14_NIM Summary 3" xfId="2554"/>
    <cellStyle name="_Fuel Prices 4-14_NIM Summary 4" xfId="8282"/>
    <cellStyle name="_Fuel Prices 4-14_NIM Summary 5" xfId="8283"/>
    <cellStyle name="_Fuel Prices 4-14_NIM Summary 6" xfId="8284"/>
    <cellStyle name="_Fuel Prices 4-14_NIM Summary 7" xfId="8285"/>
    <cellStyle name="_Fuel Prices 4-14_NIM Summary 8" xfId="8286"/>
    <cellStyle name="_Fuel Prices 4-14_NIM Summary 9" xfId="8287"/>
    <cellStyle name="_Fuel Prices 4-14_NIM Summary_DEM-WP(C) ENERG10C--ctn Mid-C_042010 2010GRC" xfId="2555"/>
    <cellStyle name="_Fuel Prices 4-14_NIM+O&amp;M" xfId="2556"/>
    <cellStyle name="_Fuel Prices 4-14_NIM+O&amp;M 2" xfId="2557"/>
    <cellStyle name="_Fuel Prices 4-14_NIM+O&amp;M Monthly" xfId="2558"/>
    <cellStyle name="_Fuel Prices 4-14_NIM+O&amp;M Monthly 2" xfId="2559"/>
    <cellStyle name="_Fuel Prices 4-14_PCA 10 -  Exhibit D from A Kellogg Jan 2011" xfId="8288"/>
    <cellStyle name="_Fuel Prices 4-14_PCA 10 -  Exhibit D from A Kellogg July 2011" xfId="8289"/>
    <cellStyle name="_Fuel Prices 4-14_PCA 10 -  Exhibit D from S Free Rcv'd 12-11" xfId="8290"/>
    <cellStyle name="_Fuel Prices 4-14_PCA 9 -  Exhibit D April 2010" xfId="8291"/>
    <cellStyle name="_Fuel Prices 4-14_PCA 9 -  Exhibit D April 2010 (3)" xfId="2560"/>
    <cellStyle name="_Fuel Prices 4-14_PCA 9 -  Exhibit D April 2010 (3) 2" xfId="2561"/>
    <cellStyle name="_Fuel Prices 4-14_PCA 9 -  Exhibit D April 2010 (3)_DEM-WP(C) ENERG10C--ctn Mid-C_042010 2010GRC" xfId="2562"/>
    <cellStyle name="_Fuel Prices 4-14_PCA 9 -  Exhibit D Nov 2010" xfId="8292"/>
    <cellStyle name="_Fuel Prices 4-14_PCA 9 - Exhibit D at August 2010" xfId="8293"/>
    <cellStyle name="_Fuel Prices 4-14_PCA 9 - Exhibit D June 2010 GRC" xfId="8294"/>
    <cellStyle name="_Fuel Prices 4-14_Peak Credit Exhibits for 2009 GRC" xfId="8295"/>
    <cellStyle name="_Fuel Prices 4-14_Peak Credit Exhibits for 2009 GRC 2" xfId="8296"/>
    <cellStyle name="_Fuel Prices 4-14_Peak Credit Exhibits for 2009 GRC 2 2" xfId="8297"/>
    <cellStyle name="_Fuel Prices 4-14_Peak Credit Exhibits for 2009 GRC 2 2 2" xfId="8298"/>
    <cellStyle name="_Fuel Prices 4-14_Peak Credit Exhibits for 2009 GRC 2 3" xfId="8299"/>
    <cellStyle name="_Fuel Prices 4-14_Peak Credit Exhibits for 2009 GRC 2 3 2" xfId="8300"/>
    <cellStyle name="_Fuel Prices 4-14_Peak Credit Exhibits for 2009 GRC 2 4" xfId="8301"/>
    <cellStyle name="_Fuel Prices 4-14_Peak Credit Exhibits for 2009 GRC 2 4 2" xfId="8302"/>
    <cellStyle name="_Fuel Prices 4-14_Peak Credit Exhibits for 2009 GRC 3" xfId="8303"/>
    <cellStyle name="_Fuel Prices 4-14_Peak Credit Exhibits for 2009 GRC 3 2" xfId="8304"/>
    <cellStyle name="_Fuel Prices 4-14_Peak Credit Exhibits for 2009 GRC 4" xfId="8305"/>
    <cellStyle name="_Fuel Prices 4-14_Peak Credit Exhibits for 2009 GRC 4 2" xfId="8306"/>
    <cellStyle name="_Fuel Prices 4-14_Peak Credit Exhibits for 2009 GRC 5" xfId="8307"/>
    <cellStyle name="_Fuel Prices 4-14_Peak Credit Exhibits for 2009 GRC 6" xfId="8308"/>
    <cellStyle name="_Fuel Prices 4-14_Power Costs - Comparison bx Rbtl-Staff-Jt-PC" xfId="2563"/>
    <cellStyle name="_Fuel Prices 4-14_Power Costs - Comparison bx Rbtl-Staff-Jt-PC 2" xfId="2564"/>
    <cellStyle name="_Fuel Prices 4-14_Power Costs - Comparison bx Rbtl-Staff-Jt-PC 2 2" xfId="8309"/>
    <cellStyle name="_Fuel Prices 4-14_Power Costs - Comparison bx Rbtl-Staff-Jt-PC 3" xfId="8310"/>
    <cellStyle name="_Fuel Prices 4-14_Power Costs - Comparison bx Rbtl-Staff-Jt-PC_Adj Bench DR 3 for Initial Briefs (Electric)" xfId="2565"/>
    <cellStyle name="_Fuel Prices 4-14_Power Costs - Comparison bx Rbtl-Staff-Jt-PC_Adj Bench DR 3 for Initial Briefs (Electric) 2" xfId="2566"/>
    <cellStyle name="_Fuel Prices 4-14_Power Costs - Comparison bx Rbtl-Staff-Jt-PC_Adj Bench DR 3 for Initial Briefs (Electric) 2 2" xfId="8311"/>
    <cellStyle name="_Fuel Prices 4-14_Power Costs - Comparison bx Rbtl-Staff-Jt-PC_Adj Bench DR 3 for Initial Briefs (Electric) 3" xfId="8312"/>
    <cellStyle name="_Fuel Prices 4-14_Power Costs - Comparison bx Rbtl-Staff-Jt-PC_Adj Bench DR 3 for Initial Briefs (Electric)_DEM-WP(C) ENERG10C--ctn Mid-C_042010 2010GRC" xfId="2567"/>
    <cellStyle name="_Fuel Prices 4-14_Power Costs - Comparison bx Rbtl-Staff-Jt-PC_DEM-WP(C) ENERG10C--ctn Mid-C_042010 2010GRC" xfId="2568"/>
    <cellStyle name="_Fuel Prices 4-14_Power Costs - Comparison bx Rbtl-Staff-Jt-PC_Electric Rev Req Model (2009 GRC) Rebuttal" xfId="2569"/>
    <cellStyle name="_Fuel Prices 4-14_Power Costs - Comparison bx Rbtl-Staff-Jt-PC_Electric Rev Req Model (2009 GRC) Rebuttal 2" xfId="8313"/>
    <cellStyle name="_Fuel Prices 4-14_Power Costs - Comparison bx Rbtl-Staff-Jt-PC_Electric Rev Req Model (2009 GRC) Rebuttal 2 2" xfId="8314"/>
    <cellStyle name="_Fuel Prices 4-14_Power Costs - Comparison bx Rbtl-Staff-Jt-PC_Electric Rev Req Model (2009 GRC) Rebuttal 3" xfId="8315"/>
    <cellStyle name="_Fuel Prices 4-14_Power Costs - Comparison bx Rbtl-Staff-Jt-PC_Electric Rev Req Model (2009 GRC) Rebuttal REmoval of New  WH Solar AdjustMI" xfId="2570"/>
    <cellStyle name="_Fuel Prices 4-14_Power Costs - Comparison bx Rbtl-Staff-Jt-PC_Electric Rev Req Model (2009 GRC) Rebuttal REmoval of New  WH Solar AdjustMI 2" xfId="2571"/>
    <cellStyle name="_Fuel Prices 4-14_Power Costs - Comparison bx Rbtl-Staff-Jt-PC_Electric Rev Req Model (2009 GRC) Rebuttal REmoval of New  WH Solar AdjustMI 2 2" xfId="8316"/>
    <cellStyle name="_Fuel Prices 4-14_Power Costs - Comparison bx Rbtl-Staff-Jt-PC_Electric Rev Req Model (2009 GRC) Rebuttal REmoval of New  WH Solar AdjustMI 3" xfId="8317"/>
    <cellStyle name="_Fuel Prices 4-14_Power Costs - Comparison bx Rbtl-Staff-Jt-PC_Electric Rev Req Model (2009 GRC) Rebuttal REmoval of New  WH Solar AdjustMI_DEM-WP(C) ENERG10C--ctn Mid-C_042010 2010GRC" xfId="2572"/>
    <cellStyle name="_Fuel Prices 4-14_Power Costs - Comparison bx Rbtl-Staff-Jt-PC_Electric Rev Req Model (2009 GRC) Revised 01-18-2010" xfId="2573"/>
    <cellStyle name="_Fuel Prices 4-14_Power Costs - Comparison bx Rbtl-Staff-Jt-PC_Electric Rev Req Model (2009 GRC) Revised 01-18-2010 2" xfId="2574"/>
    <cellStyle name="_Fuel Prices 4-14_Power Costs - Comparison bx Rbtl-Staff-Jt-PC_Electric Rev Req Model (2009 GRC) Revised 01-18-2010 2 2" xfId="8318"/>
    <cellStyle name="_Fuel Prices 4-14_Power Costs - Comparison bx Rbtl-Staff-Jt-PC_Electric Rev Req Model (2009 GRC) Revised 01-18-2010 3" xfId="8319"/>
    <cellStyle name="_Fuel Prices 4-14_Power Costs - Comparison bx Rbtl-Staff-Jt-PC_Electric Rev Req Model (2009 GRC) Revised 01-18-2010_DEM-WP(C) ENERG10C--ctn Mid-C_042010 2010GRC" xfId="2575"/>
    <cellStyle name="_Fuel Prices 4-14_Power Costs - Comparison bx Rbtl-Staff-Jt-PC_Final Order Electric EXHIBIT A-1" xfId="2576"/>
    <cellStyle name="_Fuel Prices 4-14_Power Costs - Comparison bx Rbtl-Staff-Jt-PC_Final Order Electric EXHIBIT A-1 2" xfId="8320"/>
    <cellStyle name="_Fuel Prices 4-14_Power Costs - Comparison bx Rbtl-Staff-Jt-PC_Final Order Electric EXHIBIT A-1 2 2" xfId="8321"/>
    <cellStyle name="_Fuel Prices 4-14_Power Costs - Comparison bx Rbtl-Staff-Jt-PC_Final Order Electric EXHIBIT A-1 3" xfId="8322"/>
    <cellStyle name="_Fuel Prices 4-14_Production Adj 4.37" xfId="8323"/>
    <cellStyle name="_Fuel Prices 4-14_Production Adj 4.37 2" xfId="8324"/>
    <cellStyle name="_Fuel Prices 4-14_Production Adj 4.37 2 2" xfId="8325"/>
    <cellStyle name="_Fuel Prices 4-14_Production Adj 4.37 3" xfId="8326"/>
    <cellStyle name="_Fuel Prices 4-14_Purchased Power Adj 4.03" xfId="8327"/>
    <cellStyle name="_Fuel Prices 4-14_Purchased Power Adj 4.03 2" xfId="8328"/>
    <cellStyle name="_Fuel Prices 4-14_Purchased Power Adj 4.03 2 2" xfId="8329"/>
    <cellStyle name="_Fuel Prices 4-14_Purchased Power Adj 4.03 3" xfId="8330"/>
    <cellStyle name="_Fuel Prices 4-14_Rate Design Sch 24" xfId="8331"/>
    <cellStyle name="_Fuel Prices 4-14_Rate Design Sch 24 2" xfId="8332"/>
    <cellStyle name="_Fuel Prices 4-14_Rate Design Sch 25" xfId="8333"/>
    <cellStyle name="_Fuel Prices 4-14_Rate Design Sch 25 2" xfId="8334"/>
    <cellStyle name="_Fuel Prices 4-14_Rate Design Sch 25 2 2" xfId="8335"/>
    <cellStyle name="_Fuel Prices 4-14_Rate Design Sch 25 3" xfId="8336"/>
    <cellStyle name="_Fuel Prices 4-14_Rate Design Sch 26" xfId="8337"/>
    <cellStyle name="_Fuel Prices 4-14_Rate Design Sch 26 2" xfId="8338"/>
    <cellStyle name="_Fuel Prices 4-14_Rate Design Sch 26 2 2" xfId="8339"/>
    <cellStyle name="_Fuel Prices 4-14_Rate Design Sch 26 3" xfId="8340"/>
    <cellStyle name="_Fuel Prices 4-14_Rate Design Sch 31" xfId="8341"/>
    <cellStyle name="_Fuel Prices 4-14_Rate Design Sch 31 2" xfId="8342"/>
    <cellStyle name="_Fuel Prices 4-14_Rate Design Sch 31 2 2" xfId="8343"/>
    <cellStyle name="_Fuel Prices 4-14_Rate Design Sch 31 3" xfId="8344"/>
    <cellStyle name="_Fuel Prices 4-14_Rate Design Sch 43" xfId="8345"/>
    <cellStyle name="_Fuel Prices 4-14_Rate Design Sch 43 2" xfId="8346"/>
    <cellStyle name="_Fuel Prices 4-14_Rate Design Sch 43 2 2" xfId="8347"/>
    <cellStyle name="_Fuel Prices 4-14_Rate Design Sch 43 3" xfId="8348"/>
    <cellStyle name="_Fuel Prices 4-14_Rate Design Sch 448-449" xfId="8349"/>
    <cellStyle name="_Fuel Prices 4-14_Rate Design Sch 448-449 2" xfId="8350"/>
    <cellStyle name="_Fuel Prices 4-14_Rate Design Sch 46" xfId="8351"/>
    <cellStyle name="_Fuel Prices 4-14_Rate Design Sch 46 2" xfId="8352"/>
    <cellStyle name="_Fuel Prices 4-14_Rate Design Sch 46 2 2" xfId="8353"/>
    <cellStyle name="_Fuel Prices 4-14_Rate Design Sch 46 3" xfId="8354"/>
    <cellStyle name="_Fuel Prices 4-14_Rate Spread" xfId="8355"/>
    <cellStyle name="_Fuel Prices 4-14_Rate Spread 2" xfId="8356"/>
    <cellStyle name="_Fuel Prices 4-14_Rate Spread 2 2" xfId="8357"/>
    <cellStyle name="_Fuel Prices 4-14_Rate Spread 3" xfId="8358"/>
    <cellStyle name="_Fuel Prices 4-14_Rebuttal Power Costs" xfId="2577"/>
    <cellStyle name="_Fuel Prices 4-14_Rebuttal Power Costs 2" xfId="2578"/>
    <cellStyle name="_Fuel Prices 4-14_Rebuttal Power Costs 2 2" xfId="8359"/>
    <cellStyle name="_Fuel Prices 4-14_Rebuttal Power Costs 3" xfId="8360"/>
    <cellStyle name="_Fuel Prices 4-14_Rebuttal Power Costs_Adj Bench DR 3 for Initial Briefs (Electric)" xfId="2579"/>
    <cellStyle name="_Fuel Prices 4-14_Rebuttal Power Costs_Adj Bench DR 3 for Initial Briefs (Electric) 2" xfId="2580"/>
    <cellStyle name="_Fuel Prices 4-14_Rebuttal Power Costs_Adj Bench DR 3 for Initial Briefs (Electric) 2 2" xfId="8361"/>
    <cellStyle name="_Fuel Prices 4-14_Rebuttal Power Costs_Adj Bench DR 3 for Initial Briefs (Electric) 3" xfId="8362"/>
    <cellStyle name="_Fuel Prices 4-14_Rebuttal Power Costs_Adj Bench DR 3 for Initial Briefs (Electric)_DEM-WP(C) ENERG10C--ctn Mid-C_042010 2010GRC" xfId="2581"/>
    <cellStyle name="_Fuel Prices 4-14_Rebuttal Power Costs_DEM-WP(C) ENERG10C--ctn Mid-C_042010 2010GRC" xfId="2582"/>
    <cellStyle name="_Fuel Prices 4-14_Rebuttal Power Costs_Electric Rev Req Model (2009 GRC) Rebuttal" xfId="2583"/>
    <cellStyle name="_Fuel Prices 4-14_Rebuttal Power Costs_Electric Rev Req Model (2009 GRC) Rebuttal 2" xfId="8363"/>
    <cellStyle name="_Fuel Prices 4-14_Rebuttal Power Costs_Electric Rev Req Model (2009 GRC) Rebuttal 2 2" xfId="8364"/>
    <cellStyle name="_Fuel Prices 4-14_Rebuttal Power Costs_Electric Rev Req Model (2009 GRC) Rebuttal 3" xfId="8365"/>
    <cellStyle name="_Fuel Prices 4-14_Rebuttal Power Costs_Electric Rev Req Model (2009 GRC) Rebuttal REmoval of New  WH Solar AdjustMI" xfId="2584"/>
    <cellStyle name="_Fuel Prices 4-14_Rebuttal Power Costs_Electric Rev Req Model (2009 GRC) Rebuttal REmoval of New  WH Solar AdjustMI 2" xfId="2585"/>
    <cellStyle name="_Fuel Prices 4-14_Rebuttal Power Costs_Electric Rev Req Model (2009 GRC) Rebuttal REmoval of New  WH Solar AdjustMI 2 2" xfId="8366"/>
    <cellStyle name="_Fuel Prices 4-14_Rebuttal Power Costs_Electric Rev Req Model (2009 GRC) Rebuttal REmoval of New  WH Solar AdjustMI 3" xfId="8367"/>
    <cellStyle name="_Fuel Prices 4-14_Rebuttal Power Costs_Electric Rev Req Model (2009 GRC) Rebuttal REmoval of New  WH Solar AdjustMI_DEM-WP(C) ENERG10C--ctn Mid-C_042010 2010GRC" xfId="2586"/>
    <cellStyle name="_Fuel Prices 4-14_Rebuttal Power Costs_Electric Rev Req Model (2009 GRC) Revised 01-18-2010" xfId="2587"/>
    <cellStyle name="_Fuel Prices 4-14_Rebuttal Power Costs_Electric Rev Req Model (2009 GRC) Revised 01-18-2010 2" xfId="2588"/>
    <cellStyle name="_Fuel Prices 4-14_Rebuttal Power Costs_Electric Rev Req Model (2009 GRC) Revised 01-18-2010 2 2" xfId="8368"/>
    <cellStyle name="_Fuel Prices 4-14_Rebuttal Power Costs_Electric Rev Req Model (2009 GRC) Revised 01-18-2010 3" xfId="8369"/>
    <cellStyle name="_Fuel Prices 4-14_Rebuttal Power Costs_Electric Rev Req Model (2009 GRC) Revised 01-18-2010_DEM-WP(C) ENERG10C--ctn Mid-C_042010 2010GRC" xfId="2589"/>
    <cellStyle name="_Fuel Prices 4-14_Rebuttal Power Costs_Final Order Electric EXHIBIT A-1" xfId="2590"/>
    <cellStyle name="_Fuel Prices 4-14_Rebuttal Power Costs_Final Order Electric EXHIBIT A-1 2" xfId="8370"/>
    <cellStyle name="_Fuel Prices 4-14_Rebuttal Power Costs_Final Order Electric EXHIBIT A-1 2 2" xfId="8371"/>
    <cellStyle name="_Fuel Prices 4-14_Rebuttal Power Costs_Final Order Electric EXHIBIT A-1 3" xfId="8372"/>
    <cellStyle name="_Fuel Prices 4-14_ROR 5.02" xfId="8373"/>
    <cellStyle name="_Fuel Prices 4-14_ROR 5.02 2" xfId="8374"/>
    <cellStyle name="_Fuel Prices 4-14_ROR 5.02 2 2" xfId="8375"/>
    <cellStyle name="_Fuel Prices 4-14_ROR 5.02 3" xfId="8376"/>
    <cellStyle name="_Fuel Prices 4-14_Sch 40 Feeder OH 2008" xfId="8377"/>
    <cellStyle name="_Fuel Prices 4-14_Sch 40 Feeder OH 2008 2" xfId="8378"/>
    <cellStyle name="_Fuel Prices 4-14_Sch 40 Feeder OH 2008 2 2" xfId="8379"/>
    <cellStyle name="_Fuel Prices 4-14_Sch 40 Feeder OH 2008 3" xfId="8380"/>
    <cellStyle name="_Fuel Prices 4-14_Sch 40 Interim Energy Rates " xfId="8381"/>
    <cellStyle name="_Fuel Prices 4-14_Sch 40 Interim Energy Rates  2" xfId="8382"/>
    <cellStyle name="_Fuel Prices 4-14_Sch 40 Interim Energy Rates  2 2" xfId="8383"/>
    <cellStyle name="_Fuel Prices 4-14_Sch 40 Interim Energy Rates  3" xfId="8384"/>
    <cellStyle name="_Fuel Prices 4-14_Sch 40 Substation A&amp;G 2008" xfId="8385"/>
    <cellStyle name="_Fuel Prices 4-14_Sch 40 Substation A&amp;G 2008 2" xfId="8386"/>
    <cellStyle name="_Fuel Prices 4-14_Sch 40 Substation A&amp;G 2008 2 2" xfId="8387"/>
    <cellStyle name="_Fuel Prices 4-14_Sch 40 Substation A&amp;G 2008 3" xfId="8388"/>
    <cellStyle name="_Fuel Prices 4-14_Sch 40 Substation O&amp;M 2008" xfId="8389"/>
    <cellStyle name="_Fuel Prices 4-14_Sch 40 Substation O&amp;M 2008 2" xfId="8390"/>
    <cellStyle name="_Fuel Prices 4-14_Sch 40 Substation O&amp;M 2008 2 2" xfId="8391"/>
    <cellStyle name="_Fuel Prices 4-14_Sch 40 Substation O&amp;M 2008 3" xfId="8392"/>
    <cellStyle name="_Fuel Prices 4-14_Subs 2008" xfId="8393"/>
    <cellStyle name="_Fuel Prices 4-14_Subs 2008 2" xfId="8394"/>
    <cellStyle name="_Fuel Prices 4-14_Subs 2008 2 2" xfId="8395"/>
    <cellStyle name="_Fuel Prices 4-14_Subs 2008 3" xfId="8396"/>
    <cellStyle name="_Fuel Prices 4-14_Wind Integration 10GRC" xfId="2591"/>
    <cellStyle name="_Fuel Prices 4-14_Wind Integration 10GRC 2" xfId="2592"/>
    <cellStyle name="_Fuel Prices 4-14_Wind Integration 10GRC_DEM-WP(C) ENERG10C--ctn Mid-C_042010 2010GRC" xfId="2593"/>
    <cellStyle name="_Gas Pro Forma Rev CY 2007 Janet 4_8_08" xfId="8397"/>
    <cellStyle name="_Gas Transportation Charges_2009GRC_120308" xfId="2594"/>
    <cellStyle name="_Gas Transportation Charges_2009GRC_120308 2" xfId="2595"/>
    <cellStyle name="_Gas Transportation Charges_2009GRC_120308 2 2" xfId="2596"/>
    <cellStyle name="_Gas Transportation Charges_2009GRC_120308 3" xfId="2597"/>
    <cellStyle name="_Gas Transportation Charges_2009GRC_120308 4" xfId="2598"/>
    <cellStyle name="_Gas Transportation Charges_2009GRC_120308 4 2" xfId="2599"/>
    <cellStyle name="_Gas Transportation Charges_2009GRC_120308_4 31E Reg Asset  Liab and EXH D" xfId="2600"/>
    <cellStyle name="_Gas Transportation Charges_2009GRC_120308_4 31E Reg Asset  Liab and EXH D _ Aug 10 Filing (2)" xfId="2601"/>
    <cellStyle name="_Gas Transportation Charges_2009GRC_120308_4 31E Reg Asset  Liab and EXH D _ Aug 10 Filing (2) 2" xfId="2602"/>
    <cellStyle name="_Gas Transportation Charges_2009GRC_120308_4 31E Reg Asset  Liab and EXH D 2" xfId="2603"/>
    <cellStyle name="_Gas Transportation Charges_2009GRC_120308_4 31E Reg Asset  Liab and EXH D 3" xfId="2604"/>
    <cellStyle name="_Gas Transportation Charges_2009GRC_120308_Chelan PUD Power Costs (8-10)" xfId="2605"/>
    <cellStyle name="_Gas Transportation Charges_2009GRC_120308_DEM-WP(C) Chelan Power Costs" xfId="2606"/>
    <cellStyle name="_Gas Transportation Charges_2009GRC_120308_DEM-WP(C) Chelan Power Costs 2" xfId="2607"/>
    <cellStyle name="_Gas Transportation Charges_2009GRC_120308_DEM-WP(C) Costs Not In AURORA 2010GRC As Filed" xfId="2608"/>
    <cellStyle name="_Gas Transportation Charges_2009GRC_120308_DEM-WP(C) Costs Not In AURORA 2010GRC As Filed 2" xfId="2609"/>
    <cellStyle name="_Gas Transportation Charges_2009GRC_120308_DEM-WP(C) Costs Not In AURORA 2010GRC As Filed 3" xfId="2610"/>
    <cellStyle name="_Gas Transportation Charges_2009GRC_120308_DEM-WP(C) Costs Not In AURORA 2010GRC As Filed_DEM-WP(C) ENERG10C--ctn Mid-C_042010 2010GRC" xfId="2611"/>
    <cellStyle name="_Gas Transportation Charges_2009GRC_120308_DEM-WP(C) ENERG10C--ctn Mid-C_042010 2010GRC" xfId="2612"/>
    <cellStyle name="_Gas Transportation Charges_2009GRC_120308_DEM-WP(C) Gas Transport 2010GRC" xfId="2613"/>
    <cellStyle name="_Gas Transportation Charges_2009GRC_120308_DEM-WP(C) Gas Transport 2010GRC 2" xfId="2614"/>
    <cellStyle name="_Gas Transportation Charges_2009GRC_120308_NIM Summary" xfId="2615"/>
    <cellStyle name="_Gas Transportation Charges_2009GRC_120308_NIM Summary 09GRC" xfId="2616"/>
    <cellStyle name="_Gas Transportation Charges_2009GRC_120308_NIM Summary 09GRC 2" xfId="2617"/>
    <cellStyle name="_Gas Transportation Charges_2009GRC_120308_NIM Summary 09GRC_DEM-WP(C) ENERG10C--ctn Mid-C_042010 2010GRC" xfId="2618"/>
    <cellStyle name="_Gas Transportation Charges_2009GRC_120308_NIM Summary 2" xfId="2619"/>
    <cellStyle name="_Gas Transportation Charges_2009GRC_120308_NIM Summary 3" xfId="2620"/>
    <cellStyle name="_Gas Transportation Charges_2009GRC_120308_NIM Summary 4" xfId="8398"/>
    <cellStyle name="_Gas Transportation Charges_2009GRC_120308_NIM Summary 5" xfId="8399"/>
    <cellStyle name="_Gas Transportation Charges_2009GRC_120308_NIM Summary 6" xfId="8400"/>
    <cellStyle name="_Gas Transportation Charges_2009GRC_120308_NIM Summary 7" xfId="8401"/>
    <cellStyle name="_Gas Transportation Charges_2009GRC_120308_NIM Summary 8" xfId="8402"/>
    <cellStyle name="_Gas Transportation Charges_2009GRC_120308_NIM Summary 9" xfId="8403"/>
    <cellStyle name="_Gas Transportation Charges_2009GRC_120308_NIM Summary_DEM-WP(C) ENERG10C--ctn Mid-C_042010 2010GRC" xfId="2621"/>
    <cellStyle name="_Gas Transportation Charges_2009GRC_120308_NIM+O&amp;M" xfId="2622"/>
    <cellStyle name="_Gas Transportation Charges_2009GRC_120308_NIM+O&amp;M 2" xfId="2623"/>
    <cellStyle name="_Gas Transportation Charges_2009GRC_120308_NIM+O&amp;M Monthly" xfId="2624"/>
    <cellStyle name="_Gas Transportation Charges_2009GRC_120308_NIM+O&amp;M Monthly 2" xfId="2625"/>
    <cellStyle name="_Gas Transportation Charges_2009GRC_120308_PCA 9 -  Exhibit D April 2010 (3)" xfId="2626"/>
    <cellStyle name="_Gas Transportation Charges_2009GRC_120308_PCA 9 -  Exhibit D April 2010 (3) 2" xfId="2627"/>
    <cellStyle name="_Gas Transportation Charges_2009GRC_120308_PCA 9 -  Exhibit D April 2010 (3)_DEM-WP(C) ENERG10C--ctn Mid-C_042010 2010GRC" xfId="2628"/>
    <cellStyle name="_Gas Transportation Charges_2009GRC_120308_Reconciliation" xfId="2629"/>
    <cellStyle name="_Gas Transportation Charges_2009GRC_120308_Reconciliation 2" xfId="2630"/>
    <cellStyle name="_Gas Transportation Charges_2009GRC_120308_Reconciliation 3" xfId="2631"/>
    <cellStyle name="_Gas Transportation Charges_2009GRC_120308_Reconciliation_DEM-WP(C) ENERG10C--ctn Mid-C_042010 2010GRC" xfId="2632"/>
    <cellStyle name="_Gas Transportation Charges_2009GRC_120308_Wind Integration 10GRC" xfId="2633"/>
    <cellStyle name="_Gas Transportation Charges_2009GRC_120308_Wind Integration 10GRC 2" xfId="2634"/>
    <cellStyle name="_Gas Transportation Charges_2009GRC_120308_Wind Integration 10GRC_DEM-WP(C) ENERG10C--ctn Mid-C_042010 2010GRC" xfId="2635"/>
    <cellStyle name="_x0013__LSRWEP LGIA like Acctg Petition Aug 2010" xfId="2636"/>
    <cellStyle name="_Mid C 09GRC" xfId="2637"/>
    <cellStyle name="_Monthly Capital Spread" xfId="12273"/>
    <cellStyle name="_Monthly Fixed Input" xfId="2638"/>
    <cellStyle name="_Monthly Fixed Input 2" xfId="2639"/>
    <cellStyle name="_Monthly Fixed Input_DEM-WP(C) ENERG10C--ctn Mid-C_042010 2010GRC" xfId="2640"/>
    <cellStyle name="_Monthly Fixed Input_NIM Summary" xfId="2641"/>
    <cellStyle name="_Monthly Fixed Input_NIM Summary 2" xfId="2642"/>
    <cellStyle name="_Monthly Fixed Input_NIM Summary_DEM-WP(C) ENERG10C--ctn Mid-C_042010 2010GRC" xfId="2643"/>
    <cellStyle name="_NIM 06 Base Case Current Trends" xfId="2644"/>
    <cellStyle name="_NIM 06 Base Case Current Trends 2" xfId="2645"/>
    <cellStyle name="_NIM 06 Base Case Current Trends 2 2" xfId="2646"/>
    <cellStyle name="_NIM 06 Base Case Current Trends 2 3" xfId="2647"/>
    <cellStyle name="_NIM 06 Base Case Current Trends 3" xfId="2648"/>
    <cellStyle name="_NIM 06 Base Case Current Trends_Adj Bench DR 3 for Initial Briefs (Electric)" xfId="2649"/>
    <cellStyle name="_NIM 06 Base Case Current Trends_Adj Bench DR 3 for Initial Briefs (Electric) 2" xfId="2650"/>
    <cellStyle name="_NIM 06 Base Case Current Trends_Adj Bench DR 3 for Initial Briefs (Electric) 2 2" xfId="8404"/>
    <cellStyle name="_NIM 06 Base Case Current Trends_Adj Bench DR 3 for Initial Briefs (Electric) 3" xfId="8405"/>
    <cellStyle name="_NIM 06 Base Case Current Trends_Adj Bench DR 3 for Initial Briefs (Electric)_DEM-WP(C) ENERG10C--ctn Mid-C_042010 2010GRC" xfId="2651"/>
    <cellStyle name="_NIM 06 Base Case Current Trends_Book1" xfId="8406"/>
    <cellStyle name="_NIM 06 Base Case Current Trends_Book2" xfId="2652"/>
    <cellStyle name="_NIM 06 Base Case Current Trends_Book2 2" xfId="2653"/>
    <cellStyle name="_NIM 06 Base Case Current Trends_Book2 2 2" xfId="8407"/>
    <cellStyle name="_NIM 06 Base Case Current Trends_Book2 3" xfId="8408"/>
    <cellStyle name="_NIM 06 Base Case Current Trends_Book2_Adj Bench DR 3 for Initial Briefs (Electric)" xfId="2654"/>
    <cellStyle name="_NIM 06 Base Case Current Trends_Book2_Adj Bench DR 3 for Initial Briefs (Electric) 2" xfId="2655"/>
    <cellStyle name="_NIM 06 Base Case Current Trends_Book2_Adj Bench DR 3 for Initial Briefs (Electric) 2 2" xfId="8409"/>
    <cellStyle name="_NIM 06 Base Case Current Trends_Book2_Adj Bench DR 3 for Initial Briefs (Electric) 3" xfId="8410"/>
    <cellStyle name="_NIM 06 Base Case Current Trends_Book2_Adj Bench DR 3 for Initial Briefs (Electric)_DEM-WP(C) ENERG10C--ctn Mid-C_042010 2010GRC" xfId="2656"/>
    <cellStyle name="_NIM 06 Base Case Current Trends_Book2_DEM-WP(C) ENERG10C--ctn Mid-C_042010 2010GRC" xfId="2657"/>
    <cellStyle name="_NIM 06 Base Case Current Trends_Book2_Electric Rev Req Model (2009 GRC) Rebuttal" xfId="2658"/>
    <cellStyle name="_NIM 06 Base Case Current Trends_Book2_Electric Rev Req Model (2009 GRC) Rebuttal 2" xfId="8411"/>
    <cellStyle name="_NIM 06 Base Case Current Trends_Book2_Electric Rev Req Model (2009 GRC) Rebuttal 2 2" xfId="8412"/>
    <cellStyle name="_NIM 06 Base Case Current Trends_Book2_Electric Rev Req Model (2009 GRC) Rebuttal 3" xfId="8413"/>
    <cellStyle name="_NIM 06 Base Case Current Trends_Book2_Electric Rev Req Model (2009 GRC) Rebuttal REmoval of New  WH Solar AdjustMI" xfId="2659"/>
    <cellStyle name="_NIM 06 Base Case Current Trends_Book2_Electric Rev Req Model (2009 GRC) Rebuttal REmoval of New  WH Solar AdjustMI 2" xfId="2660"/>
    <cellStyle name="_NIM 06 Base Case Current Trends_Book2_Electric Rev Req Model (2009 GRC) Rebuttal REmoval of New  WH Solar AdjustMI 2 2" xfId="8414"/>
    <cellStyle name="_NIM 06 Base Case Current Trends_Book2_Electric Rev Req Model (2009 GRC) Rebuttal REmoval of New  WH Solar AdjustMI 3" xfId="8415"/>
    <cellStyle name="_NIM 06 Base Case Current Trends_Book2_Electric Rev Req Model (2009 GRC) Rebuttal REmoval of New  WH Solar AdjustMI_DEM-WP(C) ENERG10C--ctn Mid-C_042010 2010GRC" xfId="2661"/>
    <cellStyle name="_NIM 06 Base Case Current Trends_Book2_Electric Rev Req Model (2009 GRC) Revised 01-18-2010" xfId="2662"/>
    <cellStyle name="_NIM 06 Base Case Current Trends_Book2_Electric Rev Req Model (2009 GRC) Revised 01-18-2010 2" xfId="2663"/>
    <cellStyle name="_NIM 06 Base Case Current Trends_Book2_Electric Rev Req Model (2009 GRC) Revised 01-18-2010 2 2" xfId="8416"/>
    <cellStyle name="_NIM 06 Base Case Current Trends_Book2_Electric Rev Req Model (2009 GRC) Revised 01-18-2010 3" xfId="8417"/>
    <cellStyle name="_NIM 06 Base Case Current Trends_Book2_Electric Rev Req Model (2009 GRC) Revised 01-18-2010_DEM-WP(C) ENERG10C--ctn Mid-C_042010 2010GRC" xfId="2664"/>
    <cellStyle name="_NIM 06 Base Case Current Trends_Book2_Final Order Electric EXHIBIT A-1" xfId="2665"/>
    <cellStyle name="_NIM 06 Base Case Current Trends_Book2_Final Order Electric EXHIBIT A-1 2" xfId="8418"/>
    <cellStyle name="_NIM 06 Base Case Current Trends_Book2_Final Order Electric EXHIBIT A-1 2 2" xfId="8419"/>
    <cellStyle name="_NIM 06 Base Case Current Trends_Book2_Final Order Electric EXHIBIT A-1 3" xfId="8420"/>
    <cellStyle name="_NIM 06 Base Case Current Trends_Chelan PUD Power Costs (8-10)" xfId="2666"/>
    <cellStyle name="_NIM 06 Base Case Current Trends_Confidential Material" xfId="2667"/>
    <cellStyle name="_NIM 06 Base Case Current Trends_DEM-WP(C) Colstrip 12 Coal Cost Forecast 2010GRC" xfId="2668"/>
    <cellStyle name="_NIM 06 Base Case Current Trends_DEM-WP(C) ENERG10C--ctn Mid-C_042010 2010GRC" xfId="2669"/>
    <cellStyle name="_NIM 06 Base Case Current Trends_DEM-WP(C) Production O&amp;M 2010GRC As-Filed" xfId="2670"/>
    <cellStyle name="_NIM 06 Base Case Current Trends_DEM-WP(C) Production O&amp;M 2010GRC As-Filed 2" xfId="2671"/>
    <cellStyle name="_NIM 06 Base Case Current Trends_DEM-WP(C) Production O&amp;M 2010GRC As-Filed 3" xfId="2672"/>
    <cellStyle name="_NIM 06 Base Case Current Trends_Electric Rev Req Model (2009 GRC) " xfId="2673"/>
    <cellStyle name="_NIM 06 Base Case Current Trends_Electric Rev Req Model (2009 GRC)  2" xfId="2674"/>
    <cellStyle name="_NIM 06 Base Case Current Trends_Electric Rev Req Model (2009 GRC)  2 2" xfId="8421"/>
    <cellStyle name="_NIM 06 Base Case Current Trends_Electric Rev Req Model (2009 GRC)  3" xfId="8422"/>
    <cellStyle name="_NIM 06 Base Case Current Trends_Electric Rev Req Model (2009 GRC) _DEM-WP(C) ENERG10C--ctn Mid-C_042010 2010GRC" xfId="2675"/>
    <cellStyle name="_NIM 06 Base Case Current Trends_Electric Rev Req Model (2009 GRC) Rebuttal" xfId="2676"/>
    <cellStyle name="_NIM 06 Base Case Current Trends_Electric Rev Req Model (2009 GRC) Rebuttal 2" xfId="8423"/>
    <cellStyle name="_NIM 06 Base Case Current Trends_Electric Rev Req Model (2009 GRC) Rebuttal 2 2" xfId="8424"/>
    <cellStyle name="_NIM 06 Base Case Current Trends_Electric Rev Req Model (2009 GRC) Rebuttal 3" xfId="8425"/>
    <cellStyle name="_NIM 06 Base Case Current Trends_Electric Rev Req Model (2009 GRC) Rebuttal REmoval of New  WH Solar AdjustMI" xfId="2677"/>
    <cellStyle name="_NIM 06 Base Case Current Trends_Electric Rev Req Model (2009 GRC) Rebuttal REmoval of New  WH Solar AdjustMI 2" xfId="2678"/>
    <cellStyle name="_NIM 06 Base Case Current Trends_Electric Rev Req Model (2009 GRC) Rebuttal REmoval of New  WH Solar AdjustMI 2 2" xfId="8426"/>
    <cellStyle name="_NIM 06 Base Case Current Trends_Electric Rev Req Model (2009 GRC) Rebuttal REmoval of New  WH Solar AdjustMI 3" xfId="8427"/>
    <cellStyle name="_NIM 06 Base Case Current Trends_Electric Rev Req Model (2009 GRC) Rebuttal REmoval of New  WH Solar AdjustMI_DEM-WP(C) ENERG10C--ctn Mid-C_042010 2010GRC" xfId="2679"/>
    <cellStyle name="_NIM 06 Base Case Current Trends_Electric Rev Req Model (2009 GRC) Revised 01-18-2010" xfId="2680"/>
    <cellStyle name="_NIM 06 Base Case Current Trends_Electric Rev Req Model (2009 GRC) Revised 01-18-2010 2" xfId="2681"/>
    <cellStyle name="_NIM 06 Base Case Current Trends_Electric Rev Req Model (2009 GRC) Revised 01-18-2010 2 2" xfId="8428"/>
    <cellStyle name="_NIM 06 Base Case Current Trends_Electric Rev Req Model (2009 GRC) Revised 01-18-2010 3" xfId="8429"/>
    <cellStyle name="_NIM 06 Base Case Current Trends_Electric Rev Req Model (2009 GRC) Revised 01-18-2010_DEM-WP(C) ENERG10C--ctn Mid-C_042010 2010GRC" xfId="2682"/>
    <cellStyle name="_NIM 06 Base Case Current Trends_Electric Rev Req Model (2010 GRC)" xfId="8430"/>
    <cellStyle name="_NIM 06 Base Case Current Trends_Electric Rev Req Model (2010 GRC) SF" xfId="8431"/>
    <cellStyle name="_NIM 06 Base Case Current Trends_Final Order Electric EXHIBIT A-1" xfId="2683"/>
    <cellStyle name="_NIM 06 Base Case Current Trends_Final Order Electric EXHIBIT A-1 2" xfId="8432"/>
    <cellStyle name="_NIM 06 Base Case Current Trends_Final Order Electric EXHIBIT A-1 2 2" xfId="8433"/>
    <cellStyle name="_NIM 06 Base Case Current Trends_Final Order Electric EXHIBIT A-1 3" xfId="8434"/>
    <cellStyle name="_NIM 06 Base Case Current Trends_NIM Summary" xfId="2684"/>
    <cellStyle name="_NIM 06 Base Case Current Trends_NIM Summary 2" xfId="2685"/>
    <cellStyle name="_NIM 06 Base Case Current Trends_NIM Summary_DEM-WP(C) ENERG10C--ctn Mid-C_042010 2010GRC" xfId="2686"/>
    <cellStyle name="_NIM 06 Base Case Current Trends_NIM+O&amp;M" xfId="2687"/>
    <cellStyle name="_NIM 06 Base Case Current Trends_NIM+O&amp;M 2" xfId="2688"/>
    <cellStyle name="_NIM 06 Base Case Current Trends_NIM+O&amp;M Monthly" xfId="2689"/>
    <cellStyle name="_NIM 06 Base Case Current Trends_NIM+O&amp;M Monthly 2" xfId="2690"/>
    <cellStyle name="_NIM 06 Base Case Current Trends_Rebuttal Power Costs" xfId="2691"/>
    <cellStyle name="_NIM 06 Base Case Current Trends_Rebuttal Power Costs 2" xfId="2692"/>
    <cellStyle name="_NIM 06 Base Case Current Trends_Rebuttal Power Costs 2 2" xfId="8435"/>
    <cellStyle name="_NIM 06 Base Case Current Trends_Rebuttal Power Costs 3" xfId="8436"/>
    <cellStyle name="_NIM 06 Base Case Current Trends_Rebuttal Power Costs_Adj Bench DR 3 for Initial Briefs (Electric)" xfId="2693"/>
    <cellStyle name="_NIM 06 Base Case Current Trends_Rebuttal Power Costs_Adj Bench DR 3 for Initial Briefs (Electric) 2" xfId="2694"/>
    <cellStyle name="_NIM 06 Base Case Current Trends_Rebuttal Power Costs_Adj Bench DR 3 for Initial Briefs (Electric) 2 2" xfId="8437"/>
    <cellStyle name="_NIM 06 Base Case Current Trends_Rebuttal Power Costs_Adj Bench DR 3 for Initial Briefs (Electric) 3" xfId="8438"/>
    <cellStyle name="_NIM 06 Base Case Current Trends_Rebuttal Power Costs_Adj Bench DR 3 for Initial Briefs (Electric)_DEM-WP(C) ENERG10C--ctn Mid-C_042010 2010GRC" xfId="2695"/>
    <cellStyle name="_NIM 06 Base Case Current Trends_Rebuttal Power Costs_DEM-WP(C) ENERG10C--ctn Mid-C_042010 2010GRC" xfId="2696"/>
    <cellStyle name="_NIM 06 Base Case Current Trends_Rebuttal Power Costs_Electric Rev Req Model (2009 GRC) Rebuttal" xfId="2697"/>
    <cellStyle name="_NIM 06 Base Case Current Trends_Rebuttal Power Costs_Electric Rev Req Model (2009 GRC) Rebuttal 2" xfId="8439"/>
    <cellStyle name="_NIM 06 Base Case Current Trends_Rebuttal Power Costs_Electric Rev Req Model (2009 GRC) Rebuttal 2 2" xfId="8440"/>
    <cellStyle name="_NIM 06 Base Case Current Trends_Rebuttal Power Costs_Electric Rev Req Model (2009 GRC) Rebuttal 3" xfId="8441"/>
    <cellStyle name="_NIM 06 Base Case Current Trends_Rebuttal Power Costs_Electric Rev Req Model (2009 GRC) Rebuttal REmoval of New  WH Solar AdjustMI" xfId="2698"/>
    <cellStyle name="_NIM 06 Base Case Current Trends_Rebuttal Power Costs_Electric Rev Req Model (2009 GRC) Rebuttal REmoval of New  WH Solar AdjustMI 2" xfId="2699"/>
    <cellStyle name="_NIM 06 Base Case Current Trends_Rebuttal Power Costs_Electric Rev Req Model (2009 GRC) Rebuttal REmoval of New  WH Solar AdjustMI 2 2" xfId="8442"/>
    <cellStyle name="_NIM 06 Base Case Current Trends_Rebuttal Power Costs_Electric Rev Req Model (2009 GRC) Rebuttal REmoval of New  WH Solar AdjustMI 3" xfId="8443"/>
    <cellStyle name="_NIM 06 Base Case Current Trends_Rebuttal Power Costs_Electric Rev Req Model (2009 GRC) Rebuttal REmoval of New  WH Solar AdjustMI_DEM-WP(C) ENERG10C--ctn Mid-C_042010 2010GRC" xfId="2700"/>
    <cellStyle name="_NIM 06 Base Case Current Trends_Rebuttal Power Costs_Electric Rev Req Model (2009 GRC) Revised 01-18-2010" xfId="2701"/>
    <cellStyle name="_NIM 06 Base Case Current Trends_Rebuttal Power Costs_Electric Rev Req Model (2009 GRC) Revised 01-18-2010 2" xfId="2702"/>
    <cellStyle name="_NIM 06 Base Case Current Trends_Rebuttal Power Costs_Electric Rev Req Model (2009 GRC) Revised 01-18-2010 2 2" xfId="8444"/>
    <cellStyle name="_NIM 06 Base Case Current Trends_Rebuttal Power Costs_Electric Rev Req Model (2009 GRC) Revised 01-18-2010 3" xfId="8445"/>
    <cellStyle name="_NIM 06 Base Case Current Trends_Rebuttal Power Costs_Electric Rev Req Model (2009 GRC) Revised 01-18-2010_DEM-WP(C) ENERG10C--ctn Mid-C_042010 2010GRC" xfId="2703"/>
    <cellStyle name="_NIM 06 Base Case Current Trends_Rebuttal Power Costs_Final Order Electric EXHIBIT A-1" xfId="2704"/>
    <cellStyle name="_NIM 06 Base Case Current Trends_Rebuttal Power Costs_Final Order Electric EXHIBIT A-1 2" xfId="8446"/>
    <cellStyle name="_NIM 06 Base Case Current Trends_Rebuttal Power Costs_Final Order Electric EXHIBIT A-1 2 2" xfId="8447"/>
    <cellStyle name="_NIM 06 Base Case Current Trends_Rebuttal Power Costs_Final Order Electric EXHIBIT A-1 3" xfId="8448"/>
    <cellStyle name="_NIM 06 Base Case Current Trends_TENASKA REGULATORY ASSET" xfId="2705"/>
    <cellStyle name="_NIM 06 Base Case Current Trends_TENASKA REGULATORY ASSET 2" xfId="8449"/>
    <cellStyle name="_NIM 06 Base Case Current Trends_TENASKA REGULATORY ASSET 2 2" xfId="8450"/>
    <cellStyle name="_NIM 06 Base Case Current Trends_TENASKA REGULATORY ASSET 3" xfId="8451"/>
    <cellStyle name="_NIM Summary 09GRC" xfId="2706"/>
    <cellStyle name="_NIM Summary 09GRC 2" xfId="2707"/>
    <cellStyle name="_NIM Summary 09GRC_DEM-WP(C) ENERG10C--ctn Mid-C_042010 2010GRC" xfId="2708"/>
    <cellStyle name="_NIM Summary 09GRC_NIM Summary" xfId="2709"/>
    <cellStyle name="_NIM Summary 09GRC_NIM Summary 2" xfId="2710"/>
    <cellStyle name="_NIM Summary 09GRC_NIM Summary_DEM-WP(C) ENERG10C--ctn Mid-C_042010 2010GRC" xfId="2711"/>
    <cellStyle name="_PC DRAFT 10 15 07" xfId="2712"/>
    <cellStyle name="_PCA 7 - Exhibit D update 9_30_2008" xfId="2713"/>
    <cellStyle name="_PCA 7 - Exhibit D update 9_30_2008 2" xfId="2714"/>
    <cellStyle name="_PCA 7 - Exhibit D update 9_30_2008 2 2" xfId="2715"/>
    <cellStyle name="_PCA 7 - Exhibit D update 9_30_2008 3" xfId="2716"/>
    <cellStyle name="_PCA 7 - Exhibit D update 9_30_2008 4" xfId="2717"/>
    <cellStyle name="_PCA 7 - Exhibit D update 9_30_2008 4 2" xfId="2718"/>
    <cellStyle name="_PCA 7 - Exhibit D update 9_30_2008_Chelan PUD Power Costs (8-10)" xfId="2719"/>
    <cellStyle name="_PCA 7 - Exhibit D update 9_30_2008_DEM-WP(C) Chelan Power Costs" xfId="2720"/>
    <cellStyle name="_PCA 7 - Exhibit D update 9_30_2008_DEM-WP(C) Chelan Power Costs 2" xfId="2721"/>
    <cellStyle name="_PCA 7 - Exhibit D update 9_30_2008_DEM-WP(C) ENERG10C--ctn Mid-C_042010 2010GRC" xfId="2722"/>
    <cellStyle name="_PCA 7 - Exhibit D update 9_30_2008_DEM-WP(C) Gas Transport 2010GRC" xfId="2723"/>
    <cellStyle name="_PCA 7 - Exhibit D update 9_30_2008_DEM-WP(C) Gas Transport 2010GRC 2" xfId="2724"/>
    <cellStyle name="_PCA 7 - Exhibit D update 9_30_2008_NIM Summary" xfId="2725"/>
    <cellStyle name="_PCA 7 - Exhibit D update 9_30_2008_NIM Summary 2" xfId="2726"/>
    <cellStyle name="_PCA 7 - Exhibit D update 9_30_2008_NIM Summary_DEM-WP(C) ENERG10C--ctn Mid-C_042010 2010GRC" xfId="2727"/>
    <cellStyle name="_PCA 7 - Exhibit D update 9_30_2008_Transmission Workbook for May BOD" xfId="2728"/>
    <cellStyle name="_PCA 7 - Exhibit D update 9_30_2008_Transmission Workbook for May BOD 2" xfId="2729"/>
    <cellStyle name="_PCA 7 - Exhibit D update 9_30_2008_Transmission Workbook for May BOD_DEM-WP(C) ENERG10C--ctn Mid-C_042010 2010GRC" xfId="2730"/>
    <cellStyle name="_PCA 7 - Exhibit D update 9_30_2008_Wind Integration 10GRC" xfId="2731"/>
    <cellStyle name="_PCA 7 - Exhibit D update 9_30_2008_Wind Integration 10GRC 2" xfId="2732"/>
    <cellStyle name="_PCA 7 - Exhibit D update 9_30_2008_Wind Integration 10GRC_DEM-WP(C) ENERG10C--ctn Mid-C_042010 2010GRC" xfId="2733"/>
    <cellStyle name="_Portfolio SPlan Base Case.xls Chart 1" xfId="2734"/>
    <cellStyle name="_Portfolio SPlan Base Case.xls Chart 1 2" xfId="2735"/>
    <cellStyle name="_Portfolio SPlan Base Case.xls Chart 1 2 2" xfId="2736"/>
    <cellStyle name="_Portfolio SPlan Base Case.xls Chart 1 3" xfId="2737"/>
    <cellStyle name="_Portfolio SPlan Base Case.xls Chart 1_Adj Bench DR 3 for Initial Briefs (Electric)" xfId="2738"/>
    <cellStyle name="_Portfolio SPlan Base Case.xls Chart 1_Adj Bench DR 3 for Initial Briefs (Electric) 2" xfId="2739"/>
    <cellStyle name="_Portfolio SPlan Base Case.xls Chart 1_Adj Bench DR 3 for Initial Briefs (Electric) 2 2" xfId="8452"/>
    <cellStyle name="_Portfolio SPlan Base Case.xls Chart 1_Adj Bench DR 3 for Initial Briefs (Electric) 3" xfId="8453"/>
    <cellStyle name="_Portfolio SPlan Base Case.xls Chart 1_Adj Bench DR 3 for Initial Briefs (Electric)_DEM-WP(C) ENERG10C--ctn Mid-C_042010 2010GRC" xfId="2740"/>
    <cellStyle name="_Portfolio SPlan Base Case.xls Chart 1_Book1" xfId="8454"/>
    <cellStyle name="_Portfolio SPlan Base Case.xls Chart 1_Book2" xfId="2741"/>
    <cellStyle name="_Portfolio SPlan Base Case.xls Chart 1_Book2 2" xfId="2742"/>
    <cellStyle name="_Portfolio SPlan Base Case.xls Chart 1_Book2 2 2" xfId="8455"/>
    <cellStyle name="_Portfolio SPlan Base Case.xls Chart 1_Book2 3" xfId="8456"/>
    <cellStyle name="_Portfolio SPlan Base Case.xls Chart 1_Book2_Adj Bench DR 3 for Initial Briefs (Electric)" xfId="2743"/>
    <cellStyle name="_Portfolio SPlan Base Case.xls Chart 1_Book2_Adj Bench DR 3 for Initial Briefs (Electric) 2" xfId="2744"/>
    <cellStyle name="_Portfolio SPlan Base Case.xls Chart 1_Book2_Adj Bench DR 3 for Initial Briefs (Electric) 2 2" xfId="8457"/>
    <cellStyle name="_Portfolio SPlan Base Case.xls Chart 1_Book2_Adj Bench DR 3 for Initial Briefs (Electric) 3" xfId="8458"/>
    <cellStyle name="_Portfolio SPlan Base Case.xls Chart 1_Book2_Adj Bench DR 3 for Initial Briefs (Electric)_DEM-WP(C) ENERG10C--ctn Mid-C_042010 2010GRC" xfId="2745"/>
    <cellStyle name="_Portfolio SPlan Base Case.xls Chart 1_Book2_DEM-WP(C) ENERG10C--ctn Mid-C_042010 2010GRC" xfId="2746"/>
    <cellStyle name="_Portfolio SPlan Base Case.xls Chart 1_Book2_Electric Rev Req Model (2009 GRC) Rebuttal" xfId="2747"/>
    <cellStyle name="_Portfolio SPlan Base Case.xls Chart 1_Book2_Electric Rev Req Model (2009 GRC) Rebuttal 2" xfId="8459"/>
    <cellStyle name="_Portfolio SPlan Base Case.xls Chart 1_Book2_Electric Rev Req Model (2009 GRC) Rebuttal 2 2" xfId="8460"/>
    <cellStyle name="_Portfolio SPlan Base Case.xls Chart 1_Book2_Electric Rev Req Model (2009 GRC) Rebuttal 3" xfId="8461"/>
    <cellStyle name="_Portfolio SPlan Base Case.xls Chart 1_Book2_Electric Rev Req Model (2009 GRC) Rebuttal REmoval of New  WH Solar AdjustMI" xfId="2748"/>
    <cellStyle name="_Portfolio SPlan Base Case.xls Chart 1_Book2_Electric Rev Req Model (2009 GRC) Rebuttal REmoval of New  WH Solar AdjustMI 2" xfId="2749"/>
    <cellStyle name="_Portfolio SPlan Base Case.xls Chart 1_Book2_Electric Rev Req Model (2009 GRC) Rebuttal REmoval of New  WH Solar AdjustMI 2 2" xfId="8462"/>
    <cellStyle name="_Portfolio SPlan Base Case.xls Chart 1_Book2_Electric Rev Req Model (2009 GRC) Rebuttal REmoval of New  WH Solar AdjustMI 3" xfId="8463"/>
    <cellStyle name="_Portfolio SPlan Base Case.xls Chart 1_Book2_Electric Rev Req Model (2009 GRC) Rebuttal REmoval of New  WH Solar AdjustMI_DEM-WP(C) ENERG10C--ctn Mid-C_042010 2010GRC" xfId="2750"/>
    <cellStyle name="_Portfolio SPlan Base Case.xls Chart 1_Book2_Electric Rev Req Model (2009 GRC) Revised 01-18-2010" xfId="2751"/>
    <cellStyle name="_Portfolio SPlan Base Case.xls Chart 1_Book2_Electric Rev Req Model (2009 GRC) Revised 01-18-2010 2" xfId="2752"/>
    <cellStyle name="_Portfolio SPlan Base Case.xls Chart 1_Book2_Electric Rev Req Model (2009 GRC) Revised 01-18-2010 2 2" xfId="8464"/>
    <cellStyle name="_Portfolio SPlan Base Case.xls Chart 1_Book2_Electric Rev Req Model (2009 GRC) Revised 01-18-2010 3" xfId="8465"/>
    <cellStyle name="_Portfolio SPlan Base Case.xls Chart 1_Book2_Electric Rev Req Model (2009 GRC) Revised 01-18-2010_DEM-WP(C) ENERG10C--ctn Mid-C_042010 2010GRC" xfId="2753"/>
    <cellStyle name="_Portfolio SPlan Base Case.xls Chart 1_Book2_Final Order Electric EXHIBIT A-1" xfId="2754"/>
    <cellStyle name="_Portfolio SPlan Base Case.xls Chart 1_Book2_Final Order Electric EXHIBIT A-1 2" xfId="8466"/>
    <cellStyle name="_Portfolio SPlan Base Case.xls Chart 1_Book2_Final Order Electric EXHIBIT A-1 2 2" xfId="8467"/>
    <cellStyle name="_Portfolio SPlan Base Case.xls Chart 1_Book2_Final Order Electric EXHIBIT A-1 3" xfId="8468"/>
    <cellStyle name="_Portfolio SPlan Base Case.xls Chart 1_Chelan PUD Power Costs (8-10)" xfId="2755"/>
    <cellStyle name="_Portfolio SPlan Base Case.xls Chart 1_Confidential Material" xfId="2756"/>
    <cellStyle name="_Portfolio SPlan Base Case.xls Chart 1_DEM-WP(C) Colstrip 12 Coal Cost Forecast 2010GRC" xfId="2757"/>
    <cellStyle name="_Portfolio SPlan Base Case.xls Chart 1_DEM-WP(C) ENERG10C--ctn Mid-C_042010 2010GRC" xfId="2758"/>
    <cellStyle name="_Portfolio SPlan Base Case.xls Chart 1_DEM-WP(C) Production O&amp;M 2010GRC As-Filed" xfId="2759"/>
    <cellStyle name="_Portfolio SPlan Base Case.xls Chart 1_DEM-WP(C) Production O&amp;M 2010GRC As-Filed 2" xfId="2760"/>
    <cellStyle name="_Portfolio SPlan Base Case.xls Chart 1_DEM-WP(C) Production O&amp;M 2010GRC As-Filed 3" xfId="2761"/>
    <cellStyle name="_Portfolio SPlan Base Case.xls Chart 1_Electric Rev Req Model (2009 GRC) " xfId="2762"/>
    <cellStyle name="_Portfolio SPlan Base Case.xls Chart 1_Electric Rev Req Model (2009 GRC)  2" xfId="2763"/>
    <cellStyle name="_Portfolio SPlan Base Case.xls Chart 1_Electric Rev Req Model (2009 GRC)  2 2" xfId="8469"/>
    <cellStyle name="_Portfolio SPlan Base Case.xls Chart 1_Electric Rev Req Model (2009 GRC)  3" xfId="8470"/>
    <cellStyle name="_Portfolio SPlan Base Case.xls Chart 1_Electric Rev Req Model (2009 GRC) _DEM-WP(C) ENERG10C--ctn Mid-C_042010 2010GRC" xfId="2764"/>
    <cellStyle name="_Portfolio SPlan Base Case.xls Chart 1_Electric Rev Req Model (2009 GRC) Rebuttal" xfId="2765"/>
    <cellStyle name="_Portfolio SPlan Base Case.xls Chart 1_Electric Rev Req Model (2009 GRC) Rebuttal 2" xfId="8471"/>
    <cellStyle name="_Portfolio SPlan Base Case.xls Chart 1_Electric Rev Req Model (2009 GRC) Rebuttal 2 2" xfId="8472"/>
    <cellStyle name="_Portfolio SPlan Base Case.xls Chart 1_Electric Rev Req Model (2009 GRC) Rebuttal 3" xfId="8473"/>
    <cellStyle name="_Portfolio SPlan Base Case.xls Chart 1_Electric Rev Req Model (2009 GRC) Rebuttal REmoval of New  WH Solar AdjustMI" xfId="2766"/>
    <cellStyle name="_Portfolio SPlan Base Case.xls Chart 1_Electric Rev Req Model (2009 GRC) Rebuttal REmoval of New  WH Solar AdjustMI 2" xfId="2767"/>
    <cellStyle name="_Portfolio SPlan Base Case.xls Chart 1_Electric Rev Req Model (2009 GRC) Rebuttal REmoval of New  WH Solar AdjustMI 2 2" xfId="8474"/>
    <cellStyle name="_Portfolio SPlan Base Case.xls Chart 1_Electric Rev Req Model (2009 GRC) Rebuttal REmoval of New  WH Solar AdjustMI 3" xfId="8475"/>
    <cellStyle name="_Portfolio SPlan Base Case.xls Chart 1_Electric Rev Req Model (2009 GRC) Rebuttal REmoval of New  WH Solar AdjustMI_DEM-WP(C) ENERG10C--ctn Mid-C_042010 2010GRC" xfId="2768"/>
    <cellStyle name="_Portfolio SPlan Base Case.xls Chart 1_Electric Rev Req Model (2009 GRC) Revised 01-18-2010" xfId="2769"/>
    <cellStyle name="_Portfolio SPlan Base Case.xls Chart 1_Electric Rev Req Model (2009 GRC) Revised 01-18-2010 2" xfId="2770"/>
    <cellStyle name="_Portfolio SPlan Base Case.xls Chart 1_Electric Rev Req Model (2009 GRC) Revised 01-18-2010 2 2" xfId="8476"/>
    <cellStyle name="_Portfolio SPlan Base Case.xls Chart 1_Electric Rev Req Model (2009 GRC) Revised 01-18-2010 3" xfId="8477"/>
    <cellStyle name="_Portfolio SPlan Base Case.xls Chart 1_Electric Rev Req Model (2009 GRC) Revised 01-18-2010_DEM-WP(C) ENERG10C--ctn Mid-C_042010 2010GRC" xfId="2771"/>
    <cellStyle name="_Portfolio SPlan Base Case.xls Chart 1_Electric Rev Req Model (2010 GRC)" xfId="8478"/>
    <cellStyle name="_Portfolio SPlan Base Case.xls Chart 1_Electric Rev Req Model (2010 GRC) SF" xfId="8479"/>
    <cellStyle name="_Portfolio SPlan Base Case.xls Chart 1_Final Order Electric EXHIBIT A-1" xfId="2772"/>
    <cellStyle name="_Portfolio SPlan Base Case.xls Chart 1_Final Order Electric EXHIBIT A-1 2" xfId="8480"/>
    <cellStyle name="_Portfolio SPlan Base Case.xls Chart 1_Final Order Electric EXHIBIT A-1 2 2" xfId="8481"/>
    <cellStyle name="_Portfolio SPlan Base Case.xls Chart 1_Final Order Electric EXHIBIT A-1 3" xfId="8482"/>
    <cellStyle name="_Portfolio SPlan Base Case.xls Chart 1_NIM Summary" xfId="2773"/>
    <cellStyle name="_Portfolio SPlan Base Case.xls Chart 1_NIM Summary 2" xfId="2774"/>
    <cellStyle name="_Portfolio SPlan Base Case.xls Chart 1_NIM Summary_DEM-WP(C) ENERG10C--ctn Mid-C_042010 2010GRC" xfId="2775"/>
    <cellStyle name="_Portfolio SPlan Base Case.xls Chart 1_Rebuttal Power Costs" xfId="2776"/>
    <cellStyle name="_Portfolio SPlan Base Case.xls Chart 1_Rebuttal Power Costs 2" xfId="2777"/>
    <cellStyle name="_Portfolio SPlan Base Case.xls Chart 1_Rebuttal Power Costs 2 2" xfId="8483"/>
    <cellStyle name="_Portfolio SPlan Base Case.xls Chart 1_Rebuttal Power Costs 3" xfId="8484"/>
    <cellStyle name="_Portfolio SPlan Base Case.xls Chart 1_Rebuttal Power Costs_Adj Bench DR 3 for Initial Briefs (Electric)" xfId="2778"/>
    <cellStyle name="_Portfolio SPlan Base Case.xls Chart 1_Rebuttal Power Costs_Adj Bench DR 3 for Initial Briefs (Electric) 2" xfId="2779"/>
    <cellStyle name="_Portfolio SPlan Base Case.xls Chart 1_Rebuttal Power Costs_Adj Bench DR 3 for Initial Briefs (Electric) 2 2" xfId="8485"/>
    <cellStyle name="_Portfolio SPlan Base Case.xls Chart 1_Rebuttal Power Costs_Adj Bench DR 3 for Initial Briefs (Electric) 3" xfId="8486"/>
    <cellStyle name="_Portfolio SPlan Base Case.xls Chart 1_Rebuttal Power Costs_Adj Bench DR 3 for Initial Briefs (Electric)_DEM-WP(C) ENERG10C--ctn Mid-C_042010 2010GRC" xfId="2780"/>
    <cellStyle name="_Portfolio SPlan Base Case.xls Chart 1_Rebuttal Power Costs_DEM-WP(C) ENERG10C--ctn Mid-C_042010 2010GRC" xfId="2781"/>
    <cellStyle name="_Portfolio SPlan Base Case.xls Chart 1_Rebuttal Power Costs_Electric Rev Req Model (2009 GRC) Rebuttal" xfId="2782"/>
    <cellStyle name="_Portfolio SPlan Base Case.xls Chart 1_Rebuttal Power Costs_Electric Rev Req Model (2009 GRC) Rebuttal 2" xfId="8487"/>
    <cellStyle name="_Portfolio SPlan Base Case.xls Chart 1_Rebuttal Power Costs_Electric Rev Req Model (2009 GRC) Rebuttal 2 2" xfId="8488"/>
    <cellStyle name="_Portfolio SPlan Base Case.xls Chart 1_Rebuttal Power Costs_Electric Rev Req Model (2009 GRC) Rebuttal 3" xfId="8489"/>
    <cellStyle name="_Portfolio SPlan Base Case.xls Chart 1_Rebuttal Power Costs_Electric Rev Req Model (2009 GRC) Rebuttal REmoval of New  WH Solar AdjustMI" xfId="2783"/>
    <cellStyle name="_Portfolio SPlan Base Case.xls Chart 1_Rebuttal Power Costs_Electric Rev Req Model (2009 GRC) Rebuttal REmoval of New  WH Solar AdjustMI 2" xfId="2784"/>
    <cellStyle name="_Portfolio SPlan Base Case.xls Chart 1_Rebuttal Power Costs_Electric Rev Req Model (2009 GRC) Rebuttal REmoval of New  WH Solar AdjustMI 2 2" xfId="8490"/>
    <cellStyle name="_Portfolio SPlan Base Case.xls Chart 1_Rebuttal Power Costs_Electric Rev Req Model (2009 GRC) Rebuttal REmoval of New  WH Solar AdjustMI 3" xfId="8491"/>
    <cellStyle name="_Portfolio SPlan Base Case.xls Chart 1_Rebuttal Power Costs_Electric Rev Req Model (2009 GRC) Rebuttal REmoval of New  WH Solar AdjustMI_DEM-WP(C) ENERG10C--ctn Mid-C_042010 2010GRC" xfId="2785"/>
    <cellStyle name="_Portfolio SPlan Base Case.xls Chart 1_Rebuttal Power Costs_Electric Rev Req Model (2009 GRC) Revised 01-18-2010" xfId="2786"/>
    <cellStyle name="_Portfolio SPlan Base Case.xls Chart 1_Rebuttal Power Costs_Electric Rev Req Model (2009 GRC) Revised 01-18-2010 2" xfId="2787"/>
    <cellStyle name="_Portfolio SPlan Base Case.xls Chart 1_Rebuttal Power Costs_Electric Rev Req Model (2009 GRC) Revised 01-18-2010 2 2" xfId="8492"/>
    <cellStyle name="_Portfolio SPlan Base Case.xls Chart 1_Rebuttal Power Costs_Electric Rev Req Model (2009 GRC) Revised 01-18-2010 3" xfId="8493"/>
    <cellStyle name="_Portfolio SPlan Base Case.xls Chart 1_Rebuttal Power Costs_Electric Rev Req Model (2009 GRC) Revised 01-18-2010_DEM-WP(C) ENERG10C--ctn Mid-C_042010 2010GRC" xfId="2788"/>
    <cellStyle name="_Portfolio SPlan Base Case.xls Chart 1_Rebuttal Power Costs_Final Order Electric EXHIBIT A-1" xfId="2789"/>
    <cellStyle name="_Portfolio SPlan Base Case.xls Chart 1_Rebuttal Power Costs_Final Order Electric EXHIBIT A-1 2" xfId="8494"/>
    <cellStyle name="_Portfolio SPlan Base Case.xls Chart 1_Rebuttal Power Costs_Final Order Electric EXHIBIT A-1 2 2" xfId="8495"/>
    <cellStyle name="_Portfolio SPlan Base Case.xls Chart 1_Rebuttal Power Costs_Final Order Electric EXHIBIT A-1 3" xfId="8496"/>
    <cellStyle name="_Portfolio SPlan Base Case.xls Chart 1_TENASKA REGULATORY ASSET" xfId="2790"/>
    <cellStyle name="_Portfolio SPlan Base Case.xls Chart 1_TENASKA REGULATORY ASSET 2" xfId="8497"/>
    <cellStyle name="_Portfolio SPlan Base Case.xls Chart 1_TENASKA REGULATORY ASSET 2 2" xfId="8498"/>
    <cellStyle name="_Portfolio SPlan Base Case.xls Chart 1_TENASKA REGULATORY ASSET 3" xfId="8499"/>
    <cellStyle name="_Portfolio SPlan Base Case.xls Chart 2" xfId="2791"/>
    <cellStyle name="_Portfolio SPlan Base Case.xls Chart 2 2" xfId="2792"/>
    <cellStyle name="_Portfolio SPlan Base Case.xls Chart 2 2 2" xfId="2793"/>
    <cellStyle name="_Portfolio SPlan Base Case.xls Chart 2 3" xfId="2794"/>
    <cellStyle name="_Portfolio SPlan Base Case.xls Chart 2_Adj Bench DR 3 for Initial Briefs (Electric)" xfId="2795"/>
    <cellStyle name="_Portfolio SPlan Base Case.xls Chart 2_Adj Bench DR 3 for Initial Briefs (Electric) 2" xfId="2796"/>
    <cellStyle name="_Portfolio SPlan Base Case.xls Chart 2_Adj Bench DR 3 for Initial Briefs (Electric) 2 2" xfId="8500"/>
    <cellStyle name="_Portfolio SPlan Base Case.xls Chart 2_Adj Bench DR 3 for Initial Briefs (Electric) 3" xfId="8501"/>
    <cellStyle name="_Portfolio SPlan Base Case.xls Chart 2_Adj Bench DR 3 for Initial Briefs (Electric)_DEM-WP(C) ENERG10C--ctn Mid-C_042010 2010GRC" xfId="2797"/>
    <cellStyle name="_Portfolio SPlan Base Case.xls Chart 2_Book1" xfId="8502"/>
    <cellStyle name="_Portfolio SPlan Base Case.xls Chart 2_Book2" xfId="2798"/>
    <cellStyle name="_Portfolio SPlan Base Case.xls Chart 2_Book2 2" xfId="2799"/>
    <cellStyle name="_Portfolio SPlan Base Case.xls Chart 2_Book2 2 2" xfId="8503"/>
    <cellStyle name="_Portfolio SPlan Base Case.xls Chart 2_Book2 3" xfId="8504"/>
    <cellStyle name="_Portfolio SPlan Base Case.xls Chart 2_Book2_Adj Bench DR 3 for Initial Briefs (Electric)" xfId="2800"/>
    <cellStyle name="_Portfolio SPlan Base Case.xls Chart 2_Book2_Adj Bench DR 3 for Initial Briefs (Electric) 2" xfId="2801"/>
    <cellStyle name="_Portfolio SPlan Base Case.xls Chart 2_Book2_Adj Bench DR 3 for Initial Briefs (Electric) 2 2" xfId="8505"/>
    <cellStyle name="_Portfolio SPlan Base Case.xls Chart 2_Book2_Adj Bench DR 3 for Initial Briefs (Electric) 3" xfId="8506"/>
    <cellStyle name="_Portfolio SPlan Base Case.xls Chart 2_Book2_Adj Bench DR 3 for Initial Briefs (Electric)_DEM-WP(C) ENERG10C--ctn Mid-C_042010 2010GRC" xfId="2802"/>
    <cellStyle name="_Portfolio SPlan Base Case.xls Chart 2_Book2_DEM-WP(C) ENERG10C--ctn Mid-C_042010 2010GRC" xfId="2803"/>
    <cellStyle name="_Portfolio SPlan Base Case.xls Chart 2_Book2_Electric Rev Req Model (2009 GRC) Rebuttal" xfId="2804"/>
    <cellStyle name="_Portfolio SPlan Base Case.xls Chart 2_Book2_Electric Rev Req Model (2009 GRC) Rebuttal 2" xfId="8507"/>
    <cellStyle name="_Portfolio SPlan Base Case.xls Chart 2_Book2_Electric Rev Req Model (2009 GRC) Rebuttal 2 2" xfId="8508"/>
    <cellStyle name="_Portfolio SPlan Base Case.xls Chart 2_Book2_Electric Rev Req Model (2009 GRC) Rebuttal 3" xfId="8509"/>
    <cellStyle name="_Portfolio SPlan Base Case.xls Chart 2_Book2_Electric Rev Req Model (2009 GRC) Rebuttal REmoval of New  WH Solar AdjustMI" xfId="2805"/>
    <cellStyle name="_Portfolio SPlan Base Case.xls Chart 2_Book2_Electric Rev Req Model (2009 GRC) Rebuttal REmoval of New  WH Solar AdjustMI 2" xfId="2806"/>
    <cellStyle name="_Portfolio SPlan Base Case.xls Chart 2_Book2_Electric Rev Req Model (2009 GRC) Rebuttal REmoval of New  WH Solar AdjustMI 2 2" xfId="8510"/>
    <cellStyle name="_Portfolio SPlan Base Case.xls Chart 2_Book2_Electric Rev Req Model (2009 GRC) Rebuttal REmoval of New  WH Solar AdjustMI 3" xfId="8511"/>
    <cellStyle name="_Portfolio SPlan Base Case.xls Chart 2_Book2_Electric Rev Req Model (2009 GRC) Rebuttal REmoval of New  WH Solar AdjustMI_DEM-WP(C) ENERG10C--ctn Mid-C_042010 2010GRC" xfId="2807"/>
    <cellStyle name="_Portfolio SPlan Base Case.xls Chart 2_Book2_Electric Rev Req Model (2009 GRC) Revised 01-18-2010" xfId="2808"/>
    <cellStyle name="_Portfolio SPlan Base Case.xls Chart 2_Book2_Electric Rev Req Model (2009 GRC) Revised 01-18-2010 2" xfId="2809"/>
    <cellStyle name="_Portfolio SPlan Base Case.xls Chart 2_Book2_Electric Rev Req Model (2009 GRC) Revised 01-18-2010 2 2" xfId="8512"/>
    <cellStyle name="_Portfolio SPlan Base Case.xls Chart 2_Book2_Electric Rev Req Model (2009 GRC) Revised 01-18-2010 3" xfId="8513"/>
    <cellStyle name="_Portfolio SPlan Base Case.xls Chart 2_Book2_Electric Rev Req Model (2009 GRC) Revised 01-18-2010_DEM-WP(C) ENERG10C--ctn Mid-C_042010 2010GRC" xfId="2810"/>
    <cellStyle name="_Portfolio SPlan Base Case.xls Chart 2_Book2_Final Order Electric EXHIBIT A-1" xfId="2811"/>
    <cellStyle name="_Portfolio SPlan Base Case.xls Chart 2_Book2_Final Order Electric EXHIBIT A-1 2" xfId="8514"/>
    <cellStyle name="_Portfolio SPlan Base Case.xls Chart 2_Book2_Final Order Electric EXHIBIT A-1 2 2" xfId="8515"/>
    <cellStyle name="_Portfolio SPlan Base Case.xls Chart 2_Book2_Final Order Electric EXHIBIT A-1 3" xfId="8516"/>
    <cellStyle name="_Portfolio SPlan Base Case.xls Chart 2_Chelan PUD Power Costs (8-10)" xfId="2812"/>
    <cellStyle name="_Portfolio SPlan Base Case.xls Chart 2_Confidential Material" xfId="2813"/>
    <cellStyle name="_Portfolio SPlan Base Case.xls Chart 2_DEM-WP(C) Colstrip 12 Coal Cost Forecast 2010GRC" xfId="2814"/>
    <cellStyle name="_Portfolio SPlan Base Case.xls Chart 2_DEM-WP(C) ENERG10C--ctn Mid-C_042010 2010GRC" xfId="2815"/>
    <cellStyle name="_Portfolio SPlan Base Case.xls Chart 2_DEM-WP(C) Production O&amp;M 2010GRC As-Filed" xfId="2816"/>
    <cellStyle name="_Portfolio SPlan Base Case.xls Chart 2_DEM-WP(C) Production O&amp;M 2010GRC As-Filed 2" xfId="2817"/>
    <cellStyle name="_Portfolio SPlan Base Case.xls Chart 2_DEM-WP(C) Production O&amp;M 2010GRC As-Filed 3" xfId="2818"/>
    <cellStyle name="_Portfolio SPlan Base Case.xls Chart 2_Electric Rev Req Model (2009 GRC) " xfId="2819"/>
    <cellStyle name="_Portfolio SPlan Base Case.xls Chart 2_Electric Rev Req Model (2009 GRC)  2" xfId="2820"/>
    <cellStyle name="_Portfolio SPlan Base Case.xls Chart 2_Electric Rev Req Model (2009 GRC)  2 2" xfId="8517"/>
    <cellStyle name="_Portfolio SPlan Base Case.xls Chart 2_Electric Rev Req Model (2009 GRC)  3" xfId="8518"/>
    <cellStyle name="_Portfolio SPlan Base Case.xls Chart 2_Electric Rev Req Model (2009 GRC)  4" xfId="8519"/>
    <cellStyle name="_Portfolio SPlan Base Case.xls Chart 2_Electric Rev Req Model (2009 GRC) _DEM-WP(C) ENERG10C--ctn Mid-C_042010 2010GRC" xfId="2821"/>
    <cellStyle name="_Portfolio SPlan Base Case.xls Chart 2_Electric Rev Req Model (2009 GRC) Rebuttal" xfId="2822"/>
    <cellStyle name="_Portfolio SPlan Base Case.xls Chart 2_Electric Rev Req Model (2009 GRC) Rebuttal 2" xfId="8520"/>
    <cellStyle name="_Portfolio SPlan Base Case.xls Chart 2_Electric Rev Req Model (2009 GRC) Rebuttal 2 2" xfId="8521"/>
    <cellStyle name="_Portfolio SPlan Base Case.xls Chart 2_Electric Rev Req Model (2009 GRC) Rebuttal 3" xfId="8522"/>
    <cellStyle name="_Portfolio SPlan Base Case.xls Chart 2_Electric Rev Req Model (2009 GRC) Rebuttal 4" xfId="8523"/>
    <cellStyle name="_Portfolio SPlan Base Case.xls Chart 2_Electric Rev Req Model (2009 GRC) Rebuttal REmoval of New  WH Solar AdjustMI" xfId="2823"/>
    <cellStyle name="_Portfolio SPlan Base Case.xls Chart 2_Electric Rev Req Model (2009 GRC) Rebuttal REmoval of New  WH Solar AdjustMI 2" xfId="2824"/>
    <cellStyle name="_Portfolio SPlan Base Case.xls Chart 2_Electric Rev Req Model (2009 GRC) Rebuttal REmoval of New  WH Solar AdjustMI 2 2" xfId="8524"/>
    <cellStyle name="_Portfolio SPlan Base Case.xls Chart 2_Electric Rev Req Model (2009 GRC) Rebuttal REmoval of New  WH Solar AdjustMI 3" xfId="8525"/>
    <cellStyle name="_Portfolio SPlan Base Case.xls Chart 2_Electric Rev Req Model (2009 GRC) Rebuttal REmoval of New  WH Solar AdjustMI 4" xfId="8526"/>
    <cellStyle name="_Portfolio SPlan Base Case.xls Chart 2_Electric Rev Req Model (2009 GRC) Rebuttal REmoval of New  WH Solar AdjustMI_DEM-WP(C) ENERG10C--ctn Mid-C_042010 2010GRC" xfId="2825"/>
    <cellStyle name="_Portfolio SPlan Base Case.xls Chart 2_Electric Rev Req Model (2009 GRC) Revised 01-18-2010" xfId="2826"/>
    <cellStyle name="_Portfolio SPlan Base Case.xls Chart 2_Electric Rev Req Model (2009 GRC) Revised 01-18-2010 2" xfId="2827"/>
    <cellStyle name="_Portfolio SPlan Base Case.xls Chart 2_Electric Rev Req Model (2009 GRC) Revised 01-18-2010 2 2" xfId="8527"/>
    <cellStyle name="_Portfolio SPlan Base Case.xls Chart 2_Electric Rev Req Model (2009 GRC) Revised 01-18-2010 3" xfId="8528"/>
    <cellStyle name="_Portfolio SPlan Base Case.xls Chart 2_Electric Rev Req Model (2009 GRC) Revised 01-18-2010 4" xfId="8529"/>
    <cellStyle name="_Portfolio SPlan Base Case.xls Chart 2_Electric Rev Req Model (2009 GRC) Revised 01-18-2010_DEM-WP(C) ENERG10C--ctn Mid-C_042010 2010GRC" xfId="2828"/>
    <cellStyle name="_Portfolio SPlan Base Case.xls Chart 2_Electric Rev Req Model (2010 GRC)" xfId="8530"/>
    <cellStyle name="_Portfolio SPlan Base Case.xls Chart 2_Electric Rev Req Model (2010 GRC) SF" xfId="8531"/>
    <cellStyle name="_Portfolio SPlan Base Case.xls Chart 2_Final Order Electric EXHIBIT A-1" xfId="2829"/>
    <cellStyle name="_Portfolio SPlan Base Case.xls Chart 2_Final Order Electric EXHIBIT A-1 2" xfId="8532"/>
    <cellStyle name="_Portfolio SPlan Base Case.xls Chart 2_Final Order Electric EXHIBIT A-1 2 2" xfId="8533"/>
    <cellStyle name="_Portfolio SPlan Base Case.xls Chart 2_Final Order Electric EXHIBIT A-1 3" xfId="8534"/>
    <cellStyle name="_Portfolio SPlan Base Case.xls Chart 2_Final Order Electric EXHIBIT A-1 4" xfId="8535"/>
    <cellStyle name="_Portfolio SPlan Base Case.xls Chart 2_NIM Summary" xfId="2830"/>
    <cellStyle name="_Portfolio SPlan Base Case.xls Chart 2_NIM Summary 2" xfId="2831"/>
    <cellStyle name="_Portfolio SPlan Base Case.xls Chart 2_NIM Summary_DEM-WP(C) ENERG10C--ctn Mid-C_042010 2010GRC" xfId="2832"/>
    <cellStyle name="_Portfolio SPlan Base Case.xls Chart 2_Rebuttal Power Costs" xfId="2833"/>
    <cellStyle name="_Portfolio SPlan Base Case.xls Chart 2_Rebuttal Power Costs 2" xfId="2834"/>
    <cellStyle name="_Portfolio SPlan Base Case.xls Chart 2_Rebuttal Power Costs 2 2" xfId="8536"/>
    <cellStyle name="_Portfolio SPlan Base Case.xls Chart 2_Rebuttal Power Costs 3" xfId="8537"/>
    <cellStyle name="_Portfolio SPlan Base Case.xls Chart 2_Rebuttal Power Costs 4" xfId="8538"/>
    <cellStyle name="_Portfolio SPlan Base Case.xls Chart 2_Rebuttal Power Costs_Adj Bench DR 3 for Initial Briefs (Electric)" xfId="2835"/>
    <cellStyle name="_Portfolio SPlan Base Case.xls Chart 2_Rebuttal Power Costs_Adj Bench DR 3 for Initial Briefs (Electric) 2" xfId="2836"/>
    <cellStyle name="_Portfolio SPlan Base Case.xls Chart 2_Rebuttal Power Costs_Adj Bench DR 3 for Initial Briefs (Electric) 2 2" xfId="8539"/>
    <cellStyle name="_Portfolio SPlan Base Case.xls Chart 2_Rebuttal Power Costs_Adj Bench DR 3 for Initial Briefs (Electric) 3" xfId="8540"/>
    <cellStyle name="_Portfolio SPlan Base Case.xls Chart 2_Rebuttal Power Costs_Adj Bench DR 3 for Initial Briefs (Electric) 4" xfId="8541"/>
    <cellStyle name="_Portfolio SPlan Base Case.xls Chart 2_Rebuttal Power Costs_Adj Bench DR 3 for Initial Briefs (Electric)_DEM-WP(C) ENERG10C--ctn Mid-C_042010 2010GRC" xfId="2837"/>
    <cellStyle name="_Portfolio SPlan Base Case.xls Chart 2_Rebuttal Power Costs_DEM-WP(C) ENERG10C--ctn Mid-C_042010 2010GRC" xfId="2838"/>
    <cellStyle name="_Portfolio SPlan Base Case.xls Chart 2_Rebuttal Power Costs_Electric Rev Req Model (2009 GRC) Rebuttal" xfId="2839"/>
    <cellStyle name="_Portfolio SPlan Base Case.xls Chart 2_Rebuttal Power Costs_Electric Rev Req Model (2009 GRC) Rebuttal 2" xfId="8542"/>
    <cellStyle name="_Portfolio SPlan Base Case.xls Chart 2_Rebuttal Power Costs_Electric Rev Req Model (2009 GRC) Rebuttal 2 2" xfId="8543"/>
    <cellStyle name="_Portfolio SPlan Base Case.xls Chart 2_Rebuttal Power Costs_Electric Rev Req Model (2009 GRC) Rebuttal 3" xfId="8544"/>
    <cellStyle name="_Portfolio SPlan Base Case.xls Chart 2_Rebuttal Power Costs_Electric Rev Req Model (2009 GRC) Rebuttal 4" xfId="8545"/>
    <cellStyle name="_Portfolio SPlan Base Case.xls Chart 2_Rebuttal Power Costs_Electric Rev Req Model (2009 GRC) Rebuttal REmoval of New  WH Solar AdjustMI" xfId="2840"/>
    <cellStyle name="_Portfolio SPlan Base Case.xls Chart 2_Rebuttal Power Costs_Electric Rev Req Model (2009 GRC) Rebuttal REmoval of New  WH Solar AdjustMI 2" xfId="2841"/>
    <cellStyle name="_Portfolio SPlan Base Case.xls Chart 2_Rebuttal Power Costs_Electric Rev Req Model (2009 GRC) Rebuttal REmoval of New  WH Solar AdjustMI 2 2" xfId="8546"/>
    <cellStyle name="_Portfolio SPlan Base Case.xls Chart 2_Rebuttal Power Costs_Electric Rev Req Model (2009 GRC) Rebuttal REmoval of New  WH Solar AdjustMI 3" xfId="8547"/>
    <cellStyle name="_Portfolio SPlan Base Case.xls Chart 2_Rebuttal Power Costs_Electric Rev Req Model (2009 GRC) Rebuttal REmoval of New  WH Solar AdjustMI 4" xfId="8548"/>
    <cellStyle name="_Portfolio SPlan Base Case.xls Chart 2_Rebuttal Power Costs_Electric Rev Req Model (2009 GRC) Rebuttal REmoval of New  WH Solar AdjustMI_DEM-WP(C) ENERG10C--ctn Mid-C_042010 2010GRC" xfId="2842"/>
    <cellStyle name="_Portfolio SPlan Base Case.xls Chart 2_Rebuttal Power Costs_Electric Rev Req Model (2009 GRC) Revised 01-18-2010" xfId="2843"/>
    <cellStyle name="_Portfolio SPlan Base Case.xls Chart 2_Rebuttal Power Costs_Electric Rev Req Model (2009 GRC) Revised 01-18-2010 2" xfId="2844"/>
    <cellStyle name="_Portfolio SPlan Base Case.xls Chart 2_Rebuttal Power Costs_Electric Rev Req Model (2009 GRC) Revised 01-18-2010 2 2" xfId="8549"/>
    <cellStyle name="_Portfolio SPlan Base Case.xls Chart 2_Rebuttal Power Costs_Electric Rev Req Model (2009 GRC) Revised 01-18-2010 3" xfId="8550"/>
    <cellStyle name="_Portfolio SPlan Base Case.xls Chart 2_Rebuttal Power Costs_Electric Rev Req Model (2009 GRC) Revised 01-18-2010 4" xfId="8551"/>
    <cellStyle name="_Portfolio SPlan Base Case.xls Chart 2_Rebuttal Power Costs_Electric Rev Req Model (2009 GRC) Revised 01-18-2010_DEM-WP(C) ENERG10C--ctn Mid-C_042010 2010GRC" xfId="2845"/>
    <cellStyle name="_Portfolio SPlan Base Case.xls Chart 2_Rebuttal Power Costs_Final Order Electric EXHIBIT A-1" xfId="2846"/>
    <cellStyle name="_Portfolio SPlan Base Case.xls Chart 2_Rebuttal Power Costs_Final Order Electric EXHIBIT A-1 2" xfId="8552"/>
    <cellStyle name="_Portfolio SPlan Base Case.xls Chart 2_Rebuttal Power Costs_Final Order Electric EXHIBIT A-1 2 2" xfId="8553"/>
    <cellStyle name="_Portfolio SPlan Base Case.xls Chart 2_Rebuttal Power Costs_Final Order Electric EXHIBIT A-1 3" xfId="8554"/>
    <cellStyle name="_Portfolio SPlan Base Case.xls Chart 2_Rebuttal Power Costs_Final Order Electric EXHIBIT A-1 4" xfId="8555"/>
    <cellStyle name="_Portfolio SPlan Base Case.xls Chart 2_TENASKA REGULATORY ASSET" xfId="2847"/>
    <cellStyle name="_Portfolio SPlan Base Case.xls Chart 2_TENASKA REGULATORY ASSET 2" xfId="8556"/>
    <cellStyle name="_Portfolio SPlan Base Case.xls Chart 2_TENASKA REGULATORY ASSET 2 2" xfId="8557"/>
    <cellStyle name="_Portfolio SPlan Base Case.xls Chart 2_TENASKA REGULATORY ASSET 3" xfId="8558"/>
    <cellStyle name="_Portfolio SPlan Base Case.xls Chart 2_TENASKA REGULATORY ASSET 4" xfId="8559"/>
    <cellStyle name="_Portfolio SPlan Base Case.xls Chart 3" xfId="2848"/>
    <cellStyle name="_Portfolio SPlan Base Case.xls Chart 3 2" xfId="2849"/>
    <cellStyle name="_Portfolio SPlan Base Case.xls Chart 3 2 2" xfId="2850"/>
    <cellStyle name="_Portfolio SPlan Base Case.xls Chart 3 3" xfId="2851"/>
    <cellStyle name="_Portfolio SPlan Base Case.xls Chart 3 4" xfId="8560"/>
    <cellStyle name="_Portfolio SPlan Base Case.xls Chart 3_Adj Bench DR 3 for Initial Briefs (Electric)" xfId="2852"/>
    <cellStyle name="_Portfolio SPlan Base Case.xls Chart 3_Adj Bench DR 3 for Initial Briefs (Electric) 2" xfId="2853"/>
    <cellStyle name="_Portfolio SPlan Base Case.xls Chart 3_Adj Bench DR 3 for Initial Briefs (Electric) 2 2" xfId="8561"/>
    <cellStyle name="_Portfolio SPlan Base Case.xls Chart 3_Adj Bench DR 3 for Initial Briefs (Electric) 3" xfId="8562"/>
    <cellStyle name="_Portfolio SPlan Base Case.xls Chart 3_Adj Bench DR 3 for Initial Briefs (Electric) 4" xfId="8563"/>
    <cellStyle name="_Portfolio SPlan Base Case.xls Chart 3_Adj Bench DR 3 for Initial Briefs (Electric)_DEM-WP(C) ENERG10C--ctn Mid-C_042010 2010GRC" xfId="2854"/>
    <cellStyle name="_Portfolio SPlan Base Case.xls Chart 3_Book1" xfId="8564"/>
    <cellStyle name="_Portfolio SPlan Base Case.xls Chart 3_Book2" xfId="2855"/>
    <cellStyle name="_Portfolio SPlan Base Case.xls Chart 3_Book2 2" xfId="2856"/>
    <cellStyle name="_Portfolio SPlan Base Case.xls Chart 3_Book2 2 2" xfId="8565"/>
    <cellStyle name="_Portfolio SPlan Base Case.xls Chart 3_Book2 3" xfId="8566"/>
    <cellStyle name="_Portfolio SPlan Base Case.xls Chart 3_Book2 4" xfId="8567"/>
    <cellStyle name="_Portfolio SPlan Base Case.xls Chart 3_Book2_Adj Bench DR 3 for Initial Briefs (Electric)" xfId="2857"/>
    <cellStyle name="_Portfolio SPlan Base Case.xls Chart 3_Book2_Adj Bench DR 3 for Initial Briefs (Electric) 2" xfId="2858"/>
    <cellStyle name="_Portfolio SPlan Base Case.xls Chart 3_Book2_Adj Bench DR 3 for Initial Briefs (Electric) 2 2" xfId="8568"/>
    <cellStyle name="_Portfolio SPlan Base Case.xls Chart 3_Book2_Adj Bench DR 3 for Initial Briefs (Electric) 3" xfId="8569"/>
    <cellStyle name="_Portfolio SPlan Base Case.xls Chart 3_Book2_Adj Bench DR 3 for Initial Briefs (Electric) 4" xfId="8570"/>
    <cellStyle name="_Portfolio SPlan Base Case.xls Chart 3_Book2_Adj Bench DR 3 for Initial Briefs (Electric)_DEM-WP(C) ENERG10C--ctn Mid-C_042010 2010GRC" xfId="2859"/>
    <cellStyle name="_Portfolio SPlan Base Case.xls Chart 3_Book2_DEM-WP(C) ENERG10C--ctn Mid-C_042010 2010GRC" xfId="2860"/>
    <cellStyle name="_Portfolio SPlan Base Case.xls Chart 3_Book2_Electric Rev Req Model (2009 GRC) Rebuttal" xfId="2861"/>
    <cellStyle name="_Portfolio SPlan Base Case.xls Chart 3_Book2_Electric Rev Req Model (2009 GRC) Rebuttal 2" xfId="8571"/>
    <cellStyle name="_Portfolio SPlan Base Case.xls Chart 3_Book2_Electric Rev Req Model (2009 GRC) Rebuttal 2 2" xfId="8572"/>
    <cellStyle name="_Portfolio SPlan Base Case.xls Chart 3_Book2_Electric Rev Req Model (2009 GRC) Rebuttal 3" xfId="8573"/>
    <cellStyle name="_Portfolio SPlan Base Case.xls Chart 3_Book2_Electric Rev Req Model (2009 GRC) Rebuttal 4" xfId="8574"/>
    <cellStyle name="_Portfolio SPlan Base Case.xls Chart 3_Book2_Electric Rev Req Model (2009 GRC) Rebuttal REmoval of New  WH Solar AdjustMI" xfId="2862"/>
    <cellStyle name="_Portfolio SPlan Base Case.xls Chart 3_Book2_Electric Rev Req Model (2009 GRC) Rebuttal REmoval of New  WH Solar AdjustMI 2" xfId="2863"/>
    <cellStyle name="_Portfolio SPlan Base Case.xls Chart 3_Book2_Electric Rev Req Model (2009 GRC) Rebuttal REmoval of New  WH Solar AdjustMI 2 2" xfId="8575"/>
    <cellStyle name="_Portfolio SPlan Base Case.xls Chart 3_Book2_Electric Rev Req Model (2009 GRC) Rebuttal REmoval of New  WH Solar AdjustMI 3" xfId="8576"/>
    <cellStyle name="_Portfolio SPlan Base Case.xls Chart 3_Book2_Electric Rev Req Model (2009 GRC) Rebuttal REmoval of New  WH Solar AdjustMI 4" xfId="8577"/>
    <cellStyle name="_Portfolio SPlan Base Case.xls Chart 3_Book2_Electric Rev Req Model (2009 GRC) Rebuttal REmoval of New  WH Solar AdjustMI_DEM-WP(C) ENERG10C--ctn Mid-C_042010 2010GRC" xfId="2864"/>
    <cellStyle name="_Portfolio SPlan Base Case.xls Chart 3_Book2_Electric Rev Req Model (2009 GRC) Revised 01-18-2010" xfId="2865"/>
    <cellStyle name="_Portfolio SPlan Base Case.xls Chart 3_Book2_Electric Rev Req Model (2009 GRC) Revised 01-18-2010 2" xfId="2866"/>
    <cellStyle name="_Portfolio SPlan Base Case.xls Chart 3_Book2_Electric Rev Req Model (2009 GRC) Revised 01-18-2010 2 2" xfId="8578"/>
    <cellStyle name="_Portfolio SPlan Base Case.xls Chart 3_Book2_Electric Rev Req Model (2009 GRC) Revised 01-18-2010 3" xfId="8579"/>
    <cellStyle name="_Portfolio SPlan Base Case.xls Chart 3_Book2_Electric Rev Req Model (2009 GRC) Revised 01-18-2010 4" xfId="8580"/>
    <cellStyle name="_Portfolio SPlan Base Case.xls Chart 3_Book2_Electric Rev Req Model (2009 GRC) Revised 01-18-2010_DEM-WP(C) ENERG10C--ctn Mid-C_042010 2010GRC" xfId="2867"/>
    <cellStyle name="_Portfolio SPlan Base Case.xls Chart 3_Book2_Final Order Electric EXHIBIT A-1" xfId="2868"/>
    <cellStyle name="_Portfolio SPlan Base Case.xls Chart 3_Book2_Final Order Electric EXHIBIT A-1 2" xfId="8581"/>
    <cellStyle name="_Portfolio SPlan Base Case.xls Chart 3_Book2_Final Order Electric EXHIBIT A-1 2 2" xfId="8582"/>
    <cellStyle name="_Portfolio SPlan Base Case.xls Chart 3_Book2_Final Order Electric EXHIBIT A-1 3" xfId="8583"/>
    <cellStyle name="_Portfolio SPlan Base Case.xls Chart 3_Book2_Final Order Electric EXHIBIT A-1 4" xfId="8584"/>
    <cellStyle name="_Portfolio SPlan Base Case.xls Chart 3_Chelan PUD Power Costs (8-10)" xfId="2869"/>
    <cellStyle name="_Portfolio SPlan Base Case.xls Chart 3_Confidential Material" xfId="2870"/>
    <cellStyle name="_Portfolio SPlan Base Case.xls Chart 3_DEM-WP(C) Colstrip 12 Coal Cost Forecast 2010GRC" xfId="2871"/>
    <cellStyle name="_Portfolio SPlan Base Case.xls Chart 3_DEM-WP(C) ENERG10C--ctn Mid-C_042010 2010GRC" xfId="2872"/>
    <cellStyle name="_Portfolio SPlan Base Case.xls Chart 3_DEM-WP(C) Production O&amp;M 2010GRC As-Filed" xfId="2873"/>
    <cellStyle name="_Portfolio SPlan Base Case.xls Chart 3_DEM-WP(C) Production O&amp;M 2010GRC As-Filed 2" xfId="2874"/>
    <cellStyle name="_Portfolio SPlan Base Case.xls Chart 3_DEM-WP(C) Production O&amp;M 2010GRC As-Filed 3" xfId="2875"/>
    <cellStyle name="_Portfolio SPlan Base Case.xls Chart 3_Electric Rev Req Model (2009 GRC) " xfId="2876"/>
    <cellStyle name="_Portfolio SPlan Base Case.xls Chart 3_Electric Rev Req Model (2009 GRC)  2" xfId="2877"/>
    <cellStyle name="_Portfolio SPlan Base Case.xls Chart 3_Electric Rev Req Model (2009 GRC)  2 2" xfId="8585"/>
    <cellStyle name="_Portfolio SPlan Base Case.xls Chart 3_Electric Rev Req Model (2009 GRC)  3" xfId="8586"/>
    <cellStyle name="_Portfolio SPlan Base Case.xls Chart 3_Electric Rev Req Model (2009 GRC)  4" xfId="8587"/>
    <cellStyle name="_Portfolio SPlan Base Case.xls Chart 3_Electric Rev Req Model (2009 GRC) _DEM-WP(C) ENERG10C--ctn Mid-C_042010 2010GRC" xfId="2878"/>
    <cellStyle name="_Portfolio SPlan Base Case.xls Chart 3_Electric Rev Req Model (2009 GRC) Rebuttal" xfId="2879"/>
    <cellStyle name="_Portfolio SPlan Base Case.xls Chart 3_Electric Rev Req Model (2009 GRC) Rebuttal 2" xfId="8588"/>
    <cellStyle name="_Portfolio SPlan Base Case.xls Chart 3_Electric Rev Req Model (2009 GRC) Rebuttal 2 2" xfId="8589"/>
    <cellStyle name="_Portfolio SPlan Base Case.xls Chart 3_Electric Rev Req Model (2009 GRC) Rebuttal 3" xfId="8590"/>
    <cellStyle name="_Portfolio SPlan Base Case.xls Chart 3_Electric Rev Req Model (2009 GRC) Rebuttal 4" xfId="8591"/>
    <cellStyle name="_Portfolio SPlan Base Case.xls Chart 3_Electric Rev Req Model (2009 GRC) Rebuttal REmoval of New  WH Solar AdjustMI" xfId="2880"/>
    <cellStyle name="_Portfolio SPlan Base Case.xls Chart 3_Electric Rev Req Model (2009 GRC) Rebuttal REmoval of New  WH Solar AdjustMI 2" xfId="2881"/>
    <cellStyle name="_Portfolio SPlan Base Case.xls Chart 3_Electric Rev Req Model (2009 GRC) Rebuttal REmoval of New  WH Solar AdjustMI 2 2" xfId="8592"/>
    <cellStyle name="_Portfolio SPlan Base Case.xls Chart 3_Electric Rev Req Model (2009 GRC) Rebuttal REmoval of New  WH Solar AdjustMI 3" xfId="8593"/>
    <cellStyle name="_Portfolio SPlan Base Case.xls Chart 3_Electric Rev Req Model (2009 GRC) Rebuttal REmoval of New  WH Solar AdjustMI 4" xfId="8594"/>
    <cellStyle name="_Portfolio SPlan Base Case.xls Chart 3_Electric Rev Req Model (2009 GRC) Rebuttal REmoval of New  WH Solar AdjustMI_DEM-WP(C) ENERG10C--ctn Mid-C_042010 2010GRC" xfId="2882"/>
    <cellStyle name="_Portfolio SPlan Base Case.xls Chart 3_Electric Rev Req Model (2009 GRC) Revised 01-18-2010" xfId="2883"/>
    <cellStyle name="_Portfolio SPlan Base Case.xls Chart 3_Electric Rev Req Model (2009 GRC) Revised 01-18-2010 2" xfId="2884"/>
    <cellStyle name="_Portfolio SPlan Base Case.xls Chart 3_Electric Rev Req Model (2009 GRC) Revised 01-18-2010 2 2" xfId="8595"/>
    <cellStyle name="_Portfolio SPlan Base Case.xls Chart 3_Electric Rev Req Model (2009 GRC) Revised 01-18-2010 3" xfId="8596"/>
    <cellStyle name="_Portfolio SPlan Base Case.xls Chart 3_Electric Rev Req Model (2009 GRC) Revised 01-18-2010 4" xfId="8597"/>
    <cellStyle name="_Portfolio SPlan Base Case.xls Chart 3_Electric Rev Req Model (2009 GRC) Revised 01-18-2010_DEM-WP(C) ENERG10C--ctn Mid-C_042010 2010GRC" xfId="2885"/>
    <cellStyle name="_Portfolio SPlan Base Case.xls Chart 3_Electric Rev Req Model (2010 GRC)" xfId="8598"/>
    <cellStyle name="_Portfolio SPlan Base Case.xls Chart 3_Electric Rev Req Model (2010 GRC) SF" xfId="8599"/>
    <cellStyle name="_Portfolio SPlan Base Case.xls Chart 3_Final Order Electric EXHIBIT A-1" xfId="2886"/>
    <cellStyle name="_Portfolio SPlan Base Case.xls Chart 3_Final Order Electric EXHIBIT A-1 2" xfId="8600"/>
    <cellStyle name="_Portfolio SPlan Base Case.xls Chart 3_Final Order Electric EXHIBIT A-1 2 2" xfId="8601"/>
    <cellStyle name="_Portfolio SPlan Base Case.xls Chart 3_Final Order Electric EXHIBIT A-1 3" xfId="8602"/>
    <cellStyle name="_Portfolio SPlan Base Case.xls Chart 3_Final Order Electric EXHIBIT A-1 4" xfId="8603"/>
    <cellStyle name="_Portfolio SPlan Base Case.xls Chart 3_NIM Summary" xfId="2887"/>
    <cellStyle name="_Portfolio SPlan Base Case.xls Chart 3_NIM Summary 2" xfId="2888"/>
    <cellStyle name="_Portfolio SPlan Base Case.xls Chart 3_NIM Summary_DEM-WP(C) ENERG10C--ctn Mid-C_042010 2010GRC" xfId="2889"/>
    <cellStyle name="_Portfolio SPlan Base Case.xls Chart 3_Rebuttal Power Costs" xfId="2890"/>
    <cellStyle name="_Portfolio SPlan Base Case.xls Chart 3_Rebuttal Power Costs 2" xfId="2891"/>
    <cellStyle name="_Portfolio SPlan Base Case.xls Chart 3_Rebuttal Power Costs 2 2" xfId="8604"/>
    <cellStyle name="_Portfolio SPlan Base Case.xls Chart 3_Rebuttal Power Costs 3" xfId="8605"/>
    <cellStyle name="_Portfolio SPlan Base Case.xls Chart 3_Rebuttal Power Costs 4" xfId="8606"/>
    <cellStyle name="_Portfolio SPlan Base Case.xls Chart 3_Rebuttal Power Costs_Adj Bench DR 3 for Initial Briefs (Electric)" xfId="2892"/>
    <cellStyle name="_Portfolio SPlan Base Case.xls Chart 3_Rebuttal Power Costs_Adj Bench DR 3 for Initial Briefs (Electric) 2" xfId="2893"/>
    <cellStyle name="_Portfolio SPlan Base Case.xls Chart 3_Rebuttal Power Costs_Adj Bench DR 3 for Initial Briefs (Electric) 2 2" xfId="8607"/>
    <cellStyle name="_Portfolio SPlan Base Case.xls Chart 3_Rebuttal Power Costs_Adj Bench DR 3 for Initial Briefs (Electric) 3" xfId="8608"/>
    <cellStyle name="_Portfolio SPlan Base Case.xls Chart 3_Rebuttal Power Costs_Adj Bench DR 3 for Initial Briefs (Electric) 4" xfId="8609"/>
    <cellStyle name="_Portfolio SPlan Base Case.xls Chart 3_Rebuttal Power Costs_Adj Bench DR 3 for Initial Briefs (Electric)_DEM-WP(C) ENERG10C--ctn Mid-C_042010 2010GRC" xfId="2894"/>
    <cellStyle name="_Portfolio SPlan Base Case.xls Chart 3_Rebuttal Power Costs_DEM-WP(C) ENERG10C--ctn Mid-C_042010 2010GRC" xfId="2895"/>
    <cellStyle name="_Portfolio SPlan Base Case.xls Chart 3_Rebuttal Power Costs_Electric Rev Req Model (2009 GRC) Rebuttal" xfId="2896"/>
    <cellStyle name="_Portfolio SPlan Base Case.xls Chart 3_Rebuttal Power Costs_Electric Rev Req Model (2009 GRC) Rebuttal 2" xfId="8610"/>
    <cellStyle name="_Portfolio SPlan Base Case.xls Chart 3_Rebuttal Power Costs_Electric Rev Req Model (2009 GRC) Rebuttal 2 2" xfId="8611"/>
    <cellStyle name="_Portfolio SPlan Base Case.xls Chart 3_Rebuttal Power Costs_Electric Rev Req Model (2009 GRC) Rebuttal 3" xfId="8612"/>
    <cellStyle name="_Portfolio SPlan Base Case.xls Chart 3_Rebuttal Power Costs_Electric Rev Req Model (2009 GRC) Rebuttal 4" xfId="8613"/>
    <cellStyle name="_Portfolio SPlan Base Case.xls Chart 3_Rebuttal Power Costs_Electric Rev Req Model (2009 GRC) Rebuttal REmoval of New  WH Solar AdjustMI" xfId="2897"/>
    <cellStyle name="_Portfolio SPlan Base Case.xls Chart 3_Rebuttal Power Costs_Electric Rev Req Model (2009 GRC) Rebuttal REmoval of New  WH Solar AdjustMI 2" xfId="2898"/>
    <cellStyle name="_Portfolio SPlan Base Case.xls Chart 3_Rebuttal Power Costs_Electric Rev Req Model (2009 GRC) Rebuttal REmoval of New  WH Solar AdjustMI 2 2" xfId="8614"/>
    <cellStyle name="_Portfolio SPlan Base Case.xls Chart 3_Rebuttal Power Costs_Electric Rev Req Model (2009 GRC) Rebuttal REmoval of New  WH Solar AdjustMI 3" xfId="8615"/>
    <cellStyle name="_Portfolio SPlan Base Case.xls Chart 3_Rebuttal Power Costs_Electric Rev Req Model (2009 GRC) Rebuttal REmoval of New  WH Solar AdjustMI 4" xfId="8616"/>
    <cellStyle name="_Portfolio SPlan Base Case.xls Chart 3_Rebuttal Power Costs_Electric Rev Req Model (2009 GRC) Rebuttal REmoval of New  WH Solar AdjustMI_DEM-WP(C) ENERG10C--ctn Mid-C_042010 2010GRC" xfId="2899"/>
    <cellStyle name="_Portfolio SPlan Base Case.xls Chart 3_Rebuttal Power Costs_Electric Rev Req Model (2009 GRC) Revised 01-18-2010" xfId="2900"/>
    <cellStyle name="_Portfolio SPlan Base Case.xls Chart 3_Rebuttal Power Costs_Electric Rev Req Model (2009 GRC) Revised 01-18-2010 2" xfId="2901"/>
    <cellStyle name="_Portfolio SPlan Base Case.xls Chart 3_Rebuttal Power Costs_Electric Rev Req Model (2009 GRC) Revised 01-18-2010 2 2" xfId="8617"/>
    <cellStyle name="_Portfolio SPlan Base Case.xls Chart 3_Rebuttal Power Costs_Electric Rev Req Model (2009 GRC) Revised 01-18-2010 3" xfId="8618"/>
    <cellStyle name="_Portfolio SPlan Base Case.xls Chart 3_Rebuttal Power Costs_Electric Rev Req Model (2009 GRC) Revised 01-18-2010 4" xfId="8619"/>
    <cellStyle name="_Portfolio SPlan Base Case.xls Chart 3_Rebuttal Power Costs_Electric Rev Req Model (2009 GRC) Revised 01-18-2010_DEM-WP(C) ENERG10C--ctn Mid-C_042010 2010GRC" xfId="2902"/>
    <cellStyle name="_Portfolio SPlan Base Case.xls Chart 3_Rebuttal Power Costs_Final Order Electric EXHIBIT A-1" xfId="2903"/>
    <cellStyle name="_Portfolio SPlan Base Case.xls Chart 3_Rebuttal Power Costs_Final Order Electric EXHIBIT A-1 2" xfId="8620"/>
    <cellStyle name="_Portfolio SPlan Base Case.xls Chart 3_Rebuttal Power Costs_Final Order Electric EXHIBIT A-1 2 2" xfId="8621"/>
    <cellStyle name="_Portfolio SPlan Base Case.xls Chart 3_Rebuttal Power Costs_Final Order Electric EXHIBIT A-1 3" xfId="8622"/>
    <cellStyle name="_Portfolio SPlan Base Case.xls Chart 3_Rebuttal Power Costs_Final Order Electric EXHIBIT A-1 4" xfId="8623"/>
    <cellStyle name="_Portfolio SPlan Base Case.xls Chart 3_TENASKA REGULATORY ASSET" xfId="2904"/>
    <cellStyle name="_Portfolio SPlan Base Case.xls Chart 3_TENASKA REGULATORY ASSET 2" xfId="8624"/>
    <cellStyle name="_Portfolio SPlan Base Case.xls Chart 3_TENASKA REGULATORY ASSET 2 2" xfId="8625"/>
    <cellStyle name="_Portfolio SPlan Base Case.xls Chart 3_TENASKA REGULATORY ASSET 3" xfId="8626"/>
    <cellStyle name="_Portfolio SPlan Base Case.xls Chart 3_TENASKA REGULATORY ASSET 4" xfId="8627"/>
    <cellStyle name="_Power Cost Value Copy 11.30.05 gas 1.09.06 AURORA at 1.10.06" xfId="2905"/>
    <cellStyle name="_Power Cost Value Copy 11.30.05 gas 1.09.06 AURORA at 1.10.06 2" xfId="2906"/>
    <cellStyle name="_Power Cost Value Copy 11.30.05 gas 1.09.06 AURORA at 1.10.06 2 2" xfId="2907"/>
    <cellStyle name="_Power Cost Value Copy 11.30.05 gas 1.09.06 AURORA at 1.10.06 2 2 2" xfId="8628"/>
    <cellStyle name="_Power Cost Value Copy 11.30.05 gas 1.09.06 AURORA at 1.10.06 2 3" xfId="8629"/>
    <cellStyle name="_Power Cost Value Copy 11.30.05 gas 1.09.06 AURORA at 1.10.06 3" xfId="2908"/>
    <cellStyle name="_Power Cost Value Copy 11.30.05 gas 1.09.06 AURORA at 1.10.06 3 2" xfId="8630"/>
    <cellStyle name="_Power Cost Value Copy 11.30.05 gas 1.09.06 AURORA at 1.10.06 4" xfId="2909"/>
    <cellStyle name="_Power Cost Value Copy 11.30.05 gas 1.09.06 AURORA at 1.10.06 4 2" xfId="2910"/>
    <cellStyle name="_Power Cost Value Copy 11.30.05 gas 1.09.06 AURORA at 1.10.06 5" xfId="2911"/>
    <cellStyle name="_Power Cost Value Copy 11.30.05 gas 1.09.06 AURORA at 1.10.06 6" xfId="2912"/>
    <cellStyle name="_Power Cost Value Copy 11.30.05 gas 1.09.06 AURORA at 1.10.06 6 2" xfId="2913"/>
    <cellStyle name="_Power Cost Value Copy 11.30.05 gas 1.09.06 AURORA at 1.10.06 7" xfId="2914"/>
    <cellStyle name="_Power Cost Value Copy 11.30.05 gas 1.09.06 AURORA at 1.10.06 7 2" xfId="2915"/>
    <cellStyle name="_Power Cost Value Copy 11.30.05 gas 1.09.06 AURORA at 1.10.06_04 07E Wild Horse Wind Expansion (C) (2)" xfId="2916"/>
    <cellStyle name="_Power Cost Value Copy 11.30.05 gas 1.09.06 AURORA at 1.10.06_04 07E Wild Horse Wind Expansion (C) (2) 2" xfId="2917"/>
    <cellStyle name="_Power Cost Value Copy 11.30.05 gas 1.09.06 AURORA at 1.10.06_04 07E Wild Horse Wind Expansion (C) (2) 2 2" xfId="8631"/>
    <cellStyle name="_Power Cost Value Copy 11.30.05 gas 1.09.06 AURORA at 1.10.06_04 07E Wild Horse Wind Expansion (C) (2) 3" xfId="8632"/>
    <cellStyle name="_Power Cost Value Copy 11.30.05 gas 1.09.06 AURORA at 1.10.06_04 07E Wild Horse Wind Expansion (C) (2) 4" xfId="8633"/>
    <cellStyle name="_Power Cost Value Copy 11.30.05 gas 1.09.06 AURORA at 1.10.06_04 07E Wild Horse Wind Expansion (C) (2)_Adj Bench DR 3 for Initial Briefs (Electric)" xfId="2918"/>
    <cellStyle name="_Power Cost Value Copy 11.30.05 gas 1.09.06 AURORA at 1.10.06_04 07E Wild Horse Wind Expansion (C) (2)_Adj Bench DR 3 for Initial Briefs (Electric) 2" xfId="2919"/>
    <cellStyle name="_Power Cost Value Copy 11.30.05 gas 1.09.06 AURORA at 1.10.06_04 07E Wild Horse Wind Expansion (C) (2)_Adj Bench DR 3 for Initial Briefs (Electric) 2 2" xfId="8634"/>
    <cellStyle name="_Power Cost Value Copy 11.30.05 gas 1.09.06 AURORA at 1.10.06_04 07E Wild Horse Wind Expansion (C) (2)_Adj Bench DR 3 for Initial Briefs (Electric) 3" xfId="8635"/>
    <cellStyle name="_Power Cost Value Copy 11.30.05 gas 1.09.06 AURORA at 1.10.06_04 07E Wild Horse Wind Expansion (C) (2)_Adj Bench DR 3 for Initial Briefs (Electric) 4" xfId="8636"/>
    <cellStyle name="_Power Cost Value Copy 11.30.05 gas 1.09.06 AURORA at 1.10.06_04 07E Wild Horse Wind Expansion (C) (2)_Adj Bench DR 3 for Initial Briefs (Electric)_DEM-WP(C) ENERG10C--ctn Mid-C_042010 2010GRC" xfId="2920"/>
    <cellStyle name="_Power Cost Value Copy 11.30.05 gas 1.09.06 AURORA at 1.10.06_04 07E Wild Horse Wind Expansion (C) (2)_Book1" xfId="8637"/>
    <cellStyle name="_Power Cost Value Copy 11.30.05 gas 1.09.06 AURORA at 1.10.06_04 07E Wild Horse Wind Expansion (C) (2)_DEM-WP(C) ENERG10C--ctn Mid-C_042010 2010GRC" xfId="2921"/>
    <cellStyle name="_Power Cost Value Copy 11.30.05 gas 1.09.06 AURORA at 1.10.06_04 07E Wild Horse Wind Expansion (C) (2)_Electric Rev Req Model (2009 GRC) " xfId="2922"/>
    <cellStyle name="_Power Cost Value Copy 11.30.05 gas 1.09.06 AURORA at 1.10.06_04 07E Wild Horse Wind Expansion (C) (2)_Electric Rev Req Model (2009 GRC)  2" xfId="2923"/>
    <cellStyle name="_Power Cost Value Copy 11.30.05 gas 1.09.06 AURORA at 1.10.06_04 07E Wild Horse Wind Expansion (C) (2)_Electric Rev Req Model (2009 GRC)  2 2" xfId="8638"/>
    <cellStyle name="_Power Cost Value Copy 11.30.05 gas 1.09.06 AURORA at 1.10.06_04 07E Wild Horse Wind Expansion (C) (2)_Electric Rev Req Model (2009 GRC)  3" xfId="8639"/>
    <cellStyle name="_Power Cost Value Copy 11.30.05 gas 1.09.06 AURORA at 1.10.06_04 07E Wild Horse Wind Expansion (C) (2)_Electric Rev Req Model (2009 GRC)  4" xfId="8640"/>
    <cellStyle name="_Power Cost Value Copy 11.30.05 gas 1.09.06 AURORA at 1.10.06_04 07E Wild Horse Wind Expansion (C) (2)_Electric Rev Req Model (2009 GRC) _DEM-WP(C) ENERG10C--ctn Mid-C_042010 2010GRC" xfId="2924"/>
    <cellStyle name="_Power Cost Value Copy 11.30.05 gas 1.09.06 AURORA at 1.10.06_04 07E Wild Horse Wind Expansion (C) (2)_Electric Rev Req Model (2009 GRC) Rebuttal" xfId="2925"/>
    <cellStyle name="_Power Cost Value Copy 11.30.05 gas 1.09.06 AURORA at 1.10.06_04 07E Wild Horse Wind Expansion (C) (2)_Electric Rev Req Model (2009 GRC) Rebuttal 2" xfId="8641"/>
    <cellStyle name="_Power Cost Value Copy 11.30.05 gas 1.09.06 AURORA at 1.10.06_04 07E Wild Horse Wind Expansion (C) (2)_Electric Rev Req Model (2009 GRC) Rebuttal 2 2" xfId="8642"/>
    <cellStyle name="_Power Cost Value Copy 11.30.05 gas 1.09.06 AURORA at 1.10.06_04 07E Wild Horse Wind Expansion (C) (2)_Electric Rev Req Model (2009 GRC) Rebuttal 3" xfId="8643"/>
    <cellStyle name="_Power Cost Value Copy 11.30.05 gas 1.09.06 AURORA at 1.10.06_04 07E Wild Horse Wind Expansion (C) (2)_Electric Rev Req Model (2009 GRC) Rebuttal 4" xfId="8644"/>
    <cellStyle name="_Power Cost Value Copy 11.30.05 gas 1.09.06 AURORA at 1.10.06_04 07E Wild Horse Wind Expansion (C) (2)_Electric Rev Req Model (2009 GRC) Rebuttal REmoval of New  WH Solar AdjustMI" xfId="2926"/>
    <cellStyle name="_Power Cost Value Copy 11.30.05 gas 1.09.06 AURORA at 1.10.06_04 07E Wild Horse Wind Expansion (C) (2)_Electric Rev Req Model (2009 GRC) Rebuttal REmoval of New  WH Solar AdjustMI 2" xfId="2927"/>
    <cellStyle name="_Power Cost Value Copy 11.30.05 gas 1.09.06 AURORA at 1.10.06_04 07E Wild Horse Wind Expansion (C) (2)_Electric Rev Req Model (2009 GRC) Rebuttal REmoval of New  WH Solar AdjustMI 2 2" xfId="8645"/>
    <cellStyle name="_Power Cost Value Copy 11.30.05 gas 1.09.06 AURORA at 1.10.06_04 07E Wild Horse Wind Expansion (C) (2)_Electric Rev Req Model (2009 GRC) Rebuttal REmoval of New  WH Solar AdjustMI 3" xfId="8646"/>
    <cellStyle name="_Power Cost Value Copy 11.30.05 gas 1.09.06 AURORA at 1.10.06_04 07E Wild Horse Wind Expansion (C) (2)_Electric Rev Req Model (2009 GRC) Rebuttal REmoval of New  WH Solar AdjustMI 4" xfId="8647"/>
    <cellStyle name="_Power Cost Value Copy 11.30.05 gas 1.09.06 AURORA at 1.10.06_04 07E Wild Horse Wind Expansion (C) (2)_Electric Rev Req Model (2009 GRC) Rebuttal REmoval of New  WH Solar AdjustMI_DEM-WP(C) ENERG10C--ctn Mid-C_042010 2010GRC" xfId="2928"/>
    <cellStyle name="_Power Cost Value Copy 11.30.05 gas 1.09.06 AURORA at 1.10.06_04 07E Wild Horse Wind Expansion (C) (2)_Electric Rev Req Model (2009 GRC) Revised 01-18-2010" xfId="2929"/>
    <cellStyle name="_Power Cost Value Copy 11.30.05 gas 1.09.06 AURORA at 1.10.06_04 07E Wild Horse Wind Expansion (C) (2)_Electric Rev Req Model (2009 GRC) Revised 01-18-2010 2" xfId="2930"/>
    <cellStyle name="_Power Cost Value Copy 11.30.05 gas 1.09.06 AURORA at 1.10.06_04 07E Wild Horse Wind Expansion (C) (2)_Electric Rev Req Model (2009 GRC) Revised 01-18-2010 2 2" xfId="8648"/>
    <cellStyle name="_Power Cost Value Copy 11.30.05 gas 1.09.06 AURORA at 1.10.06_04 07E Wild Horse Wind Expansion (C) (2)_Electric Rev Req Model (2009 GRC) Revised 01-18-2010 3" xfId="8649"/>
    <cellStyle name="_Power Cost Value Copy 11.30.05 gas 1.09.06 AURORA at 1.10.06_04 07E Wild Horse Wind Expansion (C) (2)_Electric Rev Req Model (2009 GRC) Revised 01-18-2010 4" xfId="8650"/>
    <cellStyle name="_Power Cost Value Copy 11.30.05 gas 1.09.06 AURORA at 1.10.06_04 07E Wild Horse Wind Expansion (C) (2)_Electric Rev Req Model (2009 GRC) Revised 01-18-2010_DEM-WP(C) ENERG10C--ctn Mid-C_042010 2010GRC" xfId="2931"/>
    <cellStyle name="_Power Cost Value Copy 11.30.05 gas 1.09.06 AURORA at 1.10.06_04 07E Wild Horse Wind Expansion (C) (2)_Electric Rev Req Model (2010 GRC)" xfId="8651"/>
    <cellStyle name="_Power Cost Value Copy 11.30.05 gas 1.09.06 AURORA at 1.10.06_04 07E Wild Horse Wind Expansion (C) (2)_Electric Rev Req Model (2010 GRC) SF" xfId="8652"/>
    <cellStyle name="_Power Cost Value Copy 11.30.05 gas 1.09.06 AURORA at 1.10.06_04 07E Wild Horse Wind Expansion (C) (2)_Final Order Electric EXHIBIT A-1" xfId="2932"/>
    <cellStyle name="_Power Cost Value Copy 11.30.05 gas 1.09.06 AURORA at 1.10.06_04 07E Wild Horse Wind Expansion (C) (2)_Final Order Electric EXHIBIT A-1 2" xfId="8653"/>
    <cellStyle name="_Power Cost Value Copy 11.30.05 gas 1.09.06 AURORA at 1.10.06_04 07E Wild Horse Wind Expansion (C) (2)_Final Order Electric EXHIBIT A-1 2 2" xfId="8654"/>
    <cellStyle name="_Power Cost Value Copy 11.30.05 gas 1.09.06 AURORA at 1.10.06_04 07E Wild Horse Wind Expansion (C) (2)_Final Order Electric EXHIBIT A-1 3" xfId="8655"/>
    <cellStyle name="_Power Cost Value Copy 11.30.05 gas 1.09.06 AURORA at 1.10.06_04 07E Wild Horse Wind Expansion (C) (2)_Final Order Electric EXHIBIT A-1 4" xfId="8656"/>
    <cellStyle name="_Power Cost Value Copy 11.30.05 gas 1.09.06 AURORA at 1.10.06_04 07E Wild Horse Wind Expansion (C) (2)_TENASKA REGULATORY ASSET" xfId="2933"/>
    <cellStyle name="_Power Cost Value Copy 11.30.05 gas 1.09.06 AURORA at 1.10.06_04 07E Wild Horse Wind Expansion (C) (2)_TENASKA REGULATORY ASSET 2" xfId="8657"/>
    <cellStyle name="_Power Cost Value Copy 11.30.05 gas 1.09.06 AURORA at 1.10.06_04 07E Wild Horse Wind Expansion (C) (2)_TENASKA REGULATORY ASSET 2 2" xfId="8658"/>
    <cellStyle name="_Power Cost Value Copy 11.30.05 gas 1.09.06 AURORA at 1.10.06_04 07E Wild Horse Wind Expansion (C) (2)_TENASKA REGULATORY ASSET 3" xfId="8659"/>
    <cellStyle name="_Power Cost Value Copy 11.30.05 gas 1.09.06 AURORA at 1.10.06_04 07E Wild Horse Wind Expansion (C) (2)_TENASKA REGULATORY ASSET 4" xfId="8660"/>
    <cellStyle name="_Power Cost Value Copy 11.30.05 gas 1.09.06 AURORA at 1.10.06_16.37E Wild Horse Expansion DeferralRevwrkingfile SF" xfId="2934"/>
    <cellStyle name="_Power Cost Value Copy 11.30.05 gas 1.09.06 AURORA at 1.10.06_16.37E Wild Horse Expansion DeferralRevwrkingfile SF 2" xfId="2935"/>
    <cellStyle name="_Power Cost Value Copy 11.30.05 gas 1.09.06 AURORA at 1.10.06_16.37E Wild Horse Expansion DeferralRevwrkingfile SF 2 2" xfId="8661"/>
    <cellStyle name="_Power Cost Value Copy 11.30.05 gas 1.09.06 AURORA at 1.10.06_16.37E Wild Horse Expansion DeferralRevwrkingfile SF 3" xfId="8662"/>
    <cellStyle name="_Power Cost Value Copy 11.30.05 gas 1.09.06 AURORA at 1.10.06_16.37E Wild Horse Expansion DeferralRevwrkingfile SF 4" xfId="8663"/>
    <cellStyle name="_Power Cost Value Copy 11.30.05 gas 1.09.06 AURORA at 1.10.06_16.37E Wild Horse Expansion DeferralRevwrkingfile SF_DEM-WP(C) ENERG10C--ctn Mid-C_042010 2010GRC" xfId="2936"/>
    <cellStyle name="_Power Cost Value Copy 11.30.05 gas 1.09.06 AURORA at 1.10.06_2009 Compliance Filing PCA Exhibits for GRC" xfId="8664"/>
    <cellStyle name="_Power Cost Value Copy 11.30.05 gas 1.09.06 AURORA at 1.10.06_2009 Compliance Filing PCA Exhibits for GRC 2" xfId="8665"/>
    <cellStyle name="_Power Cost Value Copy 11.30.05 gas 1.09.06 AURORA at 1.10.06_2009 GRC Compl Filing - Exhibit D" xfId="2937"/>
    <cellStyle name="_Power Cost Value Copy 11.30.05 gas 1.09.06 AURORA at 1.10.06_2009 GRC Compl Filing - Exhibit D 2" xfId="2938"/>
    <cellStyle name="_Power Cost Value Copy 11.30.05 gas 1.09.06 AURORA at 1.10.06_2009 GRC Compl Filing - Exhibit D_DEM-WP(C) ENERG10C--ctn Mid-C_042010 2010GRC" xfId="2939"/>
    <cellStyle name="_Power Cost Value Copy 11.30.05 gas 1.09.06 AURORA at 1.10.06_3.01 Income Statement" xfId="8666"/>
    <cellStyle name="_Power Cost Value Copy 11.30.05 gas 1.09.06 AURORA at 1.10.06_4 31 Regulatory Assets and Liabilities  7 06- Exhibit D" xfId="2940"/>
    <cellStyle name="_Power Cost Value Copy 11.30.05 gas 1.09.06 AURORA at 1.10.06_4 31 Regulatory Assets and Liabilities  7 06- Exhibit D 2" xfId="2941"/>
    <cellStyle name="_Power Cost Value Copy 11.30.05 gas 1.09.06 AURORA at 1.10.06_4 31 Regulatory Assets and Liabilities  7 06- Exhibit D 2 2" xfId="8667"/>
    <cellStyle name="_Power Cost Value Copy 11.30.05 gas 1.09.06 AURORA at 1.10.06_4 31 Regulatory Assets and Liabilities  7 06- Exhibit D 3" xfId="8668"/>
    <cellStyle name="_Power Cost Value Copy 11.30.05 gas 1.09.06 AURORA at 1.10.06_4 31 Regulatory Assets and Liabilities  7 06- Exhibit D 4" xfId="8669"/>
    <cellStyle name="_Power Cost Value Copy 11.30.05 gas 1.09.06 AURORA at 1.10.06_4 31 Regulatory Assets and Liabilities  7 06- Exhibit D_DEM-WP(C) ENERG10C--ctn Mid-C_042010 2010GRC" xfId="2942"/>
    <cellStyle name="_Power Cost Value Copy 11.30.05 gas 1.09.06 AURORA at 1.10.06_4 31 Regulatory Assets and Liabilities  7 06- Exhibit D_NIM Summary" xfId="2943"/>
    <cellStyle name="_Power Cost Value Copy 11.30.05 gas 1.09.06 AURORA at 1.10.06_4 31 Regulatory Assets and Liabilities  7 06- Exhibit D_NIM Summary 2" xfId="2944"/>
    <cellStyle name="_Power Cost Value Copy 11.30.05 gas 1.09.06 AURORA at 1.10.06_4 31 Regulatory Assets and Liabilities  7 06- Exhibit D_NIM Summary_DEM-WP(C) ENERG10C--ctn Mid-C_042010 2010GRC" xfId="2945"/>
    <cellStyle name="_Power Cost Value Copy 11.30.05 gas 1.09.06 AURORA at 1.10.06_4 31E Reg Asset  Liab and EXH D" xfId="2946"/>
    <cellStyle name="_Power Cost Value Copy 11.30.05 gas 1.09.06 AURORA at 1.10.06_4 31E Reg Asset  Liab and EXH D _ Aug 10 Filing (2)" xfId="2947"/>
    <cellStyle name="_Power Cost Value Copy 11.30.05 gas 1.09.06 AURORA at 1.10.06_4 31E Reg Asset  Liab and EXH D _ Aug 10 Filing (2) 2" xfId="2948"/>
    <cellStyle name="_Power Cost Value Copy 11.30.05 gas 1.09.06 AURORA at 1.10.06_4 31E Reg Asset  Liab and EXH D 2" xfId="2949"/>
    <cellStyle name="_Power Cost Value Copy 11.30.05 gas 1.09.06 AURORA at 1.10.06_4 31E Reg Asset  Liab and EXH D 3" xfId="2950"/>
    <cellStyle name="_Power Cost Value Copy 11.30.05 gas 1.09.06 AURORA at 1.10.06_4 32 Regulatory Assets and Liabilities  7 06- Exhibit D" xfId="2951"/>
    <cellStyle name="_Power Cost Value Copy 11.30.05 gas 1.09.06 AURORA at 1.10.06_4 32 Regulatory Assets and Liabilities  7 06- Exhibit D 2" xfId="2952"/>
    <cellStyle name="_Power Cost Value Copy 11.30.05 gas 1.09.06 AURORA at 1.10.06_4 32 Regulatory Assets and Liabilities  7 06- Exhibit D 2 2" xfId="8670"/>
    <cellStyle name="_Power Cost Value Copy 11.30.05 gas 1.09.06 AURORA at 1.10.06_4 32 Regulatory Assets and Liabilities  7 06- Exhibit D 3" xfId="8671"/>
    <cellStyle name="_Power Cost Value Copy 11.30.05 gas 1.09.06 AURORA at 1.10.06_4 32 Regulatory Assets and Liabilities  7 06- Exhibit D 4" xfId="8672"/>
    <cellStyle name="_Power Cost Value Copy 11.30.05 gas 1.09.06 AURORA at 1.10.06_4 32 Regulatory Assets and Liabilities  7 06- Exhibit D_DEM-WP(C) ENERG10C--ctn Mid-C_042010 2010GRC" xfId="2953"/>
    <cellStyle name="_Power Cost Value Copy 11.30.05 gas 1.09.06 AURORA at 1.10.06_4 32 Regulatory Assets and Liabilities  7 06- Exhibit D_NIM Summary" xfId="2954"/>
    <cellStyle name="_Power Cost Value Copy 11.30.05 gas 1.09.06 AURORA at 1.10.06_4 32 Regulatory Assets and Liabilities  7 06- Exhibit D_NIM Summary 2" xfId="2955"/>
    <cellStyle name="_Power Cost Value Copy 11.30.05 gas 1.09.06 AURORA at 1.10.06_4 32 Regulatory Assets and Liabilities  7 06- Exhibit D_NIM Summary_DEM-WP(C) ENERG10C--ctn Mid-C_042010 2010GRC" xfId="2956"/>
    <cellStyle name="_Power Cost Value Copy 11.30.05 gas 1.09.06 AURORA at 1.10.06_ACCOUNTS" xfId="8673"/>
    <cellStyle name="_Power Cost Value Copy 11.30.05 gas 1.09.06 AURORA at 1.10.06_AURORA Total New" xfId="2957"/>
    <cellStyle name="_Power Cost Value Copy 11.30.05 gas 1.09.06 AURORA at 1.10.06_AURORA Total New 2" xfId="2958"/>
    <cellStyle name="_Power Cost Value Copy 11.30.05 gas 1.09.06 AURORA at 1.10.06_Book2" xfId="2959"/>
    <cellStyle name="_Power Cost Value Copy 11.30.05 gas 1.09.06 AURORA at 1.10.06_Book2 2" xfId="2960"/>
    <cellStyle name="_Power Cost Value Copy 11.30.05 gas 1.09.06 AURORA at 1.10.06_Book2 2 2" xfId="8674"/>
    <cellStyle name="_Power Cost Value Copy 11.30.05 gas 1.09.06 AURORA at 1.10.06_Book2 3" xfId="8675"/>
    <cellStyle name="_Power Cost Value Copy 11.30.05 gas 1.09.06 AURORA at 1.10.06_Book2 4" xfId="8676"/>
    <cellStyle name="_Power Cost Value Copy 11.30.05 gas 1.09.06 AURORA at 1.10.06_Book2_Adj Bench DR 3 for Initial Briefs (Electric)" xfId="2961"/>
    <cellStyle name="_Power Cost Value Copy 11.30.05 gas 1.09.06 AURORA at 1.10.06_Book2_Adj Bench DR 3 for Initial Briefs (Electric) 2" xfId="2962"/>
    <cellStyle name="_Power Cost Value Copy 11.30.05 gas 1.09.06 AURORA at 1.10.06_Book2_Adj Bench DR 3 for Initial Briefs (Electric) 2 2" xfId="8677"/>
    <cellStyle name="_Power Cost Value Copy 11.30.05 gas 1.09.06 AURORA at 1.10.06_Book2_Adj Bench DR 3 for Initial Briefs (Electric) 3" xfId="8678"/>
    <cellStyle name="_Power Cost Value Copy 11.30.05 gas 1.09.06 AURORA at 1.10.06_Book2_Adj Bench DR 3 for Initial Briefs (Electric) 4" xfId="8679"/>
    <cellStyle name="_Power Cost Value Copy 11.30.05 gas 1.09.06 AURORA at 1.10.06_Book2_Adj Bench DR 3 for Initial Briefs (Electric)_DEM-WP(C) ENERG10C--ctn Mid-C_042010 2010GRC" xfId="2963"/>
    <cellStyle name="_Power Cost Value Copy 11.30.05 gas 1.09.06 AURORA at 1.10.06_Book2_DEM-WP(C) ENERG10C--ctn Mid-C_042010 2010GRC" xfId="2964"/>
    <cellStyle name="_Power Cost Value Copy 11.30.05 gas 1.09.06 AURORA at 1.10.06_Book2_Electric Rev Req Model (2009 GRC) Rebuttal" xfId="2965"/>
    <cellStyle name="_Power Cost Value Copy 11.30.05 gas 1.09.06 AURORA at 1.10.06_Book2_Electric Rev Req Model (2009 GRC) Rebuttal 2" xfId="8680"/>
    <cellStyle name="_Power Cost Value Copy 11.30.05 gas 1.09.06 AURORA at 1.10.06_Book2_Electric Rev Req Model (2009 GRC) Rebuttal 2 2" xfId="8681"/>
    <cellStyle name="_Power Cost Value Copy 11.30.05 gas 1.09.06 AURORA at 1.10.06_Book2_Electric Rev Req Model (2009 GRC) Rebuttal 3" xfId="8682"/>
    <cellStyle name="_Power Cost Value Copy 11.30.05 gas 1.09.06 AURORA at 1.10.06_Book2_Electric Rev Req Model (2009 GRC) Rebuttal 4" xfId="8683"/>
    <cellStyle name="_Power Cost Value Copy 11.30.05 gas 1.09.06 AURORA at 1.10.06_Book2_Electric Rev Req Model (2009 GRC) Rebuttal REmoval of New  WH Solar AdjustMI" xfId="2966"/>
    <cellStyle name="_Power Cost Value Copy 11.30.05 gas 1.09.06 AURORA at 1.10.06_Book2_Electric Rev Req Model (2009 GRC) Rebuttal REmoval of New  WH Solar AdjustMI 2" xfId="2967"/>
    <cellStyle name="_Power Cost Value Copy 11.30.05 gas 1.09.06 AURORA at 1.10.06_Book2_Electric Rev Req Model (2009 GRC) Rebuttal REmoval of New  WH Solar AdjustMI 2 2" xfId="8684"/>
    <cellStyle name="_Power Cost Value Copy 11.30.05 gas 1.09.06 AURORA at 1.10.06_Book2_Electric Rev Req Model (2009 GRC) Rebuttal REmoval of New  WH Solar AdjustMI 3" xfId="8685"/>
    <cellStyle name="_Power Cost Value Copy 11.30.05 gas 1.09.06 AURORA at 1.10.06_Book2_Electric Rev Req Model (2009 GRC) Rebuttal REmoval of New  WH Solar AdjustMI 4" xfId="8686"/>
    <cellStyle name="_Power Cost Value Copy 11.30.05 gas 1.09.06 AURORA at 1.10.06_Book2_Electric Rev Req Model (2009 GRC) Rebuttal REmoval of New  WH Solar AdjustMI_DEM-WP(C) ENERG10C--ctn Mid-C_042010 2010GRC" xfId="2968"/>
    <cellStyle name="_Power Cost Value Copy 11.30.05 gas 1.09.06 AURORA at 1.10.06_Book2_Electric Rev Req Model (2009 GRC) Revised 01-18-2010" xfId="2969"/>
    <cellStyle name="_Power Cost Value Copy 11.30.05 gas 1.09.06 AURORA at 1.10.06_Book2_Electric Rev Req Model (2009 GRC) Revised 01-18-2010 2" xfId="2970"/>
    <cellStyle name="_Power Cost Value Copy 11.30.05 gas 1.09.06 AURORA at 1.10.06_Book2_Electric Rev Req Model (2009 GRC) Revised 01-18-2010 2 2" xfId="8687"/>
    <cellStyle name="_Power Cost Value Copy 11.30.05 gas 1.09.06 AURORA at 1.10.06_Book2_Electric Rev Req Model (2009 GRC) Revised 01-18-2010 3" xfId="8688"/>
    <cellStyle name="_Power Cost Value Copy 11.30.05 gas 1.09.06 AURORA at 1.10.06_Book2_Electric Rev Req Model (2009 GRC) Revised 01-18-2010 4" xfId="8689"/>
    <cellStyle name="_Power Cost Value Copy 11.30.05 gas 1.09.06 AURORA at 1.10.06_Book2_Electric Rev Req Model (2009 GRC) Revised 01-18-2010_DEM-WP(C) ENERG10C--ctn Mid-C_042010 2010GRC" xfId="2971"/>
    <cellStyle name="_Power Cost Value Copy 11.30.05 gas 1.09.06 AURORA at 1.10.06_Book2_Final Order Electric EXHIBIT A-1" xfId="2972"/>
    <cellStyle name="_Power Cost Value Copy 11.30.05 gas 1.09.06 AURORA at 1.10.06_Book2_Final Order Electric EXHIBIT A-1 2" xfId="8690"/>
    <cellStyle name="_Power Cost Value Copy 11.30.05 gas 1.09.06 AURORA at 1.10.06_Book2_Final Order Electric EXHIBIT A-1 2 2" xfId="8691"/>
    <cellStyle name="_Power Cost Value Copy 11.30.05 gas 1.09.06 AURORA at 1.10.06_Book2_Final Order Electric EXHIBIT A-1 3" xfId="8692"/>
    <cellStyle name="_Power Cost Value Copy 11.30.05 gas 1.09.06 AURORA at 1.10.06_Book2_Final Order Electric EXHIBIT A-1 4" xfId="8693"/>
    <cellStyle name="_Power Cost Value Copy 11.30.05 gas 1.09.06 AURORA at 1.10.06_Book4" xfId="2973"/>
    <cellStyle name="_Power Cost Value Copy 11.30.05 gas 1.09.06 AURORA at 1.10.06_Book4 2" xfId="2974"/>
    <cellStyle name="_Power Cost Value Copy 11.30.05 gas 1.09.06 AURORA at 1.10.06_Book4 2 2" xfId="8694"/>
    <cellStyle name="_Power Cost Value Copy 11.30.05 gas 1.09.06 AURORA at 1.10.06_Book4 3" xfId="8695"/>
    <cellStyle name="_Power Cost Value Copy 11.30.05 gas 1.09.06 AURORA at 1.10.06_Book4 4" xfId="8696"/>
    <cellStyle name="_Power Cost Value Copy 11.30.05 gas 1.09.06 AURORA at 1.10.06_Book4_DEM-WP(C) ENERG10C--ctn Mid-C_042010 2010GRC" xfId="2975"/>
    <cellStyle name="_Power Cost Value Copy 11.30.05 gas 1.09.06 AURORA at 1.10.06_Book9" xfId="2976"/>
    <cellStyle name="_Power Cost Value Copy 11.30.05 gas 1.09.06 AURORA at 1.10.06_Book9 2" xfId="2977"/>
    <cellStyle name="_Power Cost Value Copy 11.30.05 gas 1.09.06 AURORA at 1.10.06_Book9 2 2" xfId="8697"/>
    <cellStyle name="_Power Cost Value Copy 11.30.05 gas 1.09.06 AURORA at 1.10.06_Book9 3" xfId="8698"/>
    <cellStyle name="_Power Cost Value Copy 11.30.05 gas 1.09.06 AURORA at 1.10.06_Book9 4" xfId="8699"/>
    <cellStyle name="_Power Cost Value Copy 11.30.05 gas 1.09.06 AURORA at 1.10.06_Book9_DEM-WP(C) ENERG10C--ctn Mid-C_042010 2010GRC" xfId="2978"/>
    <cellStyle name="_Power Cost Value Copy 11.30.05 gas 1.09.06 AURORA at 1.10.06_Check the Interest Calculation" xfId="8700"/>
    <cellStyle name="_Power Cost Value Copy 11.30.05 gas 1.09.06 AURORA at 1.10.06_Check the Interest Calculation_Scenario 1 REC vs PTC Offset" xfId="8701"/>
    <cellStyle name="_Power Cost Value Copy 11.30.05 gas 1.09.06 AURORA at 1.10.06_Check the Interest Calculation_Scenario 3" xfId="8702"/>
    <cellStyle name="_Power Cost Value Copy 11.30.05 gas 1.09.06 AURORA at 1.10.06_Chelan PUD Power Costs (8-10)" xfId="2979"/>
    <cellStyle name="_Power Cost Value Copy 11.30.05 gas 1.09.06 AURORA at 1.10.06_DEM-WP(C) Chelan Power Costs" xfId="2980"/>
    <cellStyle name="_Power Cost Value Copy 11.30.05 gas 1.09.06 AURORA at 1.10.06_DEM-WP(C) Chelan Power Costs 2" xfId="2981"/>
    <cellStyle name="_Power Cost Value Copy 11.30.05 gas 1.09.06 AURORA at 1.10.06_DEM-WP(C) ENERG10C--ctn Mid-C_042010 2010GRC" xfId="2982"/>
    <cellStyle name="_Power Cost Value Copy 11.30.05 gas 1.09.06 AURORA at 1.10.06_DEM-WP(C) Gas Transport 2010GRC" xfId="2983"/>
    <cellStyle name="_Power Cost Value Copy 11.30.05 gas 1.09.06 AURORA at 1.10.06_DEM-WP(C) Gas Transport 2010GRC 2" xfId="2984"/>
    <cellStyle name="_Power Cost Value Copy 11.30.05 gas 1.09.06 AURORA at 1.10.06_Direct Assignment Distribution Plant 2008" xfId="8703"/>
    <cellStyle name="_Power Cost Value Copy 11.30.05 gas 1.09.06 AURORA at 1.10.06_Direct Assignment Distribution Plant 2008 2" xfId="8704"/>
    <cellStyle name="_Power Cost Value Copy 11.30.05 gas 1.09.06 AURORA at 1.10.06_Direct Assignment Distribution Plant 2008 2 2" xfId="8705"/>
    <cellStyle name="_Power Cost Value Copy 11.30.05 gas 1.09.06 AURORA at 1.10.06_Direct Assignment Distribution Plant 2008 2 2 2" xfId="8706"/>
    <cellStyle name="_Power Cost Value Copy 11.30.05 gas 1.09.06 AURORA at 1.10.06_Direct Assignment Distribution Plant 2008 2 3" xfId="8707"/>
    <cellStyle name="_Power Cost Value Copy 11.30.05 gas 1.09.06 AURORA at 1.10.06_Direct Assignment Distribution Plant 2008 2 3 2" xfId="8708"/>
    <cellStyle name="_Power Cost Value Copy 11.30.05 gas 1.09.06 AURORA at 1.10.06_Direct Assignment Distribution Plant 2008 2 4" xfId="8709"/>
    <cellStyle name="_Power Cost Value Copy 11.30.05 gas 1.09.06 AURORA at 1.10.06_Direct Assignment Distribution Plant 2008 2 4 2" xfId="8710"/>
    <cellStyle name="_Power Cost Value Copy 11.30.05 gas 1.09.06 AURORA at 1.10.06_Direct Assignment Distribution Plant 2008 3" xfId="8711"/>
    <cellStyle name="_Power Cost Value Copy 11.30.05 gas 1.09.06 AURORA at 1.10.06_Direct Assignment Distribution Plant 2008 3 2" xfId="8712"/>
    <cellStyle name="_Power Cost Value Copy 11.30.05 gas 1.09.06 AURORA at 1.10.06_Direct Assignment Distribution Plant 2008 4" xfId="8713"/>
    <cellStyle name="_Power Cost Value Copy 11.30.05 gas 1.09.06 AURORA at 1.10.06_Direct Assignment Distribution Plant 2008 4 2" xfId="8714"/>
    <cellStyle name="_Power Cost Value Copy 11.30.05 gas 1.09.06 AURORA at 1.10.06_Direct Assignment Distribution Plant 2008 5" xfId="8715"/>
    <cellStyle name="_Power Cost Value Copy 11.30.05 gas 1.09.06 AURORA at 1.10.06_Direct Assignment Distribution Plant 2008 6" xfId="8716"/>
    <cellStyle name="_Power Cost Value Copy 11.30.05 gas 1.09.06 AURORA at 1.10.06_Electric COS Inputs" xfId="8717"/>
    <cellStyle name="_Power Cost Value Copy 11.30.05 gas 1.09.06 AURORA at 1.10.06_Electric COS Inputs 2" xfId="8718"/>
    <cellStyle name="_Power Cost Value Copy 11.30.05 gas 1.09.06 AURORA at 1.10.06_Electric COS Inputs 2 2" xfId="8719"/>
    <cellStyle name="_Power Cost Value Copy 11.30.05 gas 1.09.06 AURORA at 1.10.06_Electric COS Inputs 2 2 2" xfId="8720"/>
    <cellStyle name="_Power Cost Value Copy 11.30.05 gas 1.09.06 AURORA at 1.10.06_Electric COS Inputs 2 3" xfId="8721"/>
    <cellStyle name="_Power Cost Value Copy 11.30.05 gas 1.09.06 AURORA at 1.10.06_Electric COS Inputs 2 3 2" xfId="8722"/>
    <cellStyle name="_Power Cost Value Copy 11.30.05 gas 1.09.06 AURORA at 1.10.06_Electric COS Inputs 2 4" xfId="8723"/>
    <cellStyle name="_Power Cost Value Copy 11.30.05 gas 1.09.06 AURORA at 1.10.06_Electric COS Inputs 2 4 2" xfId="8724"/>
    <cellStyle name="_Power Cost Value Copy 11.30.05 gas 1.09.06 AURORA at 1.10.06_Electric COS Inputs 3" xfId="8725"/>
    <cellStyle name="_Power Cost Value Copy 11.30.05 gas 1.09.06 AURORA at 1.10.06_Electric COS Inputs 3 2" xfId="8726"/>
    <cellStyle name="_Power Cost Value Copy 11.30.05 gas 1.09.06 AURORA at 1.10.06_Electric COS Inputs 4" xfId="8727"/>
    <cellStyle name="_Power Cost Value Copy 11.30.05 gas 1.09.06 AURORA at 1.10.06_Electric COS Inputs 4 2" xfId="8728"/>
    <cellStyle name="_Power Cost Value Copy 11.30.05 gas 1.09.06 AURORA at 1.10.06_Electric COS Inputs 5" xfId="8729"/>
    <cellStyle name="_Power Cost Value Copy 11.30.05 gas 1.09.06 AURORA at 1.10.06_Electric COS Inputs 6" xfId="8730"/>
    <cellStyle name="_Power Cost Value Copy 11.30.05 gas 1.09.06 AURORA at 1.10.06_Electric Rate Spread and Rate Design 3.23.09" xfId="8731"/>
    <cellStyle name="_Power Cost Value Copy 11.30.05 gas 1.09.06 AURORA at 1.10.06_Electric Rate Spread and Rate Design 3.23.09 2" xfId="8732"/>
    <cellStyle name="_Power Cost Value Copy 11.30.05 gas 1.09.06 AURORA at 1.10.06_Electric Rate Spread and Rate Design 3.23.09 2 2" xfId="8733"/>
    <cellStyle name="_Power Cost Value Copy 11.30.05 gas 1.09.06 AURORA at 1.10.06_Electric Rate Spread and Rate Design 3.23.09 2 2 2" xfId="8734"/>
    <cellStyle name="_Power Cost Value Copy 11.30.05 gas 1.09.06 AURORA at 1.10.06_Electric Rate Spread and Rate Design 3.23.09 2 3" xfId="8735"/>
    <cellStyle name="_Power Cost Value Copy 11.30.05 gas 1.09.06 AURORA at 1.10.06_Electric Rate Spread and Rate Design 3.23.09 2 3 2" xfId="8736"/>
    <cellStyle name="_Power Cost Value Copy 11.30.05 gas 1.09.06 AURORA at 1.10.06_Electric Rate Spread and Rate Design 3.23.09 2 4" xfId="8737"/>
    <cellStyle name="_Power Cost Value Copy 11.30.05 gas 1.09.06 AURORA at 1.10.06_Electric Rate Spread and Rate Design 3.23.09 2 4 2" xfId="8738"/>
    <cellStyle name="_Power Cost Value Copy 11.30.05 gas 1.09.06 AURORA at 1.10.06_Electric Rate Spread and Rate Design 3.23.09 3" xfId="8739"/>
    <cellStyle name="_Power Cost Value Copy 11.30.05 gas 1.09.06 AURORA at 1.10.06_Electric Rate Spread and Rate Design 3.23.09 3 2" xfId="8740"/>
    <cellStyle name="_Power Cost Value Copy 11.30.05 gas 1.09.06 AURORA at 1.10.06_Electric Rate Spread and Rate Design 3.23.09 4" xfId="8741"/>
    <cellStyle name="_Power Cost Value Copy 11.30.05 gas 1.09.06 AURORA at 1.10.06_Electric Rate Spread and Rate Design 3.23.09 4 2" xfId="8742"/>
    <cellStyle name="_Power Cost Value Copy 11.30.05 gas 1.09.06 AURORA at 1.10.06_Electric Rate Spread and Rate Design 3.23.09 5" xfId="8743"/>
    <cellStyle name="_Power Cost Value Copy 11.30.05 gas 1.09.06 AURORA at 1.10.06_Electric Rate Spread and Rate Design 3.23.09 6" xfId="8744"/>
    <cellStyle name="_Power Cost Value Copy 11.30.05 gas 1.09.06 AURORA at 1.10.06_Exhibit D fr R Gho 12-31-08" xfId="2985"/>
    <cellStyle name="_Power Cost Value Copy 11.30.05 gas 1.09.06 AURORA at 1.10.06_Exhibit D fr R Gho 12-31-08 2" xfId="2986"/>
    <cellStyle name="_Power Cost Value Copy 11.30.05 gas 1.09.06 AURORA at 1.10.06_Exhibit D fr R Gho 12-31-08 3" xfId="8745"/>
    <cellStyle name="_Power Cost Value Copy 11.30.05 gas 1.09.06 AURORA at 1.10.06_Exhibit D fr R Gho 12-31-08 v2" xfId="2987"/>
    <cellStyle name="_Power Cost Value Copy 11.30.05 gas 1.09.06 AURORA at 1.10.06_Exhibit D fr R Gho 12-31-08 v2 2" xfId="2988"/>
    <cellStyle name="_Power Cost Value Copy 11.30.05 gas 1.09.06 AURORA at 1.10.06_Exhibit D fr R Gho 12-31-08 v2 3" xfId="8746"/>
    <cellStyle name="_Power Cost Value Copy 11.30.05 gas 1.09.06 AURORA at 1.10.06_Exhibit D fr R Gho 12-31-08 v2_DEM-WP(C) ENERG10C--ctn Mid-C_042010 2010GRC" xfId="2989"/>
    <cellStyle name="_Power Cost Value Copy 11.30.05 gas 1.09.06 AURORA at 1.10.06_Exhibit D fr R Gho 12-31-08 v2_NIM Summary" xfId="2990"/>
    <cellStyle name="_Power Cost Value Copy 11.30.05 gas 1.09.06 AURORA at 1.10.06_Exhibit D fr R Gho 12-31-08 v2_NIM Summary 2" xfId="2991"/>
    <cellStyle name="_Power Cost Value Copy 11.30.05 gas 1.09.06 AURORA at 1.10.06_Exhibit D fr R Gho 12-31-08 v2_NIM Summary_DEM-WP(C) ENERG10C--ctn Mid-C_042010 2010GRC" xfId="2992"/>
    <cellStyle name="_Power Cost Value Copy 11.30.05 gas 1.09.06 AURORA at 1.10.06_Exhibit D fr R Gho 12-31-08_DEM-WP(C) ENERG10C--ctn Mid-C_042010 2010GRC" xfId="2993"/>
    <cellStyle name="_Power Cost Value Copy 11.30.05 gas 1.09.06 AURORA at 1.10.06_Exhibit D fr R Gho 12-31-08_NIM Summary" xfId="2994"/>
    <cellStyle name="_Power Cost Value Copy 11.30.05 gas 1.09.06 AURORA at 1.10.06_Exhibit D fr R Gho 12-31-08_NIM Summary 2" xfId="2995"/>
    <cellStyle name="_Power Cost Value Copy 11.30.05 gas 1.09.06 AURORA at 1.10.06_Exhibit D fr R Gho 12-31-08_NIM Summary_DEM-WP(C) ENERG10C--ctn Mid-C_042010 2010GRC" xfId="2996"/>
    <cellStyle name="_Power Cost Value Copy 11.30.05 gas 1.09.06 AURORA at 1.10.06_Gas Rev Req Model (2010 GRC)" xfId="8747"/>
    <cellStyle name="_Power Cost Value Copy 11.30.05 gas 1.09.06 AURORA at 1.10.06_Hopkins Ridge Prepaid Tran - Interest Earned RY 12ME Feb  '11" xfId="2997"/>
    <cellStyle name="_Power Cost Value Copy 11.30.05 gas 1.09.06 AURORA at 1.10.06_Hopkins Ridge Prepaid Tran - Interest Earned RY 12ME Feb  '11 2" xfId="2998"/>
    <cellStyle name="_Power Cost Value Copy 11.30.05 gas 1.09.06 AURORA at 1.10.06_Hopkins Ridge Prepaid Tran - Interest Earned RY 12ME Feb  '11_DEM-WP(C) ENERG10C--ctn Mid-C_042010 2010GRC" xfId="2999"/>
    <cellStyle name="_Power Cost Value Copy 11.30.05 gas 1.09.06 AURORA at 1.10.06_Hopkins Ridge Prepaid Tran - Interest Earned RY 12ME Feb  '11_NIM Summary" xfId="3000"/>
    <cellStyle name="_Power Cost Value Copy 11.30.05 gas 1.09.06 AURORA at 1.10.06_Hopkins Ridge Prepaid Tran - Interest Earned RY 12ME Feb  '11_NIM Summary 2" xfId="3001"/>
    <cellStyle name="_Power Cost Value Copy 11.30.05 gas 1.09.06 AURORA at 1.10.06_Hopkins Ridge Prepaid Tran - Interest Earned RY 12ME Feb  '11_NIM Summary_DEM-WP(C) ENERG10C--ctn Mid-C_042010 2010GRC" xfId="3002"/>
    <cellStyle name="_Power Cost Value Copy 11.30.05 gas 1.09.06 AURORA at 1.10.06_Hopkins Ridge Prepaid Tran - Interest Earned RY 12ME Feb  '11_Transmission Workbook for May BOD" xfId="3003"/>
    <cellStyle name="_Power Cost Value Copy 11.30.05 gas 1.09.06 AURORA at 1.10.06_Hopkins Ridge Prepaid Tran - Interest Earned RY 12ME Feb  '11_Transmission Workbook for May BOD 2" xfId="3004"/>
    <cellStyle name="_Power Cost Value Copy 11.30.05 gas 1.09.06 AURORA at 1.10.06_Hopkins Ridge Prepaid Tran - Interest Earned RY 12ME Feb  '11_Transmission Workbook for May BOD_DEM-WP(C) ENERG10C--ctn Mid-C_042010 2010GRC" xfId="3005"/>
    <cellStyle name="_Power Cost Value Copy 11.30.05 gas 1.09.06 AURORA at 1.10.06_INPUTS" xfId="8748"/>
    <cellStyle name="_Power Cost Value Copy 11.30.05 gas 1.09.06 AURORA at 1.10.06_INPUTS 2" xfId="8749"/>
    <cellStyle name="_Power Cost Value Copy 11.30.05 gas 1.09.06 AURORA at 1.10.06_INPUTS 2 2" xfId="8750"/>
    <cellStyle name="_Power Cost Value Copy 11.30.05 gas 1.09.06 AURORA at 1.10.06_INPUTS 2 2 2" xfId="8751"/>
    <cellStyle name="_Power Cost Value Copy 11.30.05 gas 1.09.06 AURORA at 1.10.06_INPUTS 2 3" xfId="8752"/>
    <cellStyle name="_Power Cost Value Copy 11.30.05 gas 1.09.06 AURORA at 1.10.06_INPUTS 2 3 2" xfId="8753"/>
    <cellStyle name="_Power Cost Value Copy 11.30.05 gas 1.09.06 AURORA at 1.10.06_INPUTS 2 4" xfId="8754"/>
    <cellStyle name="_Power Cost Value Copy 11.30.05 gas 1.09.06 AURORA at 1.10.06_INPUTS 2 4 2" xfId="8755"/>
    <cellStyle name="_Power Cost Value Copy 11.30.05 gas 1.09.06 AURORA at 1.10.06_INPUTS 3" xfId="8756"/>
    <cellStyle name="_Power Cost Value Copy 11.30.05 gas 1.09.06 AURORA at 1.10.06_INPUTS 3 2" xfId="8757"/>
    <cellStyle name="_Power Cost Value Copy 11.30.05 gas 1.09.06 AURORA at 1.10.06_INPUTS 4" xfId="8758"/>
    <cellStyle name="_Power Cost Value Copy 11.30.05 gas 1.09.06 AURORA at 1.10.06_INPUTS 4 2" xfId="8759"/>
    <cellStyle name="_Power Cost Value Copy 11.30.05 gas 1.09.06 AURORA at 1.10.06_INPUTS 5" xfId="8760"/>
    <cellStyle name="_Power Cost Value Copy 11.30.05 gas 1.09.06 AURORA at 1.10.06_INPUTS 6" xfId="8761"/>
    <cellStyle name="_Power Cost Value Copy 11.30.05 gas 1.09.06 AURORA at 1.10.06_Leased Transformer &amp; Substation Plant &amp; Rev 12-2009" xfId="8762"/>
    <cellStyle name="_Power Cost Value Copy 11.30.05 gas 1.09.06 AURORA at 1.10.06_Leased Transformer &amp; Substation Plant &amp; Rev 12-2009 2" xfId="8763"/>
    <cellStyle name="_Power Cost Value Copy 11.30.05 gas 1.09.06 AURORA at 1.10.06_Leased Transformer &amp; Substation Plant &amp; Rev 12-2009 2 2" xfId="8764"/>
    <cellStyle name="_Power Cost Value Copy 11.30.05 gas 1.09.06 AURORA at 1.10.06_Leased Transformer &amp; Substation Plant &amp; Rev 12-2009 2 2 2" xfId="8765"/>
    <cellStyle name="_Power Cost Value Copy 11.30.05 gas 1.09.06 AURORA at 1.10.06_Leased Transformer &amp; Substation Plant &amp; Rev 12-2009 2 3" xfId="8766"/>
    <cellStyle name="_Power Cost Value Copy 11.30.05 gas 1.09.06 AURORA at 1.10.06_Leased Transformer &amp; Substation Plant &amp; Rev 12-2009 2 3 2" xfId="8767"/>
    <cellStyle name="_Power Cost Value Copy 11.30.05 gas 1.09.06 AURORA at 1.10.06_Leased Transformer &amp; Substation Plant &amp; Rev 12-2009 2 4" xfId="8768"/>
    <cellStyle name="_Power Cost Value Copy 11.30.05 gas 1.09.06 AURORA at 1.10.06_Leased Transformer &amp; Substation Plant &amp; Rev 12-2009 2 4 2" xfId="8769"/>
    <cellStyle name="_Power Cost Value Copy 11.30.05 gas 1.09.06 AURORA at 1.10.06_Leased Transformer &amp; Substation Plant &amp; Rev 12-2009 3" xfId="8770"/>
    <cellStyle name="_Power Cost Value Copy 11.30.05 gas 1.09.06 AURORA at 1.10.06_Leased Transformer &amp; Substation Plant &amp; Rev 12-2009 3 2" xfId="8771"/>
    <cellStyle name="_Power Cost Value Copy 11.30.05 gas 1.09.06 AURORA at 1.10.06_Leased Transformer &amp; Substation Plant &amp; Rev 12-2009 4" xfId="8772"/>
    <cellStyle name="_Power Cost Value Copy 11.30.05 gas 1.09.06 AURORA at 1.10.06_Leased Transformer &amp; Substation Plant &amp; Rev 12-2009 4 2" xfId="8773"/>
    <cellStyle name="_Power Cost Value Copy 11.30.05 gas 1.09.06 AURORA at 1.10.06_Leased Transformer &amp; Substation Plant &amp; Rev 12-2009 5" xfId="8774"/>
    <cellStyle name="_Power Cost Value Copy 11.30.05 gas 1.09.06 AURORA at 1.10.06_Leased Transformer &amp; Substation Plant &amp; Rev 12-2009 6" xfId="8775"/>
    <cellStyle name="_Power Cost Value Copy 11.30.05 gas 1.09.06 AURORA at 1.10.06_NIM Summary" xfId="3006"/>
    <cellStyle name="_Power Cost Value Copy 11.30.05 gas 1.09.06 AURORA at 1.10.06_NIM Summary 09GRC" xfId="3007"/>
    <cellStyle name="_Power Cost Value Copy 11.30.05 gas 1.09.06 AURORA at 1.10.06_NIM Summary 09GRC 2" xfId="3008"/>
    <cellStyle name="_Power Cost Value Copy 11.30.05 gas 1.09.06 AURORA at 1.10.06_NIM Summary 09GRC_DEM-WP(C) ENERG10C--ctn Mid-C_042010 2010GRC" xfId="3009"/>
    <cellStyle name="_Power Cost Value Copy 11.30.05 gas 1.09.06 AURORA at 1.10.06_NIM Summary 2" xfId="3010"/>
    <cellStyle name="_Power Cost Value Copy 11.30.05 gas 1.09.06 AURORA at 1.10.06_NIM Summary 3" xfId="3011"/>
    <cellStyle name="_Power Cost Value Copy 11.30.05 gas 1.09.06 AURORA at 1.10.06_NIM Summary 4" xfId="8776"/>
    <cellStyle name="_Power Cost Value Copy 11.30.05 gas 1.09.06 AURORA at 1.10.06_NIM Summary 5" xfId="8777"/>
    <cellStyle name="_Power Cost Value Copy 11.30.05 gas 1.09.06 AURORA at 1.10.06_NIM Summary 6" xfId="8778"/>
    <cellStyle name="_Power Cost Value Copy 11.30.05 gas 1.09.06 AURORA at 1.10.06_NIM Summary 7" xfId="8779"/>
    <cellStyle name="_Power Cost Value Copy 11.30.05 gas 1.09.06 AURORA at 1.10.06_NIM Summary 8" xfId="8780"/>
    <cellStyle name="_Power Cost Value Copy 11.30.05 gas 1.09.06 AURORA at 1.10.06_NIM Summary 9" xfId="8781"/>
    <cellStyle name="_Power Cost Value Copy 11.30.05 gas 1.09.06 AURORA at 1.10.06_NIM Summary_DEM-WP(C) ENERG10C--ctn Mid-C_042010 2010GRC" xfId="3012"/>
    <cellStyle name="_Power Cost Value Copy 11.30.05 gas 1.09.06 AURORA at 1.10.06_PCA 10 -  Exhibit D from A Kellogg Jan 2011" xfId="8782"/>
    <cellStyle name="_Power Cost Value Copy 11.30.05 gas 1.09.06 AURORA at 1.10.06_PCA 10 -  Exhibit D from A Kellogg July 2011" xfId="8783"/>
    <cellStyle name="_Power Cost Value Copy 11.30.05 gas 1.09.06 AURORA at 1.10.06_PCA 10 -  Exhibit D from S Free Rcv'd 12-11" xfId="8784"/>
    <cellStyle name="_Power Cost Value Copy 11.30.05 gas 1.09.06 AURORA at 1.10.06_PCA 7 - Exhibit D update 11_30_08 (2)" xfId="3013"/>
    <cellStyle name="_Power Cost Value Copy 11.30.05 gas 1.09.06 AURORA at 1.10.06_PCA 7 - Exhibit D update 11_30_08 (2) 2" xfId="3014"/>
    <cellStyle name="_Power Cost Value Copy 11.30.05 gas 1.09.06 AURORA at 1.10.06_PCA 7 - Exhibit D update 11_30_08 (2) 2 2" xfId="3015"/>
    <cellStyle name="_Power Cost Value Copy 11.30.05 gas 1.09.06 AURORA at 1.10.06_PCA 7 - Exhibit D update 11_30_08 (2) 3" xfId="3016"/>
    <cellStyle name="_Power Cost Value Copy 11.30.05 gas 1.09.06 AURORA at 1.10.06_PCA 7 - Exhibit D update 11_30_08 (2) 4" xfId="8785"/>
    <cellStyle name="_Power Cost Value Copy 11.30.05 gas 1.09.06 AURORA at 1.10.06_PCA 7 - Exhibit D update 11_30_08 (2)_DEM-WP(C) ENERG10C--ctn Mid-C_042010 2010GRC" xfId="3017"/>
    <cellStyle name="_Power Cost Value Copy 11.30.05 gas 1.09.06 AURORA at 1.10.06_PCA 7 - Exhibit D update 11_30_08 (2)_NIM Summary" xfId="3018"/>
    <cellStyle name="_Power Cost Value Copy 11.30.05 gas 1.09.06 AURORA at 1.10.06_PCA 7 - Exhibit D update 11_30_08 (2)_NIM Summary 2" xfId="3019"/>
    <cellStyle name="_Power Cost Value Copy 11.30.05 gas 1.09.06 AURORA at 1.10.06_PCA 7 - Exhibit D update 11_30_08 (2)_NIM Summary_DEM-WP(C) ENERG10C--ctn Mid-C_042010 2010GRC" xfId="3020"/>
    <cellStyle name="_Power Cost Value Copy 11.30.05 gas 1.09.06 AURORA at 1.10.06_PCA 8 - Exhibit D update 12_31_09" xfId="8786"/>
    <cellStyle name="_Power Cost Value Copy 11.30.05 gas 1.09.06 AURORA at 1.10.06_PCA 8 - Exhibit D update 12_31_09 2" xfId="8787"/>
    <cellStyle name="_Power Cost Value Copy 11.30.05 gas 1.09.06 AURORA at 1.10.06_PCA 9 -  Exhibit D April 2010" xfId="8788"/>
    <cellStyle name="_Power Cost Value Copy 11.30.05 gas 1.09.06 AURORA at 1.10.06_PCA 9 -  Exhibit D April 2010 (3)" xfId="3021"/>
    <cellStyle name="_Power Cost Value Copy 11.30.05 gas 1.09.06 AURORA at 1.10.06_PCA 9 -  Exhibit D April 2010 (3) 2" xfId="3022"/>
    <cellStyle name="_Power Cost Value Copy 11.30.05 gas 1.09.06 AURORA at 1.10.06_PCA 9 -  Exhibit D April 2010 (3)_DEM-WP(C) ENERG10C--ctn Mid-C_042010 2010GRC" xfId="3023"/>
    <cellStyle name="_Power Cost Value Copy 11.30.05 gas 1.09.06 AURORA at 1.10.06_PCA 9 -  Exhibit D April 2010 2" xfId="8789"/>
    <cellStyle name="_Power Cost Value Copy 11.30.05 gas 1.09.06 AURORA at 1.10.06_PCA 9 -  Exhibit D April 2010 3" xfId="8790"/>
    <cellStyle name="_Power Cost Value Copy 11.30.05 gas 1.09.06 AURORA at 1.10.06_PCA 9 -  Exhibit D Feb 2010" xfId="8791"/>
    <cellStyle name="_Power Cost Value Copy 11.30.05 gas 1.09.06 AURORA at 1.10.06_PCA 9 -  Exhibit D Feb 2010 2" xfId="8792"/>
    <cellStyle name="_Power Cost Value Copy 11.30.05 gas 1.09.06 AURORA at 1.10.06_PCA 9 -  Exhibit D Feb 2010 v2" xfId="8793"/>
    <cellStyle name="_Power Cost Value Copy 11.30.05 gas 1.09.06 AURORA at 1.10.06_PCA 9 -  Exhibit D Feb 2010 v2 2" xfId="8794"/>
    <cellStyle name="_Power Cost Value Copy 11.30.05 gas 1.09.06 AURORA at 1.10.06_PCA 9 -  Exhibit D Feb 2010 WF" xfId="8795"/>
    <cellStyle name="_Power Cost Value Copy 11.30.05 gas 1.09.06 AURORA at 1.10.06_PCA 9 -  Exhibit D Feb 2010 WF 2" xfId="8796"/>
    <cellStyle name="_Power Cost Value Copy 11.30.05 gas 1.09.06 AURORA at 1.10.06_PCA 9 -  Exhibit D Jan 2010" xfId="8797"/>
    <cellStyle name="_Power Cost Value Copy 11.30.05 gas 1.09.06 AURORA at 1.10.06_PCA 9 -  Exhibit D Jan 2010 2" xfId="8798"/>
    <cellStyle name="_Power Cost Value Copy 11.30.05 gas 1.09.06 AURORA at 1.10.06_PCA 9 -  Exhibit D March 2010 (2)" xfId="8799"/>
    <cellStyle name="_Power Cost Value Copy 11.30.05 gas 1.09.06 AURORA at 1.10.06_PCA 9 -  Exhibit D March 2010 (2) 2" xfId="8800"/>
    <cellStyle name="_Power Cost Value Copy 11.30.05 gas 1.09.06 AURORA at 1.10.06_PCA 9 -  Exhibit D Nov 2010" xfId="8801"/>
    <cellStyle name="_Power Cost Value Copy 11.30.05 gas 1.09.06 AURORA at 1.10.06_PCA 9 -  Exhibit D Nov 2010 2" xfId="8802"/>
    <cellStyle name="_Power Cost Value Copy 11.30.05 gas 1.09.06 AURORA at 1.10.06_PCA 9 - Exhibit D at August 2010" xfId="8803"/>
    <cellStyle name="_Power Cost Value Copy 11.30.05 gas 1.09.06 AURORA at 1.10.06_PCA 9 - Exhibit D at August 2010 2" xfId="8804"/>
    <cellStyle name="_Power Cost Value Copy 11.30.05 gas 1.09.06 AURORA at 1.10.06_PCA 9 - Exhibit D June 2010 GRC" xfId="8805"/>
    <cellStyle name="_Power Cost Value Copy 11.30.05 gas 1.09.06 AURORA at 1.10.06_PCA 9 - Exhibit D June 2010 GRC 2" xfId="8806"/>
    <cellStyle name="_Power Cost Value Copy 11.30.05 gas 1.09.06 AURORA at 1.10.06_Power Costs - Comparison bx Rbtl-Staff-Jt-PC" xfId="3024"/>
    <cellStyle name="_Power Cost Value Copy 11.30.05 gas 1.09.06 AURORA at 1.10.06_Power Costs - Comparison bx Rbtl-Staff-Jt-PC 2" xfId="3025"/>
    <cellStyle name="_Power Cost Value Copy 11.30.05 gas 1.09.06 AURORA at 1.10.06_Power Costs - Comparison bx Rbtl-Staff-Jt-PC 2 2" xfId="8807"/>
    <cellStyle name="_Power Cost Value Copy 11.30.05 gas 1.09.06 AURORA at 1.10.06_Power Costs - Comparison bx Rbtl-Staff-Jt-PC 3" xfId="8808"/>
    <cellStyle name="_Power Cost Value Copy 11.30.05 gas 1.09.06 AURORA at 1.10.06_Power Costs - Comparison bx Rbtl-Staff-Jt-PC 4" xfId="8809"/>
    <cellStyle name="_Power Cost Value Copy 11.30.05 gas 1.09.06 AURORA at 1.10.06_Power Costs - Comparison bx Rbtl-Staff-Jt-PC_Adj Bench DR 3 for Initial Briefs (Electric)" xfId="3026"/>
    <cellStyle name="_Power Cost Value Copy 11.30.05 gas 1.09.06 AURORA at 1.10.06_Power Costs - Comparison bx Rbtl-Staff-Jt-PC_Adj Bench DR 3 for Initial Briefs (Electric) 2" xfId="3027"/>
    <cellStyle name="_Power Cost Value Copy 11.30.05 gas 1.09.06 AURORA at 1.10.06_Power Costs - Comparison bx Rbtl-Staff-Jt-PC_Adj Bench DR 3 for Initial Briefs (Electric) 2 2" xfId="8810"/>
    <cellStyle name="_Power Cost Value Copy 11.30.05 gas 1.09.06 AURORA at 1.10.06_Power Costs - Comparison bx Rbtl-Staff-Jt-PC_Adj Bench DR 3 for Initial Briefs (Electric) 3" xfId="8811"/>
    <cellStyle name="_Power Cost Value Copy 11.30.05 gas 1.09.06 AURORA at 1.10.06_Power Costs - Comparison bx Rbtl-Staff-Jt-PC_Adj Bench DR 3 for Initial Briefs (Electric) 4" xfId="8812"/>
    <cellStyle name="_Power Cost Value Copy 11.30.05 gas 1.09.06 AURORA at 1.10.06_Power Costs - Comparison bx Rbtl-Staff-Jt-PC_Adj Bench DR 3 for Initial Briefs (Electric)_DEM-WP(C) ENERG10C--ctn Mid-C_042010 2010GRC" xfId="3028"/>
    <cellStyle name="_Power Cost Value Copy 11.30.05 gas 1.09.06 AURORA at 1.10.06_Power Costs - Comparison bx Rbtl-Staff-Jt-PC_DEM-WP(C) ENERG10C--ctn Mid-C_042010 2010GRC" xfId="3029"/>
    <cellStyle name="_Power Cost Value Copy 11.30.05 gas 1.09.06 AURORA at 1.10.06_Power Costs - Comparison bx Rbtl-Staff-Jt-PC_Electric Rev Req Model (2009 GRC) Rebuttal" xfId="3030"/>
    <cellStyle name="_Power Cost Value Copy 11.30.05 gas 1.09.06 AURORA at 1.10.06_Power Costs - Comparison bx Rbtl-Staff-Jt-PC_Electric Rev Req Model (2009 GRC) Rebuttal 2" xfId="8813"/>
    <cellStyle name="_Power Cost Value Copy 11.30.05 gas 1.09.06 AURORA at 1.10.06_Power Costs - Comparison bx Rbtl-Staff-Jt-PC_Electric Rev Req Model (2009 GRC) Rebuttal 2 2" xfId="8814"/>
    <cellStyle name="_Power Cost Value Copy 11.30.05 gas 1.09.06 AURORA at 1.10.06_Power Costs - Comparison bx Rbtl-Staff-Jt-PC_Electric Rev Req Model (2009 GRC) Rebuttal 3" xfId="8815"/>
    <cellStyle name="_Power Cost Value Copy 11.30.05 gas 1.09.06 AURORA at 1.10.06_Power Costs - Comparison bx Rbtl-Staff-Jt-PC_Electric Rev Req Model (2009 GRC) Rebuttal 4" xfId="8816"/>
    <cellStyle name="_Power Cost Value Copy 11.30.05 gas 1.09.06 AURORA at 1.10.06_Power Costs - Comparison bx Rbtl-Staff-Jt-PC_Electric Rev Req Model (2009 GRC) Rebuttal REmoval of New  WH Solar AdjustMI" xfId="3031"/>
    <cellStyle name="_Power Cost Value Copy 11.30.05 gas 1.09.06 AURORA at 1.10.06_Power Costs - Comparison bx Rbtl-Staff-Jt-PC_Electric Rev Req Model (2009 GRC) Rebuttal REmoval of New  WH Solar AdjustMI 2" xfId="3032"/>
    <cellStyle name="_Power Cost Value Copy 11.30.05 gas 1.09.06 AURORA at 1.10.06_Power Costs - Comparison bx Rbtl-Staff-Jt-PC_Electric Rev Req Model (2009 GRC) Rebuttal REmoval of New  WH Solar AdjustMI 2 2" xfId="8817"/>
    <cellStyle name="_Power Cost Value Copy 11.30.05 gas 1.09.06 AURORA at 1.10.06_Power Costs - Comparison bx Rbtl-Staff-Jt-PC_Electric Rev Req Model (2009 GRC) Rebuttal REmoval of New  WH Solar AdjustMI 3" xfId="8818"/>
    <cellStyle name="_Power Cost Value Copy 11.30.05 gas 1.09.06 AURORA at 1.10.06_Power Costs - Comparison bx Rbtl-Staff-Jt-PC_Electric Rev Req Model (2009 GRC) Rebuttal REmoval of New  WH Solar AdjustMI 4" xfId="8819"/>
    <cellStyle name="_Power Cost Value Copy 11.30.05 gas 1.09.06 AURORA at 1.10.06_Power Costs - Comparison bx Rbtl-Staff-Jt-PC_Electric Rev Req Model (2009 GRC) Rebuttal REmoval of New  WH Solar AdjustMI_DEM-WP(C) ENERG10C--ctn Mid-C_042010 2010GRC" xfId="3033"/>
    <cellStyle name="_Power Cost Value Copy 11.30.05 gas 1.09.06 AURORA at 1.10.06_Power Costs - Comparison bx Rbtl-Staff-Jt-PC_Electric Rev Req Model (2009 GRC) Revised 01-18-2010" xfId="3034"/>
    <cellStyle name="_Power Cost Value Copy 11.30.05 gas 1.09.06 AURORA at 1.10.06_Power Costs - Comparison bx Rbtl-Staff-Jt-PC_Electric Rev Req Model (2009 GRC) Revised 01-18-2010 2" xfId="3035"/>
    <cellStyle name="_Power Cost Value Copy 11.30.05 gas 1.09.06 AURORA at 1.10.06_Power Costs - Comparison bx Rbtl-Staff-Jt-PC_Electric Rev Req Model (2009 GRC) Revised 01-18-2010 2 2" xfId="8820"/>
    <cellStyle name="_Power Cost Value Copy 11.30.05 gas 1.09.06 AURORA at 1.10.06_Power Costs - Comparison bx Rbtl-Staff-Jt-PC_Electric Rev Req Model (2009 GRC) Revised 01-18-2010 3" xfId="8821"/>
    <cellStyle name="_Power Cost Value Copy 11.30.05 gas 1.09.06 AURORA at 1.10.06_Power Costs - Comparison bx Rbtl-Staff-Jt-PC_Electric Rev Req Model (2009 GRC) Revised 01-18-2010 4" xfId="8822"/>
    <cellStyle name="_Power Cost Value Copy 11.30.05 gas 1.09.06 AURORA at 1.10.06_Power Costs - Comparison bx Rbtl-Staff-Jt-PC_Electric Rev Req Model (2009 GRC) Revised 01-18-2010_DEM-WP(C) ENERG10C--ctn Mid-C_042010 2010GRC" xfId="3036"/>
    <cellStyle name="_Power Cost Value Copy 11.30.05 gas 1.09.06 AURORA at 1.10.06_Power Costs - Comparison bx Rbtl-Staff-Jt-PC_Final Order Electric EXHIBIT A-1" xfId="3037"/>
    <cellStyle name="_Power Cost Value Copy 11.30.05 gas 1.09.06 AURORA at 1.10.06_Power Costs - Comparison bx Rbtl-Staff-Jt-PC_Final Order Electric EXHIBIT A-1 2" xfId="8823"/>
    <cellStyle name="_Power Cost Value Copy 11.30.05 gas 1.09.06 AURORA at 1.10.06_Power Costs - Comparison bx Rbtl-Staff-Jt-PC_Final Order Electric EXHIBIT A-1 2 2" xfId="8824"/>
    <cellStyle name="_Power Cost Value Copy 11.30.05 gas 1.09.06 AURORA at 1.10.06_Power Costs - Comparison bx Rbtl-Staff-Jt-PC_Final Order Electric EXHIBIT A-1 3" xfId="8825"/>
    <cellStyle name="_Power Cost Value Copy 11.30.05 gas 1.09.06 AURORA at 1.10.06_Power Costs - Comparison bx Rbtl-Staff-Jt-PC_Final Order Electric EXHIBIT A-1 4" xfId="8826"/>
    <cellStyle name="_Power Cost Value Copy 11.30.05 gas 1.09.06 AURORA at 1.10.06_Production Adj 4.37" xfId="8827"/>
    <cellStyle name="_Power Cost Value Copy 11.30.05 gas 1.09.06 AURORA at 1.10.06_Production Adj 4.37 2" xfId="8828"/>
    <cellStyle name="_Power Cost Value Copy 11.30.05 gas 1.09.06 AURORA at 1.10.06_Production Adj 4.37 2 2" xfId="8829"/>
    <cellStyle name="_Power Cost Value Copy 11.30.05 gas 1.09.06 AURORA at 1.10.06_Production Adj 4.37 3" xfId="8830"/>
    <cellStyle name="_Power Cost Value Copy 11.30.05 gas 1.09.06 AURORA at 1.10.06_Purchased Power Adj 4.03" xfId="8831"/>
    <cellStyle name="_Power Cost Value Copy 11.30.05 gas 1.09.06 AURORA at 1.10.06_Purchased Power Adj 4.03 2" xfId="8832"/>
    <cellStyle name="_Power Cost Value Copy 11.30.05 gas 1.09.06 AURORA at 1.10.06_Purchased Power Adj 4.03 2 2" xfId="8833"/>
    <cellStyle name="_Power Cost Value Copy 11.30.05 gas 1.09.06 AURORA at 1.10.06_Purchased Power Adj 4.03 3" xfId="8834"/>
    <cellStyle name="_Power Cost Value Copy 11.30.05 gas 1.09.06 AURORA at 1.10.06_Rate Design Sch 24" xfId="8835"/>
    <cellStyle name="_Power Cost Value Copy 11.30.05 gas 1.09.06 AURORA at 1.10.06_Rate Design Sch 24 2" xfId="8836"/>
    <cellStyle name="_Power Cost Value Copy 11.30.05 gas 1.09.06 AURORA at 1.10.06_Rate Design Sch 25" xfId="8837"/>
    <cellStyle name="_Power Cost Value Copy 11.30.05 gas 1.09.06 AURORA at 1.10.06_Rate Design Sch 25 2" xfId="8838"/>
    <cellStyle name="_Power Cost Value Copy 11.30.05 gas 1.09.06 AURORA at 1.10.06_Rate Design Sch 25 2 2" xfId="8839"/>
    <cellStyle name="_Power Cost Value Copy 11.30.05 gas 1.09.06 AURORA at 1.10.06_Rate Design Sch 25 3" xfId="8840"/>
    <cellStyle name="_Power Cost Value Copy 11.30.05 gas 1.09.06 AURORA at 1.10.06_Rate Design Sch 26" xfId="8841"/>
    <cellStyle name="_Power Cost Value Copy 11.30.05 gas 1.09.06 AURORA at 1.10.06_Rate Design Sch 26 2" xfId="8842"/>
    <cellStyle name="_Power Cost Value Copy 11.30.05 gas 1.09.06 AURORA at 1.10.06_Rate Design Sch 26 2 2" xfId="8843"/>
    <cellStyle name="_Power Cost Value Copy 11.30.05 gas 1.09.06 AURORA at 1.10.06_Rate Design Sch 26 3" xfId="8844"/>
    <cellStyle name="_Power Cost Value Copy 11.30.05 gas 1.09.06 AURORA at 1.10.06_Rate Design Sch 31" xfId="8845"/>
    <cellStyle name="_Power Cost Value Copy 11.30.05 gas 1.09.06 AURORA at 1.10.06_Rate Design Sch 31 2" xfId="8846"/>
    <cellStyle name="_Power Cost Value Copy 11.30.05 gas 1.09.06 AURORA at 1.10.06_Rate Design Sch 31 2 2" xfId="8847"/>
    <cellStyle name="_Power Cost Value Copy 11.30.05 gas 1.09.06 AURORA at 1.10.06_Rate Design Sch 31 3" xfId="8848"/>
    <cellStyle name="_Power Cost Value Copy 11.30.05 gas 1.09.06 AURORA at 1.10.06_Rate Design Sch 43" xfId="8849"/>
    <cellStyle name="_Power Cost Value Copy 11.30.05 gas 1.09.06 AURORA at 1.10.06_Rate Design Sch 43 2" xfId="8850"/>
    <cellStyle name="_Power Cost Value Copy 11.30.05 gas 1.09.06 AURORA at 1.10.06_Rate Design Sch 43 2 2" xfId="8851"/>
    <cellStyle name="_Power Cost Value Copy 11.30.05 gas 1.09.06 AURORA at 1.10.06_Rate Design Sch 43 3" xfId="8852"/>
    <cellStyle name="_Power Cost Value Copy 11.30.05 gas 1.09.06 AURORA at 1.10.06_Rate Design Sch 448-449" xfId="8853"/>
    <cellStyle name="_Power Cost Value Copy 11.30.05 gas 1.09.06 AURORA at 1.10.06_Rate Design Sch 448-449 2" xfId="8854"/>
    <cellStyle name="_Power Cost Value Copy 11.30.05 gas 1.09.06 AURORA at 1.10.06_Rate Design Sch 46" xfId="8855"/>
    <cellStyle name="_Power Cost Value Copy 11.30.05 gas 1.09.06 AURORA at 1.10.06_Rate Design Sch 46 2" xfId="8856"/>
    <cellStyle name="_Power Cost Value Copy 11.30.05 gas 1.09.06 AURORA at 1.10.06_Rate Design Sch 46 2 2" xfId="8857"/>
    <cellStyle name="_Power Cost Value Copy 11.30.05 gas 1.09.06 AURORA at 1.10.06_Rate Design Sch 46 3" xfId="8858"/>
    <cellStyle name="_Power Cost Value Copy 11.30.05 gas 1.09.06 AURORA at 1.10.06_Rate Spread" xfId="8859"/>
    <cellStyle name="_Power Cost Value Copy 11.30.05 gas 1.09.06 AURORA at 1.10.06_Rate Spread 2" xfId="8860"/>
    <cellStyle name="_Power Cost Value Copy 11.30.05 gas 1.09.06 AURORA at 1.10.06_Rate Spread 2 2" xfId="8861"/>
    <cellStyle name="_Power Cost Value Copy 11.30.05 gas 1.09.06 AURORA at 1.10.06_Rate Spread 3" xfId="8862"/>
    <cellStyle name="_Power Cost Value Copy 11.30.05 gas 1.09.06 AURORA at 1.10.06_Rebuttal Power Costs" xfId="3038"/>
    <cellStyle name="_Power Cost Value Copy 11.30.05 gas 1.09.06 AURORA at 1.10.06_Rebuttal Power Costs 2" xfId="3039"/>
    <cellStyle name="_Power Cost Value Copy 11.30.05 gas 1.09.06 AURORA at 1.10.06_Rebuttal Power Costs 2 2" xfId="8863"/>
    <cellStyle name="_Power Cost Value Copy 11.30.05 gas 1.09.06 AURORA at 1.10.06_Rebuttal Power Costs 3" xfId="8864"/>
    <cellStyle name="_Power Cost Value Copy 11.30.05 gas 1.09.06 AURORA at 1.10.06_Rebuttal Power Costs 4" xfId="8865"/>
    <cellStyle name="_Power Cost Value Copy 11.30.05 gas 1.09.06 AURORA at 1.10.06_Rebuttal Power Costs_Adj Bench DR 3 for Initial Briefs (Electric)" xfId="3040"/>
    <cellStyle name="_Power Cost Value Copy 11.30.05 gas 1.09.06 AURORA at 1.10.06_Rebuttal Power Costs_Adj Bench DR 3 for Initial Briefs (Electric) 2" xfId="3041"/>
    <cellStyle name="_Power Cost Value Copy 11.30.05 gas 1.09.06 AURORA at 1.10.06_Rebuttal Power Costs_Adj Bench DR 3 for Initial Briefs (Electric) 2 2" xfId="8866"/>
    <cellStyle name="_Power Cost Value Copy 11.30.05 gas 1.09.06 AURORA at 1.10.06_Rebuttal Power Costs_Adj Bench DR 3 for Initial Briefs (Electric) 3" xfId="8867"/>
    <cellStyle name="_Power Cost Value Copy 11.30.05 gas 1.09.06 AURORA at 1.10.06_Rebuttal Power Costs_Adj Bench DR 3 for Initial Briefs (Electric) 4" xfId="8868"/>
    <cellStyle name="_Power Cost Value Copy 11.30.05 gas 1.09.06 AURORA at 1.10.06_Rebuttal Power Costs_Adj Bench DR 3 for Initial Briefs (Electric)_DEM-WP(C) ENERG10C--ctn Mid-C_042010 2010GRC" xfId="3042"/>
    <cellStyle name="_Power Cost Value Copy 11.30.05 gas 1.09.06 AURORA at 1.10.06_Rebuttal Power Costs_DEM-WP(C) ENERG10C--ctn Mid-C_042010 2010GRC" xfId="3043"/>
    <cellStyle name="_Power Cost Value Copy 11.30.05 gas 1.09.06 AURORA at 1.10.06_Rebuttal Power Costs_Electric Rev Req Model (2009 GRC) Rebuttal" xfId="3044"/>
    <cellStyle name="_Power Cost Value Copy 11.30.05 gas 1.09.06 AURORA at 1.10.06_Rebuttal Power Costs_Electric Rev Req Model (2009 GRC) Rebuttal 2" xfId="8869"/>
    <cellStyle name="_Power Cost Value Copy 11.30.05 gas 1.09.06 AURORA at 1.10.06_Rebuttal Power Costs_Electric Rev Req Model (2009 GRC) Rebuttal 2 2" xfId="8870"/>
    <cellStyle name="_Power Cost Value Copy 11.30.05 gas 1.09.06 AURORA at 1.10.06_Rebuttal Power Costs_Electric Rev Req Model (2009 GRC) Rebuttal 3" xfId="8871"/>
    <cellStyle name="_Power Cost Value Copy 11.30.05 gas 1.09.06 AURORA at 1.10.06_Rebuttal Power Costs_Electric Rev Req Model (2009 GRC) Rebuttal 4" xfId="8872"/>
    <cellStyle name="_Power Cost Value Copy 11.30.05 gas 1.09.06 AURORA at 1.10.06_Rebuttal Power Costs_Electric Rev Req Model (2009 GRC) Rebuttal REmoval of New  WH Solar AdjustMI" xfId="3045"/>
    <cellStyle name="_Power Cost Value Copy 11.30.05 gas 1.09.06 AURORA at 1.10.06_Rebuttal Power Costs_Electric Rev Req Model (2009 GRC) Rebuttal REmoval of New  WH Solar AdjustMI 2" xfId="3046"/>
    <cellStyle name="_Power Cost Value Copy 11.30.05 gas 1.09.06 AURORA at 1.10.06_Rebuttal Power Costs_Electric Rev Req Model (2009 GRC) Rebuttal REmoval of New  WH Solar AdjustMI 2 2" xfId="8873"/>
    <cellStyle name="_Power Cost Value Copy 11.30.05 gas 1.09.06 AURORA at 1.10.06_Rebuttal Power Costs_Electric Rev Req Model (2009 GRC) Rebuttal REmoval of New  WH Solar AdjustMI 3" xfId="8874"/>
    <cellStyle name="_Power Cost Value Copy 11.30.05 gas 1.09.06 AURORA at 1.10.06_Rebuttal Power Costs_Electric Rev Req Model (2009 GRC) Rebuttal REmoval of New  WH Solar AdjustMI 4" xfId="8875"/>
    <cellStyle name="_Power Cost Value Copy 11.30.05 gas 1.09.06 AURORA at 1.10.06_Rebuttal Power Costs_Electric Rev Req Model (2009 GRC) Rebuttal REmoval of New  WH Solar AdjustMI_DEM-WP(C) ENERG10C--ctn Mid-C_042010 2010GRC" xfId="3047"/>
    <cellStyle name="_Power Cost Value Copy 11.30.05 gas 1.09.06 AURORA at 1.10.06_Rebuttal Power Costs_Electric Rev Req Model (2009 GRC) Revised 01-18-2010" xfId="3048"/>
    <cellStyle name="_Power Cost Value Copy 11.30.05 gas 1.09.06 AURORA at 1.10.06_Rebuttal Power Costs_Electric Rev Req Model (2009 GRC) Revised 01-18-2010 2" xfId="3049"/>
    <cellStyle name="_Power Cost Value Copy 11.30.05 gas 1.09.06 AURORA at 1.10.06_Rebuttal Power Costs_Electric Rev Req Model (2009 GRC) Revised 01-18-2010 2 2" xfId="8876"/>
    <cellStyle name="_Power Cost Value Copy 11.30.05 gas 1.09.06 AURORA at 1.10.06_Rebuttal Power Costs_Electric Rev Req Model (2009 GRC) Revised 01-18-2010 3" xfId="8877"/>
    <cellStyle name="_Power Cost Value Copy 11.30.05 gas 1.09.06 AURORA at 1.10.06_Rebuttal Power Costs_Electric Rev Req Model (2009 GRC) Revised 01-18-2010 4" xfId="8878"/>
    <cellStyle name="_Power Cost Value Copy 11.30.05 gas 1.09.06 AURORA at 1.10.06_Rebuttal Power Costs_Electric Rev Req Model (2009 GRC) Revised 01-18-2010_DEM-WP(C) ENERG10C--ctn Mid-C_042010 2010GRC" xfId="3050"/>
    <cellStyle name="_Power Cost Value Copy 11.30.05 gas 1.09.06 AURORA at 1.10.06_Rebuttal Power Costs_Final Order Electric EXHIBIT A-1" xfId="3051"/>
    <cellStyle name="_Power Cost Value Copy 11.30.05 gas 1.09.06 AURORA at 1.10.06_Rebuttal Power Costs_Final Order Electric EXHIBIT A-1 2" xfId="8879"/>
    <cellStyle name="_Power Cost Value Copy 11.30.05 gas 1.09.06 AURORA at 1.10.06_Rebuttal Power Costs_Final Order Electric EXHIBIT A-1 2 2" xfId="8880"/>
    <cellStyle name="_Power Cost Value Copy 11.30.05 gas 1.09.06 AURORA at 1.10.06_Rebuttal Power Costs_Final Order Electric EXHIBIT A-1 3" xfId="8881"/>
    <cellStyle name="_Power Cost Value Copy 11.30.05 gas 1.09.06 AURORA at 1.10.06_Rebuttal Power Costs_Final Order Electric EXHIBIT A-1 4" xfId="8882"/>
    <cellStyle name="_Power Cost Value Copy 11.30.05 gas 1.09.06 AURORA at 1.10.06_ROR 5.02" xfId="8883"/>
    <cellStyle name="_Power Cost Value Copy 11.30.05 gas 1.09.06 AURORA at 1.10.06_ROR 5.02 2" xfId="8884"/>
    <cellStyle name="_Power Cost Value Copy 11.30.05 gas 1.09.06 AURORA at 1.10.06_ROR 5.02 2 2" xfId="8885"/>
    <cellStyle name="_Power Cost Value Copy 11.30.05 gas 1.09.06 AURORA at 1.10.06_ROR 5.02 3" xfId="8886"/>
    <cellStyle name="_Power Cost Value Copy 11.30.05 gas 1.09.06 AURORA at 1.10.06_Sch 40 Feeder OH 2008" xfId="8887"/>
    <cellStyle name="_Power Cost Value Copy 11.30.05 gas 1.09.06 AURORA at 1.10.06_Sch 40 Feeder OH 2008 2" xfId="8888"/>
    <cellStyle name="_Power Cost Value Copy 11.30.05 gas 1.09.06 AURORA at 1.10.06_Sch 40 Feeder OH 2008 2 2" xfId="8889"/>
    <cellStyle name="_Power Cost Value Copy 11.30.05 gas 1.09.06 AURORA at 1.10.06_Sch 40 Feeder OH 2008 3" xfId="8890"/>
    <cellStyle name="_Power Cost Value Copy 11.30.05 gas 1.09.06 AURORA at 1.10.06_Sch 40 Interim Energy Rates " xfId="8891"/>
    <cellStyle name="_Power Cost Value Copy 11.30.05 gas 1.09.06 AURORA at 1.10.06_Sch 40 Interim Energy Rates  2" xfId="8892"/>
    <cellStyle name="_Power Cost Value Copy 11.30.05 gas 1.09.06 AURORA at 1.10.06_Sch 40 Interim Energy Rates  2 2" xfId="8893"/>
    <cellStyle name="_Power Cost Value Copy 11.30.05 gas 1.09.06 AURORA at 1.10.06_Sch 40 Interim Energy Rates  3" xfId="8894"/>
    <cellStyle name="_Power Cost Value Copy 11.30.05 gas 1.09.06 AURORA at 1.10.06_Sch 40 Substation A&amp;G 2008" xfId="8895"/>
    <cellStyle name="_Power Cost Value Copy 11.30.05 gas 1.09.06 AURORA at 1.10.06_Sch 40 Substation A&amp;G 2008 2" xfId="8896"/>
    <cellStyle name="_Power Cost Value Copy 11.30.05 gas 1.09.06 AURORA at 1.10.06_Sch 40 Substation A&amp;G 2008 2 2" xfId="8897"/>
    <cellStyle name="_Power Cost Value Copy 11.30.05 gas 1.09.06 AURORA at 1.10.06_Sch 40 Substation A&amp;G 2008 3" xfId="8898"/>
    <cellStyle name="_Power Cost Value Copy 11.30.05 gas 1.09.06 AURORA at 1.10.06_Sch 40 Substation O&amp;M 2008" xfId="8899"/>
    <cellStyle name="_Power Cost Value Copy 11.30.05 gas 1.09.06 AURORA at 1.10.06_Sch 40 Substation O&amp;M 2008 2" xfId="8900"/>
    <cellStyle name="_Power Cost Value Copy 11.30.05 gas 1.09.06 AURORA at 1.10.06_Sch 40 Substation O&amp;M 2008 2 2" xfId="8901"/>
    <cellStyle name="_Power Cost Value Copy 11.30.05 gas 1.09.06 AURORA at 1.10.06_Sch 40 Substation O&amp;M 2008 3" xfId="8902"/>
    <cellStyle name="_Power Cost Value Copy 11.30.05 gas 1.09.06 AURORA at 1.10.06_Subs 2008" xfId="8903"/>
    <cellStyle name="_Power Cost Value Copy 11.30.05 gas 1.09.06 AURORA at 1.10.06_Subs 2008 2" xfId="8904"/>
    <cellStyle name="_Power Cost Value Copy 11.30.05 gas 1.09.06 AURORA at 1.10.06_Subs 2008 2 2" xfId="8905"/>
    <cellStyle name="_Power Cost Value Copy 11.30.05 gas 1.09.06 AURORA at 1.10.06_Subs 2008 3" xfId="8906"/>
    <cellStyle name="_Power Cost Value Copy 11.30.05 gas 1.09.06 AURORA at 1.10.06_Transmission Workbook for May BOD" xfId="3052"/>
    <cellStyle name="_Power Cost Value Copy 11.30.05 gas 1.09.06 AURORA at 1.10.06_Transmission Workbook for May BOD 2" xfId="3053"/>
    <cellStyle name="_Power Cost Value Copy 11.30.05 gas 1.09.06 AURORA at 1.10.06_Transmission Workbook for May BOD_DEM-WP(C) ENERG10C--ctn Mid-C_042010 2010GRC" xfId="3054"/>
    <cellStyle name="_Power Cost Value Copy 11.30.05 gas 1.09.06 AURORA at 1.10.06_Wind Integration 10GRC" xfId="3055"/>
    <cellStyle name="_Power Cost Value Copy 11.30.05 gas 1.09.06 AURORA at 1.10.06_Wind Integration 10GRC 2" xfId="3056"/>
    <cellStyle name="_Power Cost Value Copy 11.30.05 gas 1.09.06 AURORA at 1.10.06_Wind Integration 10GRC_DEM-WP(C) ENERG10C--ctn Mid-C_042010 2010GRC" xfId="3057"/>
    <cellStyle name="_Power Costs Rate Year 11-13-07" xfId="3058"/>
    <cellStyle name="_Price Output" xfId="3059"/>
    <cellStyle name="_Price Output 2" xfId="3060"/>
    <cellStyle name="_Price Output 2 2" xfId="3061"/>
    <cellStyle name="_Price Output 3" xfId="3062"/>
    <cellStyle name="_Price Output 3 2" xfId="3063"/>
    <cellStyle name="_Price Output_DEM-WP(C) Chelan Power Costs" xfId="3064"/>
    <cellStyle name="_Price Output_DEM-WP(C) Chelan Power Costs 2" xfId="3065"/>
    <cellStyle name="_Price Output_DEM-WP(C) ENERG10C--ctn Mid-C_042010 2010GRC" xfId="3066"/>
    <cellStyle name="_Price Output_DEM-WP(C) Gas Transport 2010GRC" xfId="3067"/>
    <cellStyle name="_Price Output_DEM-WP(C) Gas Transport 2010GRC 2" xfId="3068"/>
    <cellStyle name="_Price Output_NIM Summary" xfId="3069"/>
    <cellStyle name="_Price Output_NIM Summary 2" xfId="3070"/>
    <cellStyle name="_Price Output_NIM Summary_DEM-WP(C) ENERG10C--ctn Mid-C_042010 2010GRC" xfId="3071"/>
    <cellStyle name="_Price Output_Wind Integration 10GRC" xfId="3072"/>
    <cellStyle name="_Price Output_Wind Integration 10GRC 2" xfId="3073"/>
    <cellStyle name="_Price Output_Wind Integration 10GRC_DEM-WP(C) ENERG10C--ctn Mid-C_042010 2010GRC" xfId="3074"/>
    <cellStyle name="_Prices" xfId="3075"/>
    <cellStyle name="_Prices 2" xfId="3076"/>
    <cellStyle name="_Prices 2 2" xfId="3077"/>
    <cellStyle name="_Prices 3" xfId="3078"/>
    <cellStyle name="_Prices 3 2" xfId="3079"/>
    <cellStyle name="_Prices_DEM-WP(C) Chelan Power Costs" xfId="3080"/>
    <cellStyle name="_Prices_DEM-WP(C) Chelan Power Costs 2" xfId="3081"/>
    <cellStyle name="_Prices_DEM-WP(C) ENERG10C--ctn Mid-C_042010 2010GRC" xfId="3082"/>
    <cellStyle name="_Prices_DEM-WP(C) Gas Transport 2010GRC" xfId="3083"/>
    <cellStyle name="_Prices_DEM-WP(C) Gas Transport 2010GRC 2" xfId="3084"/>
    <cellStyle name="_Prices_NIM Summary" xfId="3085"/>
    <cellStyle name="_Prices_NIM Summary 2" xfId="3086"/>
    <cellStyle name="_Prices_NIM Summary_DEM-WP(C) ENERG10C--ctn Mid-C_042010 2010GRC" xfId="3087"/>
    <cellStyle name="_Prices_Wind Integration 10GRC" xfId="3088"/>
    <cellStyle name="_Prices_Wind Integration 10GRC 2" xfId="3089"/>
    <cellStyle name="_Prices_Wind Integration 10GRC_DEM-WP(C) ENERG10C--ctn Mid-C_042010 2010GRC" xfId="3090"/>
    <cellStyle name="_Pro Forma Rev 07 GRC" xfId="8907"/>
    <cellStyle name="_x0013__Rebuttal Power Costs" xfId="3091"/>
    <cellStyle name="_x0013__Rebuttal Power Costs 2" xfId="3092"/>
    <cellStyle name="_x0013__Rebuttal Power Costs 2 2" xfId="8908"/>
    <cellStyle name="_x0013__Rebuttal Power Costs 3" xfId="8909"/>
    <cellStyle name="_x0013__Rebuttal Power Costs 4" xfId="8910"/>
    <cellStyle name="_x0013__Rebuttal Power Costs_Adj Bench DR 3 for Initial Briefs (Electric)" xfId="3093"/>
    <cellStyle name="_x0013__Rebuttal Power Costs_Adj Bench DR 3 for Initial Briefs (Electric) 2" xfId="3094"/>
    <cellStyle name="_x0013__Rebuttal Power Costs_Adj Bench DR 3 for Initial Briefs (Electric) 2 2" xfId="8911"/>
    <cellStyle name="_x0013__Rebuttal Power Costs_Adj Bench DR 3 for Initial Briefs (Electric) 3" xfId="8912"/>
    <cellStyle name="_x0013__Rebuttal Power Costs_Adj Bench DR 3 for Initial Briefs (Electric) 4" xfId="8913"/>
    <cellStyle name="_x0013__Rebuttal Power Costs_Adj Bench DR 3 for Initial Briefs (Electric)_DEM-WP(C) ENERG10C--ctn Mid-C_042010 2010GRC" xfId="3095"/>
    <cellStyle name="_x0013__Rebuttal Power Costs_DEM-WP(C) ENERG10C--ctn Mid-C_042010 2010GRC" xfId="3096"/>
    <cellStyle name="_x0013__Rebuttal Power Costs_Electric Rev Req Model (2009 GRC) Rebuttal" xfId="3097"/>
    <cellStyle name="_x0013__Rebuttal Power Costs_Electric Rev Req Model (2009 GRC) Rebuttal 2" xfId="8914"/>
    <cellStyle name="_x0013__Rebuttal Power Costs_Electric Rev Req Model (2009 GRC) Rebuttal 2 2" xfId="8915"/>
    <cellStyle name="_x0013__Rebuttal Power Costs_Electric Rev Req Model (2009 GRC) Rebuttal 3" xfId="8916"/>
    <cellStyle name="_x0013__Rebuttal Power Costs_Electric Rev Req Model (2009 GRC) Rebuttal 4" xfId="8917"/>
    <cellStyle name="_x0013__Rebuttal Power Costs_Electric Rev Req Model (2009 GRC) Rebuttal REmoval of New  WH Solar AdjustMI" xfId="3098"/>
    <cellStyle name="_x0013__Rebuttal Power Costs_Electric Rev Req Model (2009 GRC) Rebuttal REmoval of New  WH Solar AdjustMI 2" xfId="3099"/>
    <cellStyle name="_x0013__Rebuttal Power Costs_Electric Rev Req Model (2009 GRC) Rebuttal REmoval of New  WH Solar AdjustMI 2 2" xfId="8918"/>
    <cellStyle name="_x0013__Rebuttal Power Costs_Electric Rev Req Model (2009 GRC) Rebuttal REmoval of New  WH Solar AdjustMI 3" xfId="8919"/>
    <cellStyle name="_x0013__Rebuttal Power Costs_Electric Rev Req Model (2009 GRC) Rebuttal REmoval of New  WH Solar AdjustMI 4" xfId="8920"/>
    <cellStyle name="_x0013__Rebuttal Power Costs_Electric Rev Req Model (2009 GRC) Rebuttal REmoval of New  WH Solar AdjustMI_DEM-WP(C) ENERG10C--ctn Mid-C_042010 2010GRC" xfId="3100"/>
    <cellStyle name="_x0013__Rebuttal Power Costs_Electric Rev Req Model (2009 GRC) Revised 01-18-2010" xfId="3101"/>
    <cellStyle name="_x0013__Rebuttal Power Costs_Electric Rev Req Model (2009 GRC) Revised 01-18-2010 2" xfId="3102"/>
    <cellStyle name="_x0013__Rebuttal Power Costs_Electric Rev Req Model (2009 GRC) Revised 01-18-2010 2 2" xfId="8921"/>
    <cellStyle name="_x0013__Rebuttal Power Costs_Electric Rev Req Model (2009 GRC) Revised 01-18-2010 3" xfId="8922"/>
    <cellStyle name="_x0013__Rebuttal Power Costs_Electric Rev Req Model (2009 GRC) Revised 01-18-2010 4" xfId="8923"/>
    <cellStyle name="_x0013__Rebuttal Power Costs_Electric Rev Req Model (2009 GRC) Revised 01-18-2010_DEM-WP(C) ENERG10C--ctn Mid-C_042010 2010GRC" xfId="3103"/>
    <cellStyle name="_x0013__Rebuttal Power Costs_Final Order Electric EXHIBIT A-1" xfId="3104"/>
    <cellStyle name="_x0013__Rebuttal Power Costs_Final Order Electric EXHIBIT A-1 2" xfId="8924"/>
    <cellStyle name="_x0013__Rebuttal Power Costs_Final Order Electric EXHIBIT A-1 2 2" xfId="8925"/>
    <cellStyle name="_x0013__Rebuttal Power Costs_Final Order Electric EXHIBIT A-1 3" xfId="8926"/>
    <cellStyle name="_x0013__Rebuttal Power Costs_Final Order Electric EXHIBIT A-1 4" xfId="8927"/>
    <cellStyle name="_recommendation" xfId="3105"/>
    <cellStyle name="_recommendation 2" xfId="3106"/>
    <cellStyle name="_recommendation 2 2" xfId="3107"/>
    <cellStyle name="_recommendation 3" xfId="3108"/>
    <cellStyle name="_recommendation 3 2" xfId="3109"/>
    <cellStyle name="_recommendation_DEM-WP(C) Chelan Power Costs" xfId="3110"/>
    <cellStyle name="_recommendation_DEM-WP(C) Chelan Power Costs 2" xfId="3111"/>
    <cellStyle name="_recommendation_DEM-WP(C) ENERG10C--ctn Mid-C_042010 2010GRC" xfId="3112"/>
    <cellStyle name="_recommendation_DEM-WP(C) Gas Transport 2010GRC" xfId="3113"/>
    <cellStyle name="_recommendation_DEM-WP(C) Gas Transport 2010GRC 2" xfId="3114"/>
    <cellStyle name="_recommendation_DEM-WP(C) Wind Integration Summary 2010GRC" xfId="3115"/>
    <cellStyle name="_recommendation_DEM-WP(C) Wind Integration Summary 2010GRC 2" xfId="3116"/>
    <cellStyle name="_recommendation_DEM-WP(C) Wind Integration Summary 2010GRC_DEM-WP(C) ENERG10C--ctn Mid-C_042010 2010GRC" xfId="3117"/>
    <cellStyle name="_recommendation_NIM Summary" xfId="3118"/>
    <cellStyle name="_recommendation_NIM Summary 2" xfId="3119"/>
    <cellStyle name="_recommendation_NIM Summary_DEM-WP(C) ENERG10C--ctn Mid-C_042010 2010GRC" xfId="3120"/>
    <cellStyle name="_Recon to Darrin's 5.11.05 proforma" xfId="3121"/>
    <cellStyle name="_Recon to Darrin's 5.11.05 proforma 2" xfId="3122"/>
    <cellStyle name="_Recon to Darrin's 5.11.05 proforma 2 2" xfId="3123"/>
    <cellStyle name="_Recon to Darrin's 5.11.05 proforma 2 2 2" xfId="8928"/>
    <cellStyle name="_Recon to Darrin's 5.11.05 proforma 2 3" xfId="8929"/>
    <cellStyle name="_Recon to Darrin's 5.11.05 proforma 3" xfId="3124"/>
    <cellStyle name="_Recon to Darrin's 5.11.05 proforma 3 2" xfId="8930"/>
    <cellStyle name="_Recon to Darrin's 5.11.05 proforma 3 2 2" xfId="8931"/>
    <cellStyle name="_Recon to Darrin's 5.11.05 proforma 3 3" xfId="8932"/>
    <cellStyle name="_Recon to Darrin's 5.11.05 proforma 3 3 2" xfId="8933"/>
    <cellStyle name="_Recon to Darrin's 5.11.05 proforma 3 4" xfId="8934"/>
    <cellStyle name="_Recon to Darrin's 5.11.05 proforma 3 4 2" xfId="8935"/>
    <cellStyle name="_Recon to Darrin's 5.11.05 proforma 4" xfId="3125"/>
    <cellStyle name="_Recon to Darrin's 5.11.05 proforma 4 2" xfId="3126"/>
    <cellStyle name="_Recon to Darrin's 5.11.05 proforma 5" xfId="3127"/>
    <cellStyle name="_Recon to Darrin's 5.11.05 proforma 5 2" xfId="3128"/>
    <cellStyle name="_Recon to Darrin's 5.11.05 proforma 6" xfId="3129"/>
    <cellStyle name="_Recon to Darrin's 5.11.05 proforma 7" xfId="3130"/>
    <cellStyle name="_Recon to Darrin's 5.11.05 proforma 7 2" xfId="3131"/>
    <cellStyle name="_Recon to Darrin's 5.11.05 proforma 8" xfId="3132"/>
    <cellStyle name="_Recon to Darrin's 5.11.05 proforma 8 2" xfId="3133"/>
    <cellStyle name="_Recon to Darrin's 5.11.05 proforma_(C) WHE Proforma with ITC cash grant 10 Yr Amort_for deferral_102809" xfId="3134"/>
    <cellStyle name="_Recon to Darrin's 5.11.05 proforma_(C) WHE Proforma with ITC cash grant 10 Yr Amort_for deferral_102809 2" xfId="3135"/>
    <cellStyle name="_Recon to Darrin's 5.11.05 proforma_(C) WHE Proforma with ITC cash grant 10 Yr Amort_for deferral_102809 2 2" xfId="8936"/>
    <cellStyle name="_Recon to Darrin's 5.11.05 proforma_(C) WHE Proforma with ITC cash grant 10 Yr Amort_for deferral_102809 3" xfId="8937"/>
    <cellStyle name="_Recon to Darrin's 5.11.05 proforma_(C) WHE Proforma with ITC cash grant 10 Yr Amort_for deferral_102809 4" xfId="8938"/>
    <cellStyle name="_Recon to Darrin's 5.11.05 proforma_(C) WHE Proforma with ITC cash grant 10 Yr Amort_for deferral_102809_16.07E Wild Horse Wind Expansionwrkingfile" xfId="3136"/>
    <cellStyle name="_Recon to Darrin's 5.11.05 proforma_(C) WHE Proforma with ITC cash grant 10 Yr Amort_for deferral_102809_16.07E Wild Horse Wind Expansionwrkingfile 2" xfId="3137"/>
    <cellStyle name="_Recon to Darrin's 5.11.05 proforma_(C) WHE Proforma with ITC cash grant 10 Yr Amort_for deferral_102809_16.07E Wild Horse Wind Expansionwrkingfile 2 2" xfId="8939"/>
    <cellStyle name="_Recon to Darrin's 5.11.05 proforma_(C) WHE Proforma with ITC cash grant 10 Yr Amort_for deferral_102809_16.07E Wild Horse Wind Expansionwrkingfile 3" xfId="8940"/>
    <cellStyle name="_Recon to Darrin's 5.11.05 proforma_(C) WHE Proforma with ITC cash grant 10 Yr Amort_for deferral_102809_16.07E Wild Horse Wind Expansionwrkingfile 4" xfId="8941"/>
    <cellStyle name="_Recon to Darrin's 5.11.05 proforma_(C) WHE Proforma with ITC cash grant 10 Yr Amort_for deferral_102809_16.07E Wild Horse Wind Expansionwrkingfile SF" xfId="3138"/>
    <cellStyle name="_Recon to Darrin's 5.11.05 proforma_(C) WHE Proforma with ITC cash grant 10 Yr Amort_for deferral_102809_16.07E Wild Horse Wind Expansionwrkingfile SF 2" xfId="3139"/>
    <cellStyle name="_Recon to Darrin's 5.11.05 proforma_(C) WHE Proforma with ITC cash grant 10 Yr Amort_for deferral_102809_16.07E Wild Horse Wind Expansionwrkingfile SF 2 2" xfId="8942"/>
    <cellStyle name="_Recon to Darrin's 5.11.05 proforma_(C) WHE Proforma with ITC cash grant 10 Yr Amort_for deferral_102809_16.07E Wild Horse Wind Expansionwrkingfile SF 3" xfId="8943"/>
    <cellStyle name="_Recon to Darrin's 5.11.05 proforma_(C) WHE Proforma with ITC cash grant 10 Yr Amort_for deferral_102809_16.07E Wild Horse Wind Expansionwrkingfile SF 4" xfId="8944"/>
    <cellStyle name="_Recon to Darrin's 5.11.05 proforma_(C) WHE Proforma with ITC cash grant 10 Yr Amort_for deferral_102809_16.07E Wild Horse Wind Expansionwrkingfile SF_DEM-WP(C) ENERG10C--ctn Mid-C_042010 2010GRC" xfId="3140"/>
    <cellStyle name="_Recon to Darrin's 5.11.05 proforma_(C) WHE Proforma with ITC cash grant 10 Yr Amort_for deferral_102809_16.07E Wild Horse Wind Expansionwrkingfile_DEM-WP(C) ENERG10C--ctn Mid-C_042010 2010GRC" xfId="3141"/>
    <cellStyle name="_Recon to Darrin's 5.11.05 proforma_(C) WHE Proforma with ITC cash grant 10 Yr Amort_for deferral_102809_16.37E Wild Horse Expansion DeferralRevwrkingfile SF" xfId="3142"/>
    <cellStyle name="_Recon to Darrin's 5.11.05 proforma_(C) WHE Proforma with ITC cash grant 10 Yr Amort_for deferral_102809_16.37E Wild Horse Expansion DeferralRevwrkingfile SF 2" xfId="3143"/>
    <cellStyle name="_Recon to Darrin's 5.11.05 proforma_(C) WHE Proforma with ITC cash grant 10 Yr Amort_for deferral_102809_16.37E Wild Horse Expansion DeferralRevwrkingfile SF 2 2" xfId="8945"/>
    <cellStyle name="_Recon to Darrin's 5.11.05 proforma_(C) WHE Proforma with ITC cash grant 10 Yr Amort_for deferral_102809_16.37E Wild Horse Expansion DeferralRevwrkingfile SF 3" xfId="8946"/>
    <cellStyle name="_Recon to Darrin's 5.11.05 proforma_(C) WHE Proforma with ITC cash grant 10 Yr Amort_for deferral_102809_16.37E Wild Horse Expansion DeferralRevwrkingfile SF 4" xfId="8947"/>
    <cellStyle name="_Recon to Darrin's 5.11.05 proforma_(C) WHE Proforma with ITC cash grant 10 Yr Amort_for deferral_102809_16.37E Wild Horse Expansion DeferralRevwrkingfile SF_DEM-WP(C) ENERG10C--ctn Mid-C_042010 2010GRC" xfId="3144"/>
    <cellStyle name="_Recon to Darrin's 5.11.05 proforma_(C) WHE Proforma with ITC cash grant 10 Yr Amort_for deferral_102809_DEM-WP(C) ENERG10C--ctn Mid-C_042010 2010GRC" xfId="3145"/>
    <cellStyle name="_Recon to Darrin's 5.11.05 proforma_(C) WHE Proforma with ITC cash grant 10 Yr Amort_for rebuttal_120709" xfId="3146"/>
    <cellStyle name="_Recon to Darrin's 5.11.05 proforma_(C) WHE Proforma with ITC cash grant 10 Yr Amort_for rebuttal_120709 2" xfId="3147"/>
    <cellStyle name="_Recon to Darrin's 5.11.05 proforma_(C) WHE Proforma with ITC cash grant 10 Yr Amort_for rebuttal_120709 2 2" xfId="8948"/>
    <cellStyle name="_Recon to Darrin's 5.11.05 proforma_(C) WHE Proforma with ITC cash grant 10 Yr Amort_for rebuttal_120709 3" xfId="8949"/>
    <cellStyle name="_Recon to Darrin's 5.11.05 proforma_(C) WHE Proforma with ITC cash grant 10 Yr Amort_for rebuttal_120709 4" xfId="8950"/>
    <cellStyle name="_Recon to Darrin's 5.11.05 proforma_(C) WHE Proforma with ITC cash grant 10 Yr Amort_for rebuttal_120709_DEM-WP(C) ENERG10C--ctn Mid-C_042010 2010GRC" xfId="3148"/>
    <cellStyle name="_Recon to Darrin's 5.11.05 proforma_04.07E Wild Horse Wind Expansion" xfId="3149"/>
    <cellStyle name="_Recon to Darrin's 5.11.05 proforma_04.07E Wild Horse Wind Expansion 2" xfId="3150"/>
    <cellStyle name="_Recon to Darrin's 5.11.05 proforma_04.07E Wild Horse Wind Expansion 2 2" xfId="8951"/>
    <cellStyle name="_Recon to Darrin's 5.11.05 proforma_04.07E Wild Horse Wind Expansion 3" xfId="8952"/>
    <cellStyle name="_Recon to Darrin's 5.11.05 proforma_04.07E Wild Horse Wind Expansion 4" xfId="8953"/>
    <cellStyle name="_Recon to Darrin's 5.11.05 proforma_04.07E Wild Horse Wind Expansion_16.07E Wild Horse Wind Expansionwrkingfile" xfId="3151"/>
    <cellStyle name="_Recon to Darrin's 5.11.05 proforma_04.07E Wild Horse Wind Expansion_16.07E Wild Horse Wind Expansionwrkingfile 2" xfId="3152"/>
    <cellStyle name="_Recon to Darrin's 5.11.05 proforma_04.07E Wild Horse Wind Expansion_16.07E Wild Horse Wind Expansionwrkingfile 2 2" xfId="8954"/>
    <cellStyle name="_Recon to Darrin's 5.11.05 proforma_04.07E Wild Horse Wind Expansion_16.07E Wild Horse Wind Expansionwrkingfile 3" xfId="8955"/>
    <cellStyle name="_Recon to Darrin's 5.11.05 proforma_04.07E Wild Horse Wind Expansion_16.07E Wild Horse Wind Expansionwrkingfile 4" xfId="8956"/>
    <cellStyle name="_Recon to Darrin's 5.11.05 proforma_04.07E Wild Horse Wind Expansion_16.07E Wild Horse Wind Expansionwrkingfile SF" xfId="3153"/>
    <cellStyle name="_Recon to Darrin's 5.11.05 proforma_04.07E Wild Horse Wind Expansion_16.07E Wild Horse Wind Expansionwrkingfile SF 2" xfId="3154"/>
    <cellStyle name="_Recon to Darrin's 5.11.05 proforma_04.07E Wild Horse Wind Expansion_16.07E Wild Horse Wind Expansionwrkingfile SF 2 2" xfId="8957"/>
    <cellStyle name="_Recon to Darrin's 5.11.05 proforma_04.07E Wild Horse Wind Expansion_16.07E Wild Horse Wind Expansionwrkingfile SF 3" xfId="8958"/>
    <cellStyle name="_Recon to Darrin's 5.11.05 proforma_04.07E Wild Horse Wind Expansion_16.07E Wild Horse Wind Expansionwrkingfile SF 4" xfId="8959"/>
    <cellStyle name="_Recon to Darrin's 5.11.05 proforma_04.07E Wild Horse Wind Expansion_16.07E Wild Horse Wind Expansionwrkingfile SF_DEM-WP(C) ENERG10C--ctn Mid-C_042010 2010GRC" xfId="3155"/>
    <cellStyle name="_Recon to Darrin's 5.11.05 proforma_04.07E Wild Horse Wind Expansion_16.07E Wild Horse Wind Expansionwrkingfile_DEM-WP(C) ENERG10C--ctn Mid-C_042010 2010GRC" xfId="3156"/>
    <cellStyle name="_Recon to Darrin's 5.11.05 proforma_04.07E Wild Horse Wind Expansion_16.37E Wild Horse Expansion DeferralRevwrkingfile SF" xfId="3157"/>
    <cellStyle name="_Recon to Darrin's 5.11.05 proforma_04.07E Wild Horse Wind Expansion_16.37E Wild Horse Expansion DeferralRevwrkingfile SF 2" xfId="3158"/>
    <cellStyle name="_Recon to Darrin's 5.11.05 proforma_04.07E Wild Horse Wind Expansion_16.37E Wild Horse Expansion DeferralRevwrkingfile SF 2 2" xfId="8960"/>
    <cellStyle name="_Recon to Darrin's 5.11.05 proforma_04.07E Wild Horse Wind Expansion_16.37E Wild Horse Expansion DeferralRevwrkingfile SF 3" xfId="8961"/>
    <cellStyle name="_Recon to Darrin's 5.11.05 proforma_04.07E Wild Horse Wind Expansion_16.37E Wild Horse Expansion DeferralRevwrkingfile SF 4" xfId="8962"/>
    <cellStyle name="_Recon to Darrin's 5.11.05 proforma_04.07E Wild Horse Wind Expansion_16.37E Wild Horse Expansion DeferralRevwrkingfile SF_DEM-WP(C) ENERG10C--ctn Mid-C_042010 2010GRC" xfId="3159"/>
    <cellStyle name="_Recon to Darrin's 5.11.05 proforma_04.07E Wild Horse Wind Expansion_DEM-WP(C) ENERG10C--ctn Mid-C_042010 2010GRC" xfId="3160"/>
    <cellStyle name="_Recon to Darrin's 5.11.05 proforma_16.07E Wild Horse Wind Expansionwrkingfile" xfId="3161"/>
    <cellStyle name="_Recon to Darrin's 5.11.05 proforma_16.07E Wild Horse Wind Expansionwrkingfile 2" xfId="3162"/>
    <cellStyle name="_Recon to Darrin's 5.11.05 proforma_16.07E Wild Horse Wind Expansionwrkingfile 2 2" xfId="8963"/>
    <cellStyle name="_Recon to Darrin's 5.11.05 proforma_16.07E Wild Horse Wind Expansionwrkingfile 3" xfId="8964"/>
    <cellStyle name="_Recon to Darrin's 5.11.05 proforma_16.07E Wild Horse Wind Expansionwrkingfile 4" xfId="8965"/>
    <cellStyle name="_Recon to Darrin's 5.11.05 proforma_16.07E Wild Horse Wind Expansionwrkingfile SF" xfId="3163"/>
    <cellStyle name="_Recon to Darrin's 5.11.05 proforma_16.07E Wild Horse Wind Expansionwrkingfile SF 2" xfId="3164"/>
    <cellStyle name="_Recon to Darrin's 5.11.05 proforma_16.07E Wild Horse Wind Expansionwrkingfile SF 2 2" xfId="8966"/>
    <cellStyle name="_Recon to Darrin's 5.11.05 proforma_16.07E Wild Horse Wind Expansionwrkingfile SF 3" xfId="8967"/>
    <cellStyle name="_Recon to Darrin's 5.11.05 proforma_16.07E Wild Horse Wind Expansionwrkingfile SF 4" xfId="8968"/>
    <cellStyle name="_Recon to Darrin's 5.11.05 proforma_16.07E Wild Horse Wind Expansionwrkingfile SF_DEM-WP(C) ENERG10C--ctn Mid-C_042010 2010GRC" xfId="3165"/>
    <cellStyle name="_Recon to Darrin's 5.11.05 proforma_16.07E Wild Horse Wind Expansionwrkingfile_DEM-WP(C) ENERG10C--ctn Mid-C_042010 2010GRC" xfId="3166"/>
    <cellStyle name="_Recon to Darrin's 5.11.05 proforma_16.37E Wild Horse Expansion DeferralRevwrkingfile SF" xfId="3167"/>
    <cellStyle name="_Recon to Darrin's 5.11.05 proforma_16.37E Wild Horse Expansion DeferralRevwrkingfile SF 2" xfId="3168"/>
    <cellStyle name="_Recon to Darrin's 5.11.05 proforma_16.37E Wild Horse Expansion DeferralRevwrkingfile SF 2 2" xfId="8969"/>
    <cellStyle name="_Recon to Darrin's 5.11.05 proforma_16.37E Wild Horse Expansion DeferralRevwrkingfile SF 3" xfId="8970"/>
    <cellStyle name="_Recon to Darrin's 5.11.05 proforma_16.37E Wild Horse Expansion DeferralRevwrkingfile SF 4" xfId="8971"/>
    <cellStyle name="_Recon to Darrin's 5.11.05 proforma_16.37E Wild Horse Expansion DeferralRevwrkingfile SF_DEM-WP(C) ENERG10C--ctn Mid-C_042010 2010GRC" xfId="3169"/>
    <cellStyle name="_Recon to Darrin's 5.11.05 proforma_2009 Compliance Filing PCA Exhibits for GRC" xfId="8972"/>
    <cellStyle name="_Recon to Darrin's 5.11.05 proforma_2009 Compliance Filing PCA Exhibits for GRC 2" xfId="8973"/>
    <cellStyle name="_Recon to Darrin's 5.11.05 proforma_2009 GRC Compl Filing - Exhibit D" xfId="3170"/>
    <cellStyle name="_Recon to Darrin's 5.11.05 proforma_2009 GRC Compl Filing - Exhibit D 2" xfId="3171"/>
    <cellStyle name="_Recon to Darrin's 5.11.05 proforma_2009 GRC Compl Filing - Exhibit D_DEM-WP(C) ENERG10C--ctn Mid-C_042010 2010GRC" xfId="3172"/>
    <cellStyle name="_Recon to Darrin's 5.11.05 proforma_3.01 Income Statement" xfId="8974"/>
    <cellStyle name="_Recon to Darrin's 5.11.05 proforma_4 31 Regulatory Assets and Liabilities  7 06- Exhibit D" xfId="3173"/>
    <cellStyle name="_Recon to Darrin's 5.11.05 proforma_4 31 Regulatory Assets and Liabilities  7 06- Exhibit D 2" xfId="3174"/>
    <cellStyle name="_Recon to Darrin's 5.11.05 proforma_4 31 Regulatory Assets and Liabilities  7 06- Exhibit D 2 2" xfId="8975"/>
    <cellStyle name="_Recon to Darrin's 5.11.05 proforma_4 31 Regulatory Assets and Liabilities  7 06- Exhibit D 3" xfId="8976"/>
    <cellStyle name="_Recon to Darrin's 5.11.05 proforma_4 31 Regulatory Assets and Liabilities  7 06- Exhibit D 4" xfId="8977"/>
    <cellStyle name="_Recon to Darrin's 5.11.05 proforma_4 31 Regulatory Assets and Liabilities  7 06- Exhibit D_DEM-WP(C) ENERG10C--ctn Mid-C_042010 2010GRC" xfId="3175"/>
    <cellStyle name="_Recon to Darrin's 5.11.05 proforma_4 31 Regulatory Assets and Liabilities  7 06- Exhibit D_NIM Summary" xfId="3176"/>
    <cellStyle name="_Recon to Darrin's 5.11.05 proforma_4 31 Regulatory Assets and Liabilities  7 06- Exhibit D_NIM Summary 2" xfId="3177"/>
    <cellStyle name="_Recon to Darrin's 5.11.05 proforma_4 31 Regulatory Assets and Liabilities  7 06- Exhibit D_NIM Summary_DEM-WP(C) ENERG10C--ctn Mid-C_042010 2010GRC" xfId="3178"/>
    <cellStyle name="_Recon to Darrin's 5.11.05 proforma_4 31 Regulatory Assets and Liabilities  7 06- Exhibit D_NIM+O&amp;M" xfId="3179"/>
    <cellStyle name="_Recon to Darrin's 5.11.05 proforma_4 31 Regulatory Assets and Liabilities  7 06- Exhibit D_NIM+O&amp;M Monthly" xfId="3180"/>
    <cellStyle name="_Recon to Darrin's 5.11.05 proforma_4 31E Reg Asset  Liab and EXH D" xfId="3181"/>
    <cellStyle name="_Recon to Darrin's 5.11.05 proforma_4 31E Reg Asset  Liab and EXH D _ Aug 10 Filing (2)" xfId="3182"/>
    <cellStyle name="_Recon to Darrin's 5.11.05 proforma_4 31E Reg Asset  Liab and EXH D _ Aug 10 Filing (2) 2" xfId="3183"/>
    <cellStyle name="_Recon to Darrin's 5.11.05 proforma_4 31E Reg Asset  Liab and EXH D 2" xfId="3184"/>
    <cellStyle name="_Recon to Darrin's 5.11.05 proforma_4 31E Reg Asset  Liab and EXH D 3" xfId="3185"/>
    <cellStyle name="_Recon to Darrin's 5.11.05 proforma_4 32 Regulatory Assets and Liabilities  7 06- Exhibit D" xfId="3186"/>
    <cellStyle name="_Recon to Darrin's 5.11.05 proforma_4 32 Regulatory Assets and Liabilities  7 06- Exhibit D 2" xfId="3187"/>
    <cellStyle name="_Recon to Darrin's 5.11.05 proforma_4 32 Regulatory Assets and Liabilities  7 06- Exhibit D 2 2" xfId="8978"/>
    <cellStyle name="_Recon to Darrin's 5.11.05 proforma_4 32 Regulatory Assets and Liabilities  7 06- Exhibit D 3" xfId="8979"/>
    <cellStyle name="_Recon to Darrin's 5.11.05 proforma_4 32 Regulatory Assets and Liabilities  7 06- Exhibit D 4" xfId="8980"/>
    <cellStyle name="_Recon to Darrin's 5.11.05 proforma_4 32 Regulatory Assets and Liabilities  7 06- Exhibit D_DEM-WP(C) ENERG10C--ctn Mid-C_042010 2010GRC" xfId="3188"/>
    <cellStyle name="_Recon to Darrin's 5.11.05 proforma_4 32 Regulatory Assets and Liabilities  7 06- Exhibit D_NIM Summary" xfId="3189"/>
    <cellStyle name="_Recon to Darrin's 5.11.05 proforma_4 32 Regulatory Assets and Liabilities  7 06- Exhibit D_NIM Summary 2" xfId="3190"/>
    <cellStyle name="_Recon to Darrin's 5.11.05 proforma_4 32 Regulatory Assets and Liabilities  7 06- Exhibit D_NIM Summary_DEM-WP(C) ENERG10C--ctn Mid-C_042010 2010GRC" xfId="3191"/>
    <cellStyle name="_Recon to Darrin's 5.11.05 proforma_4 32 Regulatory Assets and Liabilities  7 06- Exhibit D_NIM+O&amp;M" xfId="3192"/>
    <cellStyle name="_Recon to Darrin's 5.11.05 proforma_4 32 Regulatory Assets and Liabilities  7 06- Exhibit D_NIM+O&amp;M Monthly" xfId="3193"/>
    <cellStyle name="_Recon to Darrin's 5.11.05 proforma_ACCOUNTS" xfId="8981"/>
    <cellStyle name="_Recon to Darrin's 5.11.05 proforma_AURORA Total New" xfId="3194"/>
    <cellStyle name="_Recon to Darrin's 5.11.05 proforma_AURORA Total New 2" xfId="3195"/>
    <cellStyle name="_Recon to Darrin's 5.11.05 proforma_Book1" xfId="3196"/>
    <cellStyle name="_Recon to Darrin's 5.11.05 proforma_Book2" xfId="3197"/>
    <cellStyle name="_Recon to Darrin's 5.11.05 proforma_Book2 2" xfId="3198"/>
    <cellStyle name="_Recon to Darrin's 5.11.05 proforma_Book2 2 2" xfId="8982"/>
    <cellStyle name="_Recon to Darrin's 5.11.05 proforma_Book2 3" xfId="8983"/>
    <cellStyle name="_Recon to Darrin's 5.11.05 proforma_Book2 4" xfId="8984"/>
    <cellStyle name="_Recon to Darrin's 5.11.05 proforma_Book2_Adj Bench DR 3 for Initial Briefs (Electric)" xfId="3199"/>
    <cellStyle name="_Recon to Darrin's 5.11.05 proforma_Book2_Adj Bench DR 3 for Initial Briefs (Electric) 2" xfId="3200"/>
    <cellStyle name="_Recon to Darrin's 5.11.05 proforma_Book2_Adj Bench DR 3 for Initial Briefs (Electric) 2 2" xfId="8985"/>
    <cellStyle name="_Recon to Darrin's 5.11.05 proforma_Book2_Adj Bench DR 3 for Initial Briefs (Electric) 3" xfId="8986"/>
    <cellStyle name="_Recon to Darrin's 5.11.05 proforma_Book2_Adj Bench DR 3 for Initial Briefs (Electric) 4" xfId="8987"/>
    <cellStyle name="_Recon to Darrin's 5.11.05 proforma_Book2_Adj Bench DR 3 for Initial Briefs (Electric)_DEM-WP(C) ENERG10C--ctn Mid-C_042010 2010GRC" xfId="3201"/>
    <cellStyle name="_Recon to Darrin's 5.11.05 proforma_Book2_DEM-WP(C) ENERG10C--ctn Mid-C_042010 2010GRC" xfId="3202"/>
    <cellStyle name="_Recon to Darrin's 5.11.05 proforma_Book2_Electric Rev Req Model (2009 GRC) Rebuttal" xfId="3203"/>
    <cellStyle name="_Recon to Darrin's 5.11.05 proforma_Book2_Electric Rev Req Model (2009 GRC) Rebuttal 2" xfId="8988"/>
    <cellStyle name="_Recon to Darrin's 5.11.05 proforma_Book2_Electric Rev Req Model (2009 GRC) Rebuttal 2 2" xfId="8989"/>
    <cellStyle name="_Recon to Darrin's 5.11.05 proforma_Book2_Electric Rev Req Model (2009 GRC) Rebuttal 3" xfId="8990"/>
    <cellStyle name="_Recon to Darrin's 5.11.05 proforma_Book2_Electric Rev Req Model (2009 GRC) Rebuttal 4" xfId="8991"/>
    <cellStyle name="_Recon to Darrin's 5.11.05 proforma_Book2_Electric Rev Req Model (2009 GRC) Rebuttal REmoval of New  WH Solar AdjustMI" xfId="3204"/>
    <cellStyle name="_Recon to Darrin's 5.11.05 proforma_Book2_Electric Rev Req Model (2009 GRC) Rebuttal REmoval of New  WH Solar AdjustMI 2" xfId="3205"/>
    <cellStyle name="_Recon to Darrin's 5.11.05 proforma_Book2_Electric Rev Req Model (2009 GRC) Rebuttal REmoval of New  WH Solar AdjustMI 2 2" xfId="8992"/>
    <cellStyle name="_Recon to Darrin's 5.11.05 proforma_Book2_Electric Rev Req Model (2009 GRC) Rebuttal REmoval of New  WH Solar AdjustMI 3" xfId="8993"/>
    <cellStyle name="_Recon to Darrin's 5.11.05 proforma_Book2_Electric Rev Req Model (2009 GRC) Rebuttal REmoval of New  WH Solar AdjustMI 4" xfId="8994"/>
    <cellStyle name="_Recon to Darrin's 5.11.05 proforma_Book2_Electric Rev Req Model (2009 GRC) Rebuttal REmoval of New  WH Solar AdjustMI_DEM-WP(C) ENERG10C--ctn Mid-C_042010 2010GRC" xfId="3206"/>
    <cellStyle name="_Recon to Darrin's 5.11.05 proforma_Book2_Electric Rev Req Model (2009 GRC) Revised 01-18-2010" xfId="3207"/>
    <cellStyle name="_Recon to Darrin's 5.11.05 proforma_Book2_Electric Rev Req Model (2009 GRC) Revised 01-18-2010 2" xfId="3208"/>
    <cellStyle name="_Recon to Darrin's 5.11.05 proforma_Book2_Electric Rev Req Model (2009 GRC) Revised 01-18-2010 2 2" xfId="8995"/>
    <cellStyle name="_Recon to Darrin's 5.11.05 proforma_Book2_Electric Rev Req Model (2009 GRC) Revised 01-18-2010 3" xfId="8996"/>
    <cellStyle name="_Recon to Darrin's 5.11.05 proforma_Book2_Electric Rev Req Model (2009 GRC) Revised 01-18-2010 4" xfId="8997"/>
    <cellStyle name="_Recon to Darrin's 5.11.05 proforma_Book2_Electric Rev Req Model (2009 GRC) Revised 01-18-2010_DEM-WP(C) ENERG10C--ctn Mid-C_042010 2010GRC" xfId="3209"/>
    <cellStyle name="_Recon to Darrin's 5.11.05 proforma_Book2_Final Order Electric EXHIBIT A-1" xfId="3210"/>
    <cellStyle name="_Recon to Darrin's 5.11.05 proforma_Book2_Final Order Electric EXHIBIT A-1 2" xfId="8998"/>
    <cellStyle name="_Recon to Darrin's 5.11.05 proforma_Book2_Final Order Electric EXHIBIT A-1 2 2" xfId="8999"/>
    <cellStyle name="_Recon to Darrin's 5.11.05 proforma_Book2_Final Order Electric EXHIBIT A-1 3" xfId="9000"/>
    <cellStyle name="_Recon to Darrin's 5.11.05 proforma_Book2_Final Order Electric EXHIBIT A-1 4" xfId="9001"/>
    <cellStyle name="_Recon to Darrin's 5.11.05 proforma_Book4" xfId="3211"/>
    <cellStyle name="_Recon to Darrin's 5.11.05 proforma_Book4 2" xfId="3212"/>
    <cellStyle name="_Recon to Darrin's 5.11.05 proforma_Book4 2 2" xfId="9002"/>
    <cellStyle name="_Recon to Darrin's 5.11.05 proforma_Book4 3" xfId="9003"/>
    <cellStyle name="_Recon to Darrin's 5.11.05 proforma_Book4 4" xfId="9004"/>
    <cellStyle name="_Recon to Darrin's 5.11.05 proforma_Book4_DEM-WP(C) ENERG10C--ctn Mid-C_042010 2010GRC" xfId="3213"/>
    <cellStyle name="_Recon to Darrin's 5.11.05 proforma_Book9" xfId="3214"/>
    <cellStyle name="_Recon to Darrin's 5.11.05 proforma_Book9 2" xfId="3215"/>
    <cellStyle name="_Recon to Darrin's 5.11.05 proforma_Book9 2 2" xfId="9005"/>
    <cellStyle name="_Recon to Darrin's 5.11.05 proforma_Book9 3" xfId="9006"/>
    <cellStyle name="_Recon to Darrin's 5.11.05 proforma_Book9 4" xfId="9007"/>
    <cellStyle name="_Recon to Darrin's 5.11.05 proforma_Book9_DEM-WP(C) ENERG10C--ctn Mid-C_042010 2010GRC" xfId="3216"/>
    <cellStyle name="_Recon to Darrin's 5.11.05 proforma_Check the Interest Calculation" xfId="9008"/>
    <cellStyle name="_Recon to Darrin's 5.11.05 proforma_Check the Interest Calculation_Scenario 1 REC vs PTC Offset" xfId="9009"/>
    <cellStyle name="_Recon to Darrin's 5.11.05 proforma_Check the Interest Calculation_Scenario 3" xfId="9010"/>
    <cellStyle name="_Recon to Darrin's 5.11.05 proforma_Chelan PUD Power Costs (8-10)" xfId="3217"/>
    <cellStyle name="_Recon to Darrin's 5.11.05 proforma_DEM-WP(C) Chelan Power Costs" xfId="3218"/>
    <cellStyle name="_Recon to Darrin's 5.11.05 proforma_DEM-WP(C) Chelan Power Costs 2" xfId="3219"/>
    <cellStyle name="_Recon to Darrin's 5.11.05 proforma_DEM-WP(C) ENERG10C--ctn Mid-C_042010 2010GRC" xfId="3220"/>
    <cellStyle name="_Recon to Darrin's 5.11.05 proforma_DEM-WP(C) Gas Transport 2010GRC" xfId="3221"/>
    <cellStyle name="_Recon to Darrin's 5.11.05 proforma_DEM-WP(C) Gas Transport 2010GRC 2" xfId="3222"/>
    <cellStyle name="_Recon to Darrin's 5.11.05 proforma_Exhibit D fr R Gho 12-31-08" xfId="3223"/>
    <cellStyle name="_Recon to Darrin's 5.11.05 proforma_Exhibit D fr R Gho 12-31-08 2" xfId="3224"/>
    <cellStyle name="_Recon to Darrin's 5.11.05 proforma_Exhibit D fr R Gho 12-31-08 3" xfId="9011"/>
    <cellStyle name="_Recon to Darrin's 5.11.05 proforma_Exhibit D fr R Gho 12-31-08 v2" xfId="3225"/>
    <cellStyle name="_Recon to Darrin's 5.11.05 proforma_Exhibit D fr R Gho 12-31-08 v2 2" xfId="3226"/>
    <cellStyle name="_Recon to Darrin's 5.11.05 proforma_Exhibit D fr R Gho 12-31-08 v2 3" xfId="9012"/>
    <cellStyle name="_Recon to Darrin's 5.11.05 proforma_Exhibit D fr R Gho 12-31-08 v2_DEM-WP(C) ENERG10C--ctn Mid-C_042010 2010GRC" xfId="3227"/>
    <cellStyle name="_Recon to Darrin's 5.11.05 proforma_Exhibit D fr R Gho 12-31-08 v2_NIM Summary" xfId="3228"/>
    <cellStyle name="_Recon to Darrin's 5.11.05 proforma_Exhibit D fr R Gho 12-31-08 v2_NIM Summary 2" xfId="3229"/>
    <cellStyle name="_Recon to Darrin's 5.11.05 proforma_Exhibit D fr R Gho 12-31-08 v2_NIM Summary_DEM-WP(C) ENERG10C--ctn Mid-C_042010 2010GRC" xfId="3230"/>
    <cellStyle name="_Recon to Darrin's 5.11.05 proforma_Exhibit D fr R Gho 12-31-08_DEM-WP(C) ENERG10C--ctn Mid-C_042010 2010GRC" xfId="3231"/>
    <cellStyle name="_Recon to Darrin's 5.11.05 proforma_Exhibit D fr R Gho 12-31-08_NIM Summary" xfId="3232"/>
    <cellStyle name="_Recon to Darrin's 5.11.05 proforma_Exhibit D fr R Gho 12-31-08_NIM Summary 2" xfId="3233"/>
    <cellStyle name="_Recon to Darrin's 5.11.05 proforma_Exhibit D fr R Gho 12-31-08_NIM Summary_DEM-WP(C) ENERG10C--ctn Mid-C_042010 2010GRC" xfId="3234"/>
    <cellStyle name="_Recon to Darrin's 5.11.05 proforma_Gas Rev Req Model (2010 GRC)" xfId="9013"/>
    <cellStyle name="_Recon to Darrin's 5.11.05 proforma_Hopkins Ridge Prepaid Tran - Interest Earned RY 12ME Feb  '11" xfId="3235"/>
    <cellStyle name="_Recon to Darrin's 5.11.05 proforma_Hopkins Ridge Prepaid Tran - Interest Earned RY 12ME Feb  '11 2" xfId="3236"/>
    <cellStyle name="_Recon to Darrin's 5.11.05 proforma_Hopkins Ridge Prepaid Tran - Interest Earned RY 12ME Feb  '11_DEM-WP(C) ENERG10C--ctn Mid-C_042010 2010GRC" xfId="3237"/>
    <cellStyle name="_Recon to Darrin's 5.11.05 proforma_Hopkins Ridge Prepaid Tran - Interest Earned RY 12ME Feb  '11_NIM Summary" xfId="3238"/>
    <cellStyle name="_Recon to Darrin's 5.11.05 proforma_Hopkins Ridge Prepaid Tran - Interest Earned RY 12ME Feb  '11_NIM Summary 2" xfId="3239"/>
    <cellStyle name="_Recon to Darrin's 5.11.05 proforma_Hopkins Ridge Prepaid Tran - Interest Earned RY 12ME Feb  '11_NIM Summary_DEM-WP(C) ENERG10C--ctn Mid-C_042010 2010GRC" xfId="3240"/>
    <cellStyle name="_Recon to Darrin's 5.11.05 proforma_Hopkins Ridge Prepaid Tran - Interest Earned RY 12ME Feb  '11_Transmission Workbook for May BOD" xfId="3241"/>
    <cellStyle name="_Recon to Darrin's 5.11.05 proforma_Hopkins Ridge Prepaid Tran - Interest Earned RY 12ME Feb  '11_Transmission Workbook for May BOD 2" xfId="3242"/>
    <cellStyle name="_Recon to Darrin's 5.11.05 proforma_Hopkins Ridge Prepaid Tran - Interest Earned RY 12ME Feb  '11_Transmission Workbook for May BOD_DEM-WP(C) ENERG10C--ctn Mid-C_042010 2010GRC" xfId="3243"/>
    <cellStyle name="_Recon to Darrin's 5.11.05 proforma_INPUTS" xfId="9014"/>
    <cellStyle name="_Recon to Darrin's 5.11.05 proforma_INPUTS 2" xfId="9015"/>
    <cellStyle name="_Recon to Darrin's 5.11.05 proforma_INPUTS 2 2" xfId="9016"/>
    <cellStyle name="_Recon to Darrin's 5.11.05 proforma_INPUTS 3" xfId="9017"/>
    <cellStyle name="_Recon to Darrin's 5.11.05 proforma_LSRWEP LGIA like Acctg Petition Aug 2010" xfId="3244"/>
    <cellStyle name="_Recon to Darrin's 5.11.05 proforma_NIM Summary" xfId="3245"/>
    <cellStyle name="_Recon to Darrin's 5.11.05 proforma_NIM Summary 09GRC" xfId="3246"/>
    <cellStyle name="_Recon to Darrin's 5.11.05 proforma_NIM Summary 09GRC 2" xfId="3247"/>
    <cellStyle name="_Recon to Darrin's 5.11.05 proforma_NIM Summary 09GRC_DEM-WP(C) ENERG10C--ctn Mid-C_042010 2010GRC" xfId="3248"/>
    <cellStyle name="_Recon to Darrin's 5.11.05 proforma_NIM Summary 2" xfId="3249"/>
    <cellStyle name="_Recon to Darrin's 5.11.05 proforma_NIM Summary 3" xfId="3250"/>
    <cellStyle name="_Recon to Darrin's 5.11.05 proforma_NIM Summary 4" xfId="9018"/>
    <cellStyle name="_Recon to Darrin's 5.11.05 proforma_NIM Summary 5" xfId="9019"/>
    <cellStyle name="_Recon to Darrin's 5.11.05 proforma_NIM Summary 6" xfId="9020"/>
    <cellStyle name="_Recon to Darrin's 5.11.05 proforma_NIM Summary 7" xfId="9021"/>
    <cellStyle name="_Recon to Darrin's 5.11.05 proforma_NIM Summary 8" xfId="9022"/>
    <cellStyle name="_Recon to Darrin's 5.11.05 proforma_NIM Summary 9" xfId="9023"/>
    <cellStyle name="_Recon to Darrin's 5.11.05 proforma_NIM Summary_DEM-WP(C) ENERG10C--ctn Mid-C_042010 2010GRC" xfId="3251"/>
    <cellStyle name="_Recon to Darrin's 5.11.05 proforma_NIM+O&amp;M" xfId="3252"/>
    <cellStyle name="_Recon to Darrin's 5.11.05 proforma_NIM+O&amp;M 2" xfId="3253"/>
    <cellStyle name="_Recon to Darrin's 5.11.05 proforma_NIM+O&amp;M Monthly" xfId="3254"/>
    <cellStyle name="_Recon to Darrin's 5.11.05 proforma_NIM+O&amp;M Monthly 2" xfId="3255"/>
    <cellStyle name="_Recon to Darrin's 5.11.05 proforma_PCA 10 -  Exhibit D from A Kellogg Jan 2011" xfId="9024"/>
    <cellStyle name="_Recon to Darrin's 5.11.05 proforma_PCA 10 -  Exhibit D from A Kellogg July 2011" xfId="9025"/>
    <cellStyle name="_Recon to Darrin's 5.11.05 proforma_PCA 10 -  Exhibit D from S Free Rcv'd 12-11" xfId="9026"/>
    <cellStyle name="_Recon to Darrin's 5.11.05 proforma_PCA 7 - Exhibit D update 11_30_08 (2)" xfId="3256"/>
    <cellStyle name="_Recon to Darrin's 5.11.05 proforma_PCA 7 - Exhibit D update 11_30_08 (2) 2" xfId="3257"/>
    <cellStyle name="_Recon to Darrin's 5.11.05 proforma_PCA 7 - Exhibit D update 11_30_08 (2) 2 2" xfId="3258"/>
    <cellStyle name="_Recon to Darrin's 5.11.05 proforma_PCA 7 - Exhibit D update 11_30_08 (2) 3" xfId="3259"/>
    <cellStyle name="_Recon to Darrin's 5.11.05 proforma_PCA 7 - Exhibit D update 11_30_08 (2) 4" xfId="9027"/>
    <cellStyle name="_Recon to Darrin's 5.11.05 proforma_PCA 7 - Exhibit D update 11_30_08 (2)_DEM-WP(C) ENERG10C--ctn Mid-C_042010 2010GRC" xfId="3260"/>
    <cellStyle name="_Recon to Darrin's 5.11.05 proforma_PCA 7 - Exhibit D update 11_30_08 (2)_NIM Summary" xfId="3261"/>
    <cellStyle name="_Recon to Darrin's 5.11.05 proforma_PCA 7 - Exhibit D update 11_30_08 (2)_NIM Summary 2" xfId="3262"/>
    <cellStyle name="_Recon to Darrin's 5.11.05 proforma_PCA 7 - Exhibit D update 11_30_08 (2)_NIM Summary_DEM-WP(C) ENERG10C--ctn Mid-C_042010 2010GRC" xfId="3263"/>
    <cellStyle name="_Recon to Darrin's 5.11.05 proforma_PCA 8 - Exhibit D update 12_31_09" xfId="9028"/>
    <cellStyle name="_Recon to Darrin's 5.11.05 proforma_PCA 8 - Exhibit D update 12_31_09 2" xfId="9029"/>
    <cellStyle name="_Recon to Darrin's 5.11.05 proforma_PCA 9 -  Exhibit D April 2010" xfId="9030"/>
    <cellStyle name="_Recon to Darrin's 5.11.05 proforma_PCA 9 -  Exhibit D April 2010 (3)" xfId="3264"/>
    <cellStyle name="_Recon to Darrin's 5.11.05 proforma_PCA 9 -  Exhibit D April 2010 (3) 2" xfId="3265"/>
    <cellStyle name="_Recon to Darrin's 5.11.05 proforma_PCA 9 -  Exhibit D April 2010 (3)_DEM-WP(C) ENERG10C--ctn Mid-C_042010 2010GRC" xfId="3266"/>
    <cellStyle name="_Recon to Darrin's 5.11.05 proforma_PCA 9 -  Exhibit D April 2010 2" xfId="9031"/>
    <cellStyle name="_Recon to Darrin's 5.11.05 proforma_PCA 9 -  Exhibit D April 2010 3" xfId="9032"/>
    <cellStyle name="_Recon to Darrin's 5.11.05 proforma_PCA 9 -  Exhibit D Feb 2010" xfId="9033"/>
    <cellStyle name="_Recon to Darrin's 5.11.05 proforma_PCA 9 -  Exhibit D Feb 2010 2" xfId="9034"/>
    <cellStyle name="_Recon to Darrin's 5.11.05 proforma_PCA 9 -  Exhibit D Feb 2010 v2" xfId="9035"/>
    <cellStyle name="_Recon to Darrin's 5.11.05 proforma_PCA 9 -  Exhibit D Feb 2010 v2 2" xfId="9036"/>
    <cellStyle name="_Recon to Darrin's 5.11.05 proforma_PCA 9 -  Exhibit D Feb 2010 WF" xfId="9037"/>
    <cellStyle name="_Recon to Darrin's 5.11.05 proforma_PCA 9 -  Exhibit D Feb 2010 WF 2" xfId="9038"/>
    <cellStyle name="_Recon to Darrin's 5.11.05 proforma_PCA 9 -  Exhibit D Jan 2010" xfId="9039"/>
    <cellStyle name="_Recon to Darrin's 5.11.05 proforma_PCA 9 -  Exhibit D Jan 2010 2" xfId="9040"/>
    <cellStyle name="_Recon to Darrin's 5.11.05 proforma_PCA 9 -  Exhibit D March 2010 (2)" xfId="9041"/>
    <cellStyle name="_Recon to Darrin's 5.11.05 proforma_PCA 9 -  Exhibit D March 2010 (2) 2" xfId="9042"/>
    <cellStyle name="_Recon to Darrin's 5.11.05 proforma_PCA 9 -  Exhibit D Nov 2010" xfId="9043"/>
    <cellStyle name="_Recon to Darrin's 5.11.05 proforma_PCA 9 -  Exhibit D Nov 2010 2" xfId="9044"/>
    <cellStyle name="_Recon to Darrin's 5.11.05 proforma_PCA 9 - Exhibit D at August 2010" xfId="9045"/>
    <cellStyle name="_Recon to Darrin's 5.11.05 proforma_PCA 9 - Exhibit D at August 2010 2" xfId="9046"/>
    <cellStyle name="_Recon to Darrin's 5.11.05 proforma_PCA 9 - Exhibit D June 2010 GRC" xfId="9047"/>
    <cellStyle name="_Recon to Darrin's 5.11.05 proforma_PCA 9 - Exhibit D June 2010 GRC 2" xfId="9048"/>
    <cellStyle name="_Recon to Darrin's 5.11.05 proforma_Power Costs - Comparison bx Rbtl-Staff-Jt-PC" xfId="3267"/>
    <cellStyle name="_Recon to Darrin's 5.11.05 proforma_Power Costs - Comparison bx Rbtl-Staff-Jt-PC 2" xfId="3268"/>
    <cellStyle name="_Recon to Darrin's 5.11.05 proforma_Power Costs - Comparison bx Rbtl-Staff-Jt-PC 2 2" xfId="9049"/>
    <cellStyle name="_Recon to Darrin's 5.11.05 proforma_Power Costs - Comparison bx Rbtl-Staff-Jt-PC 3" xfId="9050"/>
    <cellStyle name="_Recon to Darrin's 5.11.05 proforma_Power Costs - Comparison bx Rbtl-Staff-Jt-PC 4" xfId="9051"/>
    <cellStyle name="_Recon to Darrin's 5.11.05 proforma_Power Costs - Comparison bx Rbtl-Staff-Jt-PC_Adj Bench DR 3 for Initial Briefs (Electric)" xfId="3269"/>
    <cellStyle name="_Recon to Darrin's 5.11.05 proforma_Power Costs - Comparison bx Rbtl-Staff-Jt-PC_Adj Bench DR 3 for Initial Briefs (Electric) 2" xfId="3270"/>
    <cellStyle name="_Recon to Darrin's 5.11.05 proforma_Power Costs - Comparison bx Rbtl-Staff-Jt-PC_Adj Bench DR 3 for Initial Briefs (Electric) 2 2" xfId="9052"/>
    <cellStyle name="_Recon to Darrin's 5.11.05 proforma_Power Costs - Comparison bx Rbtl-Staff-Jt-PC_Adj Bench DR 3 for Initial Briefs (Electric) 3" xfId="9053"/>
    <cellStyle name="_Recon to Darrin's 5.11.05 proforma_Power Costs - Comparison bx Rbtl-Staff-Jt-PC_Adj Bench DR 3 for Initial Briefs (Electric) 4" xfId="9054"/>
    <cellStyle name="_Recon to Darrin's 5.11.05 proforma_Power Costs - Comparison bx Rbtl-Staff-Jt-PC_Adj Bench DR 3 for Initial Briefs (Electric)_DEM-WP(C) ENERG10C--ctn Mid-C_042010 2010GRC" xfId="3271"/>
    <cellStyle name="_Recon to Darrin's 5.11.05 proforma_Power Costs - Comparison bx Rbtl-Staff-Jt-PC_DEM-WP(C) ENERG10C--ctn Mid-C_042010 2010GRC" xfId="3272"/>
    <cellStyle name="_Recon to Darrin's 5.11.05 proforma_Power Costs - Comparison bx Rbtl-Staff-Jt-PC_Electric Rev Req Model (2009 GRC) Rebuttal" xfId="3273"/>
    <cellStyle name="_Recon to Darrin's 5.11.05 proforma_Power Costs - Comparison bx Rbtl-Staff-Jt-PC_Electric Rev Req Model (2009 GRC) Rebuttal 2" xfId="9055"/>
    <cellStyle name="_Recon to Darrin's 5.11.05 proforma_Power Costs - Comparison bx Rbtl-Staff-Jt-PC_Electric Rev Req Model (2009 GRC) Rebuttal 2 2" xfId="9056"/>
    <cellStyle name="_Recon to Darrin's 5.11.05 proforma_Power Costs - Comparison bx Rbtl-Staff-Jt-PC_Electric Rev Req Model (2009 GRC) Rebuttal 3" xfId="9057"/>
    <cellStyle name="_Recon to Darrin's 5.11.05 proforma_Power Costs - Comparison bx Rbtl-Staff-Jt-PC_Electric Rev Req Model (2009 GRC) Rebuttal 4" xfId="9058"/>
    <cellStyle name="_Recon to Darrin's 5.11.05 proforma_Power Costs - Comparison bx Rbtl-Staff-Jt-PC_Electric Rev Req Model (2009 GRC) Rebuttal REmoval of New  WH Solar AdjustMI" xfId="3274"/>
    <cellStyle name="_Recon to Darrin's 5.11.05 proforma_Power Costs - Comparison bx Rbtl-Staff-Jt-PC_Electric Rev Req Model (2009 GRC) Rebuttal REmoval of New  WH Solar AdjustMI 2" xfId="3275"/>
    <cellStyle name="_Recon to Darrin's 5.11.05 proforma_Power Costs - Comparison bx Rbtl-Staff-Jt-PC_Electric Rev Req Model (2009 GRC) Rebuttal REmoval of New  WH Solar AdjustMI 2 2" xfId="9059"/>
    <cellStyle name="_Recon to Darrin's 5.11.05 proforma_Power Costs - Comparison bx Rbtl-Staff-Jt-PC_Electric Rev Req Model (2009 GRC) Rebuttal REmoval of New  WH Solar AdjustMI 3" xfId="9060"/>
    <cellStyle name="_Recon to Darrin's 5.11.05 proforma_Power Costs - Comparison bx Rbtl-Staff-Jt-PC_Electric Rev Req Model (2009 GRC) Rebuttal REmoval of New  WH Solar AdjustMI 4" xfId="9061"/>
    <cellStyle name="_Recon to Darrin's 5.11.05 proforma_Power Costs - Comparison bx Rbtl-Staff-Jt-PC_Electric Rev Req Model (2009 GRC) Rebuttal REmoval of New  WH Solar AdjustMI_DEM-WP(C) ENERG10C--ctn Mid-C_042010 2010GRC" xfId="3276"/>
    <cellStyle name="_Recon to Darrin's 5.11.05 proforma_Power Costs - Comparison bx Rbtl-Staff-Jt-PC_Electric Rev Req Model (2009 GRC) Revised 01-18-2010" xfId="3277"/>
    <cellStyle name="_Recon to Darrin's 5.11.05 proforma_Power Costs - Comparison bx Rbtl-Staff-Jt-PC_Electric Rev Req Model (2009 GRC) Revised 01-18-2010 2" xfId="3278"/>
    <cellStyle name="_Recon to Darrin's 5.11.05 proforma_Power Costs - Comparison bx Rbtl-Staff-Jt-PC_Electric Rev Req Model (2009 GRC) Revised 01-18-2010 2 2" xfId="9062"/>
    <cellStyle name="_Recon to Darrin's 5.11.05 proforma_Power Costs - Comparison bx Rbtl-Staff-Jt-PC_Electric Rev Req Model (2009 GRC) Revised 01-18-2010 3" xfId="9063"/>
    <cellStyle name="_Recon to Darrin's 5.11.05 proforma_Power Costs - Comparison bx Rbtl-Staff-Jt-PC_Electric Rev Req Model (2009 GRC) Revised 01-18-2010 4" xfId="9064"/>
    <cellStyle name="_Recon to Darrin's 5.11.05 proforma_Power Costs - Comparison bx Rbtl-Staff-Jt-PC_Electric Rev Req Model (2009 GRC) Revised 01-18-2010_DEM-WP(C) ENERG10C--ctn Mid-C_042010 2010GRC" xfId="3279"/>
    <cellStyle name="_Recon to Darrin's 5.11.05 proforma_Power Costs - Comparison bx Rbtl-Staff-Jt-PC_Final Order Electric EXHIBIT A-1" xfId="3280"/>
    <cellStyle name="_Recon to Darrin's 5.11.05 proforma_Power Costs - Comparison bx Rbtl-Staff-Jt-PC_Final Order Electric EXHIBIT A-1 2" xfId="9065"/>
    <cellStyle name="_Recon to Darrin's 5.11.05 proforma_Power Costs - Comparison bx Rbtl-Staff-Jt-PC_Final Order Electric EXHIBIT A-1 2 2" xfId="9066"/>
    <cellStyle name="_Recon to Darrin's 5.11.05 proforma_Power Costs - Comparison bx Rbtl-Staff-Jt-PC_Final Order Electric EXHIBIT A-1 3" xfId="9067"/>
    <cellStyle name="_Recon to Darrin's 5.11.05 proforma_Power Costs - Comparison bx Rbtl-Staff-Jt-PC_Final Order Electric EXHIBIT A-1 4" xfId="9068"/>
    <cellStyle name="_Recon to Darrin's 5.11.05 proforma_Production Adj 4.37" xfId="9069"/>
    <cellStyle name="_Recon to Darrin's 5.11.05 proforma_Production Adj 4.37 2" xfId="9070"/>
    <cellStyle name="_Recon to Darrin's 5.11.05 proforma_Production Adj 4.37 2 2" xfId="9071"/>
    <cellStyle name="_Recon to Darrin's 5.11.05 proforma_Production Adj 4.37 3" xfId="9072"/>
    <cellStyle name="_Recon to Darrin's 5.11.05 proforma_Purchased Power Adj 4.03" xfId="9073"/>
    <cellStyle name="_Recon to Darrin's 5.11.05 proforma_Purchased Power Adj 4.03 2" xfId="9074"/>
    <cellStyle name="_Recon to Darrin's 5.11.05 proforma_Purchased Power Adj 4.03 2 2" xfId="9075"/>
    <cellStyle name="_Recon to Darrin's 5.11.05 proforma_Purchased Power Adj 4.03 3" xfId="9076"/>
    <cellStyle name="_Recon to Darrin's 5.11.05 proforma_Rebuttal Power Costs" xfId="3281"/>
    <cellStyle name="_Recon to Darrin's 5.11.05 proforma_Rebuttal Power Costs 2" xfId="3282"/>
    <cellStyle name="_Recon to Darrin's 5.11.05 proforma_Rebuttal Power Costs 2 2" xfId="9077"/>
    <cellStyle name="_Recon to Darrin's 5.11.05 proforma_Rebuttal Power Costs 3" xfId="9078"/>
    <cellStyle name="_Recon to Darrin's 5.11.05 proforma_Rebuttal Power Costs 4" xfId="9079"/>
    <cellStyle name="_Recon to Darrin's 5.11.05 proforma_Rebuttal Power Costs_Adj Bench DR 3 for Initial Briefs (Electric)" xfId="3283"/>
    <cellStyle name="_Recon to Darrin's 5.11.05 proforma_Rebuttal Power Costs_Adj Bench DR 3 for Initial Briefs (Electric) 2" xfId="3284"/>
    <cellStyle name="_Recon to Darrin's 5.11.05 proforma_Rebuttal Power Costs_Adj Bench DR 3 for Initial Briefs (Electric) 2 2" xfId="9080"/>
    <cellStyle name="_Recon to Darrin's 5.11.05 proforma_Rebuttal Power Costs_Adj Bench DR 3 for Initial Briefs (Electric) 3" xfId="9081"/>
    <cellStyle name="_Recon to Darrin's 5.11.05 proforma_Rebuttal Power Costs_Adj Bench DR 3 for Initial Briefs (Electric) 4" xfId="9082"/>
    <cellStyle name="_Recon to Darrin's 5.11.05 proforma_Rebuttal Power Costs_Adj Bench DR 3 for Initial Briefs (Electric)_DEM-WP(C) ENERG10C--ctn Mid-C_042010 2010GRC" xfId="3285"/>
    <cellStyle name="_Recon to Darrin's 5.11.05 proforma_Rebuttal Power Costs_DEM-WP(C) ENERG10C--ctn Mid-C_042010 2010GRC" xfId="3286"/>
    <cellStyle name="_Recon to Darrin's 5.11.05 proforma_Rebuttal Power Costs_Electric Rev Req Model (2009 GRC) Rebuttal" xfId="3287"/>
    <cellStyle name="_Recon to Darrin's 5.11.05 proforma_Rebuttal Power Costs_Electric Rev Req Model (2009 GRC) Rebuttal 2" xfId="9083"/>
    <cellStyle name="_Recon to Darrin's 5.11.05 proforma_Rebuttal Power Costs_Electric Rev Req Model (2009 GRC) Rebuttal 2 2" xfId="9084"/>
    <cellStyle name="_Recon to Darrin's 5.11.05 proforma_Rebuttal Power Costs_Electric Rev Req Model (2009 GRC) Rebuttal 3" xfId="9085"/>
    <cellStyle name="_Recon to Darrin's 5.11.05 proforma_Rebuttal Power Costs_Electric Rev Req Model (2009 GRC) Rebuttal 4" xfId="9086"/>
    <cellStyle name="_Recon to Darrin's 5.11.05 proforma_Rebuttal Power Costs_Electric Rev Req Model (2009 GRC) Rebuttal REmoval of New  WH Solar AdjustMI" xfId="3288"/>
    <cellStyle name="_Recon to Darrin's 5.11.05 proforma_Rebuttal Power Costs_Electric Rev Req Model (2009 GRC) Rebuttal REmoval of New  WH Solar AdjustMI 2" xfId="3289"/>
    <cellStyle name="_Recon to Darrin's 5.11.05 proforma_Rebuttal Power Costs_Electric Rev Req Model (2009 GRC) Rebuttal REmoval of New  WH Solar AdjustMI 2 2" xfId="9087"/>
    <cellStyle name="_Recon to Darrin's 5.11.05 proforma_Rebuttal Power Costs_Electric Rev Req Model (2009 GRC) Rebuttal REmoval of New  WH Solar AdjustMI 3" xfId="9088"/>
    <cellStyle name="_Recon to Darrin's 5.11.05 proforma_Rebuttal Power Costs_Electric Rev Req Model (2009 GRC) Rebuttal REmoval of New  WH Solar AdjustMI 4" xfId="9089"/>
    <cellStyle name="_Recon to Darrin's 5.11.05 proforma_Rebuttal Power Costs_Electric Rev Req Model (2009 GRC) Rebuttal REmoval of New  WH Solar AdjustMI_DEM-WP(C) ENERG10C--ctn Mid-C_042010 2010GRC" xfId="3290"/>
    <cellStyle name="_Recon to Darrin's 5.11.05 proforma_Rebuttal Power Costs_Electric Rev Req Model (2009 GRC) Revised 01-18-2010" xfId="3291"/>
    <cellStyle name="_Recon to Darrin's 5.11.05 proforma_Rebuttal Power Costs_Electric Rev Req Model (2009 GRC) Revised 01-18-2010 2" xfId="3292"/>
    <cellStyle name="_Recon to Darrin's 5.11.05 proforma_Rebuttal Power Costs_Electric Rev Req Model (2009 GRC) Revised 01-18-2010 2 2" xfId="9090"/>
    <cellStyle name="_Recon to Darrin's 5.11.05 proforma_Rebuttal Power Costs_Electric Rev Req Model (2009 GRC) Revised 01-18-2010 3" xfId="9091"/>
    <cellStyle name="_Recon to Darrin's 5.11.05 proforma_Rebuttal Power Costs_Electric Rev Req Model (2009 GRC) Revised 01-18-2010 4" xfId="9092"/>
    <cellStyle name="_Recon to Darrin's 5.11.05 proforma_Rebuttal Power Costs_Electric Rev Req Model (2009 GRC) Revised 01-18-2010_DEM-WP(C) ENERG10C--ctn Mid-C_042010 2010GRC" xfId="3293"/>
    <cellStyle name="_Recon to Darrin's 5.11.05 proforma_Rebuttal Power Costs_Final Order Electric EXHIBIT A-1" xfId="3294"/>
    <cellStyle name="_Recon to Darrin's 5.11.05 proforma_Rebuttal Power Costs_Final Order Electric EXHIBIT A-1 2" xfId="9093"/>
    <cellStyle name="_Recon to Darrin's 5.11.05 proforma_Rebuttal Power Costs_Final Order Electric EXHIBIT A-1 2 2" xfId="9094"/>
    <cellStyle name="_Recon to Darrin's 5.11.05 proforma_Rebuttal Power Costs_Final Order Electric EXHIBIT A-1 3" xfId="9095"/>
    <cellStyle name="_Recon to Darrin's 5.11.05 proforma_Rebuttal Power Costs_Final Order Electric EXHIBIT A-1 4" xfId="9096"/>
    <cellStyle name="_Recon to Darrin's 5.11.05 proforma_ROR &amp; CONV FACTOR" xfId="9097"/>
    <cellStyle name="_Recon to Darrin's 5.11.05 proforma_ROR &amp; CONV FACTOR 2" xfId="9098"/>
    <cellStyle name="_Recon to Darrin's 5.11.05 proforma_ROR &amp; CONV FACTOR 2 2" xfId="9099"/>
    <cellStyle name="_Recon to Darrin's 5.11.05 proforma_ROR &amp; CONV FACTOR 3" xfId="9100"/>
    <cellStyle name="_Recon to Darrin's 5.11.05 proforma_ROR 5.02" xfId="9101"/>
    <cellStyle name="_Recon to Darrin's 5.11.05 proforma_ROR 5.02 2" xfId="9102"/>
    <cellStyle name="_Recon to Darrin's 5.11.05 proforma_ROR 5.02 2 2" xfId="9103"/>
    <cellStyle name="_Recon to Darrin's 5.11.05 proforma_ROR 5.02 3" xfId="9104"/>
    <cellStyle name="_Recon to Darrin's 5.11.05 proforma_Transmission Workbook for May BOD" xfId="3295"/>
    <cellStyle name="_Recon to Darrin's 5.11.05 proforma_Transmission Workbook for May BOD 2" xfId="3296"/>
    <cellStyle name="_Recon to Darrin's 5.11.05 proforma_Transmission Workbook for May BOD_DEM-WP(C) ENERG10C--ctn Mid-C_042010 2010GRC" xfId="3297"/>
    <cellStyle name="_Recon to Darrin's 5.11.05 proforma_Wind Integration 10GRC" xfId="3298"/>
    <cellStyle name="_Recon to Darrin's 5.11.05 proforma_Wind Integration 10GRC 2" xfId="3299"/>
    <cellStyle name="_Recon to Darrin's 5.11.05 proforma_Wind Integration 10GRC_DEM-WP(C) ENERG10C--ctn Mid-C_042010 2010GRC" xfId="3300"/>
    <cellStyle name="_Revenue" xfId="9105"/>
    <cellStyle name="_Revenue_2.01G Temp Normalization(C) NEW WAY DM" xfId="9106"/>
    <cellStyle name="_Revenue_2.02G Revenues and Expenses NEW WAY DM" xfId="9107"/>
    <cellStyle name="_Revenue_4.01G Temp Normalization (C)" xfId="9108"/>
    <cellStyle name="_Revenue_4.01G Temp Normalization(HC)" xfId="9109"/>
    <cellStyle name="_Revenue_4.01G Temp Normalization(HC)new" xfId="9110"/>
    <cellStyle name="_Revenue_4.01G Temp Normalization(not used)" xfId="9111"/>
    <cellStyle name="_Revenue_Book1" xfId="9112"/>
    <cellStyle name="_Revenue_Data" xfId="9113"/>
    <cellStyle name="_Revenue_Data_1" xfId="9114"/>
    <cellStyle name="_Revenue_Data_Pro Forma Rev 09 GRC" xfId="9115"/>
    <cellStyle name="_Revenue_Data_Pro Forma Rev 2010 GRC" xfId="9116"/>
    <cellStyle name="_Revenue_Data_Pro Forma Rev 2010 GRC_Preliminary" xfId="9117"/>
    <cellStyle name="_Revenue_Data_Revenue (Feb 09 - Jan 10)" xfId="9118"/>
    <cellStyle name="_Revenue_Data_Revenue (Jan 09 - Dec 09)" xfId="9119"/>
    <cellStyle name="_Revenue_Data_Revenue (Mar 09 - Feb 10)" xfId="9120"/>
    <cellStyle name="_Revenue_Data_Volume Exhibit (Jan09 - Dec09)" xfId="9121"/>
    <cellStyle name="_Revenue_Mins" xfId="9122"/>
    <cellStyle name="_Revenue_Pro Forma Rev 07 GRC" xfId="9123"/>
    <cellStyle name="_Revenue_Pro Forma Rev 08 GRC" xfId="9124"/>
    <cellStyle name="_Revenue_Pro Forma Rev 09 GRC" xfId="9125"/>
    <cellStyle name="_Revenue_Pro Forma Rev 2010 GRC" xfId="9126"/>
    <cellStyle name="_Revenue_Pro Forma Rev 2010 GRC_Preliminary" xfId="9127"/>
    <cellStyle name="_Revenue_Revenue (Feb 09 - Jan 10)" xfId="9128"/>
    <cellStyle name="_Revenue_Revenue (Jan 09 - Dec 09)" xfId="9129"/>
    <cellStyle name="_Revenue_Revenue (Mar 09 - Feb 10)" xfId="9130"/>
    <cellStyle name="_Revenue_Revenue Proforma_Restating Gas 11-16-07" xfId="9131"/>
    <cellStyle name="_Revenue_Sheet2" xfId="9132"/>
    <cellStyle name="_Revenue_Therms Data" xfId="9133"/>
    <cellStyle name="_Revenue_Therms Data Rerun" xfId="9134"/>
    <cellStyle name="_Revenue_Volume Exhibit (Jan09 - Dec09)" xfId="9135"/>
    <cellStyle name="_x0013__Scenario 1 REC vs PTC Offset" xfId="9136"/>
    <cellStyle name="_x0013__Scenario 3" xfId="9137"/>
    <cellStyle name="_Sumas Proforma - 11-09-07" xfId="3301"/>
    <cellStyle name="_Sumas Proforma - 11-09-07 2" xfId="9138"/>
    <cellStyle name="_Sumas Property Taxes v1" xfId="3302"/>
    <cellStyle name="_Sumas Property Taxes v1 2" xfId="9139"/>
    <cellStyle name="_Tenaska Comparison" xfId="3303"/>
    <cellStyle name="_Tenaska Comparison 2" xfId="3304"/>
    <cellStyle name="_Tenaska Comparison 2 2" xfId="3305"/>
    <cellStyle name="_Tenaska Comparison 2 2 2" xfId="9140"/>
    <cellStyle name="_Tenaska Comparison 2 3" xfId="9141"/>
    <cellStyle name="_Tenaska Comparison 3" xfId="3306"/>
    <cellStyle name="_Tenaska Comparison 3 2" xfId="9142"/>
    <cellStyle name="_Tenaska Comparison 4" xfId="3307"/>
    <cellStyle name="_Tenaska Comparison 4 2" xfId="3308"/>
    <cellStyle name="_Tenaska Comparison 5" xfId="3309"/>
    <cellStyle name="_Tenaska Comparison 5 2" xfId="3310"/>
    <cellStyle name="_Tenaska Comparison 6" xfId="3311"/>
    <cellStyle name="_Tenaska Comparison 7" xfId="3312"/>
    <cellStyle name="_Tenaska Comparison 7 2" xfId="3313"/>
    <cellStyle name="_Tenaska Comparison 8" xfId="3314"/>
    <cellStyle name="_Tenaska Comparison 8 2" xfId="3315"/>
    <cellStyle name="_Tenaska Comparison_(C) WHE Proforma with ITC cash grant 10 Yr Amort_for deferral_102809" xfId="3316"/>
    <cellStyle name="_Tenaska Comparison_(C) WHE Proforma with ITC cash grant 10 Yr Amort_for deferral_102809 2" xfId="3317"/>
    <cellStyle name="_Tenaska Comparison_(C) WHE Proforma with ITC cash grant 10 Yr Amort_for deferral_102809 2 2" xfId="9143"/>
    <cellStyle name="_Tenaska Comparison_(C) WHE Proforma with ITC cash grant 10 Yr Amort_for deferral_102809 3" xfId="9144"/>
    <cellStyle name="_Tenaska Comparison_(C) WHE Proforma with ITC cash grant 10 Yr Amort_for deferral_102809 4" xfId="9145"/>
    <cellStyle name="_Tenaska Comparison_(C) WHE Proforma with ITC cash grant 10 Yr Amort_for deferral_102809_16.07E Wild Horse Wind Expansionwrkingfile" xfId="3318"/>
    <cellStyle name="_Tenaska Comparison_(C) WHE Proforma with ITC cash grant 10 Yr Amort_for deferral_102809_16.07E Wild Horse Wind Expansionwrkingfile 2" xfId="3319"/>
    <cellStyle name="_Tenaska Comparison_(C) WHE Proforma with ITC cash grant 10 Yr Amort_for deferral_102809_16.07E Wild Horse Wind Expansionwrkingfile 2 2" xfId="9146"/>
    <cellStyle name="_Tenaska Comparison_(C) WHE Proforma with ITC cash grant 10 Yr Amort_for deferral_102809_16.07E Wild Horse Wind Expansionwrkingfile 3" xfId="9147"/>
    <cellStyle name="_Tenaska Comparison_(C) WHE Proforma with ITC cash grant 10 Yr Amort_for deferral_102809_16.07E Wild Horse Wind Expansionwrkingfile 4" xfId="9148"/>
    <cellStyle name="_Tenaska Comparison_(C) WHE Proforma with ITC cash grant 10 Yr Amort_for deferral_102809_16.07E Wild Horse Wind Expansionwrkingfile SF" xfId="3320"/>
    <cellStyle name="_Tenaska Comparison_(C) WHE Proforma with ITC cash grant 10 Yr Amort_for deferral_102809_16.07E Wild Horse Wind Expansionwrkingfile SF 2" xfId="3321"/>
    <cellStyle name="_Tenaska Comparison_(C) WHE Proforma with ITC cash grant 10 Yr Amort_for deferral_102809_16.07E Wild Horse Wind Expansionwrkingfile SF 2 2" xfId="9149"/>
    <cellStyle name="_Tenaska Comparison_(C) WHE Proforma with ITC cash grant 10 Yr Amort_for deferral_102809_16.07E Wild Horse Wind Expansionwrkingfile SF 3" xfId="9150"/>
    <cellStyle name="_Tenaska Comparison_(C) WHE Proforma with ITC cash grant 10 Yr Amort_for deferral_102809_16.07E Wild Horse Wind Expansionwrkingfile SF 4" xfId="9151"/>
    <cellStyle name="_Tenaska Comparison_(C) WHE Proforma with ITC cash grant 10 Yr Amort_for deferral_102809_16.07E Wild Horse Wind Expansionwrkingfile SF_DEM-WP(C) ENERG10C--ctn Mid-C_042010 2010GRC" xfId="3322"/>
    <cellStyle name="_Tenaska Comparison_(C) WHE Proforma with ITC cash grant 10 Yr Amort_for deferral_102809_16.07E Wild Horse Wind Expansionwrkingfile_DEM-WP(C) ENERG10C--ctn Mid-C_042010 2010GRC" xfId="3323"/>
    <cellStyle name="_Tenaska Comparison_(C) WHE Proforma with ITC cash grant 10 Yr Amort_for deferral_102809_16.37E Wild Horse Expansion DeferralRevwrkingfile SF" xfId="3324"/>
    <cellStyle name="_Tenaska Comparison_(C) WHE Proforma with ITC cash grant 10 Yr Amort_for deferral_102809_16.37E Wild Horse Expansion DeferralRevwrkingfile SF 2" xfId="3325"/>
    <cellStyle name="_Tenaska Comparison_(C) WHE Proforma with ITC cash grant 10 Yr Amort_for deferral_102809_16.37E Wild Horse Expansion DeferralRevwrkingfile SF 2 2" xfId="9152"/>
    <cellStyle name="_Tenaska Comparison_(C) WHE Proforma with ITC cash grant 10 Yr Amort_for deferral_102809_16.37E Wild Horse Expansion DeferralRevwrkingfile SF 3" xfId="9153"/>
    <cellStyle name="_Tenaska Comparison_(C) WHE Proforma with ITC cash grant 10 Yr Amort_for deferral_102809_16.37E Wild Horse Expansion DeferralRevwrkingfile SF 4" xfId="9154"/>
    <cellStyle name="_Tenaska Comparison_(C) WHE Proforma with ITC cash grant 10 Yr Amort_for deferral_102809_16.37E Wild Horse Expansion DeferralRevwrkingfile SF_DEM-WP(C) ENERG10C--ctn Mid-C_042010 2010GRC" xfId="3326"/>
    <cellStyle name="_Tenaska Comparison_(C) WHE Proforma with ITC cash grant 10 Yr Amort_for deferral_102809_DEM-WP(C) ENERG10C--ctn Mid-C_042010 2010GRC" xfId="3327"/>
    <cellStyle name="_Tenaska Comparison_(C) WHE Proforma with ITC cash grant 10 Yr Amort_for rebuttal_120709" xfId="3328"/>
    <cellStyle name="_Tenaska Comparison_(C) WHE Proforma with ITC cash grant 10 Yr Amort_for rebuttal_120709 2" xfId="3329"/>
    <cellStyle name="_Tenaska Comparison_(C) WHE Proforma with ITC cash grant 10 Yr Amort_for rebuttal_120709 2 2" xfId="9155"/>
    <cellStyle name="_Tenaska Comparison_(C) WHE Proforma with ITC cash grant 10 Yr Amort_for rebuttal_120709 3" xfId="9156"/>
    <cellStyle name="_Tenaska Comparison_(C) WHE Proforma with ITC cash grant 10 Yr Amort_for rebuttal_120709 4" xfId="9157"/>
    <cellStyle name="_Tenaska Comparison_(C) WHE Proforma with ITC cash grant 10 Yr Amort_for rebuttal_120709_DEM-WP(C) ENERG10C--ctn Mid-C_042010 2010GRC" xfId="3330"/>
    <cellStyle name="_Tenaska Comparison_04.07E Wild Horse Wind Expansion" xfId="3331"/>
    <cellStyle name="_Tenaska Comparison_04.07E Wild Horse Wind Expansion 2" xfId="3332"/>
    <cellStyle name="_Tenaska Comparison_04.07E Wild Horse Wind Expansion 2 2" xfId="9158"/>
    <cellStyle name="_Tenaska Comparison_04.07E Wild Horse Wind Expansion 3" xfId="9159"/>
    <cellStyle name="_Tenaska Comparison_04.07E Wild Horse Wind Expansion 4" xfId="9160"/>
    <cellStyle name="_Tenaska Comparison_04.07E Wild Horse Wind Expansion_16.07E Wild Horse Wind Expansionwrkingfile" xfId="3333"/>
    <cellStyle name="_Tenaska Comparison_04.07E Wild Horse Wind Expansion_16.07E Wild Horse Wind Expansionwrkingfile 2" xfId="3334"/>
    <cellStyle name="_Tenaska Comparison_04.07E Wild Horse Wind Expansion_16.07E Wild Horse Wind Expansionwrkingfile 2 2" xfId="9161"/>
    <cellStyle name="_Tenaska Comparison_04.07E Wild Horse Wind Expansion_16.07E Wild Horse Wind Expansionwrkingfile 3" xfId="9162"/>
    <cellStyle name="_Tenaska Comparison_04.07E Wild Horse Wind Expansion_16.07E Wild Horse Wind Expansionwrkingfile 4" xfId="9163"/>
    <cellStyle name="_Tenaska Comparison_04.07E Wild Horse Wind Expansion_16.07E Wild Horse Wind Expansionwrkingfile SF" xfId="3335"/>
    <cellStyle name="_Tenaska Comparison_04.07E Wild Horse Wind Expansion_16.07E Wild Horse Wind Expansionwrkingfile SF 2" xfId="3336"/>
    <cellStyle name="_Tenaska Comparison_04.07E Wild Horse Wind Expansion_16.07E Wild Horse Wind Expansionwrkingfile SF 2 2" xfId="9164"/>
    <cellStyle name="_Tenaska Comparison_04.07E Wild Horse Wind Expansion_16.07E Wild Horse Wind Expansionwrkingfile SF 3" xfId="9165"/>
    <cellStyle name="_Tenaska Comparison_04.07E Wild Horse Wind Expansion_16.07E Wild Horse Wind Expansionwrkingfile SF 4" xfId="9166"/>
    <cellStyle name="_Tenaska Comparison_04.07E Wild Horse Wind Expansion_16.07E Wild Horse Wind Expansionwrkingfile SF_DEM-WP(C) ENERG10C--ctn Mid-C_042010 2010GRC" xfId="3337"/>
    <cellStyle name="_Tenaska Comparison_04.07E Wild Horse Wind Expansion_16.07E Wild Horse Wind Expansionwrkingfile_DEM-WP(C) ENERG10C--ctn Mid-C_042010 2010GRC" xfId="3338"/>
    <cellStyle name="_Tenaska Comparison_04.07E Wild Horse Wind Expansion_16.37E Wild Horse Expansion DeferralRevwrkingfile SF" xfId="3339"/>
    <cellStyle name="_Tenaska Comparison_04.07E Wild Horse Wind Expansion_16.37E Wild Horse Expansion DeferralRevwrkingfile SF 2" xfId="3340"/>
    <cellStyle name="_Tenaska Comparison_04.07E Wild Horse Wind Expansion_16.37E Wild Horse Expansion DeferralRevwrkingfile SF 2 2" xfId="9167"/>
    <cellStyle name="_Tenaska Comparison_04.07E Wild Horse Wind Expansion_16.37E Wild Horse Expansion DeferralRevwrkingfile SF 3" xfId="9168"/>
    <cellStyle name="_Tenaska Comparison_04.07E Wild Horse Wind Expansion_16.37E Wild Horse Expansion DeferralRevwrkingfile SF 4" xfId="9169"/>
    <cellStyle name="_Tenaska Comparison_04.07E Wild Horse Wind Expansion_16.37E Wild Horse Expansion DeferralRevwrkingfile SF_DEM-WP(C) ENERG10C--ctn Mid-C_042010 2010GRC" xfId="3341"/>
    <cellStyle name="_Tenaska Comparison_04.07E Wild Horse Wind Expansion_DEM-WP(C) ENERG10C--ctn Mid-C_042010 2010GRC" xfId="3342"/>
    <cellStyle name="_Tenaska Comparison_16.07E Wild Horse Wind Expansionwrkingfile" xfId="3343"/>
    <cellStyle name="_Tenaska Comparison_16.07E Wild Horse Wind Expansionwrkingfile 2" xfId="3344"/>
    <cellStyle name="_Tenaska Comparison_16.07E Wild Horse Wind Expansionwrkingfile 2 2" xfId="9170"/>
    <cellStyle name="_Tenaska Comparison_16.07E Wild Horse Wind Expansionwrkingfile 3" xfId="9171"/>
    <cellStyle name="_Tenaska Comparison_16.07E Wild Horse Wind Expansionwrkingfile 4" xfId="9172"/>
    <cellStyle name="_Tenaska Comparison_16.07E Wild Horse Wind Expansionwrkingfile SF" xfId="3345"/>
    <cellStyle name="_Tenaska Comparison_16.07E Wild Horse Wind Expansionwrkingfile SF 2" xfId="3346"/>
    <cellStyle name="_Tenaska Comparison_16.07E Wild Horse Wind Expansionwrkingfile SF 2 2" xfId="9173"/>
    <cellStyle name="_Tenaska Comparison_16.07E Wild Horse Wind Expansionwrkingfile SF 3" xfId="9174"/>
    <cellStyle name="_Tenaska Comparison_16.07E Wild Horse Wind Expansionwrkingfile SF 4" xfId="9175"/>
    <cellStyle name="_Tenaska Comparison_16.07E Wild Horse Wind Expansionwrkingfile SF_DEM-WP(C) ENERG10C--ctn Mid-C_042010 2010GRC" xfId="3347"/>
    <cellStyle name="_Tenaska Comparison_16.07E Wild Horse Wind Expansionwrkingfile_DEM-WP(C) ENERG10C--ctn Mid-C_042010 2010GRC" xfId="3348"/>
    <cellStyle name="_Tenaska Comparison_16.37E Wild Horse Expansion DeferralRevwrkingfile SF" xfId="3349"/>
    <cellStyle name="_Tenaska Comparison_16.37E Wild Horse Expansion DeferralRevwrkingfile SF 2" xfId="3350"/>
    <cellStyle name="_Tenaska Comparison_16.37E Wild Horse Expansion DeferralRevwrkingfile SF 2 2" xfId="9176"/>
    <cellStyle name="_Tenaska Comparison_16.37E Wild Horse Expansion DeferralRevwrkingfile SF 3" xfId="9177"/>
    <cellStyle name="_Tenaska Comparison_16.37E Wild Horse Expansion DeferralRevwrkingfile SF 4" xfId="9178"/>
    <cellStyle name="_Tenaska Comparison_16.37E Wild Horse Expansion DeferralRevwrkingfile SF_DEM-WP(C) ENERG10C--ctn Mid-C_042010 2010GRC" xfId="3351"/>
    <cellStyle name="_Tenaska Comparison_2009 Compliance Filing PCA Exhibits for GRC" xfId="9179"/>
    <cellStyle name="_Tenaska Comparison_2009 Compliance Filing PCA Exhibits for GRC 2" xfId="9180"/>
    <cellStyle name="_Tenaska Comparison_2009 GRC Compl Filing - Exhibit D" xfId="3352"/>
    <cellStyle name="_Tenaska Comparison_2009 GRC Compl Filing - Exhibit D 2" xfId="3353"/>
    <cellStyle name="_Tenaska Comparison_2009 GRC Compl Filing - Exhibit D 3" xfId="9181"/>
    <cellStyle name="_Tenaska Comparison_2009 GRC Compl Filing - Exhibit D_DEM-WP(C) ENERG10C--ctn Mid-C_042010 2010GRC" xfId="3354"/>
    <cellStyle name="_Tenaska Comparison_3.01 Income Statement" xfId="9182"/>
    <cellStyle name="_Tenaska Comparison_4 31 Regulatory Assets and Liabilities  7 06- Exhibit D" xfId="3355"/>
    <cellStyle name="_Tenaska Comparison_4 31 Regulatory Assets and Liabilities  7 06- Exhibit D 2" xfId="3356"/>
    <cellStyle name="_Tenaska Comparison_4 31 Regulatory Assets and Liabilities  7 06- Exhibit D 2 2" xfId="9183"/>
    <cellStyle name="_Tenaska Comparison_4 31 Regulatory Assets and Liabilities  7 06- Exhibit D 3" xfId="9184"/>
    <cellStyle name="_Tenaska Comparison_4 31 Regulatory Assets and Liabilities  7 06- Exhibit D 4" xfId="9185"/>
    <cellStyle name="_Tenaska Comparison_4 31 Regulatory Assets and Liabilities  7 06- Exhibit D_DEM-WP(C) ENERG10C--ctn Mid-C_042010 2010GRC" xfId="3357"/>
    <cellStyle name="_Tenaska Comparison_4 31 Regulatory Assets and Liabilities  7 06- Exhibit D_NIM Summary" xfId="3358"/>
    <cellStyle name="_Tenaska Comparison_4 31 Regulatory Assets and Liabilities  7 06- Exhibit D_NIM Summary 2" xfId="3359"/>
    <cellStyle name="_Tenaska Comparison_4 31 Regulatory Assets and Liabilities  7 06- Exhibit D_NIM Summary_DEM-WP(C) ENERG10C--ctn Mid-C_042010 2010GRC" xfId="3360"/>
    <cellStyle name="_Tenaska Comparison_4 31 Regulatory Assets and Liabilities  7 06- Exhibit D_NIM+O&amp;M" xfId="3361"/>
    <cellStyle name="_Tenaska Comparison_4 31 Regulatory Assets and Liabilities  7 06- Exhibit D_NIM+O&amp;M Monthly" xfId="3362"/>
    <cellStyle name="_Tenaska Comparison_4 31E Reg Asset  Liab and EXH D" xfId="3363"/>
    <cellStyle name="_Tenaska Comparison_4 31E Reg Asset  Liab and EXH D _ Aug 10 Filing (2)" xfId="3364"/>
    <cellStyle name="_Tenaska Comparison_4 31E Reg Asset  Liab and EXH D _ Aug 10 Filing (2) 2" xfId="3365"/>
    <cellStyle name="_Tenaska Comparison_4 31E Reg Asset  Liab and EXH D 2" xfId="3366"/>
    <cellStyle name="_Tenaska Comparison_4 31E Reg Asset  Liab and EXH D 3" xfId="3367"/>
    <cellStyle name="_Tenaska Comparison_4 32 Regulatory Assets and Liabilities  7 06- Exhibit D" xfId="3368"/>
    <cellStyle name="_Tenaska Comparison_4 32 Regulatory Assets and Liabilities  7 06- Exhibit D 2" xfId="3369"/>
    <cellStyle name="_Tenaska Comparison_4 32 Regulatory Assets and Liabilities  7 06- Exhibit D 2 2" xfId="9186"/>
    <cellStyle name="_Tenaska Comparison_4 32 Regulatory Assets and Liabilities  7 06- Exhibit D 3" xfId="9187"/>
    <cellStyle name="_Tenaska Comparison_4 32 Regulatory Assets and Liabilities  7 06- Exhibit D 4" xfId="9188"/>
    <cellStyle name="_Tenaska Comparison_4 32 Regulatory Assets and Liabilities  7 06- Exhibit D_DEM-WP(C) ENERG10C--ctn Mid-C_042010 2010GRC" xfId="3370"/>
    <cellStyle name="_Tenaska Comparison_4 32 Regulatory Assets and Liabilities  7 06- Exhibit D_NIM Summary" xfId="3371"/>
    <cellStyle name="_Tenaska Comparison_4 32 Regulatory Assets and Liabilities  7 06- Exhibit D_NIM Summary 2" xfId="3372"/>
    <cellStyle name="_Tenaska Comparison_4 32 Regulatory Assets and Liabilities  7 06- Exhibit D_NIM Summary_DEM-WP(C) ENERG10C--ctn Mid-C_042010 2010GRC" xfId="3373"/>
    <cellStyle name="_Tenaska Comparison_4 32 Regulatory Assets and Liabilities  7 06- Exhibit D_NIM+O&amp;M" xfId="3374"/>
    <cellStyle name="_Tenaska Comparison_4 32 Regulatory Assets and Liabilities  7 06- Exhibit D_NIM+O&amp;M Monthly" xfId="3375"/>
    <cellStyle name="_Tenaska Comparison_AURORA Total New" xfId="3376"/>
    <cellStyle name="_Tenaska Comparison_AURORA Total New 2" xfId="3377"/>
    <cellStyle name="_Tenaska Comparison_Book1" xfId="3378"/>
    <cellStyle name="_Tenaska Comparison_Book2" xfId="3379"/>
    <cellStyle name="_Tenaska Comparison_Book2 2" xfId="3380"/>
    <cellStyle name="_Tenaska Comparison_Book2 2 2" xfId="9189"/>
    <cellStyle name="_Tenaska Comparison_Book2 3" xfId="9190"/>
    <cellStyle name="_Tenaska Comparison_Book2 4" xfId="9191"/>
    <cellStyle name="_Tenaska Comparison_Book2_Adj Bench DR 3 for Initial Briefs (Electric)" xfId="3381"/>
    <cellStyle name="_Tenaska Comparison_Book2_Adj Bench DR 3 for Initial Briefs (Electric) 2" xfId="3382"/>
    <cellStyle name="_Tenaska Comparison_Book2_Adj Bench DR 3 for Initial Briefs (Electric) 2 2" xfId="9192"/>
    <cellStyle name="_Tenaska Comparison_Book2_Adj Bench DR 3 for Initial Briefs (Electric) 3" xfId="9193"/>
    <cellStyle name="_Tenaska Comparison_Book2_Adj Bench DR 3 for Initial Briefs (Electric) 4" xfId="9194"/>
    <cellStyle name="_Tenaska Comparison_Book2_Adj Bench DR 3 for Initial Briefs (Electric)_DEM-WP(C) ENERG10C--ctn Mid-C_042010 2010GRC" xfId="3383"/>
    <cellStyle name="_Tenaska Comparison_Book2_DEM-WP(C) ENERG10C--ctn Mid-C_042010 2010GRC" xfId="3384"/>
    <cellStyle name="_Tenaska Comparison_Book2_Electric Rev Req Model (2009 GRC) Rebuttal" xfId="3385"/>
    <cellStyle name="_Tenaska Comparison_Book2_Electric Rev Req Model (2009 GRC) Rebuttal 2" xfId="9195"/>
    <cellStyle name="_Tenaska Comparison_Book2_Electric Rev Req Model (2009 GRC) Rebuttal 2 2" xfId="9196"/>
    <cellStyle name="_Tenaska Comparison_Book2_Electric Rev Req Model (2009 GRC) Rebuttal 3" xfId="9197"/>
    <cellStyle name="_Tenaska Comparison_Book2_Electric Rev Req Model (2009 GRC) Rebuttal 4" xfId="9198"/>
    <cellStyle name="_Tenaska Comparison_Book2_Electric Rev Req Model (2009 GRC) Rebuttal REmoval of New  WH Solar AdjustMI" xfId="3386"/>
    <cellStyle name="_Tenaska Comparison_Book2_Electric Rev Req Model (2009 GRC) Rebuttal REmoval of New  WH Solar AdjustMI 2" xfId="3387"/>
    <cellStyle name="_Tenaska Comparison_Book2_Electric Rev Req Model (2009 GRC) Rebuttal REmoval of New  WH Solar AdjustMI 2 2" xfId="9199"/>
    <cellStyle name="_Tenaska Comparison_Book2_Electric Rev Req Model (2009 GRC) Rebuttal REmoval of New  WH Solar AdjustMI 3" xfId="9200"/>
    <cellStyle name="_Tenaska Comparison_Book2_Electric Rev Req Model (2009 GRC) Rebuttal REmoval of New  WH Solar AdjustMI 4" xfId="9201"/>
    <cellStyle name="_Tenaska Comparison_Book2_Electric Rev Req Model (2009 GRC) Rebuttal REmoval of New  WH Solar AdjustMI_DEM-WP(C) ENERG10C--ctn Mid-C_042010 2010GRC" xfId="3388"/>
    <cellStyle name="_Tenaska Comparison_Book2_Electric Rev Req Model (2009 GRC) Revised 01-18-2010" xfId="3389"/>
    <cellStyle name="_Tenaska Comparison_Book2_Electric Rev Req Model (2009 GRC) Revised 01-18-2010 2" xfId="3390"/>
    <cellStyle name="_Tenaska Comparison_Book2_Electric Rev Req Model (2009 GRC) Revised 01-18-2010 2 2" xfId="9202"/>
    <cellStyle name="_Tenaska Comparison_Book2_Electric Rev Req Model (2009 GRC) Revised 01-18-2010 3" xfId="9203"/>
    <cellStyle name="_Tenaska Comparison_Book2_Electric Rev Req Model (2009 GRC) Revised 01-18-2010 4" xfId="9204"/>
    <cellStyle name="_Tenaska Comparison_Book2_Electric Rev Req Model (2009 GRC) Revised 01-18-2010_DEM-WP(C) ENERG10C--ctn Mid-C_042010 2010GRC" xfId="3391"/>
    <cellStyle name="_Tenaska Comparison_Book2_Final Order Electric EXHIBIT A-1" xfId="3392"/>
    <cellStyle name="_Tenaska Comparison_Book2_Final Order Electric EXHIBIT A-1 2" xfId="9205"/>
    <cellStyle name="_Tenaska Comparison_Book2_Final Order Electric EXHIBIT A-1 2 2" xfId="9206"/>
    <cellStyle name="_Tenaska Comparison_Book2_Final Order Electric EXHIBIT A-1 3" xfId="9207"/>
    <cellStyle name="_Tenaska Comparison_Book2_Final Order Electric EXHIBIT A-1 4" xfId="9208"/>
    <cellStyle name="_Tenaska Comparison_Book4" xfId="3393"/>
    <cellStyle name="_Tenaska Comparison_Book4 2" xfId="3394"/>
    <cellStyle name="_Tenaska Comparison_Book4 2 2" xfId="9209"/>
    <cellStyle name="_Tenaska Comparison_Book4 3" xfId="9210"/>
    <cellStyle name="_Tenaska Comparison_Book4 4" xfId="9211"/>
    <cellStyle name="_Tenaska Comparison_Book4_DEM-WP(C) ENERG10C--ctn Mid-C_042010 2010GRC" xfId="3395"/>
    <cellStyle name="_Tenaska Comparison_Book9" xfId="3396"/>
    <cellStyle name="_Tenaska Comparison_Book9 2" xfId="3397"/>
    <cellStyle name="_Tenaska Comparison_Book9 2 2" xfId="9212"/>
    <cellStyle name="_Tenaska Comparison_Book9 3" xfId="9213"/>
    <cellStyle name="_Tenaska Comparison_Book9 4" xfId="9214"/>
    <cellStyle name="_Tenaska Comparison_Book9_DEM-WP(C) ENERG10C--ctn Mid-C_042010 2010GRC" xfId="3398"/>
    <cellStyle name="_Tenaska Comparison_Chelan PUD Power Costs (8-10)" xfId="3399"/>
    <cellStyle name="_Tenaska Comparison_DEM-WP(C) Chelan Power Costs" xfId="3400"/>
    <cellStyle name="_Tenaska Comparison_DEM-WP(C) Chelan Power Costs 2" xfId="3401"/>
    <cellStyle name="_Tenaska Comparison_DEM-WP(C) ENERG10C--ctn Mid-C_042010 2010GRC" xfId="3402"/>
    <cellStyle name="_Tenaska Comparison_DEM-WP(C) Gas Transport 2010GRC" xfId="3403"/>
    <cellStyle name="_Tenaska Comparison_DEM-WP(C) Gas Transport 2010GRC 2" xfId="3404"/>
    <cellStyle name="_Tenaska Comparison_Electric COS Inputs" xfId="9215"/>
    <cellStyle name="_Tenaska Comparison_Electric COS Inputs 2" xfId="9216"/>
    <cellStyle name="_Tenaska Comparison_Electric COS Inputs 2 2" xfId="9217"/>
    <cellStyle name="_Tenaska Comparison_Electric COS Inputs 2 2 2" xfId="9218"/>
    <cellStyle name="_Tenaska Comparison_Electric COS Inputs 2 3" xfId="9219"/>
    <cellStyle name="_Tenaska Comparison_Electric COS Inputs 2 3 2" xfId="9220"/>
    <cellStyle name="_Tenaska Comparison_Electric COS Inputs 2 4" xfId="9221"/>
    <cellStyle name="_Tenaska Comparison_Electric COS Inputs 2 4 2" xfId="9222"/>
    <cellStyle name="_Tenaska Comparison_Electric COS Inputs 3" xfId="9223"/>
    <cellStyle name="_Tenaska Comparison_Electric COS Inputs 3 2" xfId="9224"/>
    <cellStyle name="_Tenaska Comparison_Electric COS Inputs 4" xfId="9225"/>
    <cellStyle name="_Tenaska Comparison_Electric COS Inputs 4 2" xfId="9226"/>
    <cellStyle name="_Tenaska Comparison_Electric COS Inputs 5" xfId="9227"/>
    <cellStyle name="_Tenaska Comparison_Electric COS Inputs 6" xfId="9228"/>
    <cellStyle name="_Tenaska Comparison_LSRWEP LGIA like Acctg Petition Aug 2010" xfId="3405"/>
    <cellStyle name="_Tenaska Comparison_NIM Summary" xfId="3406"/>
    <cellStyle name="_Tenaska Comparison_NIM Summary 09GRC" xfId="3407"/>
    <cellStyle name="_Tenaska Comparison_NIM Summary 09GRC 2" xfId="3408"/>
    <cellStyle name="_Tenaska Comparison_NIM Summary 09GRC_DEM-WP(C) ENERG10C--ctn Mid-C_042010 2010GRC" xfId="3409"/>
    <cellStyle name="_Tenaska Comparison_NIM Summary 2" xfId="3410"/>
    <cellStyle name="_Tenaska Comparison_NIM Summary 3" xfId="3411"/>
    <cellStyle name="_Tenaska Comparison_NIM Summary 4" xfId="9229"/>
    <cellStyle name="_Tenaska Comparison_NIM Summary 5" xfId="9230"/>
    <cellStyle name="_Tenaska Comparison_NIM Summary 6" xfId="9231"/>
    <cellStyle name="_Tenaska Comparison_NIM Summary 7" xfId="9232"/>
    <cellStyle name="_Tenaska Comparison_NIM Summary 8" xfId="9233"/>
    <cellStyle name="_Tenaska Comparison_NIM Summary 9" xfId="9234"/>
    <cellStyle name="_Tenaska Comparison_NIM Summary_DEM-WP(C) ENERG10C--ctn Mid-C_042010 2010GRC" xfId="3412"/>
    <cellStyle name="_Tenaska Comparison_NIM+O&amp;M" xfId="3413"/>
    <cellStyle name="_Tenaska Comparison_NIM+O&amp;M 2" xfId="3414"/>
    <cellStyle name="_Tenaska Comparison_NIM+O&amp;M Monthly" xfId="3415"/>
    <cellStyle name="_Tenaska Comparison_NIM+O&amp;M Monthly 2" xfId="3416"/>
    <cellStyle name="_Tenaska Comparison_PCA 10 -  Exhibit D from A Kellogg Jan 2011" xfId="9235"/>
    <cellStyle name="_Tenaska Comparison_PCA 10 -  Exhibit D from A Kellogg July 2011" xfId="9236"/>
    <cellStyle name="_Tenaska Comparison_PCA 10 -  Exhibit D from S Free Rcv'd 12-11" xfId="9237"/>
    <cellStyle name="_Tenaska Comparison_PCA 9 -  Exhibit D April 2010" xfId="9238"/>
    <cellStyle name="_Tenaska Comparison_PCA 9 -  Exhibit D April 2010 (3)" xfId="3417"/>
    <cellStyle name="_Tenaska Comparison_PCA 9 -  Exhibit D April 2010 (3) 2" xfId="3418"/>
    <cellStyle name="_Tenaska Comparison_PCA 9 -  Exhibit D April 2010 (3)_DEM-WP(C) ENERG10C--ctn Mid-C_042010 2010GRC" xfId="3419"/>
    <cellStyle name="_Tenaska Comparison_PCA 9 -  Exhibit D April 2010 2" xfId="9239"/>
    <cellStyle name="_Tenaska Comparison_PCA 9 -  Exhibit D April 2010 3" xfId="9240"/>
    <cellStyle name="_Tenaska Comparison_PCA 9 -  Exhibit D Nov 2010" xfId="9241"/>
    <cellStyle name="_Tenaska Comparison_PCA 9 -  Exhibit D Nov 2010 2" xfId="9242"/>
    <cellStyle name="_Tenaska Comparison_PCA 9 - Exhibit D at August 2010" xfId="9243"/>
    <cellStyle name="_Tenaska Comparison_PCA 9 - Exhibit D at August 2010 2" xfId="9244"/>
    <cellStyle name="_Tenaska Comparison_PCA 9 - Exhibit D June 2010 GRC" xfId="9245"/>
    <cellStyle name="_Tenaska Comparison_PCA 9 - Exhibit D June 2010 GRC 2" xfId="9246"/>
    <cellStyle name="_Tenaska Comparison_Power Costs - Comparison bx Rbtl-Staff-Jt-PC" xfId="3420"/>
    <cellStyle name="_Tenaska Comparison_Power Costs - Comparison bx Rbtl-Staff-Jt-PC 2" xfId="3421"/>
    <cellStyle name="_Tenaska Comparison_Power Costs - Comparison bx Rbtl-Staff-Jt-PC 2 2" xfId="9247"/>
    <cellStyle name="_Tenaska Comparison_Power Costs - Comparison bx Rbtl-Staff-Jt-PC 3" xfId="9248"/>
    <cellStyle name="_Tenaska Comparison_Power Costs - Comparison bx Rbtl-Staff-Jt-PC 4" xfId="9249"/>
    <cellStyle name="_Tenaska Comparison_Power Costs - Comparison bx Rbtl-Staff-Jt-PC_Adj Bench DR 3 for Initial Briefs (Electric)" xfId="3422"/>
    <cellStyle name="_Tenaska Comparison_Power Costs - Comparison bx Rbtl-Staff-Jt-PC_Adj Bench DR 3 for Initial Briefs (Electric) 2" xfId="3423"/>
    <cellStyle name="_Tenaska Comparison_Power Costs - Comparison bx Rbtl-Staff-Jt-PC_Adj Bench DR 3 for Initial Briefs (Electric) 2 2" xfId="9250"/>
    <cellStyle name="_Tenaska Comparison_Power Costs - Comparison bx Rbtl-Staff-Jt-PC_Adj Bench DR 3 for Initial Briefs (Electric) 3" xfId="9251"/>
    <cellStyle name="_Tenaska Comparison_Power Costs - Comparison bx Rbtl-Staff-Jt-PC_Adj Bench DR 3 for Initial Briefs (Electric) 4" xfId="9252"/>
    <cellStyle name="_Tenaska Comparison_Power Costs - Comparison bx Rbtl-Staff-Jt-PC_Adj Bench DR 3 for Initial Briefs (Electric)_DEM-WP(C) ENERG10C--ctn Mid-C_042010 2010GRC" xfId="3424"/>
    <cellStyle name="_Tenaska Comparison_Power Costs - Comparison bx Rbtl-Staff-Jt-PC_DEM-WP(C) ENERG10C--ctn Mid-C_042010 2010GRC" xfId="3425"/>
    <cellStyle name="_Tenaska Comparison_Power Costs - Comparison bx Rbtl-Staff-Jt-PC_Electric Rev Req Model (2009 GRC) Rebuttal" xfId="3426"/>
    <cellStyle name="_Tenaska Comparison_Power Costs - Comparison bx Rbtl-Staff-Jt-PC_Electric Rev Req Model (2009 GRC) Rebuttal 2" xfId="9253"/>
    <cellStyle name="_Tenaska Comparison_Power Costs - Comparison bx Rbtl-Staff-Jt-PC_Electric Rev Req Model (2009 GRC) Rebuttal 2 2" xfId="9254"/>
    <cellStyle name="_Tenaska Comparison_Power Costs - Comparison bx Rbtl-Staff-Jt-PC_Electric Rev Req Model (2009 GRC) Rebuttal 3" xfId="9255"/>
    <cellStyle name="_Tenaska Comparison_Power Costs - Comparison bx Rbtl-Staff-Jt-PC_Electric Rev Req Model (2009 GRC) Rebuttal 4" xfId="9256"/>
    <cellStyle name="_Tenaska Comparison_Power Costs - Comparison bx Rbtl-Staff-Jt-PC_Electric Rev Req Model (2009 GRC) Rebuttal REmoval of New  WH Solar AdjustMI" xfId="3427"/>
    <cellStyle name="_Tenaska Comparison_Power Costs - Comparison bx Rbtl-Staff-Jt-PC_Electric Rev Req Model (2009 GRC) Rebuttal REmoval of New  WH Solar AdjustMI 2" xfId="3428"/>
    <cellStyle name="_Tenaska Comparison_Power Costs - Comparison bx Rbtl-Staff-Jt-PC_Electric Rev Req Model (2009 GRC) Rebuttal REmoval of New  WH Solar AdjustMI 2 2" xfId="9257"/>
    <cellStyle name="_Tenaska Comparison_Power Costs - Comparison bx Rbtl-Staff-Jt-PC_Electric Rev Req Model (2009 GRC) Rebuttal REmoval of New  WH Solar AdjustMI 3" xfId="9258"/>
    <cellStyle name="_Tenaska Comparison_Power Costs - Comparison bx Rbtl-Staff-Jt-PC_Electric Rev Req Model (2009 GRC) Rebuttal REmoval of New  WH Solar AdjustMI 4" xfId="9259"/>
    <cellStyle name="_Tenaska Comparison_Power Costs - Comparison bx Rbtl-Staff-Jt-PC_Electric Rev Req Model (2009 GRC) Rebuttal REmoval of New  WH Solar AdjustMI_DEM-WP(C) ENERG10C--ctn Mid-C_042010 2010GRC" xfId="3429"/>
    <cellStyle name="_Tenaska Comparison_Power Costs - Comparison bx Rbtl-Staff-Jt-PC_Electric Rev Req Model (2009 GRC) Revised 01-18-2010" xfId="3430"/>
    <cellStyle name="_Tenaska Comparison_Power Costs - Comparison bx Rbtl-Staff-Jt-PC_Electric Rev Req Model (2009 GRC) Revised 01-18-2010 2" xfId="3431"/>
    <cellStyle name="_Tenaska Comparison_Power Costs - Comparison bx Rbtl-Staff-Jt-PC_Electric Rev Req Model (2009 GRC) Revised 01-18-2010 2 2" xfId="9260"/>
    <cellStyle name="_Tenaska Comparison_Power Costs - Comparison bx Rbtl-Staff-Jt-PC_Electric Rev Req Model (2009 GRC) Revised 01-18-2010 3" xfId="9261"/>
    <cellStyle name="_Tenaska Comparison_Power Costs - Comparison bx Rbtl-Staff-Jt-PC_Electric Rev Req Model (2009 GRC) Revised 01-18-2010 4" xfId="9262"/>
    <cellStyle name="_Tenaska Comparison_Power Costs - Comparison bx Rbtl-Staff-Jt-PC_Electric Rev Req Model (2009 GRC) Revised 01-18-2010_DEM-WP(C) ENERG10C--ctn Mid-C_042010 2010GRC" xfId="3432"/>
    <cellStyle name="_Tenaska Comparison_Power Costs - Comparison bx Rbtl-Staff-Jt-PC_Final Order Electric EXHIBIT A-1" xfId="3433"/>
    <cellStyle name="_Tenaska Comparison_Power Costs - Comparison bx Rbtl-Staff-Jt-PC_Final Order Electric EXHIBIT A-1 2" xfId="9263"/>
    <cellStyle name="_Tenaska Comparison_Power Costs - Comparison bx Rbtl-Staff-Jt-PC_Final Order Electric EXHIBIT A-1 2 2" xfId="9264"/>
    <cellStyle name="_Tenaska Comparison_Power Costs - Comparison bx Rbtl-Staff-Jt-PC_Final Order Electric EXHIBIT A-1 3" xfId="9265"/>
    <cellStyle name="_Tenaska Comparison_Power Costs - Comparison bx Rbtl-Staff-Jt-PC_Final Order Electric EXHIBIT A-1 4" xfId="9266"/>
    <cellStyle name="_Tenaska Comparison_Production Adj 4.37" xfId="9267"/>
    <cellStyle name="_Tenaska Comparison_Production Adj 4.37 2" xfId="9268"/>
    <cellStyle name="_Tenaska Comparison_Production Adj 4.37 2 2" xfId="9269"/>
    <cellStyle name="_Tenaska Comparison_Production Adj 4.37 3" xfId="9270"/>
    <cellStyle name="_Tenaska Comparison_Purchased Power Adj 4.03" xfId="9271"/>
    <cellStyle name="_Tenaska Comparison_Purchased Power Adj 4.03 2" xfId="9272"/>
    <cellStyle name="_Tenaska Comparison_Purchased Power Adj 4.03 2 2" xfId="9273"/>
    <cellStyle name="_Tenaska Comparison_Purchased Power Adj 4.03 3" xfId="9274"/>
    <cellStyle name="_Tenaska Comparison_Rebuttal Power Costs" xfId="3434"/>
    <cellStyle name="_Tenaska Comparison_Rebuttal Power Costs 2" xfId="3435"/>
    <cellStyle name="_Tenaska Comparison_Rebuttal Power Costs 2 2" xfId="9275"/>
    <cellStyle name="_Tenaska Comparison_Rebuttal Power Costs 3" xfId="9276"/>
    <cellStyle name="_Tenaska Comparison_Rebuttal Power Costs 4" xfId="9277"/>
    <cellStyle name="_Tenaska Comparison_Rebuttal Power Costs_Adj Bench DR 3 for Initial Briefs (Electric)" xfId="3436"/>
    <cellStyle name="_Tenaska Comparison_Rebuttal Power Costs_Adj Bench DR 3 for Initial Briefs (Electric) 2" xfId="3437"/>
    <cellStyle name="_Tenaska Comparison_Rebuttal Power Costs_Adj Bench DR 3 for Initial Briefs (Electric) 2 2" xfId="9278"/>
    <cellStyle name="_Tenaska Comparison_Rebuttal Power Costs_Adj Bench DR 3 for Initial Briefs (Electric) 3" xfId="9279"/>
    <cellStyle name="_Tenaska Comparison_Rebuttal Power Costs_Adj Bench DR 3 for Initial Briefs (Electric) 4" xfId="9280"/>
    <cellStyle name="_Tenaska Comparison_Rebuttal Power Costs_Adj Bench DR 3 for Initial Briefs (Electric)_DEM-WP(C) ENERG10C--ctn Mid-C_042010 2010GRC" xfId="3438"/>
    <cellStyle name="_Tenaska Comparison_Rebuttal Power Costs_DEM-WP(C) ENERG10C--ctn Mid-C_042010 2010GRC" xfId="3439"/>
    <cellStyle name="_Tenaska Comparison_Rebuttal Power Costs_Electric Rev Req Model (2009 GRC) Rebuttal" xfId="3440"/>
    <cellStyle name="_Tenaska Comparison_Rebuttal Power Costs_Electric Rev Req Model (2009 GRC) Rebuttal 2" xfId="9281"/>
    <cellStyle name="_Tenaska Comparison_Rebuttal Power Costs_Electric Rev Req Model (2009 GRC) Rebuttal 2 2" xfId="9282"/>
    <cellStyle name="_Tenaska Comparison_Rebuttal Power Costs_Electric Rev Req Model (2009 GRC) Rebuttal 3" xfId="9283"/>
    <cellStyle name="_Tenaska Comparison_Rebuttal Power Costs_Electric Rev Req Model (2009 GRC) Rebuttal 4" xfId="9284"/>
    <cellStyle name="_Tenaska Comparison_Rebuttal Power Costs_Electric Rev Req Model (2009 GRC) Rebuttal REmoval of New  WH Solar AdjustMI" xfId="3441"/>
    <cellStyle name="_Tenaska Comparison_Rebuttal Power Costs_Electric Rev Req Model (2009 GRC) Rebuttal REmoval of New  WH Solar AdjustMI 2" xfId="3442"/>
    <cellStyle name="_Tenaska Comparison_Rebuttal Power Costs_Electric Rev Req Model (2009 GRC) Rebuttal REmoval of New  WH Solar AdjustMI 2 2" xfId="9285"/>
    <cellStyle name="_Tenaska Comparison_Rebuttal Power Costs_Electric Rev Req Model (2009 GRC) Rebuttal REmoval of New  WH Solar AdjustMI 3" xfId="9286"/>
    <cellStyle name="_Tenaska Comparison_Rebuttal Power Costs_Electric Rev Req Model (2009 GRC) Rebuttal REmoval of New  WH Solar AdjustMI 4" xfId="9287"/>
    <cellStyle name="_Tenaska Comparison_Rebuttal Power Costs_Electric Rev Req Model (2009 GRC) Rebuttal REmoval of New  WH Solar AdjustMI_DEM-WP(C) ENERG10C--ctn Mid-C_042010 2010GRC" xfId="3443"/>
    <cellStyle name="_Tenaska Comparison_Rebuttal Power Costs_Electric Rev Req Model (2009 GRC) Revised 01-18-2010" xfId="3444"/>
    <cellStyle name="_Tenaska Comparison_Rebuttal Power Costs_Electric Rev Req Model (2009 GRC) Revised 01-18-2010 2" xfId="3445"/>
    <cellStyle name="_Tenaska Comparison_Rebuttal Power Costs_Electric Rev Req Model (2009 GRC) Revised 01-18-2010 2 2" xfId="9288"/>
    <cellStyle name="_Tenaska Comparison_Rebuttal Power Costs_Electric Rev Req Model (2009 GRC) Revised 01-18-2010 3" xfId="9289"/>
    <cellStyle name="_Tenaska Comparison_Rebuttal Power Costs_Electric Rev Req Model (2009 GRC) Revised 01-18-2010 4" xfId="9290"/>
    <cellStyle name="_Tenaska Comparison_Rebuttal Power Costs_Electric Rev Req Model (2009 GRC) Revised 01-18-2010_DEM-WP(C) ENERG10C--ctn Mid-C_042010 2010GRC" xfId="3446"/>
    <cellStyle name="_Tenaska Comparison_Rebuttal Power Costs_Final Order Electric EXHIBIT A-1" xfId="3447"/>
    <cellStyle name="_Tenaska Comparison_Rebuttal Power Costs_Final Order Electric EXHIBIT A-1 2" xfId="9291"/>
    <cellStyle name="_Tenaska Comparison_Rebuttal Power Costs_Final Order Electric EXHIBIT A-1 2 2" xfId="9292"/>
    <cellStyle name="_Tenaska Comparison_Rebuttal Power Costs_Final Order Electric EXHIBIT A-1 3" xfId="9293"/>
    <cellStyle name="_Tenaska Comparison_Rebuttal Power Costs_Final Order Electric EXHIBIT A-1 4" xfId="9294"/>
    <cellStyle name="_Tenaska Comparison_ROR 5.02" xfId="9295"/>
    <cellStyle name="_Tenaska Comparison_ROR 5.02 2" xfId="9296"/>
    <cellStyle name="_Tenaska Comparison_ROR 5.02 2 2" xfId="9297"/>
    <cellStyle name="_Tenaska Comparison_ROR 5.02 3" xfId="9298"/>
    <cellStyle name="_Tenaska Comparison_Transmission Workbook for May BOD" xfId="3448"/>
    <cellStyle name="_Tenaska Comparison_Transmission Workbook for May BOD 2" xfId="3449"/>
    <cellStyle name="_Tenaska Comparison_Transmission Workbook for May BOD_DEM-WP(C) ENERG10C--ctn Mid-C_042010 2010GRC" xfId="3450"/>
    <cellStyle name="_Tenaska Comparison_Wind Integration 10GRC" xfId="3451"/>
    <cellStyle name="_Tenaska Comparison_Wind Integration 10GRC 2" xfId="3452"/>
    <cellStyle name="_Tenaska Comparison_Wind Integration 10GRC_DEM-WP(C) ENERG10C--ctn Mid-C_042010 2010GRC" xfId="3453"/>
    <cellStyle name="_x0013__TENASKA REGULATORY ASSET" xfId="3454"/>
    <cellStyle name="_x0013__TENASKA REGULATORY ASSET 2" xfId="9299"/>
    <cellStyle name="_x0013__TENASKA REGULATORY ASSET 2 2" xfId="9300"/>
    <cellStyle name="_x0013__TENASKA REGULATORY ASSET 3" xfId="9301"/>
    <cellStyle name="_x0013__TENASKA REGULATORY ASSET 4" xfId="9302"/>
    <cellStyle name="_Therms Data" xfId="9303"/>
    <cellStyle name="_Therms Data_Pro Forma Rev 09 GRC" xfId="9304"/>
    <cellStyle name="_Therms Data_Pro Forma Rev 2010 GRC" xfId="9305"/>
    <cellStyle name="_Therms Data_Pro Forma Rev 2010 GRC_Preliminary" xfId="9306"/>
    <cellStyle name="_Therms Data_Revenue (Feb 09 - Jan 10)" xfId="9307"/>
    <cellStyle name="_Therms Data_Revenue (Jan 09 - Dec 09)" xfId="9308"/>
    <cellStyle name="_Therms Data_Revenue (Mar 09 - Feb 10)" xfId="9309"/>
    <cellStyle name="_Therms Data_Volume Exhibit (Jan09 - Dec09)" xfId="9310"/>
    <cellStyle name="_Value Copy 11 30 05 gas 12 09 05 AURORA at 12 14 05" xfId="3455"/>
    <cellStyle name="_Value Copy 11 30 05 gas 12 09 05 AURORA at 12 14 05 2" xfId="3456"/>
    <cellStyle name="_Value Copy 11 30 05 gas 12 09 05 AURORA at 12 14 05 2 2" xfId="3457"/>
    <cellStyle name="_Value Copy 11 30 05 gas 12 09 05 AURORA at 12 14 05 2 2 2" xfId="9311"/>
    <cellStyle name="_Value Copy 11 30 05 gas 12 09 05 AURORA at 12 14 05 2 3" xfId="9312"/>
    <cellStyle name="_Value Copy 11 30 05 gas 12 09 05 AURORA at 12 14 05 3" xfId="3458"/>
    <cellStyle name="_Value Copy 11 30 05 gas 12 09 05 AURORA at 12 14 05 3 2" xfId="9313"/>
    <cellStyle name="_Value Copy 11 30 05 gas 12 09 05 AURORA at 12 14 05 4" xfId="3459"/>
    <cellStyle name="_Value Copy 11 30 05 gas 12 09 05 AURORA at 12 14 05 4 2" xfId="3460"/>
    <cellStyle name="_Value Copy 11 30 05 gas 12 09 05 AURORA at 12 14 05 5" xfId="3461"/>
    <cellStyle name="_Value Copy 11 30 05 gas 12 09 05 AURORA at 12 14 05 6" xfId="3462"/>
    <cellStyle name="_Value Copy 11 30 05 gas 12 09 05 AURORA at 12 14 05 6 2" xfId="3463"/>
    <cellStyle name="_Value Copy 11 30 05 gas 12 09 05 AURORA at 12 14 05 7" xfId="3464"/>
    <cellStyle name="_Value Copy 11 30 05 gas 12 09 05 AURORA at 12 14 05 7 2" xfId="3465"/>
    <cellStyle name="_Value Copy 11 30 05 gas 12 09 05 AURORA at 12 14 05_04 07E Wild Horse Wind Expansion (C) (2)" xfId="3466"/>
    <cellStyle name="_Value Copy 11 30 05 gas 12 09 05 AURORA at 12 14 05_04 07E Wild Horse Wind Expansion (C) (2) 2" xfId="3467"/>
    <cellStyle name="_Value Copy 11 30 05 gas 12 09 05 AURORA at 12 14 05_04 07E Wild Horse Wind Expansion (C) (2) 2 2" xfId="9314"/>
    <cellStyle name="_Value Copy 11 30 05 gas 12 09 05 AURORA at 12 14 05_04 07E Wild Horse Wind Expansion (C) (2) 3" xfId="9315"/>
    <cellStyle name="_Value Copy 11 30 05 gas 12 09 05 AURORA at 12 14 05_04 07E Wild Horse Wind Expansion (C) (2) 4" xfId="9316"/>
    <cellStyle name="_Value Copy 11 30 05 gas 12 09 05 AURORA at 12 14 05_04 07E Wild Horse Wind Expansion (C) (2)_Adj Bench DR 3 for Initial Briefs (Electric)" xfId="3468"/>
    <cellStyle name="_Value Copy 11 30 05 gas 12 09 05 AURORA at 12 14 05_04 07E Wild Horse Wind Expansion (C) (2)_Adj Bench DR 3 for Initial Briefs (Electric) 2" xfId="3469"/>
    <cellStyle name="_Value Copy 11 30 05 gas 12 09 05 AURORA at 12 14 05_04 07E Wild Horse Wind Expansion (C) (2)_Adj Bench DR 3 for Initial Briefs (Electric) 2 2" xfId="9317"/>
    <cellStyle name="_Value Copy 11 30 05 gas 12 09 05 AURORA at 12 14 05_04 07E Wild Horse Wind Expansion (C) (2)_Adj Bench DR 3 for Initial Briefs (Electric) 3" xfId="9318"/>
    <cellStyle name="_Value Copy 11 30 05 gas 12 09 05 AURORA at 12 14 05_04 07E Wild Horse Wind Expansion (C) (2)_Adj Bench DR 3 for Initial Briefs (Electric) 4" xfId="9319"/>
    <cellStyle name="_Value Copy 11 30 05 gas 12 09 05 AURORA at 12 14 05_04 07E Wild Horse Wind Expansion (C) (2)_Adj Bench DR 3 for Initial Briefs (Electric)_DEM-WP(C) ENERG10C--ctn Mid-C_042010 2010GRC" xfId="3470"/>
    <cellStyle name="_Value Copy 11 30 05 gas 12 09 05 AURORA at 12 14 05_04 07E Wild Horse Wind Expansion (C) (2)_Book1" xfId="9320"/>
    <cellStyle name="_Value Copy 11 30 05 gas 12 09 05 AURORA at 12 14 05_04 07E Wild Horse Wind Expansion (C) (2)_DEM-WP(C) ENERG10C--ctn Mid-C_042010 2010GRC" xfId="3471"/>
    <cellStyle name="_Value Copy 11 30 05 gas 12 09 05 AURORA at 12 14 05_04 07E Wild Horse Wind Expansion (C) (2)_Electric Rev Req Model (2009 GRC) " xfId="3472"/>
    <cellStyle name="_Value Copy 11 30 05 gas 12 09 05 AURORA at 12 14 05_04 07E Wild Horse Wind Expansion (C) (2)_Electric Rev Req Model (2009 GRC)  2" xfId="3473"/>
    <cellStyle name="_Value Copy 11 30 05 gas 12 09 05 AURORA at 12 14 05_04 07E Wild Horse Wind Expansion (C) (2)_Electric Rev Req Model (2009 GRC)  2 2" xfId="9321"/>
    <cellStyle name="_Value Copy 11 30 05 gas 12 09 05 AURORA at 12 14 05_04 07E Wild Horse Wind Expansion (C) (2)_Electric Rev Req Model (2009 GRC)  3" xfId="9322"/>
    <cellStyle name="_Value Copy 11 30 05 gas 12 09 05 AURORA at 12 14 05_04 07E Wild Horse Wind Expansion (C) (2)_Electric Rev Req Model (2009 GRC)  4" xfId="9323"/>
    <cellStyle name="_Value Copy 11 30 05 gas 12 09 05 AURORA at 12 14 05_04 07E Wild Horse Wind Expansion (C) (2)_Electric Rev Req Model (2009 GRC) _DEM-WP(C) ENERG10C--ctn Mid-C_042010 2010GRC" xfId="3474"/>
    <cellStyle name="_Value Copy 11 30 05 gas 12 09 05 AURORA at 12 14 05_04 07E Wild Horse Wind Expansion (C) (2)_Electric Rev Req Model (2009 GRC) Rebuttal" xfId="3475"/>
    <cellStyle name="_Value Copy 11 30 05 gas 12 09 05 AURORA at 12 14 05_04 07E Wild Horse Wind Expansion (C) (2)_Electric Rev Req Model (2009 GRC) Rebuttal 2" xfId="9324"/>
    <cellStyle name="_Value Copy 11 30 05 gas 12 09 05 AURORA at 12 14 05_04 07E Wild Horse Wind Expansion (C) (2)_Electric Rev Req Model (2009 GRC) Rebuttal 2 2" xfId="9325"/>
    <cellStyle name="_Value Copy 11 30 05 gas 12 09 05 AURORA at 12 14 05_04 07E Wild Horse Wind Expansion (C) (2)_Electric Rev Req Model (2009 GRC) Rebuttal 3" xfId="9326"/>
    <cellStyle name="_Value Copy 11 30 05 gas 12 09 05 AURORA at 12 14 05_04 07E Wild Horse Wind Expansion (C) (2)_Electric Rev Req Model (2009 GRC) Rebuttal 4" xfId="9327"/>
    <cellStyle name="_Value Copy 11 30 05 gas 12 09 05 AURORA at 12 14 05_04 07E Wild Horse Wind Expansion (C) (2)_Electric Rev Req Model (2009 GRC) Rebuttal REmoval of New  WH Solar AdjustMI" xfId="3476"/>
    <cellStyle name="_Value Copy 11 30 05 gas 12 09 05 AURORA at 12 14 05_04 07E Wild Horse Wind Expansion (C) (2)_Electric Rev Req Model (2009 GRC) Rebuttal REmoval of New  WH Solar AdjustMI 2" xfId="3477"/>
    <cellStyle name="_Value Copy 11 30 05 gas 12 09 05 AURORA at 12 14 05_04 07E Wild Horse Wind Expansion (C) (2)_Electric Rev Req Model (2009 GRC) Rebuttal REmoval of New  WH Solar AdjustMI 2 2" xfId="9328"/>
    <cellStyle name="_Value Copy 11 30 05 gas 12 09 05 AURORA at 12 14 05_04 07E Wild Horse Wind Expansion (C) (2)_Electric Rev Req Model (2009 GRC) Rebuttal REmoval of New  WH Solar AdjustMI 3" xfId="9329"/>
    <cellStyle name="_Value Copy 11 30 05 gas 12 09 05 AURORA at 12 14 05_04 07E Wild Horse Wind Expansion (C) (2)_Electric Rev Req Model (2009 GRC) Rebuttal REmoval of New  WH Solar AdjustMI 4" xfId="9330"/>
    <cellStyle name="_Value Copy 11 30 05 gas 12 09 05 AURORA at 12 14 05_04 07E Wild Horse Wind Expansion (C) (2)_Electric Rev Req Model (2009 GRC) Rebuttal REmoval of New  WH Solar AdjustMI_DEM-WP(C) ENERG10C--ctn Mid-C_042010 2010GRC" xfId="3478"/>
    <cellStyle name="_Value Copy 11 30 05 gas 12 09 05 AURORA at 12 14 05_04 07E Wild Horse Wind Expansion (C) (2)_Electric Rev Req Model (2009 GRC) Revised 01-18-2010" xfId="3479"/>
    <cellStyle name="_Value Copy 11 30 05 gas 12 09 05 AURORA at 12 14 05_04 07E Wild Horse Wind Expansion (C) (2)_Electric Rev Req Model (2009 GRC) Revised 01-18-2010 2" xfId="3480"/>
    <cellStyle name="_Value Copy 11 30 05 gas 12 09 05 AURORA at 12 14 05_04 07E Wild Horse Wind Expansion (C) (2)_Electric Rev Req Model (2009 GRC) Revised 01-18-2010 2 2" xfId="9331"/>
    <cellStyle name="_Value Copy 11 30 05 gas 12 09 05 AURORA at 12 14 05_04 07E Wild Horse Wind Expansion (C) (2)_Electric Rev Req Model (2009 GRC) Revised 01-18-2010 3" xfId="9332"/>
    <cellStyle name="_Value Copy 11 30 05 gas 12 09 05 AURORA at 12 14 05_04 07E Wild Horse Wind Expansion (C) (2)_Electric Rev Req Model (2009 GRC) Revised 01-18-2010 4" xfId="9333"/>
    <cellStyle name="_Value Copy 11 30 05 gas 12 09 05 AURORA at 12 14 05_04 07E Wild Horse Wind Expansion (C) (2)_Electric Rev Req Model (2009 GRC) Revised 01-18-2010_DEM-WP(C) ENERG10C--ctn Mid-C_042010 2010GRC" xfId="3481"/>
    <cellStyle name="_Value Copy 11 30 05 gas 12 09 05 AURORA at 12 14 05_04 07E Wild Horse Wind Expansion (C) (2)_Electric Rev Req Model (2010 GRC)" xfId="9334"/>
    <cellStyle name="_Value Copy 11 30 05 gas 12 09 05 AURORA at 12 14 05_04 07E Wild Horse Wind Expansion (C) (2)_Electric Rev Req Model (2010 GRC) SF" xfId="9335"/>
    <cellStyle name="_Value Copy 11 30 05 gas 12 09 05 AURORA at 12 14 05_04 07E Wild Horse Wind Expansion (C) (2)_Final Order Electric EXHIBIT A-1" xfId="3482"/>
    <cellStyle name="_Value Copy 11 30 05 gas 12 09 05 AURORA at 12 14 05_04 07E Wild Horse Wind Expansion (C) (2)_Final Order Electric EXHIBIT A-1 2" xfId="9336"/>
    <cellStyle name="_Value Copy 11 30 05 gas 12 09 05 AURORA at 12 14 05_04 07E Wild Horse Wind Expansion (C) (2)_Final Order Electric EXHIBIT A-1 2 2" xfId="9337"/>
    <cellStyle name="_Value Copy 11 30 05 gas 12 09 05 AURORA at 12 14 05_04 07E Wild Horse Wind Expansion (C) (2)_Final Order Electric EXHIBIT A-1 3" xfId="9338"/>
    <cellStyle name="_Value Copy 11 30 05 gas 12 09 05 AURORA at 12 14 05_04 07E Wild Horse Wind Expansion (C) (2)_Final Order Electric EXHIBIT A-1 4" xfId="9339"/>
    <cellStyle name="_Value Copy 11 30 05 gas 12 09 05 AURORA at 12 14 05_04 07E Wild Horse Wind Expansion (C) (2)_TENASKA REGULATORY ASSET" xfId="3483"/>
    <cellStyle name="_Value Copy 11 30 05 gas 12 09 05 AURORA at 12 14 05_04 07E Wild Horse Wind Expansion (C) (2)_TENASKA REGULATORY ASSET 2" xfId="9340"/>
    <cellStyle name="_Value Copy 11 30 05 gas 12 09 05 AURORA at 12 14 05_04 07E Wild Horse Wind Expansion (C) (2)_TENASKA REGULATORY ASSET 2 2" xfId="9341"/>
    <cellStyle name="_Value Copy 11 30 05 gas 12 09 05 AURORA at 12 14 05_04 07E Wild Horse Wind Expansion (C) (2)_TENASKA REGULATORY ASSET 3" xfId="9342"/>
    <cellStyle name="_Value Copy 11 30 05 gas 12 09 05 AURORA at 12 14 05_04 07E Wild Horse Wind Expansion (C) (2)_TENASKA REGULATORY ASSET 4" xfId="9343"/>
    <cellStyle name="_Value Copy 11 30 05 gas 12 09 05 AURORA at 12 14 05_16.37E Wild Horse Expansion DeferralRevwrkingfile SF" xfId="3484"/>
    <cellStyle name="_Value Copy 11 30 05 gas 12 09 05 AURORA at 12 14 05_16.37E Wild Horse Expansion DeferralRevwrkingfile SF 2" xfId="3485"/>
    <cellStyle name="_Value Copy 11 30 05 gas 12 09 05 AURORA at 12 14 05_16.37E Wild Horse Expansion DeferralRevwrkingfile SF 2 2" xfId="9344"/>
    <cellStyle name="_Value Copy 11 30 05 gas 12 09 05 AURORA at 12 14 05_16.37E Wild Horse Expansion DeferralRevwrkingfile SF 3" xfId="9345"/>
    <cellStyle name="_Value Copy 11 30 05 gas 12 09 05 AURORA at 12 14 05_16.37E Wild Horse Expansion DeferralRevwrkingfile SF 4" xfId="9346"/>
    <cellStyle name="_Value Copy 11 30 05 gas 12 09 05 AURORA at 12 14 05_16.37E Wild Horse Expansion DeferralRevwrkingfile SF_DEM-WP(C) ENERG10C--ctn Mid-C_042010 2010GRC" xfId="3486"/>
    <cellStyle name="_Value Copy 11 30 05 gas 12 09 05 AURORA at 12 14 05_2009 Compliance Filing PCA Exhibits for GRC" xfId="9347"/>
    <cellStyle name="_Value Copy 11 30 05 gas 12 09 05 AURORA at 12 14 05_2009 Compliance Filing PCA Exhibits for GRC 2" xfId="9348"/>
    <cellStyle name="_Value Copy 11 30 05 gas 12 09 05 AURORA at 12 14 05_2009 GRC Compl Filing - Exhibit D" xfId="3487"/>
    <cellStyle name="_Value Copy 11 30 05 gas 12 09 05 AURORA at 12 14 05_2009 GRC Compl Filing - Exhibit D 2" xfId="3488"/>
    <cellStyle name="_Value Copy 11 30 05 gas 12 09 05 AURORA at 12 14 05_2009 GRC Compl Filing - Exhibit D_DEM-WP(C) ENERG10C--ctn Mid-C_042010 2010GRC" xfId="3489"/>
    <cellStyle name="_Value Copy 11 30 05 gas 12 09 05 AURORA at 12 14 05_3.01 Income Statement" xfId="9349"/>
    <cellStyle name="_Value Copy 11 30 05 gas 12 09 05 AURORA at 12 14 05_4 31 Regulatory Assets and Liabilities  7 06- Exhibit D" xfId="3490"/>
    <cellStyle name="_Value Copy 11 30 05 gas 12 09 05 AURORA at 12 14 05_4 31 Regulatory Assets and Liabilities  7 06- Exhibit D 2" xfId="3491"/>
    <cellStyle name="_Value Copy 11 30 05 gas 12 09 05 AURORA at 12 14 05_4 31 Regulatory Assets and Liabilities  7 06- Exhibit D 2 2" xfId="9350"/>
    <cellStyle name="_Value Copy 11 30 05 gas 12 09 05 AURORA at 12 14 05_4 31 Regulatory Assets and Liabilities  7 06- Exhibit D 3" xfId="9351"/>
    <cellStyle name="_Value Copy 11 30 05 gas 12 09 05 AURORA at 12 14 05_4 31 Regulatory Assets and Liabilities  7 06- Exhibit D 4" xfId="9352"/>
    <cellStyle name="_Value Copy 11 30 05 gas 12 09 05 AURORA at 12 14 05_4 31 Regulatory Assets and Liabilities  7 06- Exhibit D_DEM-WP(C) ENERG10C--ctn Mid-C_042010 2010GRC" xfId="3492"/>
    <cellStyle name="_Value Copy 11 30 05 gas 12 09 05 AURORA at 12 14 05_4 31 Regulatory Assets and Liabilities  7 06- Exhibit D_NIM Summary" xfId="3493"/>
    <cellStyle name="_Value Copy 11 30 05 gas 12 09 05 AURORA at 12 14 05_4 31 Regulatory Assets and Liabilities  7 06- Exhibit D_NIM Summary 2" xfId="3494"/>
    <cellStyle name="_Value Copy 11 30 05 gas 12 09 05 AURORA at 12 14 05_4 31 Regulatory Assets and Liabilities  7 06- Exhibit D_NIM Summary_DEM-WP(C) ENERG10C--ctn Mid-C_042010 2010GRC" xfId="3495"/>
    <cellStyle name="_Value Copy 11 30 05 gas 12 09 05 AURORA at 12 14 05_4 31E Reg Asset  Liab and EXH D" xfId="3496"/>
    <cellStyle name="_Value Copy 11 30 05 gas 12 09 05 AURORA at 12 14 05_4 31E Reg Asset  Liab and EXH D _ Aug 10 Filing (2)" xfId="3497"/>
    <cellStyle name="_Value Copy 11 30 05 gas 12 09 05 AURORA at 12 14 05_4 31E Reg Asset  Liab and EXH D _ Aug 10 Filing (2) 2" xfId="3498"/>
    <cellStyle name="_Value Copy 11 30 05 gas 12 09 05 AURORA at 12 14 05_4 31E Reg Asset  Liab and EXH D 2" xfId="3499"/>
    <cellStyle name="_Value Copy 11 30 05 gas 12 09 05 AURORA at 12 14 05_4 31E Reg Asset  Liab and EXH D 3" xfId="3500"/>
    <cellStyle name="_Value Copy 11 30 05 gas 12 09 05 AURORA at 12 14 05_4 32 Regulatory Assets and Liabilities  7 06- Exhibit D" xfId="3501"/>
    <cellStyle name="_Value Copy 11 30 05 gas 12 09 05 AURORA at 12 14 05_4 32 Regulatory Assets and Liabilities  7 06- Exhibit D 2" xfId="3502"/>
    <cellStyle name="_Value Copy 11 30 05 gas 12 09 05 AURORA at 12 14 05_4 32 Regulatory Assets and Liabilities  7 06- Exhibit D 2 2" xfId="9353"/>
    <cellStyle name="_Value Copy 11 30 05 gas 12 09 05 AURORA at 12 14 05_4 32 Regulatory Assets and Liabilities  7 06- Exhibit D 3" xfId="9354"/>
    <cellStyle name="_Value Copy 11 30 05 gas 12 09 05 AURORA at 12 14 05_4 32 Regulatory Assets and Liabilities  7 06- Exhibit D 4" xfId="9355"/>
    <cellStyle name="_Value Copy 11 30 05 gas 12 09 05 AURORA at 12 14 05_4 32 Regulatory Assets and Liabilities  7 06- Exhibit D_DEM-WP(C) ENERG10C--ctn Mid-C_042010 2010GRC" xfId="3503"/>
    <cellStyle name="_Value Copy 11 30 05 gas 12 09 05 AURORA at 12 14 05_4 32 Regulatory Assets and Liabilities  7 06- Exhibit D_NIM Summary" xfId="3504"/>
    <cellStyle name="_Value Copy 11 30 05 gas 12 09 05 AURORA at 12 14 05_4 32 Regulatory Assets and Liabilities  7 06- Exhibit D_NIM Summary 2" xfId="3505"/>
    <cellStyle name="_Value Copy 11 30 05 gas 12 09 05 AURORA at 12 14 05_4 32 Regulatory Assets and Liabilities  7 06- Exhibit D_NIM Summary_DEM-WP(C) ENERG10C--ctn Mid-C_042010 2010GRC" xfId="3506"/>
    <cellStyle name="_Value Copy 11 30 05 gas 12 09 05 AURORA at 12 14 05_ACCOUNTS" xfId="9356"/>
    <cellStyle name="_Value Copy 11 30 05 gas 12 09 05 AURORA at 12 14 05_AURORA Total New" xfId="3507"/>
    <cellStyle name="_Value Copy 11 30 05 gas 12 09 05 AURORA at 12 14 05_AURORA Total New 2" xfId="3508"/>
    <cellStyle name="_Value Copy 11 30 05 gas 12 09 05 AURORA at 12 14 05_Book2" xfId="3509"/>
    <cellStyle name="_Value Copy 11 30 05 gas 12 09 05 AURORA at 12 14 05_Book2 2" xfId="3510"/>
    <cellStyle name="_Value Copy 11 30 05 gas 12 09 05 AURORA at 12 14 05_Book2 2 2" xfId="9357"/>
    <cellStyle name="_Value Copy 11 30 05 gas 12 09 05 AURORA at 12 14 05_Book2 3" xfId="9358"/>
    <cellStyle name="_Value Copy 11 30 05 gas 12 09 05 AURORA at 12 14 05_Book2 4" xfId="9359"/>
    <cellStyle name="_Value Copy 11 30 05 gas 12 09 05 AURORA at 12 14 05_Book2_Adj Bench DR 3 for Initial Briefs (Electric)" xfId="3511"/>
    <cellStyle name="_Value Copy 11 30 05 gas 12 09 05 AURORA at 12 14 05_Book2_Adj Bench DR 3 for Initial Briefs (Electric) 2" xfId="3512"/>
    <cellStyle name="_Value Copy 11 30 05 gas 12 09 05 AURORA at 12 14 05_Book2_Adj Bench DR 3 for Initial Briefs (Electric) 2 2" xfId="9360"/>
    <cellStyle name="_Value Copy 11 30 05 gas 12 09 05 AURORA at 12 14 05_Book2_Adj Bench DR 3 for Initial Briefs (Electric) 3" xfId="9361"/>
    <cellStyle name="_Value Copy 11 30 05 gas 12 09 05 AURORA at 12 14 05_Book2_Adj Bench DR 3 for Initial Briefs (Electric) 4" xfId="9362"/>
    <cellStyle name="_Value Copy 11 30 05 gas 12 09 05 AURORA at 12 14 05_Book2_Adj Bench DR 3 for Initial Briefs (Electric)_DEM-WP(C) ENERG10C--ctn Mid-C_042010 2010GRC" xfId="3513"/>
    <cellStyle name="_Value Copy 11 30 05 gas 12 09 05 AURORA at 12 14 05_Book2_DEM-WP(C) ENERG10C--ctn Mid-C_042010 2010GRC" xfId="3514"/>
    <cellStyle name="_Value Copy 11 30 05 gas 12 09 05 AURORA at 12 14 05_Book2_Electric Rev Req Model (2009 GRC) Rebuttal" xfId="3515"/>
    <cellStyle name="_Value Copy 11 30 05 gas 12 09 05 AURORA at 12 14 05_Book2_Electric Rev Req Model (2009 GRC) Rebuttal 2" xfId="9363"/>
    <cellStyle name="_Value Copy 11 30 05 gas 12 09 05 AURORA at 12 14 05_Book2_Electric Rev Req Model (2009 GRC) Rebuttal 2 2" xfId="9364"/>
    <cellStyle name="_Value Copy 11 30 05 gas 12 09 05 AURORA at 12 14 05_Book2_Electric Rev Req Model (2009 GRC) Rebuttal 3" xfId="9365"/>
    <cellStyle name="_Value Copy 11 30 05 gas 12 09 05 AURORA at 12 14 05_Book2_Electric Rev Req Model (2009 GRC) Rebuttal 4" xfId="9366"/>
    <cellStyle name="_Value Copy 11 30 05 gas 12 09 05 AURORA at 12 14 05_Book2_Electric Rev Req Model (2009 GRC) Rebuttal REmoval of New  WH Solar AdjustMI" xfId="3516"/>
    <cellStyle name="_Value Copy 11 30 05 gas 12 09 05 AURORA at 12 14 05_Book2_Electric Rev Req Model (2009 GRC) Rebuttal REmoval of New  WH Solar AdjustMI 2" xfId="3517"/>
    <cellStyle name="_Value Copy 11 30 05 gas 12 09 05 AURORA at 12 14 05_Book2_Electric Rev Req Model (2009 GRC) Rebuttal REmoval of New  WH Solar AdjustMI 2 2" xfId="9367"/>
    <cellStyle name="_Value Copy 11 30 05 gas 12 09 05 AURORA at 12 14 05_Book2_Electric Rev Req Model (2009 GRC) Rebuttal REmoval of New  WH Solar AdjustMI 3" xfId="9368"/>
    <cellStyle name="_Value Copy 11 30 05 gas 12 09 05 AURORA at 12 14 05_Book2_Electric Rev Req Model (2009 GRC) Rebuttal REmoval of New  WH Solar AdjustMI 4" xfId="9369"/>
    <cellStyle name="_Value Copy 11 30 05 gas 12 09 05 AURORA at 12 14 05_Book2_Electric Rev Req Model (2009 GRC) Rebuttal REmoval of New  WH Solar AdjustMI_DEM-WP(C) ENERG10C--ctn Mid-C_042010 2010GRC" xfId="3518"/>
    <cellStyle name="_Value Copy 11 30 05 gas 12 09 05 AURORA at 12 14 05_Book2_Electric Rev Req Model (2009 GRC) Revised 01-18-2010" xfId="3519"/>
    <cellStyle name="_Value Copy 11 30 05 gas 12 09 05 AURORA at 12 14 05_Book2_Electric Rev Req Model (2009 GRC) Revised 01-18-2010 2" xfId="3520"/>
    <cellStyle name="_Value Copy 11 30 05 gas 12 09 05 AURORA at 12 14 05_Book2_Electric Rev Req Model (2009 GRC) Revised 01-18-2010 2 2" xfId="9370"/>
    <cellStyle name="_Value Copy 11 30 05 gas 12 09 05 AURORA at 12 14 05_Book2_Electric Rev Req Model (2009 GRC) Revised 01-18-2010 3" xfId="9371"/>
    <cellStyle name="_Value Copy 11 30 05 gas 12 09 05 AURORA at 12 14 05_Book2_Electric Rev Req Model (2009 GRC) Revised 01-18-2010 4" xfId="9372"/>
    <cellStyle name="_Value Copy 11 30 05 gas 12 09 05 AURORA at 12 14 05_Book2_Electric Rev Req Model (2009 GRC) Revised 01-18-2010_DEM-WP(C) ENERG10C--ctn Mid-C_042010 2010GRC" xfId="3521"/>
    <cellStyle name="_Value Copy 11 30 05 gas 12 09 05 AURORA at 12 14 05_Book2_Final Order Electric EXHIBIT A-1" xfId="3522"/>
    <cellStyle name="_Value Copy 11 30 05 gas 12 09 05 AURORA at 12 14 05_Book2_Final Order Electric EXHIBIT A-1 2" xfId="9373"/>
    <cellStyle name="_Value Copy 11 30 05 gas 12 09 05 AURORA at 12 14 05_Book2_Final Order Electric EXHIBIT A-1 2 2" xfId="9374"/>
    <cellStyle name="_Value Copy 11 30 05 gas 12 09 05 AURORA at 12 14 05_Book2_Final Order Electric EXHIBIT A-1 3" xfId="9375"/>
    <cellStyle name="_Value Copy 11 30 05 gas 12 09 05 AURORA at 12 14 05_Book2_Final Order Electric EXHIBIT A-1 4" xfId="9376"/>
    <cellStyle name="_Value Copy 11 30 05 gas 12 09 05 AURORA at 12 14 05_Book4" xfId="3523"/>
    <cellStyle name="_Value Copy 11 30 05 gas 12 09 05 AURORA at 12 14 05_Book4 2" xfId="3524"/>
    <cellStyle name="_Value Copy 11 30 05 gas 12 09 05 AURORA at 12 14 05_Book4 2 2" xfId="9377"/>
    <cellStyle name="_Value Copy 11 30 05 gas 12 09 05 AURORA at 12 14 05_Book4 3" xfId="9378"/>
    <cellStyle name="_Value Copy 11 30 05 gas 12 09 05 AURORA at 12 14 05_Book4 4" xfId="9379"/>
    <cellStyle name="_Value Copy 11 30 05 gas 12 09 05 AURORA at 12 14 05_Book4_DEM-WP(C) ENERG10C--ctn Mid-C_042010 2010GRC" xfId="3525"/>
    <cellStyle name="_Value Copy 11 30 05 gas 12 09 05 AURORA at 12 14 05_Book9" xfId="3526"/>
    <cellStyle name="_Value Copy 11 30 05 gas 12 09 05 AURORA at 12 14 05_Book9 2" xfId="3527"/>
    <cellStyle name="_Value Copy 11 30 05 gas 12 09 05 AURORA at 12 14 05_Book9 2 2" xfId="9380"/>
    <cellStyle name="_Value Copy 11 30 05 gas 12 09 05 AURORA at 12 14 05_Book9 3" xfId="9381"/>
    <cellStyle name="_Value Copy 11 30 05 gas 12 09 05 AURORA at 12 14 05_Book9 4" xfId="9382"/>
    <cellStyle name="_Value Copy 11 30 05 gas 12 09 05 AURORA at 12 14 05_Book9_DEM-WP(C) ENERG10C--ctn Mid-C_042010 2010GRC" xfId="3528"/>
    <cellStyle name="_Value Copy 11 30 05 gas 12 09 05 AURORA at 12 14 05_Check the Interest Calculation" xfId="9383"/>
    <cellStyle name="_Value Copy 11 30 05 gas 12 09 05 AURORA at 12 14 05_Check the Interest Calculation_Scenario 1 REC vs PTC Offset" xfId="9384"/>
    <cellStyle name="_Value Copy 11 30 05 gas 12 09 05 AURORA at 12 14 05_Check the Interest Calculation_Scenario 3" xfId="9385"/>
    <cellStyle name="_Value Copy 11 30 05 gas 12 09 05 AURORA at 12 14 05_Chelan PUD Power Costs (8-10)" xfId="3529"/>
    <cellStyle name="_Value Copy 11 30 05 gas 12 09 05 AURORA at 12 14 05_DEM-WP(C) Chelan Power Costs" xfId="3530"/>
    <cellStyle name="_Value Copy 11 30 05 gas 12 09 05 AURORA at 12 14 05_DEM-WP(C) Chelan Power Costs 2" xfId="3531"/>
    <cellStyle name="_Value Copy 11 30 05 gas 12 09 05 AURORA at 12 14 05_DEM-WP(C) ENERG10C--ctn Mid-C_042010 2010GRC" xfId="3532"/>
    <cellStyle name="_Value Copy 11 30 05 gas 12 09 05 AURORA at 12 14 05_DEM-WP(C) Gas Transport 2010GRC" xfId="3533"/>
    <cellStyle name="_Value Copy 11 30 05 gas 12 09 05 AURORA at 12 14 05_DEM-WP(C) Gas Transport 2010GRC 2" xfId="3534"/>
    <cellStyle name="_Value Copy 11 30 05 gas 12 09 05 AURORA at 12 14 05_Direct Assignment Distribution Plant 2008" xfId="9386"/>
    <cellStyle name="_Value Copy 11 30 05 gas 12 09 05 AURORA at 12 14 05_Direct Assignment Distribution Plant 2008 2" xfId="9387"/>
    <cellStyle name="_Value Copy 11 30 05 gas 12 09 05 AURORA at 12 14 05_Direct Assignment Distribution Plant 2008 2 2" xfId="9388"/>
    <cellStyle name="_Value Copy 11 30 05 gas 12 09 05 AURORA at 12 14 05_Direct Assignment Distribution Plant 2008 2 2 2" xfId="9389"/>
    <cellStyle name="_Value Copy 11 30 05 gas 12 09 05 AURORA at 12 14 05_Direct Assignment Distribution Plant 2008 2 3" xfId="9390"/>
    <cellStyle name="_Value Copy 11 30 05 gas 12 09 05 AURORA at 12 14 05_Direct Assignment Distribution Plant 2008 2 3 2" xfId="9391"/>
    <cellStyle name="_Value Copy 11 30 05 gas 12 09 05 AURORA at 12 14 05_Direct Assignment Distribution Plant 2008 2 4" xfId="9392"/>
    <cellStyle name="_Value Copy 11 30 05 gas 12 09 05 AURORA at 12 14 05_Direct Assignment Distribution Plant 2008 2 4 2" xfId="9393"/>
    <cellStyle name="_Value Copy 11 30 05 gas 12 09 05 AURORA at 12 14 05_Direct Assignment Distribution Plant 2008 3" xfId="9394"/>
    <cellStyle name="_Value Copy 11 30 05 gas 12 09 05 AURORA at 12 14 05_Direct Assignment Distribution Plant 2008 3 2" xfId="9395"/>
    <cellStyle name="_Value Copy 11 30 05 gas 12 09 05 AURORA at 12 14 05_Direct Assignment Distribution Plant 2008 4" xfId="9396"/>
    <cellStyle name="_Value Copy 11 30 05 gas 12 09 05 AURORA at 12 14 05_Direct Assignment Distribution Plant 2008 4 2" xfId="9397"/>
    <cellStyle name="_Value Copy 11 30 05 gas 12 09 05 AURORA at 12 14 05_Direct Assignment Distribution Plant 2008 5" xfId="9398"/>
    <cellStyle name="_Value Copy 11 30 05 gas 12 09 05 AURORA at 12 14 05_Direct Assignment Distribution Plant 2008 6" xfId="9399"/>
    <cellStyle name="_Value Copy 11 30 05 gas 12 09 05 AURORA at 12 14 05_Electric COS Inputs" xfId="9400"/>
    <cellStyle name="_Value Copy 11 30 05 gas 12 09 05 AURORA at 12 14 05_Electric COS Inputs 2" xfId="9401"/>
    <cellStyle name="_Value Copy 11 30 05 gas 12 09 05 AURORA at 12 14 05_Electric COS Inputs 2 2" xfId="9402"/>
    <cellStyle name="_Value Copy 11 30 05 gas 12 09 05 AURORA at 12 14 05_Electric COS Inputs 2 2 2" xfId="9403"/>
    <cellStyle name="_Value Copy 11 30 05 gas 12 09 05 AURORA at 12 14 05_Electric COS Inputs 2 3" xfId="9404"/>
    <cellStyle name="_Value Copy 11 30 05 gas 12 09 05 AURORA at 12 14 05_Electric COS Inputs 2 3 2" xfId="9405"/>
    <cellStyle name="_Value Copy 11 30 05 gas 12 09 05 AURORA at 12 14 05_Electric COS Inputs 2 4" xfId="9406"/>
    <cellStyle name="_Value Copy 11 30 05 gas 12 09 05 AURORA at 12 14 05_Electric COS Inputs 2 4 2" xfId="9407"/>
    <cellStyle name="_Value Copy 11 30 05 gas 12 09 05 AURORA at 12 14 05_Electric COS Inputs 3" xfId="9408"/>
    <cellStyle name="_Value Copy 11 30 05 gas 12 09 05 AURORA at 12 14 05_Electric COS Inputs 3 2" xfId="9409"/>
    <cellStyle name="_Value Copy 11 30 05 gas 12 09 05 AURORA at 12 14 05_Electric COS Inputs 4" xfId="9410"/>
    <cellStyle name="_Value Copy 11 30 05 gas 12 09 05 AURORA at 12 14 05_Electric COS Inputs 4 2" xfId="9411"/>
    <cellStyle name="_Value Copy 11 30 05 gas 12 09 05 AURORA at 12 14 05_Electric COS Inputs 5" xfId="9412"/>
    <cellStyle name="_Value Copy 11 30 05 gas 12 09 05 AURORA at 12 14 05_Electric COS Inputs 6" xfId="9413"/>
    <cellStyle name="_Value Copy 11 30 05 gas 12 09 05 AURORA at 12 14 05_Electric Rate Spread and Rate Design 3.23.09" xfId="9414"/>
    <cellStyle name="_Value Copy 11 30 05 gas 12 09 05 AURORA at 12 14 05_Electric Rate Spread and Rate Design 3.23.09 2" xfId="9415"/>
    <cellStyle name="_Value Copy 11 30 05 gas 12 09 05 AURORA at 12 14 05_Electric Rate Spread and Rate Design 3.23.09 2 2" xfId="9416"/>
    <cellStyle name="_Value Copy 11 30 05 gas 12 09 05 AURORA at 12 14 05_Electric Rate Spread and Rate Design 3.23.09 2 2 2" xfId="9417"/>
    <cellStyle name="_Value Copy 11 30 05 gas 12 09 05 AURORA at 12 14 05_Electric Rate Spread and Rate Design 3.23.09 2 3" xfId="9418"/>
    <cellStyle name="_Value Copy 11 30 05 gas 12 09 05 AURORA at 12 14 05_Electric Rate Spread and Rate Design 3.23.09 2 3 2" xfId="9419"/>
    <cellStyle name="_Value Copy 11 30 05 gas 12 09 05 AURORA at 12 14 05_Electric Rate Spread and Rate Design 3.23.09 2 4" xfId="9420"/>
    <cellStyle name="_Value Copy 11 30 05 gas 12 09 05 AURORA at 12 14 05_Electric Rate Spread and Rate Design 3.23.09 2 4 2" xfId="9421"/>
    <cellStyle name="_Value Copy 11 30 05 gas 12 09 05 AURORA at 12 14 05_Electric Rate Spread and Rate Design 3.23.09 3" xfId="9422"/>
    <cellStyle name="_Value Copy 11 30 05 gas 12 09 05 AURORA at 12 14 05_Electric Rate Spread and Rate Design 3.23.09 3 2" xfId="9423"/>
    <cellStyle name="_Value Copy 11 30 05 gas 12 09 05 AURORA at 12 14 05_Electric Rate Spread and Rate Design 3.23.09 4" xfId="9424"/>
    <cellStyle name="_Value Copy 11 30 05 gas 12 09 05 AURORA at 12 14 05_Electric Rate Spread and Rate Design 3.23.09 4 2" xfId="9425"/>
    <cellStyle name="_Value Copy 11 30 05 gas 12 09 05 AURORA at 12 14 05_Electric Rate Spread and Rate Design 3.23.09 5" xfId="9426"/>
    <cellStyle name="_Value Copy 11 30 05 gas 12 09 05 AURORA at 12 14 05_Electric Rate Spread and Rate Design 3.23.09 6" xfId="9427"/>
    <cellStyle name="_Value Copy 11 30 05 gas 12 09 05 AURORA at 12 14 05_Exhibit D fr R Gho 12-31-08" xfId="3535"/>
    <cellStyle name="_Value Copy 11 30 05 gas 12 09 05 AURORA at 12 14 05_Exhibit D fr R Gho 12-31-08 2" xfId="3536"/>
    <cellStyle name="_Value Copy 11 30 05 gas 12 09 05 AURORA at 12 14 05_Exhibit D fr R Gho 12-31-08 3" xfId="9428"/>
    <cellStyle name="_Value Copy 11 30 05 gas 12 09 05 AURORA at 12 14 05_Exhibit D fr R Gho 12-31-08 v2" xfId="3537"/>
    <cellStyle name="_Value Copy 11 30 05 gas 12 09 05 AURORA at 12 14 05_Exhibit D fr R Gho 12-31-08 v2 2" xfId="3538"/>
    <cellStyle name="_Value Copy 11 30 05 gas 12 09 05 AURORA at 12 14 05_Exhibit D fr R Gho 12-31-08 v2 3" xfId="9429"/>
    <cellStyle name="_Value Copy 11 30 05 gas 12 09 05 AURORA at 12 14 05_Exhibit D fr R Gho 12-31-08 v2_DEM-WP(C) ENERG10C--ctn Mid-C_042010 2010GRC" xfId="3539"/>
    <cellStyle name="_Value Copy 11 30 05 gas 12 09 05 AURORA at 12 14 05_Exhibit D fr R Gho 12-31-08 v2_NIM Summary" xfId="3540"/>
    <cellStyle name="_Value Copy 11 30 05 gas 12 09 05 AURORA at 12 14 05_Exhibit D fr R Gho 12-31-08 v2_NIM Summary 2" xfId="3541"/>
    <cellStyle name="_Value Copy 11 30 05 gas 12 09 05 AURORA at 12 14 05_Exhibit D fr R Gho 12-31-08 v2_NIM Summary_DEM-WP(C) ENERG10C--ctn Mid-C_042010 2010GRC" xfId="3542"/>
    <cellStyle name="_Value Copy 11 30 05 gas 12 09 05 AURORA at 12 14 05_Exhibit D fr R Gho 12-31-08_DEM-WP(C) ENERG10C--ctn Mid-C_042010 2010GRC" xfId="3543"/>
    <cellStyle name="_Value Copy 11 30 05 gas 12 09 05 AURORA at 12 14 05_Exhibit D fr R Gho 12-31-08_NIM Summary" xfId="3544"/>
    <cellStyle name="_Value Copy 11 30 05 gas 12 09 05 AURORA at 12 14 05_Exhibit D fr R Gho 12-31-08_NIM Summary 2" xfId="3545"/>
    <cellStyle name="_Value Copy 11 30 05 gas 12 09 05 AURORA at 12 14 05_Exhibit D fr R Gho 12-31-08_NIM Summary_DEM-WP(C) ENERG10C--ctn Mid-C_042010 2010GRC" xfId="3546"/>
    <cellStyle name="_Value Copy 11 30 05 gas 12 09 05 AURORA at 12 14 05_Gas Rev Req Model (2010 GRC)" xfId="9430"/>
    <cellStyle name="_Value Copy 11 30 05 gas 12 09 05 AURORA at 12 14 05_Hopkins Ridge Prepaid Tran - Interest Earned RY 12ME Feb  '11" xfId="3547"/>
    <cellStyle name="_Value Copy 11 30 05 gas 12 09 05 AURORA at 12 14 05_Hopkins Ridge Prepaid Tran - Interest Earned RY 12ME Feb  '11 2" xfId="3548"/>
    <cellStyle name="_Value Copy 11 30 05 gas 12 09 05 AURORA at 12 14 05_Hopkins Ridge Prepaid Tran - Interest Earned RY 12ME Feb  '11_DEM-WP(C) ENERG10C--ctn Mid-C_042010 2010GRC" xfId="3549"/>
    <cellStyle name="_Value Copy 11 30 05 gas 12 09 05 AURORA at 12 14 05_Hopkins Ridge Prepaid Tran - Interest Earned RY 12ME Feb  '11_NIM Summary" xfId="3550"/>
    <cellStyle name="_Value Copy 11 30 05 gas 12 09 05 AURORA at 12 14 05_Hopkins Ridge Prepaid Tran - Interest Earned RY 12ME Feb  '11_NIM Summary 2" xfId="3551"/>
    <cellStyle name="_Value Copy 11 30 05 gas 12 09 05 AURORA at 12 14 05_Hopkins Ridge Prepaid Tran - Interest Earned RY 12ME Feb  '11_NIM Summary_DEM-WP(C) ENERG10C--ctn Mid-C_042010 2010GRC" xfId="3552"/>
    <cellStyle name="_Value Copy 11 30 05 gas 12 09 05 AURORA at 12 14 05_Hopkins Ridge Prepaid Tran - Interest Earned RY 12ME Feb  '11_Transmission Workbook for May BOD" xfId="3553"/>
    <cellStyle name="_Value Copy 11 30 05 gas 12 09 05 AURORA at 12 14 05_Hopkins Ridge Prepaid Tran - Interest Earned RY 12ME Feb  '11_Transmission Workbook for May BOD 2" xfId="3554"/>
    <cellStyle name="_Value Copy 11 30 05 gas 12 09 05 AURORA at 12 14 05_Hopkins Ridge Prepaid Tran - Interest Earned RY 12ME Feb  '11_Transmission Workbook for May BOD_DEM-WP(C) ENERG10C--ctn Mid-C_042010 2010GRC" xfId="3555"/>
    <cellStyle name="_Value Copy 11 30 05 gas 12 09 05 AURORA at 12 14 05_INPUTS" xfId="9431"/>
    <cellStyle name="_Value Copy 11 30 05 gas 12 09 05 AURORA at 12 14 05_INPUTS 2" xfId="9432"/>
    <cellStyle name="_Value Copy 11 30 05 gas 12 09 05 AURORA at 12 14 05_INPUTS 2 2" xfId="9433"/>
    <cellStyle name="_Value Copy 11 30 05 gas 12 09 05 AURORA at 12 14 05_INPUTS 2 2 2" xfId="9434"/>
    <cellStyle name="_Value Copy 11 30 05 gas 12 09 05 AURORA at 12 14 05_INPUTS 2 3" xfId="9435"/>
    <cellStyle name="_Value Copy 11 30 05 gas 12 09 05 AURORA at 12 14 05_INPUTS 2 3 2" xfId="9436"/>
    <cellStyle name="_Value Copy 11 30 05 gas 12 09 05 AURORA at 12 14 05_INPUTS 2 4" xfId="9437"/>
    <cellStyle name="_Value Copy 11 30 05 gas 12 09 05 AURORA at 12 14 05_INPUTS 2 4 2" xfId="9438"/>
    <cellStyle name="_Value Copy 11 30 05 gas 12 09 05 AURORA at 12 14 05_INPUTS 3" xfId="9439"/>
    <cellStyle name="_Value Copy 11 30 05 gas 12 09 05 AURORA at 12 14 05_INPUTS 3 2" xfId="9440"/>
    <cellStyle name="_Value Copy 11 30 05 gas 12 09 05 AURORA at 12 14 05_INPUTS 4" xfId="9441"/>
    <cellStyle name="_Value Copy 11 30 05 gas 12 09 05 AURORA at 12 14 05_INPUTS 4 2" xfId="9442"/>
    <cellStyle name="_Value Copy 11 30 05 gas 12 09 05 AURORA at 12 14 05_INPUTS 5" xfId="9443"/>
    <cellStyle name="_Value Copy 11 30 05 gas 12 09 05 AURORA at 12 14 05_INPUTS 6" xfId="9444"/>
    <cellStyle name="_Value Copy 11 30 05 gas 12 09 05 AURORA at 12 14 05_Leased Transformer &amp; Substation Plant &amp; Rev 12-2009" xfId="9445"/>
    <cellStyle name="_Value Copy 11 30 05 gas 12 09 05 AURORA at 12 14 05_Leased Transformer &amp; Substation Plant &amp; Rev 12-2009 2" xfId="9446"/>
    <cellStyle name="_Value Copy 11 30 05 gas 12 09 05 AURORA at 12 14 05_Leased Transformer &amp; Substation Plant &amp; Rev 12-2009 2 2" xfId="9447"/>
    <cellStyle name="_Value Copy 11 30 05 gas 12 09 05 AURORA at 12 14 05_Leased Transformer &amp; Substation Plant &amp; Rev 12-2009 2 2 2" xfId="9448"/>
    <cellStyle name="_Value Copy 11 30 05 gas 12 09 05 AURORA at 12 14 05_Leased Transformer &amp; Substation Plant &amp; Rev 12-2009 2 3" xfId="9449"/>
    <cellStyle name="_Value Copy 11 30 05 gas 12 09 05 AURORA at 12 14 05_Leased Transformer &amp; Substation Plant &amp; Rev 12-2009 2 3 2" xfId="9450"/>
    <cellStyle name="_Value Copy 11 30 05 gas 12 09 05 AURORA at 12 14 05_Leased Transformer &amp; Substation Plant &amp; Rev 12-2009 2 4" xfId="9451"/>
    <cellStyle name="_Value Copy 11 30 05 gas 12 09 05 AURORA at 12 14 05_Leased Transformer &amp; Substation Plant &amp; Rev 12-2009 2 4 2" xfId="9452"/>
    <cellStyle name="_Value Copy 11 30 05 gas 12 09 05 AURORA at 12 14 05_Leased Transformer &amp; Substation Plant &amp; Rev 12-2009 3" xfId="9453"/>
    <cellStyle name="_Value Copy 11 30 05 gas 12 09 05 AURORA at 12 14 05_Leased Transformer &amp; Substation Plant &amp; Rev 12-2009 3 2" xfId="9454"/>
    <cellStyle name="_Value Copy 11 30 05 gas 12 09 05 AURORA at 12 14 05_Leased Transformer &amp; Substation Plant &amp; Rev 12-2009 4" xfId="9455"/>
    <cellStyle name="_Value Copy 11 30 05 gas 12 09 05 AURORA at 12 14 05_Leased Transformer &amp; Substation Plant &amp; Rev 12-2009 4 2" xfId="9456"/>
    <cellStyle name="_Value Copy 11 30 05 gas 12 09 05 AURORA at 12 14 05_Leased Transformer &amp; Substation Plant &amp; Rev 12-2009 5" xfId="9457"/>
    <cellStyle name="_Value Copy 11 30 05 gas 12 09 05 AURORA at 12 14 05_Leased Transformer &amp; Substation Plant &amp; Rev 12-2009 6" xfId="9458"/>
    <cellStyle name="_Value Copy 11 30 05 gas 12 09 05 AURORA at 12 14 05_NIM Summary" xfId="3556"/>
    <cellStyle name="_Value Copy 11 30 05 gas 12 09 05 AURORA at 12 14 05_NIM Summary 09GRC" xfId="3557"/>
    <cellStyle name="_Value Copy 11 30 05 gas 12 09 05 AURORA at 12 14 05_NIM Summary 09GRC 2" xfId="3558"/>
    <cellStyle name="_Value Copy 11 30 05 gas 12 09 05 AURORA at 12 14 05_NIM Summary 09GRC_DEM-WP(C) ENERG10C--ctn Mid-C_042010 2010GRC" xfId="3559"/>
    <cellStyle name="_Value Copy 11 30 05 gas 12 09 05 AURORA at 12 14 05_NIM Summary 2" xfId="3560"/>
    <cellStyle name="_Value Copy 11 30 05 gas 12 09 05 AURORA at 12 14 05_NIM Summary 3" xfId="3561"/>
    <cellStyle name="_Value Copy 11 30 05 gas 12 09 05 AURORA at 12 14 05_NIM Summary 4" xfId="9459"/>
    <cellStyle name="_Value Copy 11 30 05 gas 12 09 05 AURORA at 12 14 05_NIM Summary 5" xfId="9460"/>
    <cellStyle name="_Value Copy 11 30 05 gas 12 09 05 AURORA at 12 14 05_NIM Summary 6" xfId="9461"/>
    <cellStyle name="_Value Copy 11 30 05 gas 12 09 05 AURORA at 12 14 05_NIM Summary 7" xfId="9462"/>
    <cellStyle name="_Value Copy 11 30 05 gas 12 09 05 AURORA at 12 14 05_NIM Summary 8" xfId="9463"/>
    <cellStyle name="_Value Copy 11 30 05 gas 12 09 05 AURORA at 12 14 05_NIM Summary 9" xfId="9464"/>
    <cellStyle name="_Value Copy 11 30 05 gas 12 09 05 AURORA at 12 14 05_NIM Summary_DEM-WP(C) ENERG10C--ctn Mid-C_042010 2010GRC" xfId="3562"/>
    <cellStyle name="_Value Copy 11 30 05 gas 12 09 05 AURORA at 12 14 05_PCA 10 -  Exhibit D from A Kellogg Jan 2011" xfId="9465"/>
    <cellStyle name="_Value Copy 11 30 05 gas 12 09 05 AURORA at 12 14 05_PCA 10 -  Exhibit D from A Kellogg July 2011" xfId="9466"/>
    <cellStyle name="_Value Copy 11 30 05 gas 12 09 05 AURORA at 12 14 05_PCA 10 -  Exhibit D from S Free Rcv'd 12-11" xfId="9467"/>
    <cellStyle name="_Value Copy 11 30 05 gas 12 09 05 AURORA at 12 14 05_PCA 7 - Exhibit D update 11_30_08 (2)" xfId="3563"/>
    <cellStyle name="_Value Copy 11 30 05 gas 12 09 05 AURORA at 12 14 05_PCA 7 - Exhibit D update 11_30_08 (2) 2" xfId="3564"/>
    <cellStyle name="_Value Copy 11 30 05 gas 12 09 05 AURORA at 12 14 05_PCA 7 - Exhibit D update 11_30_08 (2) 2 2" xfId="3565"/>
    <cellStyle name="_Value Copy 11 30 05 gas 12 09 05 AURORA at 12 14 05_PCA 7 - Exhibit D update 11_30_08 (2) 3" xfId="3566"/>
    <cellStyle name="_Value Copy 11 30 05 gas 12 09 05 AURORA at 12 14 05_PCA 7 - Exhibit D update 11_30_08 (2) 4" xfId="9468"/>
    <cellStyle name="_Value Copy 11 30 05 gas 12 09 05 AURORA at 12 14 05_PCA 7 - Exhibit D update 11_30_08 (2)_DEM-WP(C) ENERG10C--ctn Mid-C_042010 2010GRC" xfId="3567"/>
    <cellStyle name="_Value Copy 11 30 05 gas 12 09 05 AURORA at 12 14 05_PCA 7 - Exhibit D update 11_30_08 (2)_NIM Summary" xfId="3568"/>
    <cellStyle name="_Value Copy 11 30 05 gas 12 09 05 AURORA at 12 14 05_PCA 7 - Exhibit D update 11_30_08 (2)_NIM Summary 2" xfId="3569"/>
    <cellStyle name="_Value Copy 11 30 05 gas 12 09 05 AURORA at 12 14 05_PCA 7 - Exhibit D update 11_30_08 (2)_NIM Summary_DEM-WP(C) ENERG10C--ctn Mid-C_042010 2010GRC" xfId="3570"/>
    <cellStyle name="_Value Copy 11 30 05 gas 12 09 05 AURORA at 12 14 05_PCA 8 - Exhibit D update 12_31_09" xfId="9469"/>
    <cellStyle name="_Value Copy 11 30 05 gas 12 09 05 AURORA at 12 14 05_PCA 8 - Exhibit D update 12_31_09 2" xfId="9470"/>
    <cellStyle name="_Value Copy 11 30 05 gas 12 09 05 AURORA at 12 14 05_PCA 9 -  Exhibit D April 2010" xfId="9471"/>
    <cellStyle name="_Value Copy 11 30 05 gas 12 09 05 AURORA at 12 14 05_PCA 9 -  Exhibit D April 2010 (3)" xfId="3571"/>
    <cellStyle name="_Value Copy 11 30 05 gas 12 09 05 AURORA at 12 14 05_PCA 9 -  Exhibit D April 2010 (3) 2" xfId="3572"/>
    <cellStyle name="_Value Copy 11 30 05 gas 12 09 05 AURORA at 12 14 05_PCA 9 -  Exhibit D April 2010 (3)_DEM-WP(C) ENERG10C--ctn Mid-C_042010 2010GRC" xfId="3573"/>
    <cellStyle name="_Value Copy 11 30 05 gas 12 09 05 AURORA at 12 14 05_PCA 9 -  Exhibit D April 2010 2" xfId="9472"/>
    <cellStyle name="_Value Copy 11 30 05 gas 12 09 05 AURORA at 12 14 05_PCA 9 -  Exhibit D April 2010 3" xfId="9473"/>
    <cellStyle name="_Value Copy 11 30 05 gas 12 09 05 AURORA at 12 14 05_PCA 9 -  Exhibit D Feb 2010" xfId="9474"/>
    <cellStyle name="_Value Copy 11 30 05 gas 12 09 05 AURORA at 12 14 05_PCA 9 -  Exhibit D Feb 2010 2" xfId="9475"/>
    <cellStyle name="_Value Copy 11 30 05 gas 12 09 05 AURORA at 12 14 05_PCA 9 -  Exhibit D Feb 2010 v2" xfId="9476"/>
    <cellStyle name="_Value Copy 11 30 05 gas 12 09 05 AURORA at 12 14 05_PCA 9 -  Exhibit D Feb 2010 v2 2" xfId="9477"/>
    <cellStyle name="_Value Copy 11 30 05 gas 12 09 05 AURORA at 12 14 05_PCA 9 -  Exhibit D Feb 2010 WF" xfId="9478"/>
    <cellStyle name="_Value Copy 11 30 05 gas 12 09 05 AURORA at 12 14 05_PCA 9 -  Exhibit D Feb 2010 WF 2" xfId="9479"/>
    <cellStyle name="_Value Copy 11 30 05 gas 12 09 05 AURORA at 12 14 05_PCA 9 -  Exhibit D Jan 2010" xfId="9480"/>
    <cellStyle name="_Value Copy 11 30 05 gas 12 09 05 AURORA at 12 14 05_PCA 9 -  Exhibit D Jan 2010 2" xfId="9481"/>
    <cellStyle name="_Value Copy 11 30 05 gas 12 09 05 AURORA at 12 14 05_PCA 9 -  Exhibit D March 2010 (2)" xfId="9482"/>
    <cellStyle name="_Value Copy 11 30 05 gas 12 09 05 AURORA at 12 14 05_PCA 9 -  Exhibit D March 2010 (2) 2" xfId="9483"/>
    <cellStyle name="_Value Copy 11 30 05 gas 12 09 05 AURORA at 12 14 05_PCA 9 -  Exhibit D Nov 2010" xfId="9484"/>
    <cellStyle name="_Value Copy 11 30 05 gas 12 09 05 AURORA at 12 14 05_PCA 9 -  Exhibit D Nov 2010 2" xfId="9485"/>
    <cellStyle name="_Value Copy 11 30 05 gas 12 09 05 AURORA at 12 14 05_PCA 9 - Exhibit D at August 2010" xfId="9486"/>
    <cellStyle name="_Value Copy 11 30 05 gas 12 09 05 AURORA at 12 14 05_PCA 9 - Exhibit D at August 2010 2" xfId="9487"/>
    <cellStyle name="_Value Copy 11 30 05 gas 12 09 05 AURORA at 12 14 05_PCA 9 - Exhibit D June 2010 GRC" xfId="9488"/>
    <cellStyle name="_Value Copy 11 30 05 gas 12 09 05 AURORA at 12 14 05_PCA 9 - Exhibit D June 2010 GRC 2" xfId="9489"/>
    <cellStyle name="_Value Copy 11 30 05 gas 12 09 05 AURORA at 12 14 05_Power Costs - Comparison bx Rbtl-Staff-Jt-PC" xfId="3574"/>
    <cellStyle name="_Value Copy 11 30 05 gas 12 09 05 AURORA at 12 14 05_Power Costs - Comparison bx Rbtl-Staff-Jt-PC 2" xfId="3575"/>
    <cellStyle name="_Value Copy 11 30 05 gas 12 09 05 AURORA at 12 14 05_Power Costs - Comparison bx Rbtl-Staff-Jt-PC 2 2" xfId="9490"/>
    <cellStyle name="_Value Copy 11 30 05 gas 12 09 05 AURORA at 12 14 05_Power Costs - Comparison bx Rbtl-Staff-Jt-PC 3" xfId="9491"/>
    <cellStyle name="_Value Copy 11 30 05 gas 12 09 05 AURORA at 12 14 05_Power Costs - Comparison bx Rbtl-Staff-Jt-PC 4" xfId="9492"/>
    <cellStyle name="_Value Copy 11 30 05 gas 12 09 05 AURORA at 12 14 05_Power Costs - Comparison bx Rbtl-Staff-Jt-PC_Adj Bench DR 3 for Initial Briefs (Electric)" xfId="3576"/>
    <cellStyle name="_Value Copy 11 30 05 gas 12 09 05 AURORA at 12 14 05_Power Costs - Comparison bx Rbtl-Staff-Jt-PC_Adj Bench DR 3 for Initial Briefs (Electric) 2" xfId="3577"/>
    <cellStyle name="_Value Copy 11 30 05 gas 12 09 05 AURORA at 12 14 05_Power Costs - Comparison bx Rbtl-Staff-Jt-PC_Adj Bench DR 3 for Initial Briefs (Electric) 2 2" xfId="9493"/>
    <cellStyle name="_Value Copy 11 30 05 gas 12 09 05 AURORA at 12 14 05_Power Costs - Comparison bx Rbtl-Staff-Jt-PC_Adj Bench DR 3 for Initial Briefs (Electric) 3" xfId="9494"/>
    <cellStyle name="_Value Copy 11 30 05 gas 12 09 05 AURORA at 12 14 05_Power Costs - Comparison bx Rbtl-Staff-Jt-PC_Adj Bench DR 3 for Initial Briefs (Electric) 4" xfId="9495"/>
    <cellStyle name="_Value Copy 11 30 05 gas 12 09 05 AURORA at 12 14 05_Power Costs - Comparison bx Rbtl-Staff-Jt-PC_Adj Bench DR 3 for Initial Briefs (Electric)_DEM-WP(C) ENERG10C--ctn Mid-C_042010 2010GRC" xfId="3578"/>
    <cellStyle name="_Value Copy 11 30 05 gas 12 09 05 AURORA at 12 14 05_Power Costs - Comparison bx Rbtl-Staff-Jt-PC_DEM-WP(C) ENERG10C--ctn Mid-C_042010 2010GRC" xfId="3579"/>
    <cellStyle name="_Value Copy 11 30 05 gas 12 09 05 AURORA at 12 14 05_Power Costs - Comparison bx Rbtl-Staff-Jt-PC_Electric Rev Req Model (2009 GRC) Rebuttal" xfId="3580"/>
    <cellStyle name="_Value Copy 11 30 05 gas 12 09 05 AURORA at 12 14 05_Power Costs - Comparison bx Rbtl-Staff-Jt-PC_Electric Rev Req Model (2009 GRC) Rebuttal 2" xfId="9496"/>
    <cellStyle name="_Value Copy 11 30 05 gas 12 09 05 AURORA at 12 14 05_Power Costs - Comparison bx Rbtl-Staff-Jt-PC_Electric Rev Req Model (2009 GRC) Rebuttal 2 2" xfId="9497"/>
    <cellStyle name="_Value Copy 11 30 05 gas 12 09 05 AURORA at 12 14 05_Power Costs - Comparison bx Rbtl-Staff-Jt-PC_Electric Rev Req Model (2009 GRC) Rebuttal 3" xfId="9498"/>
    <cellStyle name="_Value Copy 11 30 05 gas 12 09 05 AURORA at 12 14 05_Power Costs - Comparison bx Rbtl-Staff-Jt-PC_Electric Rev Req Model (2009 GRC) Rebuttal 4" xfId="9499"/>
    <cellStyle name="_Value Copy 11 30 05 gas 12 09 05 AURORA at 12 14 05_Power Costs - Comparison bx Rbtl-Staff-Jt-PC_Electric Rev Req Model (2009 GRC) Rebuttal REmoval of New  WH Solar AdjustMI" xfId="3581"/>
    <cellStyle name="_Value Copy 11 30 05 gas 12 09 05 AURORA at 12 14 05_Power Costs - Comparison bx Rbtl-Staff-Jt-PC_Electric Rev Req Model (2009 GRC) Rebuttal REmoval of New  WH Solar AdjustMI 2" xfId="3582"/>
    <cellStyle name="_Value Copy 11 30 05 gas 12 09 05 AURORA at 12 14 05_Power Costs - Comparison bx Rbtl-Staff-Jt-PC_Electric Rev Req Model (2009 GRC) Rebuttal REmoval of New  WH Solar AdjustMI 2 2" xfId="9500"/>
    <cellStyle name="_Value Copy 11 30 05 gas 12 09 05 AURORA at 12 14 05_Power Costs - Comparison bx Rbtl-Staff-Jt-PC_Electric Rev Req Model (2009 GRC) Rebuttal REmoval of New  WH Solar AdjustMI 3" xfId="9501"/>
    <cellStyle name="_Value Copy 11 30 05 gas 12 09 05 AURORA at 12 14 05_Power Costs - Comparison bx Rbtl-Staff-Jt-PC_Electric Rev Req Model (2009 GRC) Rebuttal REmoval of New  WH Solar AdjustMI 4" xfId="9502"/>
    <cellStyle name="_Value Copy 11 30 05 gas 12 09 05 AURORA at 12 14 05_Power Costs - Comparison bx Rbtl-Staff-Jt-PC_Electric Rev Req Model (2009 GRC) Rebuttal REmoval of New  WH Solar AdjustMI_DEM-WP(C) ENERG10C--ctn Mid-C_042010 2010GRC" xfId="3583"/>
    <cellStyle name="_Value Copy 11 30 05 gas 12 09 05 AURORA at 12 14 05_Power Costs - Comparison bx Rbtl-Staff-Jt-PC_Electric Rev Req Model (2009 GRC) Revised 01-18-2010" xfId="3584"/>
    <cellStyle name="_Value Copy 11 30 05 gas 12 09 05 AURORA at 12 14 05_Power Costs - Comparison bx Rbtl-Staff-Jt-PC_Electric Rev Req Model (2009 GRC) Revised 01-18-2010 2" xfId="3585"/>
    <cellStyle name="_Value Copy 11 30 05 gas 12 09 05 AURORA at 12 14 05_Power Costs - Comparison bx Rbtl-Staff-Jt-PC_Electric Rev Req Model (2009 GRC) Revised 01-18-2010 2 2" xfId="9503"/>
    <cellStyle name="_Value Copy 11 30 05 gas 12 09 05 AURORA at 12 14 05_Power Costs - Comparison bx Rbtl-Staff-Jt-PC_Electric Rev Req Model (2009 GRC) Revised 01-18-2010 3" xfId="9504"/>
    <cellStyle name="_Value Copy 11 30 05 gas 12 09 05 AURORA at 12 14 05_Power Costs - Comparison bx Rbtl-Staff-Jt-PC_Electric Rev Req Model (2009 GRC) Revised 01-18-2010 4" xfId="9505"/>
    <cellStyle name="_Value Copy 11 30 05 gas 12 09 05 AURORA at 12 14 05_Power Costs - Comparison bx Rbtl-Staff-Jt-PC_Electric Rev Req Model (2009 GRC) Revised 01-18-2010_DEM-WP(C) ENERG10C--ctn Mid-C_042010 2010GRC" xfId="3586"/>
    <cellStyle name="_Value Copy 11 30 05 gas 12 09 05 AURORA at 12 14 05_Power Costs - Comparison bx Rbtl-Staff-Jt-PC_Final Order Electric EXHIBIT A-1" xfId="3587"/>
    <cellStyle name="_Value Copy 11 30 05 gas 12 09 05 AURORA at 12 14 05_Power Costs - Comparison bx Rbtl-Staff-Jt-PC_Final Order Electric EXHIBIT A-1 2" xfId="9506"/>
    <cellStyle name="_Value Copy 11 30 05 gas 12 09 05 AURORA at 12 14 05_Power Costs - Comparison bx Rbtl-Staff-Jt-PC_Final Order Electric EXHIBIT A-1 2 2" xfId="9507"/>
    <cellStyle name="_Value Copy 11 30 05 gas 12 09 05 AURORA at 12 14 05_Power Costs - Comparison bx Rbtl-Staff-Jt-PC_Final Order Electric EXHIBIT A-1 3" xfId="9508"/>
    <cellStyle name="_Value Copy 11 30 05 gas 12 09 05 AURORA at 12 14 05_Power Costs - Comparison bx Rbtl-Staff-Jt-PC_Final Order Electric EXHIBIT A-1 4" xfId="9509"/>
    <cellStyle name="_Value Copy 11 30 05 gas 12 09 05 AURORA at 12 14 05_Production Adj 4.37" xfId="9510"/>
    <cellStyle name="_Value Copy 11 30 05 gas 12 09 05 AURORA at 12 14 05_Production Adj 4.37 2" xfId="9511"/>
    <cellStyle name="_Value Copy 11 30 05 gas 12 09 05 AURORA at 12 14 05_Production Adj 4.37 2 2" xfId="9512"/>
    <cellStyle name="_Value Copy 11 30 05 gas 12 09 05 AURORA at 12 14 05_Production Adj 4.37 3" xfId="9513"/>
    <cellStyle name="_Value Copy 11 30 05 gas 12 09 05 AURORA at 12 14 05_Purchased Power Adj 4.03" xfId="9514"/>
    <cellStyle name="_Value Copy 11 30 05 gas 12 09 05 AURORA at 12 14 05_Purchased Power Adj 4.03 2" xfId="9515"/>
    <cellStyle name="_Value Copy 11 30 05 gas 12 09 05 AURORA at 12 14 05_Purchased Power Adj 4.03 2 2" xfId="9516"/>
    <cellStyle name="_Value Copy 11 30 05 gas 12 09 05 AURORA at 12 14 05_Purchased Power Adj 4.03 3" xfId="9517"/>
    <cellStyle name="_Value Copy 11 30 05 gas 12 09 05 AURORA at 12 14 05_Rate Design Sch 24" xfId="9518"/>
    <cellStyle name="_Value Copy 11 30 05 gas 12 09 05 AURORA at 12 14 05_Rate Design Sch 24 2" xfId="9519"/>
    <cellStyle name="_Value Copy 11 30 05 gas 12 09 05 AURORA at 12 14 05_Rate Design Sch 25" xfId="9520"/>
    <cellStyle name="_Value Copy 11 30 05 gas 12 09 05 AURORA at 12 14 05_Rate Design Sch 25 2" xfId="9521"/>
    <cellStyle name="_Value Copy 11 30 05 gas 12 09 05 AURORA at 12 14 05_Rate Design Sch 25 2 2" xfId="9522"/>
    <cellStyle name="_Value Copy 11 30 05 gas 12 09 05 AURORA at 12 14 05_Rate Design Sch 25 3" xfId="9523"/>
    <cellStyle name="_Value Copy 11 30 05 gas 12 09 05 AURORA at 12 14 05_Rate Design Sch 26" xfId="9524"/>
    <cellStyle name="_Value Copy 11 30 05 gas 12 09 05 AURORA at 12 14 05_Rate Design Sch 26 2" xfId="9525"/>
    <cellStyle name="_Value Copy 11 30 05 gas 12 09 05 AURORA at 12 14 05_Rate Design Sch 26 2 2" xfId="9526"/>
    <cellStyle name="_Value Copy 11 30 05 gas 12 09 05 AURORA at 12 14 05_Rate Design Sch 26 3" xfId="9527"/>
    <cellStyle name="_Value Copy 11 30 05 gas 12 09 05 AURORA at 12 14 05_Rate Design Sch 31" xfId="9528"/>
    <cellStyle name="_Value Copy 11 30 05 gas 12 09 05 AURORA at 12 14 05_Rate Design Sch 31 2" xfId="9529"/>
    <cellStyle name="_Value Copy 11 30 05 gas 12 09 05 AURORA at 12 14 05_Rate Design Sch 31 2 2" xfId="9530"/>
    <cellStyle name="_Value Copy 11 30 05 gas 12 09 05 AURORA at 12 14 05_Rate Design Sch 31 3" xfId="9531"/>
    <cellStyle name="_Value Copy 11 30 05 gas 12 09 05 AURORA at 12 14 05_Rate Design Sch 43" xfId="9532"/>
    <cellStyle name="_Value Copy 11 30 05 gas 12 09 05 AURORA at 12 14 05_Rate Design Sch 43 2" xfId="9533"/>
    <cellStyle name="_Value Copy 11 30 05 gas 12 09 05 AURORA at 12 14 05_Rate Design Sch 43 2 2" xfId="9534"/>
    <cellStyle name="_Value Copy 11 30 05 gas 12 09 05 AURORA at 12 14 05_Rate Design Sch 43 3" xfId="9535"/>
    <cellStyle name="_Value Copy 11 30 05 gas 12 09 05 AURORA at 12 14 05_Rate Design Sch 448-449" xfId="9536"/>
    <cellStyle name="_Value Copy 11 30 05 gas 12 09 05 AURORA at 12 14 05_Rate Design Sch 448-449 2" xfId="9537"/>
    <cellStyle name="_Value Copy 11 30 05 gas 12 09 05 AURORA at 12 14 05_Rate Design Sch 46" xfId="9538"/>
    <cellStyle name="_Value Copy 11 30 05 gas 12 09 05 AURORA at 12 14 05_Rate Design Sch 46 2" xfId="9539"/>
    <cellStyle name="_Value Copy 11 30 05 gas 12 09 05 AURORA at 12 14 05_Rate Design Sch 46 2 2" xfId="9540"/>
    <cellStyle name="_Value Copy 11 30 05 gas 12 09 05 AURORA at 12 14 05_Rate Design Sch 46 3" xfId="9541"/>
    <cellStyle name="_Value Copy 11 30 05 gas 12 09 05 AURORA at 12 14 05_Rate Spread" xfId="9542"/>
    <cellStyle name="_Value Copy 11 30 05 gas 12 09 05 AURORA at 12 14 05_Rate Spread 2" xfId="9543"/>
    <cellStyle name="_Value Copy 11 30 05 gas 12 09 05 AURORA at 12 14 05_Rate Spread 2 2" xfId="9544"/>
    <cellStyle name="_Value Copy 11 30 05 gas 12 09 05 AURORA at 12 14 05_Rate Spread 3" xfId="9545"/>
    <cellStyle name="_Value Copy 11 30 05 gas 12 09 05 AURORA at 12 14 05_Rebuttal Power Costs" xfId="3588"/>
    <cellStyle name="_Value Copy 11 30 05 gas 12 09 05 AURORA at 12 14 05_Rebuttal Power Costs 2" xfId="3589"/>
    <cellStyle name="_Value Copy 11 30 05 gas 12 09 05 AURORA at 12 14 05_Rebuttal Power Costs 2 2" xfId="9546"/>
    <cellStyle name="_Value Copy 11 30 05 gas 12 09 05 AURORA at 12 14 05_Rebuttal Power Costs 3" xfId="9547"/>
    <cellStyle name="_Value Copy 11 30 05 gas 12 09 05 AURORA at 12 14 05_Rebuttal Power Costs 4" xfId="9548"/>
    <cellStyle name="_Value Copy 11 30 05 gas 12 09 05 AURORA at 12 14 05_Rebuttal Power Costs_Adj Bench DR 3 for Initial Briefs (Electric)" xfId="3590"/>
    <cellStyle name="_Value Copy 11 30 05 gas 12 09 05 AURORA at 12 14 05_Rebuttal Power Costs_Adj Bench DR 3 for Initial Briefs (Electric) 2" xfId="3591"/>
    <cellStyle name="_Value Copy 11 30 05 gas 12 09 05 AURORA at 12 14 05_Rebuttal Power Costs_Adj Bench DR 3 for Initial Briefs (Electric) 2 2" xfId="9549"/>
    <cellStyle name="_Value Copy 11 30 05 gas 12 09 05 AURORA at 12 14 05_Rebuttal Power Costs_Adj Bench DR 3 for Initial Briefs (Electric) 3" xfId="9550"/>
    <cellStyle name="_Value Copy 11 30 05 gas 12 09 05 AURORA at 12 14 05_Rebuttal Power Costs_Adj Bench DR 3 for Initial Briefs (Electric) 4" xfId="9551"/>
    <cellStyle name="_Value Copy 11 30 05 gas 12 09 05 AURORA at 12 14 05_Rebuttal Power Costs_Adj Bench DR 3 for Initial Briefs (Electric)_DEM-WP(C) ENERG10C--ctn Mid-C_042010 2010GRC" xfId="3592"/>
    <cellStyle name="_Value Copy 11 30 05 gas 12 09 05 AURORA at 12 14 05_Rebuttal Power Costs_DEM-WP(C) ENERG10C--ctn Mid-C_042010 2010GRC" xfId="3593"/>
    <cellStyle name="_Value Copy 11 30 05 gas 12 09 05 AURORA at 12 14 05_Rebuttal Power Costs_Electric Rev Req Model (2009 GRC) Rebuttal" xfId="3594"/>
    <cellStyle name="_Value Copy 11 30 05 gas 12 09 05 AURORA at 12 14 05_Rebuttal Power Costs_Electric Rev Req Model (2009 GRC) Rebuttal 2" xfId="9552"/>
    <cellStyle name="_Value Copy 11 30 05 gas 12 09 05 AURORA at 12 14 05_Rebuttal Power Costs_Electric Rev Req Model (2009 GRC) Rebuttal 2 2" xfId="9553"/>
    <cellStyle name="_Value Copy 11 30 05 gas 12 09 05 AURORA at 12 14 05_Rebuttal Power Costs_Electric Rev Req Model (2009 GRC) Rebuttal 3" xfId="9554"/>
    <cellStyle name="_Value Copy 11 30 05 gas 12 09 05 AURORA at 12 14 05_Rebuttal Power Costs_Electric Rev Req Model (2009 GRC) Rebuttal 4" xfId="9555"/>
    <cellStyle name="_Value Copy 11 30 05 gas 12 09 05 AURORA at 12 14 05_Rebuttal Power Costs_Electric Rev Req Model (2009 GRC) Rebuttal REmoval of New  WH Solar AdjustMI" xfId="3595"/>
    <cellStyle name="_Value Copy 11 30 05 gas 12 09 05 AURORA at 12 14 05_Rebuttal Power Costs_Electric Rev Req Model (2009 GRC) Rebuttal REmoval of New  WH Solar AdjustMI 2" xfId="3596"/>
    <cellStyle name="_Value Copy 11 30 05 gas 12 09 05 AURORA at 12 14 05_Rebuttal Power Costs_Electric Rev Req Model (2009 GRC) Rebuttal REmoval of New  WH Solar AdjustMI 2 2" xfId="9556"/>
    <cellStyle name="_Value Copy 11 30 05 gas 12 09 05 AURORA at 12 14 05_Rebuttal Power Costs_Electric Rev Req Model (2009 GRC) Rebuttal REmoval of New  WH Solar AdjustMI 3" xfId="9557"/>
    <cellStyle name="_Value Copy 11 30 05 gas 12 09 05 AURORA at 12 14 05_Rebuttal Power Costs_Electric Rev Req Model (2009 GRC) Rebuttal REmoval of New  WH Solar AdjustMI 4" xfId="9558"/>
    <cellStyle name="_Value Copy 11 30 05 gas 12 09 05 AURORA at 12 14 05_Rebuttal Power Costs_Electric Rev Req Model (2009 GRC) Rebuttal REmoval of New  WH Solar AdjustMI_DEM-WP(C) ENERG10C--ctn Mid-C_042010 2010GRC" xfId="3597"/>
    <cellStyle name="_Value Copy 11 30 05 gas 12 09 05 AURORA at 12 14 05_Rebuttal Power Costs_Electric Rev Req Model (2009 GRC) Revised 01-18-2010" xfId="3598"/>
    <cellStyle name="_Value Copy 11 30 05 gas 12 09 05 AURORA at 12 14 05_Rebuttal Power Costs_Electric Rev Req Model (2009 GRC) Revised 01-18-2010 2" xfId="3599"/>
    <cellStyle name="_Value Copy 11 30 05 gas 12 09 05 AURORA at 12 14 05_Rebuttal Power Costs_Electric Rev Req Model (2009 GRC) Revised 01-18-2010 2 2" xfId="9559"/>
    <cellStyle name="_Value Copy 11 30 05 gas 12 09 05 AURORA at 12 14 05_Rebuttal Power Costs_Electric Rev Req Model (2009 GRC) Revised 01-18-2010 3" xfId="9560"/>
    <cellStyle name="_Value Copy 11 30 05 gas 12 09 05 AURORA at 12 14 05_Rebuttal Power Costs_Electric Rev Req Model (2009 GRC) Revised 01-18-2010 4" xfId="9561"/>
    <cellStyle name="_Value Copy 11 30 05 gas 12 09 05 AURORA at 12 14 05_Rebuttal Power Costs_Electric Rev Req Model (2009 GRC) Revised 01-18-2010_DEM-WP(C) ENERG10C--ctn Mid-C_042010 2010GRC" xfId="3600"/>
    <cellStyle name="_Value Copy 11 30 05 gas 12 09 05 AURORA at 12 14 05_Rebuttal Power Costs_Final Order Electric EXHIBIT A-1" xfId="3601"/>
    <cellStyle name="_Value Copy 11 30 05 gas 12 09 05 AURORA at 12 14 05_Rebuttal Power Costs_Final Order Electric EXHIBIT A-1 2" xfId="9562"/>
    <cellStyle name="_Value Copy 11 30 05 gas 12 09 05 AURORA at 12 14 05_Rebuttal Power Costs_Final Order Electric EXHIBIT A-1 2 2" xfId="9563"/>
    <cellStyle name="_Value Copy 11 30 05 gas 12 09 05 AURORA at 12 14 05_Rebuttal Power Costs_Final Order Electric EXHIBIT A-1 3" xfId="9564"/>
    <cellStyle name="_Value Copy 11 30 05 gas 12 09 05 AURORA at 12 14 05_Rebuttal Power Costs_Final Order Electric EXHIBIT A-1 4" xfId="9565"/>
    <cellStyle name="_Value Copy 11 30 05 gas 12 09 05 AURORA at 12 14 05_ROR 5.02" xfId="9566"/>
    <cellStyle name="_Value Copy 11 30 05 gas 12 09 05 AURORA at 12 14 05_ROR 5.02 2" xfId="9567"/>
    <cellStyle name="_Value Copy 11 30 05 gas 12 09 05 AURORA at 12 14 05_ROR 5.02 2 2" xfId="9568"/>
    <cellStyle name="_Value Copy 11 30 05 gas 12 09 05 AURORA at 12 14 05_ROR 5.02 3" xfId="9569"/>
    <cellStyle name="_Value Copy 11 30 05 gas 12 09 05 AURORA at 12 14 05_Sch 40 Feeder OH 2008" xfId="9570"/>
    <cellStyle name="_Value Copy 11 30 05 gas 12 09 05 AURORA at 12 14 05_Sch 40 Feeder OH 2008 2" xfId="9571"/>
    <cellStyle name="_Value Copy 11 30 05 gas 12 09 05 AURORA at 12 14 05_Sch 40 Feeder OH 2008 2 2" xfId="9572"/>
    <cellStyle name="_Value Copy 11 30 05 gas 12 09 05 AURORA at 12 14 05_Sch 40 Feeder OH 2008 3" xfId="9573"/>
    <cellStyle name="_Value Copy 11 30 05 gas 12 09 05 AURORA at 12 14 05_Sch 40 Interim Energy Rates " xfId="9574"/>
    <cellStyle name="_Value Copy 11 30 05 gas 12 09 05 AURORA at 12 14 05_Sch 40 Interim Energy Rates  2" xfId="9575"/>
    <cellStyle name="_Value Copy 11 30 05 gas 12 09 05 AURORA at 12 14 05_Sch 40 Interim Energy Rates  2 2" xfId="9576"/>
    <cellStyle name="_Value Copy 11 30 05 gas 12 09 05 AURORA at 12 14 05_Sch 40 Interim Energy Rates  3" xfId="9577"/>
    <cellStyle name="_Value Copy 11 30 05 gas 12 09 05 AURORA at 12 14 05_Sch 40 Substation A&amp;G 2008" xfId="9578"/>
    <cellStyle name="_Value Copy 11 30 05 gas 12 09 05 AURORA at 12 14 05_Sch 40 Substation A&amp;G 2008 2" xfId="9579"/>
    <cellStyle name="_Value Copy 11 30 05 gas 12 09 05 AURORA at 12 14 05_Sch 40 Substation A&amp;G 2008 2 2" xfId="9580"/>
    <cellStyle name="_Value Copy 11 30 05 gas 12 09 05 AURORA at 12 14 05_Sch 40 Substation A&amp;G 2008 3" xfId="9581"/>
    <cellStyle name="_Value Copy 11 30 05 gas 12 09 05 AURORA at 12 14 05_Sch 40 Substation O&amp;M 2008" xfId="9582"/>
    <cellStyle name="_Value Copy 11 30 05 gas 12 09 05 AURORA at 12 14 05_Sch 40 Substation O&amp;M 2008 2" xfId="9583"/>
    <cellStyle name="_Value Copy 11 30 05 gas 12 09 05 AURORA at 12 14 05_Sch 40 Substation O&amp;M 2008 2 2" xfId="9584"/>
    <cellStyle name="_Value Copy 11 30 05 gas 12 09 05 AURORA at 12 14 05_Sch 40 Substation O&amp;M 2008 3" xfId="9585"/>
    <cellStyle name="_Value Copy 11 30 05 gas 12 09 05 AURORA at 12 14 05_Subs 2008" xfId="9586"/>
    <cellStyle name="_Value Copy 11 30 05 gas 12 09 05 AURORA at 12 14 05_Subs 2008 2" xfId="9587"/>
    <cellStyle name="_Value Copy 11 30 05 gas 12 09 05 AURORA at 12 14 05_Subs 2008 2 2" xfId="9588"/>
    <cellStyle name="_Value Copy 11 30 05 gas 12 09 05 AURORA at 12 14 05_Subs 2008 3" xfId="9589"/>
    <cellStyle name="_Value Copy 11 30 05 gas 12 09 05 AURORA at 12 14 05_Transmission Workbook for May BOD" xfId="3602"/>
    <cellStyle name="_Value Copy 11 30 05 gas 12 09 05 AURORA at 12 14 05_Transmission Workbook for May BOD 2" xfId="3603"/>
    <cellStyle name="_Value Copy 11 30 05 gas 12 09 05 AURORA at 12 14 05_Transmission Workbook for May BOD_DEM-WP(C) ENERG10C--ctn Mid-C_042010 2010GRC" xfId="3604"/>
    <cellStyle name="_Value Copy 11 30 05 gas 12 09 05 AURORA at 12 14 05_Wind Integration 10GRC" xfId="3605"/>
    <cellStyle name="_Value Copy 11 30 05 gas 12 09 05 AURORA at 12 14 05_Wind Integration 10GRC 2" xfId="3606"/>
    <cellStyle name="_Value Copy 11 30 05 gas 12 09 05 AURORA at 12 14 05_Wind Integration 10GRC_DEM-WP(C) ENERG10C--ctn Mid-C_042010 2010GRC" xfId="3607"/>
    <cellStyle name="_VC 2007GRC PC 10312007" xfId="3608"/>
    <cellStyle name="_VC 6.15.06 update on 06GRC power costs.xls Chart 1" xfId="3609"/>
    <cellStyle name="_VC 6.15.06 update on 06GRC power costs.xls Chart 1 2" xfId="3610"/>
    <cellStyle name="_VC 6.15.06 update on 06GRC power costs.xls Chart 1 2 2" xfId="3611"/>
    <cellStyle name="_VC 6.15.06 update on 06GRC power costs.xls Chart 1 2 2 2" xfId="9590"/>
    <cellStyle name="_VC 6.15.06 update on 06GRC power costs.xls Chart 1 2 3" xfId="9591"/>
    <cellStyle name="_VC 6.15.06 update on 06GRC power costs.xls Chart 1 3" xfId="3612"/>
    <cellStyle name="_VC 6.15.06 update on 06GRC power costs.xls Chart 1 3 2" xfId="9592"/>
    <cellStyle name="_VC 6.15.06 update on 06GRC power costs.xls Chart 1 3 2 2" xfId="9593"/>
    <cellStyle name="_VC 6.15.06 update on 06GRC power costs.xls Chart 1 3 3" xfId="9594"/>
    <cellStyle name="_VC 6.15.06 update on 06GRC power costs.xls Chart 1 3 3 2" xfId="9595"/>
    <cellStyle name="_VC 6.15.06 update on 06GRC power costs.xls Chart 1 3 4" xfId="9596"/>
    <cellStyle name="_VC 6.15.06 update on 06GRC power costs.xls Chart 1 3 4 2" xfId="9597"/>
    <cellStyle name="_VC 6.15.06 update on 06GRC power costs.xls Chart 1 4" xfId="3613"/>
    <cellStyle name="_VC 6.15.06 update on 06GRC power costs.xls Chart 1 4 2" xfId="3614"/>
    <cellStyle name="_VC 6.15.06 update on 06GRC power costs.xls Chart 1 5" xfId="3615"/>
    <cellStyle name="_VC 6.15.06 update on 06GRC power costs.xls Chart 1 6" xfId="3616"/>
    <cellStyle name="_VC 6.15.06 update on 06GRC power costs.xls Chart 1 6 2" xfId="3617"/>
    <cellStyle name="_VC 6.15.06 update on 06GRC power costs.xls Chart 1 7" xfId="3618"/>
    <cellStyle name="_VC 6.15.06 update on 06GRC power costs.xls Chart 1 7 2" xfId="3619"/>
    <cellStyle name="_VC 6.15.06 update on 06GRC power costs.xls Chart 1_04 07E Wild Horse Wind Expansion (C) (2)" xfId="3620"/>
    <cellStyle name="_VC 6.15.06 update on 06GRC power costs.xls Chart 1_04 07E Wild Horse Wind Expansion (C) (2) 2" xfId="3621"/>
    <cellStyle name="_VC 6.15.06 update on 06GRC power costs.xls Chart 1_04 07E Wild Horse Wind Expansion (C) (2) 2 2" xfId="9598"/>
    <cellStyle name="_VC 6.15.06 update on 06GRC power costs.xls Chart 1_04 07E Wild Horse Wind Expansion (C) (2) 3" xfId="9599"/>
    <cellStyle name="_VC 6.15.06 update on 06GRC power costs.xls Chart 1_04 07E Wild Horse Wind Expansion (C) (2) 4" xfId="9600"/>
    <cellStyle name="_VC 6.15.06 update on 06GRC power costs.xls Chart 1_04 07E Wild Horse Wind Expansion (C) (2)_Adj Bench DR 3 for Initial Briefs (Electric)" xfId="3622"/>
    <cellStyle name="_VC 6.15.06 update on 06GRC power costs.xls Chart 1_04 07E Wild Horse Wind Expansion (C) (2)_Adj Bench DR 3 for Initial Briefs (Electric) 2" xfId="3623"/>
    <cellStyle name="_VC 6.15.06 update on 06GRC power costs.xls Chart 1_04 07E Wild Horse Wind Expansion (C) (2)_Adj Bench DR 3 for Initial Briefs (Electric) 2 2" xfId="9601"/>
    <cellStyle name="_VC 6.15.06 update on 06GRC power costs.xls Chart 1_04 07E Wild Horse Wind Expansion (C) (2)_Adj Bench DR 3 for Initial Briefs (Electric) 3" xfId="9602"/>
    <cellStyle name="_VC 6.15.06 update on 06GRC power costs.xls Chart 1_04 07E Wild Horse Wind Expansion (C) (2)_Adj Bench DR 3 for Initial Briefs (Electric) 4" xfId="9603"/>
    <cellStyle name="_VC 6.15.06 update on 06GRC power costs.xls Chart 1_04 07E Wild Horse Wind Expansion (C) (2)_Adj Bench DR 3 for Initial Briefs (Electric)_DEM-WP(C) ENERG10C--ctn Mid-C_042010 2010GRC" xfId="3624"/>
    <cellStyle name="_VC 6.15.06 update on 06GRC power costs.xls Chart 1_04 07E Wild Horse Wind Expansion (C) (2)_Book1" xfId="9604"/>
    <cellStyle name="_VC 6.15.06 update on 06GRC power costs.xls Chart 1_04 07E Wild Horse Wind Expansion (C) (2)_DEM-WP(C) ENERG10C--ctn Mid-C_042010 2010GRC" xfId="3625"/>
    <cellStyle name="_VC 6.15.06 update on 06GRC power costs.xls Chart 1_04 07E Wild Horse Wind Expansion (C) (2)_Electric Rev Req Model (2009 GRC) " xfId="3626"/>
    <cellStyle name="_VC 6.15.06 update on 06GRC power costs.xls Chart 1_04 07E Wild Horse Wind Expansion (C) (2)_Electric Rev Req Model (2009 GRC)  2" xfId="3627"/>
    <cellStyle name="_VC 6.15.06 update on 06GRC power costs.xls Chart 1_04 07E Wild Horse Wind Expansion (C) (2)_Electric Rev Req Model (2009 GRC)  2 2" xfId="9605"/>
    <cellStyle name="_VC 6.15.06 update on 06GRC power costs.xls Chart 1_04 07E Wild Horse Wind Expansion (C) (2)_Electric Rev Req Model (2009 GRC)  3" xfId="9606"/>
    <cellStyle name="_VC 6.15.06 update on 06GRC power costs.xls Chart 1_04 07E Wild Horse Wind Expansion (C) (2)_Electric Rev Req Model (2009 GRC)  4" xfId="9607"/>
    <cellStyle name="_VC 6.15.06 update on 06GRC power costs.xls Chart 1_04 07E Wild Horse Wind Expansion (C) (2)_Electric Rev Req Model (2009 GRC) _DEM-WP(C) ENERG10C--ctn Mid-C_042010 2010GRC" xfId="3628"/>
    <cellStyle name="_VC 6.15.06 update on 06GRC power costs.xls Chart 1_04 07E Wild Horse Wind Expansion (C) (2)_Electric Rev Req Model (2009 GRC) Rebuttal" xfId="3629"/>
    <cellStyle name="_VC 6.15.06 update on 06GRC power costs.xls Chart 1_04 07E Wild Horse Wind Expansion (C) (2)_Electric Rev Req Model (2009 GRC) Rebuttal 2" xfId="9608"/>
    <cellStyle name="_VC 6.15.06 update on 06GRC power costs.xls Chart 1_04 07E Wild Horse Wind Expansion (C) (2)_Electric Rev Req Model (2009 GRC) Rebuttal 2 2" xfId="9609"/>
    <cellStyle name="_VC 6.15.06 update on 06GRC power costs.xls Chart 1_04 07E Wild Horse Wind Expansion (C) (2)_Electric Rev Req Model (2009 GRC) Rebuttal 3" xfId="9610"/>
    <cellStyle name="_VC 6.15.06 update on 06GRC power costs.xls Chart 1_04 07E Wild Horse Wind Expansion (C) (2)_Electric Rev Req Model (2009 GRC) Rebuttal 4" xfId="9611"/>
    <cellStyle name="_VC 6.15.06 update on 06GRC power costs.xls Chart 1_04 07E Wild Horse Wind Expansion (C) (2)_Electric Rev Req Model (2009 GRC) Rebuttal REmoval of New  WH Solar AdjustMI" xfId="3630"/>
    <cellStyle name="_VC 6.15.06 update on 06GRC power costs.xls Chart 1_04 07E Wild Horse Wind Expansion (C) (2)_Electric Rev Req Model (2009 GRC) Rebuttal REmoval of New  WH Solar AdjustMI 2" xfId="3631"/>
    <cellStyle name="_VC 6.15.06 update on 06GRC power costs.xls Chart 1_04 07E Wild Horse Wind Expansion (C) (2)_Electric Rev Req Model (2009 GRC) Rebuttal REmoval of New  WH Solar AdjustMI 2 2" xfId="9612"/>
    <cellStyle name="_VC 6.15.06 update on 06GRC power costs.xls Chart 1_04 07E Wild Horse Wind Expansion (C) (2)_Electric Rev Req Model (2009 GRC) Rebuttal REmoval of New  WH Solar AdjustMI 3" xfId="9613"/>
    <cellStyle name="_VC 6.15.06 update on 06GRC power costs.xls Chart 1_04 07E Wild Horse Wind Expansion (C) (2)_Electric Rev Req Model (2009 GRC) Rebuttal REmoval of New  WH Solar AdjustMI 4" xfId="9614"/>
    <cellStyle name="_VC 6.15.06 update on 06GRC power costs.xls Chart 1_04 07E Wild Horse Wind Expansion (C) (2)_Electric Rev Req Model (2009 GRC) Rebuttal REmoval of New  WH Solar AdjustMI_DEM-WP(C) ENERG10C--ctn Mid-C_042010 2010GRC" xfId="3632"/>
    <cellStyle name="_VC 6.15.06 update on 06GRC power costs.xls Chart 1_04 07E Wild Horse Wind Expansion (C) (2)_Electric Rev Req Model (2009 GRC) Revised 01-18-2010" xfId="3633"/>
    <cellStyle name="_VC 6.15.06 update on 06GRC power costs.xls Chart 1_04 07E Wild Horse Wind Expansion (C) (2)_Electric Rev Req Model (2009 GRC) Revised 01-18-2010 2" xfId="3634"/>
    <cellStyle name="_VC 6.15.06 update on 06GRC power costs.xls Chart 1_04 07E Wild Horse Wind Expansion (C) (2)_Electric Rev Req Model (2009 GRC) Revised 01-18-2010 2 2" xfId="9615"/>
    <cellStyle name="_VC 6.15.06 update on 06GRC power costs.xls Chart 1_04 07E Wild Horse Wind Expansion (C) (2)_Electric Rev Req Model (2009 GRC) Revised 01-18-2010 3" xfId="9616"/>
    <cellStyle name="_VC 6.15.06 update on 06GRC power costs.xls Chart 1_04 07E Wild Horse Wind Expansion (C) (2)_Electric Rev Req Model (2009 GRC) Revised 01-18-2010 4" xfId="9617"/>
    <cellStyle name="_VC 6.15.06 update on 06GRC power costs.xls Chart 1_04 07E Wild Horse Wind Expansion (C) (2)_Electric Rev Req Model (2009 GRC) Revised 01-18-2010_DEM-WP(C) ENERG10C--ctn Mid-C_042010 2010GRC" xfId="3635"/>
    <cellStyle name="_VC 6.15.06 update on 06GRC power costs.xls Chart 1_04 07E Wild Horse Wind Expansion (C) (2)_Electric Rev Req Model (2010 GRC)" xfId="9618"/>
    <cellStyle name="_VC 6.15.06 update on 06GRC power costs.xls Chart 1_04 07E Wild Horse Wind Expansion (C) (2)_Electric Rev Req Model (2010 GRC) SF" xfId="9619"/>
    <cellStyle name="_VC 6.15.06 update on 06GRC power costs.xls Chart 1_04 07E Wild Horse Wind Expansion (C) (2)_Final Order Electric EXHIBIT A-1" xfId="3636"/>
    <cellStyle name="_VC 6.15.06 update on 06GRC power costs.xls Chart 1_04 07E Wild Horse Wind Expansion (C) (2)_Final Order Electric EXHIBIT A-1 2" xfId="9620"/>
    <cellStyle name="_VC 6.15.06 update on 06GRC power costs.xls Chart 1_04 07E Wild Horse Wind Expansion (C) (2)_Final Order Electric EXHIBIT A-1 2 2" xfId="9621"/>
    <cellStyle name="_VC 6.15.06 update on 06GRC power costs.xls Chart 1_04 07E Wild Horse Wind Expansion (C) (2)_Final Order Electric EXHIBIT A-1 3" xfId="9622"/>
    <cellStyle name="_VC 6.15.06 update on 06GRC power costs.xls Chart 1_04 07E Wild Horse Wind Expansion (C) (2)_Final Order Electric EXHIBIT A-1 4" xfId="9623"/>
    <cellStyle name="_VC 6.15.06 update on 06GRC power costs.xls Chart 1_04 07E Wild Horse Wind Expansion (C) (2)_TENASKA REGULATORY ASSET" xfId="3637"/>
    <cellStyle name="_VC 6.15.06 update on 06GRC power costs.xls Chart 1_04 07E Wild Horse Wind Expansion (C) (2)_TENASKA REGULATORY ASSET 2" xfId="9624"/>
    <cellStyle name="_VC 6.15.06 update on 06GRC power costs.xls Chart 1_04 07E Wild Horse Wind Expansion (C) (2)_TENASKA REGULATORY ASSET 2 2" xfId="9625"/>
    <cellStyle name="_VC 6.15.06 update on 06GRC power costs.xls Chart 1_04 07E Wild Horse Wind Expansion (C) (2)_TENASKA REGULATORY ASSET 3" xfId="9626"/>
    <cellStyle name="_VC 6.15.06 update on 06GRC power costs.xls Chart 1_04 07E Wild Horse Wind Expansion (C) (2)_TENASKA REGULATORY ASSET 4" xfId="9627"/>
    <cellStyle name="_VC 6.15.06 update on 06GRC power costs.xls Chart 1_16.37E Wild Horse Expansion DeferralRevwrkingfile SF" xfId="3638"/>
    <cellStyle name="_VC 6.15.06 update on 06GRC power costs.xls Chart 1_16.37E Wild Horse Expansion DeferralRevwrkingfile SF 2" xfId="3639"/>
    <cellStyle name="_VC 6.15.06 update on 06GRC power costs.xls Chart 1_16.37E Wild Horse Expansion DeferralRevwrkingfile SF 2 2" xfId="9628"/>
    <cellStyle name="_VC 6.15.06 update on 06GRC power costs.xls Chart 1_16.37E Wild Horse Expansion DeferralRevwrkingfile SF 3" xfId="9629"/>
    <cellStyle name="_VC 6.15.06 update on 06GRC power costs.xls Chart 1_16.37E Wild Horse Expansion DeferralRevwrkingfile SF 4" xfId="9630"/>
    <cellStyle name="_VC 6.15.06 update on 06GRC power costs.xls Chart 1_16.37E Wild Horse Expansion DeferralRevwrkingfile SF_DEM-WP(C) ENERG10C--ctn Mid-C_042010 2010GRC" xfId="3640"/>
    <cellStyle name="_VC 6.15.06 update on 06GRC power costs.xls Chart 1_2009 Compliance Filing PCA Exhibits for GRC" xfId="9631"/>
    <cellStyle name="_VC 6.15.06 update on 06GRC power costs.xls Chart 1_2009 Compliance Filing PCA Exhibits for GRC 2" xfId="9632"/>
    <cellStyle name="_VC 6.15.06 update on 06GRC power costs.xls Chart 1_2009 GRC Compl Filing - Exhibit D" xfId="3641"/>
    <cellStyle name="_VC 6.15.06 update on 06GRC power costs.xls Chart 1_2009 GRC Compl Filing - Exhibit D 2" xfId="3642"/>
    <cellStyle name="_VC 6.15.06 update on 06GRC power costs.xls Chart 1_2009 GRC Compl Filing - Exhibit D 3" xfId="9633"/>
    <cellStyle name="_VC 6.15.06 update on 06GRC power costs.xls Chart 1_2009 GRC Compl Filing - Exhibit D_DEM-WP(C) ENERG10C--ctn Mid-C_042010 2010GRC" xfId="3643"/>
    <cellStyle name="_VC 6.15.06 update on 06GRC power costs.xls Chart 1_3.01 Income Statement" xfId="9634"/>
    <cellStyle name="_VC 6.15.06 update on 06GRC power costs.xls Chart 1_4 31 Regulatory Assets and Liabilities  7 06- Exhibit D" xfId="3644"/>
    <cellStyle name="_VC 6.15.06 update on 06GRC power costs.xls Chart 1_4 31 Regulatory Assets and Liabilities  7 06- Exhibit D 2" xfId="3645"/>
    <cellStyle name="_VC 6.15.06 update on 06GRC power costs.xls Chart 1_4 31 Regulatory Assets and Liabilities  7 06- Exhibit D 2 2" xfId="9635"/>
    <cellStyle name="_VC 6.15.06 update on 06GRC power costs.xls Chart 1_4 31 Regulatory Assets and Liabilities  7 06- Exhibit D 3" xfId="9636"/>
    <cellStyle name="_VC 6.15.06 update on 06GRC power costs.xls Chart 1_4 31 Regulatory Assets and Liabilities  7 06- Exhibit D 4" xfId="9637"/>
    <cellStyle name="_VC 6.15.06 update on 06GRC power costs.xls Chart 1_4 31 Regulatory Assets and Liabilities  7 06- Exhibit D_DEM-WP(C) ENERG10C--ctn Mid-C_042010 2010GRC" xfId="3646"/>
    <cellStyle name="_VC 6.15.06 update on 06GRC power costs.xls Chart 1_4 31 Regulatory Assets and Liabilities  7 06- Exhibit D_NIM Summary" xfId="3647"/>
    <cellStyle name="_VC 6.15.06 update on 06GRC power costs.xls Chart 1_4 31 Regulatory Assets and Liabilities  7 06- Exhibit D_NIM Summary 2" xfId="3648"/>
    <cellStyle name="_VC 6.15.06 update on 06GRC power costs.xls Chart 1_4 31 Regulatory Assets and Liabilities  7 06- Exhibit D_NIM Summary_DEM-WP(C) ENERG10C--ctn Mid-C_042010 2010GRC" xfId="3649"/>
    <cellStyle name="_VC 6.15.06 update on 06GRC power costs.xls Chart 1_4 31E Reg Asset  Liab and EXH D" xfId="3650"/>
    <cellStyle name="_VC 6.15.06 update on 06GRC power costs.xls Chart 1_4 31E Reg Asset  Liab and EXH D _ Aug 10 Filing (2)" xfId="3651"/>
    <cellStyle name="_VC 6.15.06 update on 06GRC power costs.xls Chart 1_4 31E Reg Asset  Liab and EXH D _ Aug 10 Filing (2) 2" xfId="3652"/>
    <cellStyle name="_VC 6.15.06 update on 06GRC power costs.xls Chart 1_4 31E Reg Asset  Liab and EXH D 2" xfId="3653"/>
    <cellStyle name="_VC 6.15.06 update on 06GRC power costs.xls Chart 1_4 31E Reg Asset  Liab and EXH D 3" xfId="3654"/>
    <cellStyle name="_VC 6.15.06 update on 06GRC power costs.xls Chart 1_4 32 Regulatory Assets and Liabilities  7 06- Exhibit D" xfId="3655"/>
    <cellStyle name="_VC 6.15.06 update on 06GRC power costs.xls Chart 1_4 32 Regulatory Assets and Liabilities  7 06- Exhibit D 2" xfId="3656"/>
    <cellStyle name="_VC 6.15.06 update on 06GRC power costs.xls Chart 1_4 32 Regulatory Assets and Liabilities  7 06- Exhibit D 2 2" xfId="9638"/>
    <cellStyle name="_VC 6.15.06 update on 06GRC power costs.xls Chart 1_4 32 Regulatory Assets and Liabilities  7 06- Exhibit D 3" xfId="9639"/>
    <cellStyle name="_VC 6.15.06 update on 06GRC power costs.xls Chart 1_4 32 Regulatory Assets and Liabilities  7 06- Exhibit D 4" xfId="9640"/>
    <cellStyle name="_VC 6.15.06 update on 06GRC power costs.xls Chart 1_4 32 Regulatory Assets and Liabilities  7 06- Exhibit D_DEM-WP(C) ENERG10C--ctn Mid-C_042010 2010GRC" xfId="3657"/>
    <cellStyle name="_VC 6.15.06 update on 06GRC power costs.xls Chart 1_4 32 Regulatory Assets and Liabilities  7 06- Exhibit D_NIM Summary" xfId="3658"/>
    <cellStyle name="_VC 6.15.06 update on 06GRC power costs.xls Chart 1_4 32 Regulatory Assets and Liabilities  7 06- Exhibit D_NIM Summary 2" xfId="3659"/>
    <cellStyle name="_VC 6.15.06 update on 06GRC power costs.xls Chart 1_4 32 Regulatory Assets and Liabilities  7 06- Exhibit D_NIM Summary_DEM-WP(C) ENERG10C--ctn Mid-C_042010 2010GRC" xfId="3660"/>
    <cellStyle name="_VC 6.15.06 update on 06GRC power costs.xls Chart 1_ACCOUNTS" xfId="9641"/>
    <cellStyle name="_VC 6.15.06 update on 06GRC power costs.xls Chart 1_AURORA Total New" xfId="3661"/>
    <cellStyle name="_VC 6.15.06 update on 06GRC power costs.xls Chart 1_AURORA Total New 2" xfId="3662"/>
    <cellStyle name="_VC 6.15.06 update on 06GRC power costs.xls Chart 1_Book2" xfId="3663"/>
    <cellStyle name="_VC 6.15.06 update on 06GRC power costs.xls Chart 1_Book2 2" xfId="3664"/>
    <cellStyle name="_VC 6.15.06 update on 06GRC power costs.xls Chart 1_Book2 2 2" xfId="9642"/>
    <cellStyle name="_VC 6.15.06 update on 06GRC power costs.xls Chart 1_Book2 3" xfId="9643"/>
    <cellStyle name="_VC 6.15.06 update on 06GRC power costs.xls Chart 1_Book2 4" xfId="9644"/>
    <cellStyle name="_VC 6.15.06 update on 06GRC power costs.xls Chart 1_Book2_Adj Bench DR 3 for Initial Briefs (Electric)" xfId="3665"/>
    <cellStyle name="_VC 6.15.06 update on 06GRC power costs.xls Chart 1_Book2_Adj Bench DR 3 for Initial Briefs (Electric) 2" xfId="3666"/>
    <cellStyle name="_VC 6.15.06 update on 06GRC power costs.xls Chart 1_Book2_Adj Bench DR 3 for Initial Briefs (Electric) 2 2" xfId="9645"/>
    <cellStyle name="_VC 6.15.06 update on 06GRC power costs.xls Chart 1_Book2_Adj Bench DR 3 for Initial Briefs (Electric) 3" xfId="9646"/>
    <cellStyle name="_VC 6.15.06 update on 06GRC power costs.xls Chart 1_Book2_Adj Bench DR 3 for Initial Briefs (Electric) 4" xfId="9647"/>
    <cellStyle name="_VC 6.15.06 update on 06GRC power costs.xls Chart 1_Book2_Adj Bench DR 3 for Initial Briefs (Electric)_DEM-WP(C) ENERG10C--ctn Mid-C_042010 2010GRC" xfId="3667"/>
    <cellStyle name="_VC 6.15.06 update on 06GRC power costs.xls Chart 1_Book2_DEM-WP(C) ENERG10C--ctn Mid-C_042010 2010GRC" xfId="3668"/>
    <cellStyle name="_VC 6.15.06 update on 06GRC power costs.xls Chart 1_Book2_Electric Rev Req Model (2009 GRC) Rebuttal" xfId="3669"/>
    <cellStyle name="_VC 6.15.06 update on 06GRC power costs.xls Chart 1_Book2_Electric Rev Req Model (2009 GRC) Rebuttal 2" xfId="9648"/>
    <cellStyle name="_VC 6.15.06 update on 06GRC power costs.xls Chart 1_Book2_Electric Rev Req Model (2009 GRC) Rebuttal 2 2" xfId="9649"/>
    <cellStyle name="_VC 6.15.06 update on 06GRC power costs.xls Chart 1_Book2_Electric Rev Req Model (2009 GRC) Rebuttal 3" xfId="9650"/>
    <cellStyle name="_VC 6.15.06 update on 06GRC power costs.xls Chart 1_Book2_Electric Rev Req Model (2009 GRC) Rebuttal 4" xfId="9651"/>
    <cellStyle name="_VC 6.15.06 update on 06GRC power costs.xls Chart 1_Book2_Electric Rev Req Model (2009 GRC) Rebuttal REmoval of New  WH Solar AdjustMI" xfId="3670"/>
    <cellStyle name="_VC 6.15.06 update on 06GRC power costs.xls Chart 1_Book2_Electric Rev Req Model (2009 GRC) Rebuttal REmoval of New  WH Solar AdjustMI 2" xfId="3671"/>
    <cellStyle name="_VC 6.15.06 update on 06GRC power costs.xls Chart 1_Book2_Electric Rev Req Model (2009 GRC) Rebuttal REmoval of New  WH Solar AdjustMI 2 2" xfId="9652"/>
    <cellStyle name="_VC 6.15.06 update on 06GRC power costs.xls Chart 1_Book2_Electric Rev Req Model (2009 GRC) Rebuttal REmoval of New  WH Solar AdjustMI 3" xfId="9653"/>
    <cellStyle name="_VC 6.15.06 update on 06GRC power costs.xls Chart 1_Book2_Electric Rev Req Model (2009 GRC) Rebuttal REmoval of New  WH Solar AdjustMI 4" xfId="9654"/>
    <cellStyle name="_VC 6.15.06 update on 06GRC power costs.xls Chart 1_Book2_Electric Rev Req Model (2009 GRC) Rebuttal REmoval of New  WH Solar AdjustMI_DEM-WP(C) ENERG10C--ctn Mid-C_042010 2010GRC" xfId="3672"/>
    <cellStyle name="_VC 6.15.06 update on 06GRC power costs.xls Chart 1_Book2_Electric Rev Req Model (2009 GRC) Revised 01-18-2010" xfId="3673"/>
    <cellStyle name="_VC 6.15.06 update on 06GRC power costs.xls Chart 1_Book2_Electric Rev Req Model (2009 GRC) Revised 01-18-2010 2" xfId="3674"/>
    <cellStyle name="_VC 6.15.06 update on 06GRC power costs.xls Chart 1_Book2_Electric Rev Req Model (2009 GRC) Revised 01-18-2010 2 2" xfId="9655"/>
    <cellStyle name="_VC 6.15.06 update on 06GRC power costs.xls Chart 1_Book2_Electric Rev Req Model (2009 GRC) Revised 01-18-2010 3" xfId="9656"/>
    <cellStyle name="_VC 6.15.06 update on 06GRC power costs.xls Chart 1_Book2_Electric Rev Req Model (2009 GRC) Revised 01-18-2010 4" xfId="9657"/>
    <cellStyle name="_VC 6.15.06 update on 06GRC power costs.xls Chart 1_Book2_Electric Rev Req Model (2009 GRC) Revised 01-18-2010_DEM-WP(C) ENERG10C--ctn Mid-C_042010 2010GRC" xfId="3675"/>
    <cellStyle name="_VC 6.15.06 update on 06GRC power costs.xls Chart 1_Book2_Final Order Electric EXHIBIT A-1" xfId="3676"/>
    <cellStyle name="_VC 6.15.06 update on 06GRC power costs.xls Chart 1_Book2_Final Order Electric EXHIBIT A-1 2" xfId="9658"/>
    <cellStyle name="_VC 6.15.06 update on 06GRC power costs.xls Chart 1_Book2_Final Order Electric EXHIBIT A-1 2 2" xfId="9659"/>
    <cellStyle name="_VC 6.15.06 update on 06GRC power costs.xls Chart 1_Book2_Final Order Electric EXHIBIT A-1 3" xfId="9660"/>
    <cellStyle name="_VC 6.15.06 update on 06GRC power costs.xls Chart 1_Book2_Final Order Electric EXHIBIT A-1 4" xfId="9661"/>
    <cellStyle name="_VC 6.15.06 update on 06GRC power costs.xls Chart 1_Book4" xfId="3677"/>
    <cellStyle name="_VC 6.15.06 update on 06GRC power costs.xls Chart 1_Book4 2" xfId="3678"/>
    <cellStyle name="_VC 6.15.06 update on 06GRC power costs.xls Chart 1_Book4 2 2" xfId="9662"/>
    <cellStyle name="_VC 6.15.06 update on 06GRC power costs.xls Chart 1_Book4 3" xfId="9663"/>
    <cellStyle name="_VC 6.15.06 update on 06GRC power costs.xls Chart 1_Book4 4" xfId="9664"/>
    <cellStyle name="_VC 6.15.06 update on 06GRC power costs.xls Chart 1_Book4_DEM-WP(C) ENERG10C--ctn Mid-C_042010 2010GRC" xfId="3679"/>
    <cellStyle name="_VC 6.15.06 update on 06GRC power costs.xls Chart 1_Book9" xfId="3680"/>
    <cellStyle name="_VC 6.15.06 update on 06GRC power costs.xls Chart 1_Book9 2" xfId="3681"/>
    <cellStyle name="_VC 6.15.06 update on 06GRC power costs.xls Chart 1_Book9 2 2" xfId="9665"/>
    <cellStyle name="_VC 6.15.06 update on 06GRC power costs.xls Chart 1_Book9 3" xfId="9666"/>
    <cellStyle name="_VC 6.15.06 update on 06GRC power costs.xls Chart 1_Book9 4" xfId="9667"/>
    <cellStyle name="_VC 6.15.06 update on 06GRC power costs.xls Chart 1_Book9_DEM-WP(C) ENERG10C--ctn Mid-C_042010 2010GRC" xfId="3682"/>
    <cellStyle name="_VC 6.15.06 update on 06GRC power costs.xls Chart 1_Chelan PUD Power Costs (8-10)" xfId="3683"/>
    <cellStyle name="_VC 6.15.06 update on 06GRC power costs.xls Chart 1_DEM-WP(C) Chelan Power Costs" xfId="3684"/>
    <cellStyle name="_VC 6.15.06 update on 06GRC power costs.xls Chart 1_DEM-WP(C) Chelan Power Costs 2" xfId="3685"/>
    <cellStyle name="_VC 6.15.06 update on 06GRC power costs.xls Chart 1_DEM-WP(C) ENERG10C--ctn Mid-C_042010 2010GRC" xfId="3686"/>
    <cellStyle name="_VC 6.15.06 update on 06GRC power costs.xls Chart 1_DEM-WP(C) Gas Transport 2010GRC" xfId="3687"/>
    <cellStyle name="_VC 6.15.06 update on 06GRC power costs.xls Chart 1_DEM-WP(C) Gas Transport 2010GRC 2" xfId="3688"/>
    <cellStyle name="_VC 6.15.06 update on 06GRC power costs.xls Chart 1_Gas Rev Req Model (2010 GRC)" xfId="9668"/>
    <cellStyle name="_VC 6.15.06 update on 06GRC power costs.xls Chart 1_INPUTS" xfId="9669"/>
    <cellStyle name="_VC 6.15.06 update on 06GRC power costs.xls Chart 1_INPUTS 2" xfId="9670"/>
    <cellStyle name="_VC 6.15.06 update on 06GRC power costs.xls Chart 1_INPUTS 2 2" xfId="9671"/>
    <cellStyle name="_VC 6.15.06 update on 06GRC power costs.xls Chart 1_INPUTS 3" xfId="9672"/>
    <cellStyle name="_VC 6.15.06 update on 06GRC power costs.xls Chart 1_NIM Summary" xfId="3689"/>
    <cellStyle name="_VC 6.15.06 update on 06GRC power costs.xls Chart 1_NIM Summary 09GRC" xfId="3690"/>
    <cellStyle name="_VC 6.15.06 update on 06GRC power costs.xls Chart 1_NIM Summary 09GRC 2" xfId="3691"/>
    <cellStyle name="_VC 6.15.06 update on 06GRC power costs.xls Chart 1_NIM Summary 09GRC_DEM-WP(C) ENERG10C--ctn Mid-C_042010 2010GRC" xfId="3692"/>
    <cellStyle name="_VC 6.15.06 update on 06GRC power costs.xls Chart 1_NIM Summary 2" xfId="3693"/>
    <cellStyle name="_VC 6.15.06 update on 06GRC power costs.xls Chart 1_NIM Summary 3" xfId="3694"/>
    <cellStyle name="_VC 6.15.06 update on 06GRC power costs.xls Chart 1_NIM Summary 4" xfId="9673"/>
    <cellStyle name="_VC 6.15.06 update on 06GRC power costs.xls Chart 1_NIM Summary 5" xfId="9674"/>
    <cellStyle name="_VC 6.15.06 update on 06GRC power costs.xls Chart 1_NIM Summary 6" xfId="9675"/>
    <cellStyle name="_VC 6.15.06 update on 06GRC power costs.xls Chart 1_NIM Summary 7" xfId="9676"/>
    <cellStyle name="_VC 6.15.06 update on 06GRC power costs.xls Chart 1_NIM Summary 8" xfId="9677"/>
    <cellStyle name="_VC 6.15.06 update on 06GRC power costs.xls Chart 1_NIM Summary 9" xfId="9678"/>
    <cellStyle name="_VC 6.15.06 update on 06GRC power costs.xls Chart 1_NIM Summary_DEM-WP(C) ENERG10C--ctn Mid-C_042010 2010GRC" xfId="3695"/>
    <cellStyle name="_VC 6.15.06 update on 06GRC power costs.xls Chart 1_PCA 10 -  Exhibit D from A Kellogg Jan 2011" xfId="9679"/>
    <cellStyle name="_VC 6.15.06 update on 06GRC power costs.xls Chart 1_PCA 10 -  Exhibit D from A Kellogg July 2011" xfId="9680"/>
    <cellStyle name="_VC 6.15.06 update on 06GRC power costs.xls Chart 1_PCA 10 -  Exhibit D from S Free Rcv'd 12-11" xfId="9681"/>
    <cellStyle name="_VC 6.15.06 update on 06GRC power costs.xls Chart 1_PCA 9 -  Exhibit D April 2010" xfId="9682"/>
    <cellStyle name="_VC 6.15.06 update on 06GRC power costs.xls Chart 1_PCA 9 -  Exhibit D April 2010 (3)" xfId="3696"/>
    <cellStyle name="_VC 6.15.06 update on 06GRC power costs.xls Chart 1_PCA 9 -  Exhibit D April 2010 (3) 2" xfId="3697"/>
    <cellStyle name="_VC 6.15.06 update on 06GRC power costs.xls Chart 1_PCA 9 -  Exhibit D April 2010 (3)_DEM-WP(C) ENERG10C--ctn Mid-C_042010 2010GRC" xfId="3698"/>
    <cellStyle name="_VC 6.15.06 update on 06GRC power costs.xls Chart 1_PCA 9 -  Exhibit D April 2010 2" xfId="9683"/>
    <cellStyle name="_VC 6.15.06 update on 06GRC power costs.xls Chart 1_PCA 9 -  Exhibit D April 2010 3" xfId="9684"/>
    <cellStyle name="_VC 6.15.06 update on 06GRC power costs.xls Chart 1_PCA 9 -  Exhibit D Nov 2010" xfId="9685"/>
    <cellStyle name="_VC 6.15.06 update on 06GRC power costs.xls Chart 1_PCA 9 -  Exhibit D Nov 2010 2" xfId="9686"/>
    <cellStyle name="_VC 6.15.06 update on 06GRC power costs.xls Chart 1_PCA 9 - Exhibit D at August 2010" xfId="9687"/>
    <cellStyle name="_VC 6.15.06 update on 06GRC power costs.xls Chart 1_PCA 9 - Exhibit D at August 2010 2" xfId="9688"/>
    <cellStyle name="_VC 6.15.06 update on 06GRC power costs.xls Chart 1_PCA 9 - Exhibit D June 2010 GRC" xfId="9689"/>
    <cellStyle name="_VC 6.15.06 update on 06GRC power costs.xls Chart 1_PCA 9 - Exhibit D June 2010 GRC 2" xfId="9690"/>
    <cellStyle name="_VC 6.15.06 update on 06GRC power costs.xls Chart 1_Power Costs - Comparison bx Rbtl-Staff-Jt-PC" xfId="3699"/>
    <cellStyle name="_VC 6.15.06 update on 06GRC power costs.xls Chart 1_Power Costs - Comparison bx Rbtl-Staff-Jt-PC 2" xfId="3700"/>
    <cellStyle name="_VC 6.15.06 update on 06GRC power costs.xls Chart 1_Power Costs - Comparison bx Rbtl-Staff-Jt-PC 2 2" xfId="9691"/>
    <cellStyle name="_VC 6.15.06 update on 06GRC power costs.xls Chart 1_Power Costs - Comparison bx Rbtl-Staff-Jt-PC 3" xfId="9692"/>
    <cellStyle name="_VC 6.15.06 update on 06GRC power costs.xls Chart 1_Power Costs - Comparison bx Rbtl-Staff-Jt-PC 4" xfId="9693"/>
    <cellStyle name="_VC 6.15.06 update on 06GRC power costs.xls Chart 1_Power Costs - Comparison bx Rbtl-Staff-Jt-PC_Adj Bench DR 3 for Initial Briefs (Electric)" xfId="3701"/>
    <cellStyle name="_VC 6.15.06 update on 06GRC power costs.xls Chart 1_Power Costs - Comparison bx Rbtl-Staff-Jt-PC_Adj Bench DR 3 for Initial Briefs (Electric) 2" xfId="3702"/>
    <cellStyle name="_VC 6.15.06 update on 06GRC power costs.xls Chart 1_Power Costs - Comparison bx Rbtl-Staff-Jt-PC_Adj Bench DR 3 for Initial Briefs (Electric) 2 2" xfId="9694"/>
    <cellStyle name="_VC 6.15.06 update on 06GRC power costs.xls Chart 1_Power Costs - Comparison bx Rbtl-Staff-Jt-PC_Adj Bench DR 3 for Initial Briefs (Electric) 3" xfId="9695"/>
    <cellStyle name="_VC 6.15.06 update on 06GRC power costs.xls Chart 1_Power Costs - Comparison bx Rbtl-Staff-Jt-PC_Adj Bench DR 3 for Initial Briefs (Electric) 4" xfId="9696"/>
    <cellStyle name="_VC 6.15.06 update on 06GRC power costs.xls Chart 1_Power Costs - Comparison bx Rbtl-Staff-Jt-PC_Adj Bench DR 3 for Initial Briefs (Electric)_DEM-WP(C) ENERG10C--ctn Mid-C_042010 2010GRC" xfId="3703"/>
    <cellStyle name="_VC 6.15.06 update on 06GRC power costs.xls Chart 1_Power Costs - Comparison bx Rbtl-Staff-Jt-PC_DEM-WP(C) ENERG10C--ctn Mid-C_042010 2010GRC" xfId="3704"/>
    <cellStyle name="_VC 6.15.06 update on 06GRC power costs.xls Chart 1_Power Costs - Comparison bx Rbtl-Staff-Jt-PC_Electric Rev Req Model (2009 GRC) Rebuttal" xfId="3705"/>
    <cellStyle name="_VC 6.15.06 update on 06GRC power costs.xls Chart 1_Power Costs - Comparison bx Rbtl-Staff-Jt-PC_Electric Rev Req Model (2009 GRC) Rebuttal 2" xfId="9697"/>
    <cellStyle name="_VC 6.15.06 update on 06GRC power costs.xls Chart 1_Power Costs - Comparison bx Rbtl-Staff-Jt-PC_Electric Rev Req Model (2009 GRC) Rebuttal 2 2" xfId="9698"/>
    <cellStyle name="_VC 6.15.06 update on 06GRC power costs.xls Chart 1_Power Costs - Comparison bx Rbtl-Staff-Jt-PC_Electric Rev Req Model (2009 GRC) Rebuttal 3" xfId="9699"/>
    <cellStyle name="_VC 6.15.06 update on 06GRC power costs.xls Chart 1_Power Costs - Comparison bx Rbtl-Staff-Jt-PC_Electric Rev Req Model (2009 GRC) Rebuttal 4" xfId="9700"/>
    <cellStyle name="_VC 6.15.06 update on 06GRC power costs.xls Chart 1_Power Costs - Comparison bx Rbtl-Staff-Jt-PC_Electric Rev Req Model (2009 GRC) Rebuttal REmoval of New  WH Solar AdjustMI" xfId="3706"/>
    <cellStyle name="_VC 6.15.06 update on 06GRC power costs.xls Chart 1_Power Costs - Comparison bx Rbtl-Staff-Jt-PC_Electric Rev Req Model (2009 GRC) Rebuttal REmoval of New  WH Solar AdjustMI 2" xfId="3707"/>
    <cellStyle name="_VC 6.15.06 update on 06GRC power costs.xls Chart 1_Power Costs - Comparison bx Rbtl-Staff-Jt-PC_Electric Rev Req Model (2009 GRC) Rebuttal REmoval of New  WH Solar AdjustMI 2 2" xfId="9701"/>
    <cellStyle name="_VC 6.15.06 update on 06GRC power costs.xls Chart 1_Power Costs - Comparison bx Rbtl-Staff-Jt-PC_Electric Rev Req Model (2009 GRC) Rebuttal REmoval of New  WH Solar AdjustMI 3" xfId="9702"/>
    <cellStyle name="_VC 6.15.06 update on 06GRC power costs.xls Chart 1_Power Costs - Comparison bx Rbtl-Staff-Jt-PC_Electric Rev Req Model (2009 GRC) Rebuttal REmoval of New  WH Solar AdjustMI 4" xfId="9703"/>
    <cellStyle name="_VC 6.15.06 update on 06GRC power costs.xls Chart 1_Power Costs - Comparison bx Rbtl-Staff-Jt-PC_Electric Rev Req Model (2009 GRC) Rebuttal REmoval of New  WH Solar AdjustMI_DEM-WP(C) ENERG10C--ctn Mid-C_042010 2010GRC" xfId="3708"/>
    <cellStyle name="_VC 6.15.06 update on 06GRC power costs.xls Chart 1_Power Costs - Comparison bx Rbtl-Staff-Jt-PC_Electric Rev Req Model (2009 GRC) Revised 01-18-2010" xfId="3709"/>
    <cellStyle name="_VC 6.15.06 update on 06GRC power costs.xls Chart 1_Power Costs - Comparison bx Rbtl-Staff-Jt-PC_Electric Rev Req Model (2009 GRC) Revised 01-18-2010 2" xfId="3710"/>
    <cellStyle name="_VC 6.15.06 update on 06GRC power costs.xls Chart 1_Power Costs - Comparison bx Rbtl-Staff-Jt-PC_Electric Rev Req Model (2009 GRC) Revised 01-18-2010 2 2" xfId="9704"/>
    <cellStyle name="_VC 6.15.06 update on 06GRC power costs.xls Chart 1_Power Costs - Comparison bx Rbtl-Staff-Jt-PC_Electric Rev Req Model (2009 GRC) Revised 01-18-2010 3" xfId="9705"/>
    <cellStyle name="_VC 6.15.06 update on 06GRC power costs.xls Chart 1_Power Costs - Comparison bx Rbtl-Staff-Jt-PC_Electric Rev Req Model (2009 GRC) Revised 01-18-2010 4" xfId="9706"/>
    <cellStyle name="_VC 6.15.06 update on 06GRC power costs.xls Chart 1_Power Costs - Comparison bx Rbtl-Staff-Jt-PC_Electric Rev Req Model (2009 GRC) Revised 01-18-2010_DEM-WP(C) ENERG10C--ctn Mid-C_042010 2010GRC" xfId="3711"/>
    <cellStyle name="_VC 6.15.06 update on 06GRC power costs.xls Chart 1_Power Costs - Comparison bx Rbtl-Staff-Jt-PC_Final Order Electric EXHIBIT A-1" xfId="3712"/>
    <cellStyle name="_VC 6.15.06 update on 06GRC power costs.xls Chart 1_Power Costs - Comparison bx Rbtl-Staff-Jt-PC_Final Order Electric EXHIBIT A-1 2" xfId="9707"/>
    <cellStyle name="_VC 6.15.06 update on 06GRC power costs.xls Chart 1_Power Costs - Comparison bx Rbtl-Staff-Jt-PC_Final Order Electric EXHIBIT A-1 2 2" xfId="9708"/>
    <cellStyle name="_VC 6.15.06 update on 06GRC power costs.xls Chart 1_Power Costs - Comparison bx Rbtl-Staff-Jt-PC_Final Order Electric EXHIBIT A-1 3" xfId="9709"/>
    <cellStyle name="_VC 6.15.06 update on 06GRC power costs.xls Chart 1_Power Costs - Comparison bx Rbtl-Staff-Jt-PC_Final Order Electric EXHIBIT A-1 4" xfId="9710"/>
    <cellStyle name="_VC 6.15.06 update on 06GRC power costs.xls Chart 1_Production Adj 4.37" xfId="9711"/>
    <cellStyle name="_VC 6.15.06 update on 06GRC power costs.xls Chart 1_Production Adj 4.37 2" xfId="9712"/>
    <cellStyle name="_VC 6.15.06 update on 06GRC power costs.xls Chart 1_Production Adj 4.37 2 2" xfId="9713"/>
    <cellStyle name="_VC 6.15.06 update on 06GRC power costs.xls Chart 1_Production Adj 4.37 3" xfId="9714"/>
    <cellStyle name="_VC 6.15.06 update on 06GRC power costs.xls Chart 1_Purchased Power Adj 4.03" xfId="9715"/>
    <cellStyle name="_VC 6.15.06 update on 06GRC power costs.xls Chart 1_Purchased Power Adj 4.03 2" xfId="9716"/>
    <cellStyle name="_VC 6.15.06 update on 06GRC power costs.xls Chart 1_Purchased Power Adj 4.03 2 2" xfId="9717"/>
    <cellStyle name="_VC 6.15.06 update on 06GRC power costs.xls Chart 1_Purchased Power Adj 4.03 3" xfId="9718"/>
    <cellStyle name="_VC 6.15.06 update on 06GRC power costs.xls Chart 1_Rebuttal Power Costs" xfId="3713"/>
    <cellStyle name="_VC 6.15.06 update on 06GRC power costs.xls Chart 1_Rebuttal Power Costs 2" xfId="3714"/>
    <cellStyle name="_VC 6.15.06 update on 06GRC power costs.xls Chart 1_Rebuttal Power Costs 2 2" xfId="9719"/>
    <cellStyle name="_VC 6.15.06 update on 06GRC power costs.xls Chart 1_Rebuttal Power Costs 3" xfId="9720"/>
    <cellStyle name="_VC 6.15.06 update on 06GRC power costs.xls Chart 1_Rebuttal Power Costs 4" xfId="9721"/>
    <cellStyle name="_VC 6.15.06 update on 06GRC power costs.xls Chart 1_Rebuttal Power Costs_Adj Bench DR 3 for Initial Briefs (Electric)" xfId="3715"/>
    <cellStyle name="_VC 6.15.06 update on 06GRC power costs.xls Chart 1_Rebuttal Power Costs_Adj Bench DR 3 for Initial Briefs (Electric) 2" xfId="3716"/>
    <cellStyle name="_VC 6.15.06 update on 06GRC power costs.xls Chart 1_Rebuttal Power Costs_Adj Bench DR 3 for Initial Briefs (Electric) 2 2" xfId="9722"/>
    <cellStyle name="_VC 6.15.06 update on 06GRC power costs.xls Chart 1_Rebuttal Power Costs_Adj Bench DR 3 for Initial Briefs (Electric) 3" xfId="9723"/>
    <cellStyle name="_VC 6.15.06 update on 06GRC power costs.xls Chart 1_Rebuttal Power Costs_Adj Bench DR 3 for Initial Briefs (Electric) 4" xfId="9724"/>
    <cellStyle name="_VC 6.15.06 update on 06GRC power costs.xls Chart 1_Rebuttal Power Costs_Adj Bench DR 3 for Initial Briefs (Electric)_DEM-WP(C) ENERG10C--ctn Mid-C_042010 2010GRC" xfId="3717"/>
    <cellStyle name="_VC 6.15.06 update on 06GRC power costs.xls Chart 1_Rebuttal Power Costs_DEM-WP(C) ENERG10C--ctn Mid-C_042010 2010GRC" xfId="3718"/>
    <cellStyle name="_VC 6.15.06 update on 06GRC power costs.xls Chart 1_Rebuttal Power Costs_Electric Rev Req Model (2009 GRC) Rebuttal" xfId="3719"/>
    <cellStyle name="_VC 6.15.06 update on 06GRC power costs.xls Chart 1_Rebuttal Power Costs_Electric Rev Req Model (2009 GRC) Rebuttal 2" xfId="9725"/>
    <cellStyle name="_VC 6.15.06 update on 06GRC power costs.xls Chart 1_Rebuttal Power Costs_Electric Rev Req Model (2009 GRC) Rebuttal 2 2" xfId="9726"/>
    <cellStyle name="_VC 6.15.06 update on 06GRC power costs.xls Chart 1_Rebuttal Power Costs_Electric Rev Req Model (2009 GRC) Rebuttal 3" xfId="9727"/>
    <cellStyle name="_VC 6.15.06 update on 06GRC power costs.xls Chart 1_Rebuttal Power Costs_Electric Rev Req Model (2009 GRC) Rebuttal 4" xfId="9728"/>
    <cellStyle name="_VC 6.15.06 update on 06GRC power costs.xls Chart 1_Rebuttal Power Costs_Electric Rev Req Model (2009 GRC) Rebuttal REmoval of New  WH Solar AdjustMI" xfId="3720"/>
    <cellStyle name="_VC 6.15.06 update on 06GRC power costs.xls Chart 1_Rebuttal Power Costs_Electric Rev Req Model (2009 GRC) Rebuttal REmoval of New  WH Solar AdjustMI 2" xfId="3721"/>
    <cellStyle name="_VC 6.15.06 update on 06GRC power costs.xls Chart 1_Rebuttal Power Costs_Electric Rev Req Model (2009 GRC) Rebuttal REmoval of New  WH Solar AdjustMI 2 2" xfId="9729"/>
    <cellStyle name="_VC 6.15.06 update on 06GRC power costs.xls Chart 1_Rebuttal Power Costs_Electric Rev Req Model (2009 GRC) Rebuttal REmoval of New  WH Solar AdjustMI 3" xfId="9730"/>
    <cellStyle name="_VC 6.15.06 update on 06GRC power costs.xls Chart 1_Rebuttal Power Costs_Electric Rev Req Model (2009 GRC) Rebuttal REmoval of New  WH Solar AdjustMI 4" xfId="9731"/>
    <cellStyle name="_VC 6.15.06 update on 06GRC power costs.xls Chart 1_Rebuttal Power Costs_Electric Rev Req Model (2009 GRC) Rebuttal REmoval of New  WH Solar AdjustMI_DEM-WP(C) ENERG10C--ctn Mid-C_042010 2010GRC" xfId="3722"/>
    <cellStyle name="_VC 6.15.06 update on 06GRC power costs.xls Chart 1_Rebuttal Power Costs_Electric Rev Req Model (2009 GRC) Revised 01-18-2010" xfId="3723"/>
    <cellStyle name="_VC 6.15.06 update on 06GRC power costs.xls Chart 1_Rebuttal Power Costs_Electric Rev Req Model (2009 GRC) Revised 01-18-2010 2" xfId="3724"/>
    <cellStyle name="_VC 6.15.06 update on 06GRC power costs.xls Chart 1_Rebuttal Power Costs_Electric Rev Req Model (2009 GRC) Revised 01-18-2010 2 2" xfId="9732"/>
    <cellStyle name="_VC 6.15.06 update on 06GRC power costs.xls Chart 1_Rebuttal Power Costs_Electric Rev Req Model (2009 GRC) Revised 01-18-2010 3" xfId="9733"/>
    <cellStyle name="_VC 6.15.06 update on 06GRC power costs.xls Chart 1_Rebuttal Power Costs_Electric Rev Req Model (2009 GRC) Revised 01-18-2010 4" xfId="9734"/>
    <cellStyle name="_VC 6.15.06 update on 06GRC power costs.xls Chart 1_Rebuttal Power Costs_Electric Rev Req Model (2009 GRC) Revised 01-18-2010_DEM-WP(C) ENERG10C--ctn Mid-C_042010 2010GRC" xfId="3725"/>
    <cellStyle name="_VC 6.15.06 update on 06GRC power costs.xls Chart 1_Rebuttal Power Costs_Final Order Electric EXHIBIT A-1" xfId="3726"/>
    <cellStyle name="_VC 6.15.06 update on 06GRC power costs.xls Chart 1_Rebuttal Power Costs_Final Order Electric EXHIBIT A-1 2" xfId="9735"/>
    <cellStyle name="_VC 6.15.06 update on 06GRC power costs.xls Chart 1_Rebuttal Power Costs_Final Order Electric EXHIBIT A-1 2 2" xfId="9736"/>
    <cellStyle name="_VC 6.15.06 update on 06GRC power costs.xls Chart 1_Rebuttal Power Costs_Final Order Electric EXHIBIT A-1 3" xfId="9737"/>
    <cellStyle name="_VC 6.15.06 update on 06GRC power costs.xls Chart 1_Rebuttal Power Costs_Final Order Electric EXHIBIT A-1 4" xfId="9738"/>
    <cellStyle name="_VC 6.15.06 update on 06GRC power costs.xls Chart 1_ROR &amp; CONV FACTOR" xfId="9739"/>
    <cellStyle name="_VC 6.15.06 update on 06GRC power costs.xls Chart 1_ROR &amp; CONV FACTOR 2" xfId="9740"/>
    <cellStyle name="_VC 6.15.06 update on 06GRC power costs.xls Chart 1_ROR &amp; CONV FACTOR 2 2" xfId="9741"/>
    <cellStyle name="_VC 6.15.06 update on 06GRC power costs.xls Chart 1_ROR &amp; CONV FACTOR 3" xfId="9742"/>
    <cellStyle name="_VC 6.15.06 update on 06GRC power costs.xls Chart 1_ROR 5.02" xfId="9743"/>
    <cellStyle name="_VC 6.15.06 update on 06GRC power costs.xls Chart 1_ROR 5.02 2" xfId="9744"/>
    <cellStyle name="_VC 6.15.06 update on 06GRC power costs.xls Chart 1_ROR 5.02 2 2" xfId="9745"/>
    <cellStyle name="_VC 6.15.06 update on 06GRC power costs.xls Chart 1_ROR 5.02 3" xfId="9746"/>
    <cellStyle name="_VC 6.15.06 update on 06GRC power costs.xls Chart 1_Wind Integration 10GRC" xfId="3727"/>
    <cellStyle name="_VC 6.15.06 update on 06GRC power costs.xls Chart 1_Wind Integration 10GRC 2" xfId="3728"/>
    <cellStyle name="_VC 6.15.06 update on 06GRC power costs.xls Chart 1_Wind Integration 10GRC_DEM-WP(C) ENERG10C--ctn Mid-C_042010 2010GRC" xfId="3729"/>
    <cellStyle name="_VC 6.15.06 update on 06GRC power costs.xls Chart 2" xfId="3730"/>
    <cellStyle name="_VC 6.15.06 update on 06GRC power costs.xls Chart 2 2" xfId="3731"/>
    <cellStyle name="_VC 6.15.06 update on 06GRC power costs.xls Chart 2 2 2" xfId="3732"/>
    <cellStyle name="_VC 6.15.06 update on 06GRC power costs.xls Chart 2 2 2 2" xfId="9747"/>
    <cellStyle name="_VC 6.15.06 update on 06GRC power costs.xls Chart 2 2 3" xfId="9748"/>
    <cellStyle name="_VC 6.15.06 update on 06GRC power costs.xls Chart 2 3" xfId="3733"/>
    <cellStyle name="_VC 6.15.06 update on 06GRC power costs.xls Chart 2 3 2" xfId="9749"/>
    <cellStyle name="_VC 6.15.06 update on 06GRC power costs.xls Chart 2 3 2 2" xfId="9750"/>
    <cellStyle name="_VC 6.15.06 update on 06GRC power costs.xls Chart 2 3 3" xfId="9751"/>
    <cellStyle name="_VC 6.15.06 update on 06GRC power costs.xls Chart 2 3 3 2" xfId="9752"/>
    <cellStyle name="_VC 6.15.06 update on 06GRC power costs.xls Chart 2 3 4" xfId="9753"/>
    <cellStyle name="_VC 6.15.06 update on 06GRC power costs.xls Chart 2 3 4 2" xfId="9754"/>
    <cellStyle name="_VC 6.15.06 update on 06GRC power costs.xls Chart 2 4" xfId="3734"/>
    <cellStyle name="_VC 6.15.06 update on 06GRC power costs.xls Chart 2 4 2" xfId="3735"/>
    <cellStyle name="_VC 6.15.06 update on 06GRC power costs.xls Chart 2 5" xfId="3736"/>
    <cellStyle name="_VC 6.15.06 update on 06GRC power costs.xls Chart 2 6" xfId="3737"/>
    <cellStyle name="_VC 6.15.06 update on 06GRC power costs.xls Chart 2 6 2" xfId="3738"/>
    <cellStyle name="_VC 6.15.06 update on 06GRC power costs.xls Chart 2 7" xfId="3739"/>
    <cellStyle name="_VC 6.15.06 update on 06GRC power costs.xls Chart 2 7 2" xfId="3740"/>
    <cellStyle name="_VC 6.15.06 update on 06GRC power costs.xls Chart 2_04 07E Wild Horse Wind Expansion (C) (2)" xfId="3741"/>
    <cellStyle name="_VC 6.15.06 update on 06GRC power costs.xls Chart 2_04 07E Wild Horse Wind Expansion (C) (2) 2" xfId="3742"/>
    <cellStyle name="_VC 6.15.06 update on 06GRC power costs.xls Chart 2_04 07E Wild Horse Wind Expansion (C) (2) 2 2" xfId="9755"/>
    <cellStyle name="_VC 6.15.06 update on 06GRC power costs.xls Chart 2_04 07E Wild Horse Wind Expansion (C) (2) 3" xfId="9756"/>
    <cellStyle name="_VC 6.15.06 update on 06GRC power costs.xls Chart 2_04 07E Wild Horse Wind Expansion (C) (2) 4" xfId="9757"/>
    <cellStyle name="_VC 6.15.06 update on 06GRC power costs.xls Chart 2_04 07E Wild Horse Wind Expansion (C) (2)_Adj Bench DR 3 for Initial Briefs (Electric)" xfId="3743"/>
    <cellStyle name="_VC 6.15.06 update on 06GRC power costs.xls Chart 2_04 07E Wild Horse Wind Expansion (C) (2)_Adj Bench DR 3 for Initial Briefs (Electric) 2" xfId="3744"/>
    <cellStyle name="_VC 6.15.06 update on 06GRC power costs.xls Chart 2_04 07E Wild Horse Wind Expansion (C) (2)_Adj Bench DR 3 for Initial Briefs (Electric) 2 2" xfId="9758"/>
    <cellStyle name="_VC 6.15.06 update on 06GRC power costs.xls Chart 2_04 07E Wild Horse Wind Expansion (C) (2)_Adj Bench DR 3 for Initial Briefs (Electric) 3" xfId="9759"/>
    <cellStyle name="_VC 6.15.06 update on 06GRC power costs.xls Chart 2_04 07E Wild Horse Wind Expansion (C) (2)_Adj Bench DR 3 for Initial Briefs (Electric) 4" xfId="9760"/>
    <cellStyle name="_VC 6.15.06 update on 06GRC power costs.xls Chart 2_04 07E Wild Horse Wind Expansion (C) (2)_Adj Bench DR 3 for Initial Briefs (Electric)_DEM-WP(C) ENERG10C--ctn Mid-C_042010 2010GRC" xfId="3745"/>
    <cellStyle name="_VC 6.15.06 update on 06GRC power costs.xls Chart 2_04 07E Wild Horse Wind Expansion (C) (2)_Book1" xfId="9761"/>
    <cellStyle name="_VC 6.15.06 update on 06GRC power costs.xls Chart 2_04 07E Wild Horse Wind Expansion (C) (2)_DEM-WP(C) ENERG10C--ctn Mid-C_042010 2010GRC" xfId="3746"/>
    <cellStyle name="_VC 6.15.06 update on 06GRC power costs.xls Chart 2_04 07E Wild Horse Wind Expansion (C) (2)_Electric Rev Req Model (2009 GRC) " xfId="3747"/>
    <cellStyle name="_VC 6.15.06 update on 06GRC power costs.xls Chart 2_04 07E Wild Horse Wind Expansion (C) (2)_Electric Rev Req Model (2009 GRC)  2" xfId="3748"/>
    <cellStyle name="_VC 6.15.06 update on 06GRC power costs.xls Chart 2_04 07E Wild Horse Wind Expansion (C) (2)_Electric Rev Req Model (2009 GRC)  2 2" xfId="9762"/>
    <cellStyle name="_VC 6.15.06 update on 06GRC power costs.xls Chart 2_04 07E Wild Horse Wind Expansion (C) (2)_Electric Rev Req Model (2009 GRC)  3" xfId="9763"/>
    <cellStyle name="_VC 6.15.06 update on 06GRC power costs.xls Chart 2_04 07E Wild Horse Wind Expansion (C) (2)_Electric Rev Req Model (2009 GRC)  4" xfId="9764"/>
    <cellStyle name="_VC 6.15.06 update on 06GRC power costs.xls Chart 2_04 07E Wild Horse Wind Expansion (C) (2)_Electric Rev Req Model (2009 GRC) _DEM-WP(C) ENERG10C--ctn Mid-C_042010 2010GRC" xfId="3749"/>
    <cellStyle name="_VC 6.15.06 update on 06GRC power costs.xls Chart 2_04 07E Wild Horse Wind Expansion (C) (2)_Electric Rev Req Model (2009 GRC) Rebuttal" xfId="3750"/>
    <cellStyle name="_VC 6.15.06 update on 06GRC power costs.xls Chart 2_04 07E Wild Horse Wind Expansion (C) (2)_Electric Rev Req Model (2009 GRC) Rebuttal 2" xfId="9765"/>
    <cellStyle name="_VC 6.15.06 update on 06GRC power costs.xls Chart 2_04 07E Wild Horse Wind Expansion (C) (2)_Electric Rev Req Model (2009 GRC) Rebuttal 2 2" xfId="9766"/>
    <cellStyle name="_VC 6.15.06 update on 06GRC power costs.xls Chart 2_04 07E Wild Horse Wind Expansion (C) (2)_Electric Rev Req Model (2009 GRC) Rebuttal 3" xfId="9767"/>
    <cellStyle name="_VC 6.15.06 update on 06GRC power costs.xls Chart 2_04 07E Wild Horse Wind Expansion (C) (2)_Electric Rev Req Model (2009 GRC) Rebuttal 4" xfId="9768"/>
    <cellStyle name="_VC 6.15.06 update on 06GRC power costs.xls Chart 2_04 07E Wild Horse Wind Expansion (C) (2)_Electric Rev Req Model (2009 GRC) Rebuttal REmoval of New  WH Solar AdjustMI" xfId="3751"/>
    <cellStyle name="_VC 6.15.06 update on 06GRC power costs.xls Chart 2_04 07E Wild Horse Wind Expansion (C) (2)_Electric Rev Req Model (2009 GRC) Rebuttal REmoval of New  WH Solar AdjustMI 2" xfId="3752"/>
    <cellStyle name="_VC 6.15.06 update on 06GRC power costs.xls Chart 2_04 07E Wild Horse Wind Expansion (C) (2)_Electric Rev Req Model (2009 GRC) Rebuttal REmoval of New  WH Solar AdjustMI 2 2" xfId="9769"/>
    <cellStyle name="_VC 6.15.06 update on 06GRC power costs.xls Chart 2_04 07E Wild Horse Wind Expansion (C) (2)_Electric Rev Req Model (2009 GRC) Rebuttal REmoval of New  WH Solar AdjustMI 3" xfId="9770"/>
    <cellStyle name="_VC 6.15.06 update on 06GRC power costs.xls Chart 2_04 07E Wild Horse Wind Expansion (C) (2)_Electric Rev Req Model (2009 GRC) Rebuttal REmoval of New  WH Solar AdjustMI 4" xfId="9771"/>
    <cellStyle name="_VC 6.15.06 update on 06GRC power costs.xls Chart 2_04 07E Wild Horse Wind Expansion (C) (2)_Electric Rev Req Model (2009 GRC) Rebuttal REmoval of New  WH Solar AdjustMI_DEM-WP(C) ENERG10C--ctn Mid-C_042010 2010GRC" xfId="3753"/>
    <cellStyle name="_VC 6.15.06 update on 06GRC power costs.xls Chart 2_04 07E Wild Horse Wind Expansion (C) (2)_Electric Rev Req Model (2009 GRC) Revised 01-18-2010" xfId="3754"/>
    <cellStyle name="_VC 6.15.06 update on 06GRC power costs.xls Chart 2_04 07E Wild Horse Wind Expansion (C) (2)_Electric Rev Req Model (2009 GRC) Revised 01-18-2010 2" xfId="3755"/>
    <cellStyle name="_VC 6.15.06 update on 06GRC power costs.xls Chart 2_04 07E Wild Horse Wind Expansion (C) (2)_Electric Rev Req Model (2009 GRC) Revised 01-18-2010 2 2" xfId="9772"/>
    <cellStyle name="_VC 6.15.06 update on 06GRC power costs.xls Chart 2_04 07E Wild Horse Wind Expansion (C) (2)_Electric Rev Req Model (2009 GRC) Revised 01-18-2010 3" xfId="9773"/>
    <cellStyle name="_VC 6.15.06 update on 06GRC power costs.xls Chart 2_04 07E Wild Horse Wind Expansion (C) (2)_Electric Rev Req Model (2009 GRC) Revised 01-18-2010 4" xfId="9774"/>
    <cellStyle name="_VC 6.15.06 update on 06GRC power costs.xls Chart 2_04 07E Wild Horse Wind Expansion (C) (2)_Electric Rev Req Model (2009 GRC) Revised 01-18-2010_DEM-WP(C) ENERG10C--ctn Mid-C_042010 2010GRC" xfId="3756"/>
    <cellStyle name="_VC 6.15.06 update on 06GRC power costs.xls Chart 2_04 07E Wild Horse Wind Expansion (C) (2)_Electric Rev Req Model (2010 GRC)" xfId="9775"/>
    <cellStyle name="_VC 6.15.06 update on 06GRC power costs.xls Chart 2_04 07E Wild Horse Wind Expansion (C) (2)_Electric Rev Req Model (2010 GRC) SF" xfId="9776"/>
    <cellStyle name="_VC 6.15.06 update on 06GRC power costs.xls Chart 2_04 07E Wild Horse Wind Expansion (C) (2)_Final Order Electric EXHIBIT A-1" xfId="3757"/>
    <cellStyle name="_VC 6.15.06 update on 06GRC power costs.xls Chart 2_04 07E Wild Horse Wind Expansion (C) (2)_Final Order Electric EXHIBIT A-1 2" xfId="9777"/>
    <cellStyle name="_VC 6.15.06 update on 06GRC power costs.xls Chart 2_04 07E Wild Horse Wind Expansion (C) (2)_Final Order Electric EXHIBIT A-1 2 2" xfId="9778"/>
    <cellStyle name="_VC 6.15.06 update on 06GRC power costs.xls Chart 2_04 07E Wild Horse Wind Expansion (C) (2)_Final Order Electric EXHIBIT A-1 3" xfId="9779"/>
    <cellStyle name="_VC 6.15.06 update on 06GRC power costs.xls Chart 2_04 07E Wild Horse Wind Expansion (C) (2)_Final Order Electric EXHIBIT A-1 4" xfId="9780"/>
    <cellStyle name="_VC 6.15.06 update on 06GRC power costs.xls Chart 2_04 07E Wild Horse Wind Expansion (C) (2)_TENASKA REGULATORY ASSET" xfId="3758"/>
    <cellStyle name="_VC 6.15.06 update on 06GRC power costs.xls Chart 2_04 07E Wild Horse Wind Expansion (C) (2)_TENASKA REGULATORY ASSET 2" xfId="9781"/>
    <cellStyle name="_VC 6.15.06 update on 06GRC power costs.xls Chart 2_04 07E Wild Horse Wind Expansion (C) (2)_TENASKA REGULATORY ASSET 2 2" xfId="9782"/>
    <cellStyle name="_VC 6.15.06 update on 06GRC power costs.xls Chart 2_04 07E Wild Horse Wind Expansion (C) (2)_TENASKA REGULATORY ASSET 3" xfId="9783"/>
    <cellStyle name="_VC 6.15.06 update on 06GRC power costs.xls Chart 2_04 07E Wild Horse Wind Expansion (C) (2)_TENASKA REGULATORY ASSET 4" xfId="9784"/>
    <cellStyle name="_VC 6.15.06 update on 06GRC power costs.xls Chart 2_16.37E Wild Horse Expansion DeferralRevwrkingfile SF" xfId="3759"/>
    <cellStyle name="_VC 6.15.06 update on 06GRC power costs.xls Chart 2_16.37E Wild Horse Expansion DeferralRevwrkingfile SF 2" xfId="3760"/>
    <cellStyle name="_VC 6.15.06 update on 06GRC power costs.xls Chart 2_16.37E Wild Horse Expansion DeferralRevwrkingfile SF 2 2" xfId="9785"/>
    <cellStyle name="_VC 6.15.06 update on 06GRC power costs.xls Chart 2_16.37E Wild Horse Expansion DeferralRevwrkingfile SF 3" xfId="9786"/>
    <cellStyle name="_VC 6.15.06 update on 06GRC power costs.xls Chart 2_16.37E Wild Horse Expansion DeferralRevwrkingfile SF 4" xfId="9787"/>
    <cellStyle name="_VC 6.15.06 update on 06GRC power costs.xls Chart 2_16.37E Wild Horse Expansion DeferralRevwrkingfile SF_DEM-WP(C) ENERG10C--ctn Mid-C_042010 2010GRC" xfId="3761"/>
    <cellStyle name="_VC 6.15.06 update on 06GRC power costs.xls Chart 2_2009 Compliance Filing PCA Exhibits for GRC" xfId="9788"/>
    <cellStyle name="_VC 6.15.06 update on 06GRC power costs.xls Chart 2_2009 Compliance Filing PCA Exhibits for GRC 2" xfId="9789"/>
    <cellStyle name="_VC 6.15.06 update on 06GRC power costs.xls Chart 2_2009 GRC Compl Filing - Exhibit D" xfId="3762"/>
    <cellStyle name="_VC 6.15.06 update on 06GRC power costs.xls Chart 2_2009 GRC Compl Filing - Exhibit D 2" xfId="3763"/>
    <cellStyle name="_VC 6.15.06 update on 06GRC power costs.xls Chart 2_2009 GRC Compl Filing - Exhibit D 3" xfId="9790"/>
    <cellStyle name="_VC 6.15.06 update on 06GRC power costs.xls Chart 2_2009 GRC Compl Filing - Exhibit D_DEM-WP(C) ENERG10C--ctn Mid-C_042010 2010GRC" xfId="3764"/>
    <cellStyle name="_VC 6.15.06 update on 06GRC power costs.xls Chart 2_3.01 Income Statement" xfId="9791"/>
    <cellStyle name="_VC 6.15.06 update on 06GRC power costs.xls Chart 2_4 31 Regulatory Assets and Liabilities  7 06- Exhibit D" xfId="3765"/>
    <cellStyle name="_VC 6.15.06 update on 06GRC power costs.xls Chart 2_4 31 Regulatory Assets and Liabilities  7 06- Exhibit D 2" xfId="3766"/>
    <cellStyle name="_VC 6.15.06 update on 06GRC power costs.xls Chart 2_4 31 Regulatory Assets and Liabilities  7 06- Exhibit D 2 2" xfId="9792"/>
    <cellStyle name="_VC 6.15.06 update on 06GRC power costs.xls Chart 2_4 31 Regulatory Assets and Liabilities  7 06- Exhibit D 3" xfId="9793"/>
    <cellStyle name="_VC 6.15.06 update on 06GRC power costs.xls Chart 2_4 31 Regulatory Assets and Liabilities  7 06- Exhibit D 4" xfId="9794"/>
    <cellStyle name="_VC 6.15.06 update on 06GRC power costs.xls Chart 2_4 31 Regulatory Assets and Liabilities  7 06- Exhibit D_DEM-WP(C) ENERG10C--ctn Mid-C_042010 2010GRC" xfId="3767"/>
    <cellStyle name="_VC 6.15.06 update on 06GRC power costs.xls Chart 2_4 31 Regulatory Assets and Liabilities  7 06- Exhibit D_NIM Summary" xfId="3768"/>
    <cellStyle name="_VC 6.15.06 update on 06GRC power costs.xls Chart 2_4 31 Regulatory Assets and Liabilities  7 06- Exhibit D_NIM Summary 2" xfId="3769"/>
    <cellStyle name="_VC 6.15.06 update on 06GRC power costs.xls Chart 2_4 31 Regulatory Assets and Liabilities  7 06- Exhibit D_NIM Summary_DEM-WP(C) ENERG10C--ctn Mid-C_042010 2010GRC" xfId="3770"/>
    <cellStyle name="_VC 6.15.06 update on 06GRC power costs.xls Chart 2_4 31E Reg Asset  Liab and EXH D" xfId="3771"/>
    <cellStyle name="_VC 6.15.06 update on 06GRC power costs.xls Chart 2_4 31E Reg Asset  Liab and EXH D _ Aug 10 Filing (2)" xfId="3772"/>
    <cellStyle name="_VC 6.15.06 update on 06GRC power costs.xls Chart 2_4 31E Reg Asset  Liab and EXH D _ Aug 10 Filing (2) 2" xfId="3773"/>
    <cellStyle name="_VC 6.15.06 update on 06GRC power costs.xls Chart 2_4 31E Reg Asset  Liab and EXH D 2" xfId="3774"/>
    <cellStyle name="_VC 6.15.06 update on 06GRC power costs.xls Chart 2_4 31E Reg Asset  Liab and EXH D 3" xfId="3775"/>
    <cellStyle name="_VC 6.15.06 update on 06GRC power costs.xls Chart 2_4 32 Regulatory Assets and Liabilities  7 06- Exhibit D" xfId="3776"/>
    <cellStyle name="_VC 6.15.06 update on 06GRC power costs.xls Chart 2_4 32 Regulatory Assets and Liabilities  7 06- Exhibit D 2" xfId="3777"/>
    <cellStyle name="_VC 6.15.06 update on 06GRC power costs.xls Chart 2_4 32 Regulatory Assets and Liabilities  7 06- Exhibit D 2 2" xfId="9795"/>
    <cellStyle name="_VC 6.15.06 update on 06GRC power costs.xls Chart 2_4 32 Regulatory Assets and Liabilities  7 06- Exhibit D 3" xfId="9796"/>
    <cellStyle name="_VC 6.15.06 update on 06GRC power costs.xls Chart 2_4 32 Regulatory Assets and Liabilities  7 06- Exhibit D 4" xfId="9797"/>
    <cellStyle name="_VC 6.15.06 update on 06GRC power costs.xls Chart 2_4 32 Regulatory Assets and Liabilities  7 06- Exhibit D_DEM-WP(C) ENERG10C--ctn Mid-C_042010 2010GRC" xfId="3778"/>
    <cellStyle name="_VC 6.15.06 update on 06GRC power costs.xls Chart 2_4 32 Regulatory Assets and Liabilities  7 06- Exhibit D_NIM Summary" xfId="3779"/>
    <cellStyle name="_VC 6.15.06 update on 06GRC power costs.xls Chart 2_4 32 Regulatory Assets and Liabilities  7 06- Exhibit D_NIM Summary 2" xfId="3780"/>
    <cellStyle name="_VC 6.15.06 update on 06GRC power costs.xls Chart 2_4 32 Regulatory Assets and Liabilities  7 06- Exhibit D_NIM Summary_DEM-WP(C) ENERG10C--ctn Mid-C_042010 2010GRC" xfId="3781"/>
    <cellStyle name="_VC 6.15.06 update on 06GRC power costs.xls Chart 2_ACCOUNTS" xfId="9798"/>
    <cellStyle name="_VC 6.15.06 update on 06GRC power costs.xls Chart 2_AURORA Total New" xfId="3782"/>
    <cellStyle name="_VC 6.15.06 update on 06GRC power costs.xls Chart 2_AURORA Total New 2" xfId="3783"/>
    <cellStyle name="_VC 6.15.06 update on 06GRC power costs.xls Chart 2_Book2" xfId="3784"/>
    <cellStyle name="_VC 6.15.06 update on 06GRC power costs.xls Chart 2_Book2 2" xfId="3785"/>
    <cellStyle name="_VC 6.15.06 update on 06GRC power costs.xls Chart 2_Book2 2 2" xfId="9799"/>
    <cellStyle name="_VC 6.15.06 update on 06GRC power costs.xls Chart 2_Book2 3" xfId="9800"/>
    <cellStyle name="_VC 6.15.06 update on 06GRC power costs.xls Chart 2_Book2 4" xfId="9801"/>
    <cellStyle name="_VC 6.15.06 update on 06GRC power costs.xls Chart 2_Book2_Adj Bench DR 3 for Initial Briefs (Electric)" xfId="3786"/>
    <cellStyle name="_VC 6.15.06 update on 06GRC power costs.xls Chart 2_Book2_Adj Bench DR 3 for Initial Briefs (Electric) 2" xfId="3787"/>
    <cellStyle name="_VC 6.15.06 update on 06GRC power costs.xls Chart 2_Book2_Adj Bench DR 3 for Initial Briefs (Electric) 2 2" xfId="9802"/>
    <cellStyle name="_VC 6.15.06 update on 06GRC power costs.xls Chart 2_Book2_Adj Bench DR 3 for Initial Briefs (Electric) 3" xfId="9803"/>
    <cellStyle name="_VC 6.15.06 update on 06GRC power costs.xls Chart 2_Book2_Adj Bench DR 3 for Initial Briefs (Electric) 4" xfId="9804"/>
    <cellStyle name="_VC 6.15.06 update on 06GRC power costs.xls Chart 2_Book2_Adj Bench DR 3 for Initial Briefs (Electric)_DEM-WP(C) ENERG10C--ctn Mid-C_042010 2010GRC" xfId="3788"/>
    <cellStyle name="_VC 6.15.06 update on 06GRC power costs.xls Chart 2_Book2_DEM-WP(C) ENERG10C--ctn Mid-C_042010 2010GRC" xfId="3789"/>
    <cellStyle name="_VC 6.15.06 update on 06GRC power costs.xls Chart 2_Book2_Electric Rev Req Model (2009 GRC) Rebuttal" xfId="3790"/>
    <cellStyle name="_VC 6.15.06 update on 06GRC power costs.xls Chart 2_Book2_Electric Rev Req Model (2009 GRC) Rebuttal 2" xfId="9805"/>
    <cellStyle name="_VC 6.15.06 update on 06GRC power costs.xls Chart 2_Book2_Electric Rev Req Model (2009 GRC) Rebuttal 2 2" xfId="9806"/>
    <cellStyle name="_VC 6.15.06 update on 06GRC power costs.xls Chart 2_Book2_Electric Rev Req Model (2009 GRC) Rebuttal 3" xfId="9807"/>
    <cellStyle name="_VC 6.15.06 update on 06GRC power costs.xls Chart 2_Book2_Electric Rev Req Model (2009 GRC) Rebuttal 4" xfId="9808"/>
    <cellStyle name="_VC 6.15.06 update on 06GRC power costs.xls Chart 2_Book2_Electric Rev Req Model (2009 GRC) Rebuttal REmoval of New  WH Solar AdjustMI" xfId="3791"/>
    <cellStyle name="_VC 6.15.06 update on 06GRC power costs.xls Chart 2_Book2_Electric Rev Req Model (2009 GRC) Rebuttal REmoval of New  WH Solar AdjustMI 2" xfId="3792"/>
    <cellStyle name="_VC 6.15.06 update on 06GRC power costs.xls Chart 2_Book2_Electric Rev Req Model (2009 GRC) Rebuttal REmoval of New  WH Solar AdjustMI 2 2" xfId="9809"/>
    <cellStyle name="_VC 6.15.06 update on 06GRC power costs.xls Chart 2_Book2_Electric Rev Req Model (2009 GRC) Rebuttal REmoval of New  WH Solar AdjustMI 3" xfId="9810"/>
    <cellStyle name="_VC 6.15.06 update on 06GRC power costs.xls Chart 2_Book2_Electric Rev Req Model (2009 GRC) Rebuttal REmoval of New  WH Solar AdjustMI 4" xfId="9811"/>
    <cellStyle name="_VC 6.15.06 update on 06GRC power costs.xls Chart 2_Book2_Electric Rev Req Model (2009 GRC) Rebuttal REmoval of New  WH Solar AdjustMI_DEM-WP(C) ENERG10C--ctn Mid-C_042010 2010GRC" xfId="3793"/>
    <cellStyle name="_VC 6.15.06 update on 06GRC power costs.xls Chart 2_Book2_Electric Rev Req Model (2009 GRC) Revised 01-18-2010" xfId="3794"/>
    <cellStyle name="_VC 6.15.06 update on 06GRC power costs.xls Chart 2_Book2_Electric Rev Req Model (2009 GRC) Revised 01-18-2010 2" xfId="3795"/>
    <cellStyle name="_VC 6.15.06 update on 06GRC power costs.xls Chart 2_Book2_Electric Rev Req Model (2009 GRC) Revised 01-18-2010 2 2" xfId="9812"/>
    <cellStyle name="_VC 6.15.06 update on 06GRC power costs.xls Chart 2_Book2_Electric Rev Req Model (2009 GRC) Revised 01-18-2010 3" xfId="9813"/>
    <cellStyle name="_VC 6.15.06 update on 06GRC power costs.xls Chart 2_Book2_Electric Rev Req Model (2009 GRC) Revised 01-18-2010 4" xfId="9814"/>
    <cellStyle name="_VC 6.15.06 update on 06GRC power costs.xls Chart 2_Book2_Electric Rev Req Model (2009 GRC) Revised 01-18-2010_DEM-WP(C) ENERG10C--ctn Mid-C_042010 2010GRC" xfId="3796"/>
    <cellStyle name="_VC 6.15.06 update on 06GRC power costs.xls Chart 2_Book2_Final Order Electric EXHIBIT A-1" xfId="3797"/>
    <cellStyle name="_VC 6.15.06 update on 06GRC power costs.xls Chart 2_Book2_Final Order Electric EXHIBIT A-1 2" xfId="9815"/>
    <cellStyle name="_VC 6.15.06 update on 06GRC power costs.xls Chart 2_Book2_Final Order Electric EXHIBIT A-1 2 2" xfId="9816"/>
    <cellStyle name="_VC 6.15.06 update on 06GRC power costs.xls Chart 2_Book2_Final Order Electric EXHIBIT A-1 3" xfId="9817"/>
    <cellStyle name="_VC 6.15.06 update on 06GRC power costs.xls Chart 2_Book2_Final Order Electric EXHIBIT A-1 4" xfId="9818"/>
    <cellStyle name="_VC 6.15.06 update on 06GRC power costs.xls Chart 2_Book4" xfId="3798"/>
    <cellStyle name="_VC 6.15.06 update on 06GRC power costs.xls Chart 2_Book4 2" xfId="3799"/>
    <cellStyle name="_VC 6.15.06 update on 06GRC power costs.xls Chart 2_Book4 2 2" xfId="9819"/>
    <cellStyle name="_VC 6.15.06 update on 06GRC power costs.xls Chart 2_Book4 3" xfId="9820"/>
    <cellStyle name="_VC 6.15.06 update on 06GRC power costs.xls Chart 2_Book4 4" xfId="9821"/>
    <cellStyle name="_VC 6.15.06 update on 06GRC power costs.xls Chart 2_Book4_DEM-WP(C) ENERG10C--ctn Mid-C_042010 2010GRC" xfId="3800"/>
    <cellStyle name="_VC 6.15.06 update on 06GRC power costs.xls Chart 2_Book9" xfId="3801"/>
    <cellStyle name="_VC 6.15.06 update on 06GRC power costs.xls Chart 2_Book9 2" xfId="3802"/>
    <cellStyle name="_VC 6.15.06 update on 06GRC power costs.xls Chart 2_Book9 2 2" xfId="9822"/>
    <cellStyle name="_VC 6.15.06 update on 06GRC power costs.xls Chart 2_Book9 3" xfId="9823"/>
    <cellStyle name="_VC 6.15.06 update on 06GRC power costs.xls Chart 2_Book9 4" xfId="9824"/>
    <cellStyle name="_VC 6.15.06 update on 06GRC power costs.xls Chart 2_Book9_DEM-WP(C) ENERG10C--ctn Mid-C_042010 2010GRC" xfId="3803"/>
    <cellStyle name="_VC 6.15.06 update on 06GRC power costs.xls Chart 2_Chelan PUD Power Costs (8-10)" xfId="3804"/>
    <cellStyle name="_VC 6.15.06 update on 06GRC power costs.xls Chart 2_DEM-WP(C) Chelan Power Costs" xfId="3805"/>
    <cellStyle name="_VC 6.15.06 update on 06GRC power costs.xls Chart 2_DEM-WP(C) Chelan Power Costs 2" xfId="3806"/>
    <cellStyle name="_VC 6.15.06 update on 06GRC power costs.xls Chart 2_DEM-WP(C) ENERG10C--ctn Mid-C_042010 2010GRC" xfId="3807"/>
    <cellStyle name="_VC 6.15.06 update on 06GRC power costs.xls Chart 2_DEM-WP(C) Gas Transport 2010GRC" xfId="3808"/>
    <cellStyle name="_VC 6.15.06 update on 06GRC power costs.xls Chart 2_DEM-WP(C) Gas Transport 2010GRC 2" xfId="3809"/>
    <cellStyle name="_VC 6.15.06 update on 06GRC power costs.xls Chart 2_Gas Rev Req Model (2010 GRC)" xfId="9825"/>
    <cellStyle name="_VC 6.15.06 update on 06GRC power costs.xls Chart 2_INPUTS" xfId="9826"/>
    <cellStyle name="_VC 6.15.06 update on 06GRC power costs.xls Chart 2_INPUTS 2" xfId="9827"/>
    <cellStyle name="_VC 6.15.06 update on 06GRC power costs.xls Chart 2_INPUTS 2 2" xfId="9828"/>
    <cellStyle name="_VC 6.15.06 update on 06GRC power costs.xls Chart 2_INPUTS 3" xfId="9829"/>
    <cellStyle name="_VC 6.15.06 update on 06GRC power costs.xls Chart 2_NIM Summary" xfId="3810"/>
    <cellStyle name="_VC 6.15.06 update on 06GRC power costs.xls Chart 2_NIM Summary 09GRC" xfId="3811"/>
    <cellStyle name="_VC 6.15.06 update on 06GRC power costs.xls Chart 2_NIM Summary 09GRC 2" xfId="3812"/>
    <cellStyle name="_VC 6.15.06 update on 06GRC power costs.xls Chart 2_NIM Summary 09GRC_DEM-WP(C) ENERG10C--ctn Mid-C_042010 2010GRC" xfId="3813"/>
    <cellStyle name="_VC 6.15.06 update on 06GRC power costs.xls Chart 2_NIM Summary 2" xfId="3814"/>
    <cellStyle name="_VC 6.15.06 update on 06GRC power costs.xls Chart 2_NIM Summary 3" xfId="3815"/>
    <cellStyle name="_VC 6.15.06 update on 06GRC power costs.xls Chart 2_NIM Summary 4" xfId="9830"/>
    <cellStyle name="_VC 6.15.06 update on 06GRC power costs.xls Chart 2_NIM Summary 5" xfId="9831"/>
    <cellStyle name="_VC 6.15.06 update on 06GRC power costs.xls Chart 2_NIM Summary 6" xfId="9832"/>
    <cellStyle name="_VC 6.15.06 update on 06GRC power costs.xls Chart 2_NIM Summary 7" xfId="9833"/>
    <cellStyle name="_VC 6.15.06 update on 06GRC power costs.xls Chart 2_NIM Summary 8" xfId="9834"/>
    <cellStyle name="_VC 6.15.06 update on 06GRC power costs.xls Chart 2_NIM Summary 9" xfId="9835"/>
    <cellStyle name="_VC 6.15.06 update on 06GRC power costs.xls Chart 2_NIM Summary_DEM-WP(C) ENERG10C--ctn Mid-C_042010 2010GRC" xfId="3816"/>
    <cellStyle name="_VC 6.15.06 update on 06GRC power costs.xls Chart 2_PCA 10 -  Exhibit D from A Kellogg Jan 2011" xfId="9836"/>
    <cellStyle name="_VC 6.15.06 update on 06GRC power costs.xls Chart 2_PCA 10 -  Exhibit D from A Kellogg July 2011" xfId="9837"/>
    <cellStyle name="_VC 6.15.06 update on 06GRC power costs.xls Chart 2_PCA 10 -  Exhibit D from S Free Rcv'd 12-11" xfId="9838"/>
    <cellStyle name="_VC 6.15.06 update on 06GRC power costs.xls Chart 2_PCA 9 -  Exhibit D April 2010" xfId="9839"/>
    <cellStyle name="_VC 6.15.06 update on 06GRC power costs.xls Chart 2_PCA 9 -  Exhibit D April 2010 (3)" xfId="3817"/>
    <cellStyle name="_VC 6.15.06 update on 06GRC power costs.xls Chart 2_PCA 9 -  Exhibit D April 2010 (3) 2" xfId="3818"/>
    <cellStyle name="_VC 6.15.06 update on 06GRC power costs.xls Chart 2_PCA 9 -  Exhibit D April 2010 (3)_DEM-WP(C) ENERG10C--ctn Mid-C_042010 2010GRC" xfId="3819"/>
    <cellStyle name="_VC 6.15.06 update on 06GRC power costs.xls Chart 2_PCA 9 -  Exhibit D April 2010 2" xfId="9840"/>
    <cellStyle name="_VC 6.15.06 update on 06GRC power costs.xls Chart 2_PCA 9 -  Exhibit D April 2010 3" xfId="9841"/>
    <cellStyle name="_VC 6.15.06 update on 06GRC power costs.xls Chart 2_PCA 9 -  Exhibit D Nov 2010" xfId="9842"/>
    <cellStyle name="_VC 6.15.06 update on 06GRC power costs.xls Chart 2_PCA 9 -  Exhibit D Nov 2010 2" xfId="9843"/>
    <cellStyle name="_VC 6.15.06 update on 06GRC power costs.xls Chart 2_PCA 9 - Exhibit D at August 2010" xfId="9844"/>
    <cellStyle name="_VC 6.15.06 update on 06GRC power costs.xls Chart 2_PCA 9 - Exhibit D at August 2010 2" xfId="9845"/>
    <cellStyle name="_VC 6.15.06 update on 06GRC power costs.xls Chart 2_PCA 9 - Exhibit D June 2010 GRC" xfId="9846"/>
    <cellStyle name="_VC 6.15.06 update on 06GRC power costs.xls Chart 2_PCA 9 - Exhibit D June 2010 GRC 2" xfId="9847"/>
    <cellStyle name="_VC 6.15.06 update on 06GRC power costs.xls Chart 2_Power Costs - Comparison bx Rbtl-Staff-Jt-PC" xfId="3820"/>
    <cellStyle name="_VC 6.15.06 update on 06GRC power costs.xls Chart 2_Power Costs - Comparison bx Rbtl-Staff-Jt-PC 2" xfId="3821"/>
    <cellStyle name="_VC 6.15.06 update on 06GRC power costs.xls Chart 2_Power Costs - Comparison bx Rbtl-Staff-Jt-PC 2 2" xfId="9848"/>
    <cellStyle name="_VC 6.15.06 update on 06GRC power costs.xls Chart 2_Power Costs - Comparison bx Rbtl-Staff-Jt-PC 3" xfId="9849"/>
    <cellStyle name="_VC 6.15.06 update on 06GRC power costs.xls Chart 2_Power Costs - Comparison bx Rbtl-Staff-Jt-PC 4" xfId="9850"/>
    <cellStyle name="_VC 6.15.06 update on 06GRC power costs.xls Chart 2_Power Costs - Comparison bx Rbtl-Staff-Jt-PC_Adj Bench DR 3 for Initial Briefs (Electric)" xfId="3822"/>
    <cellStyle name="_VC 6.15.06 update on 06GRC power costs.xls Chart 2_Power Costs - Comparison bx Rbtl-Staff-Jt-PC_Adj Bench DR 3 for Initial Briefs (Electric) 2" xfId="3823"/>
    <cellStyle name="_VC 6.15.06 update on 06GRC power costs.xls Chart 2_Power Costs - Comparison bx Rbtl-Staff-Jt-PC_Adj Bench DR 3 for Initial Briefs (Electric) 2 2" xfId="9851"/>
    <cellStyle name="_VC 6.15.06 update on 06GRC power costs.xls Chart 2_Power Costs - Comparison bx Rbtl-Staff-Jt-PC_Adj Bench DR 3 for Initial Briefs (Electric) 3" xfId="9852"/>
    <cellStyle name="_VC 6.15.06 update on 06GRC power costs.xls Chart 2_Power Costs - Comparison bx Rbtl-Staff-Jt-PC_Adj Bench DR 3 for Initial Briefs (Electric) 4" xfId="9853"/>
    <cellStyle name="_VC 6.15.06 update on 06GRC power costs.xls Chart 2_Power Costs - Comparison bx Rbtl-Staff-Jt-PC_Adj Bench DR 3 for Initial Briefs (Electric)_DEM-WP(C) ENERG10C--ctn Mid-C_042010 2010GRC" xfId="3824"/>
    <cellStyle name="_VC 6.15.06 update on 06GRC power costs.xls Chart 2_Power Costs - Comparison bx Rbtl-Staff-Jt-PC_DEM-WP(C) ENERG10C--ctn Mid-C_042010 2010GRC" xfId="3825"/>
    <cellStyle name="_VC 6.15.06 update on 06GRC power costs.xls Chart 2_Power Costs - Comparison bx Rbtl-Staff-Jt-PC_Electric Rev Req Model (2009 GRC) Rebuttal" xfId="3826"/>
    <cellStyle name="_VC 6.15.06 update on 06GRC power costs.xls Chart 2_Power Costs - Comparison bx Rbtl-Staff-Jt-PC_Electric Rev Req Model (2009 GRC) Rebuttal 2" xfId="9854"/>
    <cellStyle name="_VC 6.15.06 update on 06GRC power costs.xls Chart 2_Power Costs - Comparison bx Rbtl-Staff-Jt-PC_Electric Rev Req Model (2009 GRC) Rebuttal 2 2" xfId="9855"/>
    <cellStyle name="_VC 6.15.06 update on 06GRC power costs.xls Chart 2_Power Costs - Comparison bx Rbtl-Staff-Jt-PC_Electric Rev Req Model (2009 GRC) Rebuttal 3" xfId="9856"/>
    <cellStyle name="_VC 6.15.06 update on 06GRC power costs.xls Chart 2_Power Costs - Comparison bx Rbtl-Staff-Jt-PC_Electric Rev Req Model (2009 GRC) Rebuttal 4" xfId="9857"/>
    <cellStyle name="_VC 6.15.06 update on 06GRC power costs.xls Chart 2_Power Costs - Comparison bx Rbtl-Staff-Jt-PC_Electric Rev Req Model (2009 GRC) Rebuttal REmoval of New  WH Solar AdjustMI" xfId="3827"/>
    <cellStyle name="_VC 6.15.06 update on 06GRC power costs.xls Chart 2_Power Costs - Comparison bx Rbtl-Staff-Jt-PC_Electric Rev Req Model (2009 GRC) Rebuttal REmoval of New  WH Solar AdjustMI 2" xfId="3828"/>
    <cellStyle name="_VC 6.15.06 update on 06GRC power costs.xls Chart 2_Power Costs - Comparison bx Rbtl-Staff-Jt-PC_Electric Rev Req Model (2009 GRC) Rebuttal REmoval of New  WH Solar AdjustMI 2 2" xfId="9858"/>
    <cellStyle name="_VC 6.15.06 update on 06GRC power costs.xls Chart 2_Power Costs - Comparison bx Rbtl-Staff-Jt-PC_Electric Rev Req Model (2009 GRC) Rebuttal REmoval of New  WH Solar AdjustMI 3" xfId="9859"/>
    <cellStyle name="_VC 6.15.06 update on 06GRC power costs.xls Chart 2_Power Costs - Comparison bx Rbtl-Staff-Jt-PC_Electric Rev Req Model (2009 GRC) Rebuttal REmoval of New  WH Solar AdjustMI 4" xfId="9860"/>
    <cellStyle name="_VC 6.15.06 update on 06GRC power costs.xls Chart 2_Power Costs - Comparison bx Rbtl-Staff-Jt-PC_Electric Rev Req Model (2009 GRC) Rebuttal REmoval of New  WH Solar AdjustMI_DEM-WP(C) ENERG10C--ctn Mid-C_042010 2010GRC" xfId="3829"/>
    <cellStyle name="_VC 6.15.06 update on 06GRC power costs.xls Chart 2_Power Costs - Comparison bx Rbtl-Staff-Jt-PC_Electric Rev Req Model (2009 GRC) Revised 01-18-2010" xfId="3830"/>
    <cellStyle name="_VC 6.15.06 update on 06GRC power costs.xls Chart 2_Power Costs - Comparison bx Rbtl-Staff-Jt-PC_Electric Rev Req Model (2009 GRC) Revised 01-18-2010 2" xfId="3831"/>
    <cellStyle name="_VC 6.15.06 update on 06GRC power costs.xls Chart 2_Power Costs - Comparison bx Rbtl-Staff-Jt-PC_Electric Rev Req Model (2009 GRC) Revised 01-18-2010 2 2" xfId="9861"/>
    <cellStyle name="_VC 6.15.06 update on 06GRC power costs.xls Chart 2_Power Costs - Comparison bx Rbtl-Staff-Jt-PC_Electric Rev Req Model (2009 GRC) Revised 01-18-2010 3" xfId="9862"/>
    <cellStyle name="_VC 6.15.06 update on 06GRC power costs.xls Chart 2_Power Costs - Comparison bx Rbtl-Staff-Jt-PC_Electric Rev Req Model (2009 GRC) Revised 01-18-2010 4" xfId="9863"/>
    <cellStyle name="_VC 6.15.06 update on 06GRC power costs.xls Chart 2_Power Costs - Comparison bx Rbtl-Staff-Jt-PC_Electric Rev Req Model (2009 GRC) Revised 01-18-2010_DEM-WP(C) ENERG10C--ctn Mid-C_042010 2010GRC" xfId="3832"/>
    <cellStyle name="_VC 6.15.06 update on 06GRC power costs.xls Chart 2_Power Costs - Comparison bx Rbtl-Staff-Jt-PC_Final Order Electric EXHIBIT A-1" xfId="3833"/>
    <cellStyle name="_VC 6.15.06 update on 06GRC power costs.xls Chart 2_Power Costs - Comparison bx Rbtl-Staff-Jt-PC_Final Order Electric EXHIBIT A-1 2" xfId="9864"/>
    <cellStyle name="_VC 6.15.06 update on 06GRC power costs.xls Chart 2_Power Costs - Comparison bx Rbtl-Staff-Jt-PC_Final Order Electric EXHIBIT A-1 2 2" xfId="9865"/>
    <cellStyle name="_VC 6.15.06 update on 06GRC power costs.xls Chart 2_Power Costs - Comparison bx Rbtl-Staff-Jt-PC_Final Order Electric EXHIBIT A-1 3" xfId="9866"/>
    <cellStyle name="_VC 6.15.06 update on 06GRC power costs.xls Chart 2_Power Costs - Comparison bx Rbtl-Staff-Jt-PC_Final Order Electric EXHIBIT A-1 4" xfId="9867"/>
    <cellStyle name="_VC 6.15.06 update on 06GRC power costs.xls Chart 2_Production Adj 4.37" xfId="9868"/>
    <cellStyle name="_VC 6.15.06 update on 06GRC power costs.xls Chart 2_Production Adj 4.37 2" xfId="9869"/>
    <cellStyle name="_VC 6.15.06 update on 06GRC power costs.xls Chart 2_Production Adj 4.37 2 2" xfId="9870"/>
    <cellStyle name="_VC 6.15.06 update on 06GRC power costs.xls Chart 2_Production Adj 4.37 3" xfId="9871"/>
    <cellStyle name="_VC 6.15.06 update on 06GRC power costs.xls Chart 2_Purchased Power Adj 4.03" xfId="9872"/>
    <cellStyle name="_VC 6.15.06 update on 06GRC power costs.xls Chart 2_Purchased Power Adj 4.03 2" xfId="9873"/>
    <cellStyle name="_VC 6.15.06 update on 06GRC power costs.xls Chart 2_Purchased Power Adj 4.03 2 2" xfId="9874"/>
    <cellStyle name="_VC 6.15.06 update on 06GRC power costs.xls Chart 2_Purchased Power Adj 4.03 3" xfId="9875"/>
    <cellStyle name="_VC 6.15.06 update on 06GRC power costs.xls Chart 2_Rebuttal Power Costs" xfId="3834"/>
    <cellStyle name="_VC 6.15.06 update on 06GRC power costs.xls Chart 2_Rebuttal Power Costs 2" xfId="3835"/>
    <cellStyle name="_VC 6.15.06 update on 06GRC power costs.xls Chart 2_Rebuttal Power Costs 2 2" xfId="9876"/>
    <cellStyle name="_VC 6.15.06 update on 06GRC power costs.xls Chart 2_Rebuttal Power Costs 3" xfId="9877"/>
    <cellStyle name="_VC 6.15.06 update on 06GRC power costs.xls Chart 2_Rebuttal Power Costs 4" xfId="9878"/>
    <cellStyle name="_VC 6.15.06 update on 06GRC power costs.xls Chart 2_Rebuttal Power Costs_Adj Bench DR 3 for Initial Briefs (Electric)" xfId="3836"/>
    <cellStyle name="_VC 6.15.06 update on 06GRC power costs.xls Chart 2_Rebuttal Power Costs_Adj Bench DR 3 for Initial Briefs (Electric) 2" xfId="3837"/>
    <cellStyle name="_VC 6.15.06 update on 06GRC power costs.xls Chart 2_Rebuttal Power Costs_Adj Bench DR 3 for Initial Briefs (Electric) 2 2" xfId="9879"/>
    <cellStyle name="_VC 6.15.06 update on 06GRC power costs.xls Chart 2_Rebuttal Power Costs_Adj Bench DR 3 for Initial Briefs (Electric) 3" xfId="9880"/>
    <cellStyle name="_VC 6.15.06 update on 06GRC power costs.xls Chart 2_Rebuttal Power Costs_Adj Bench DR 3 for Initial Briefs (Electric) 4" xfId="9881"/>
    <cellStyle name="_VC 6.15.06 update on 06GRC power costs.xls Chart 2_Rebuttal Power Costs_Adj Bench DR 3 for Initial Briefs (Electric)_DEM-WP(C) ENERG10C--ctn Mid-C_042010 2010GRC" xfId="3838"/>
    <cellStyle name="_VC 6.15.06 update on 06GRC power costs.xls Chart 2_Rebuttal Power Costs_DEM-WP(C) ENERG10C--ctn Mid-C_042010 2010GRC" xfId="3839"/>
    <cellStyle name="_VC 6.15.06 update on 06GRC power costs.xls Chart 2_Rebuttal Power Costs_Electric Rev Req Model (2009 GRC) Rebuttal" xfId="3840"/>
    <cellStyle name="_VC 6.15.06 update on 06GRC power costs.xls Chart 2_Rebuttal Power Costs_Electric Rev Req Model (2009 GRC) Rebuttal 2" xfId="9882"/>
    <cellStyle name="_VC 6.15.06 update on 06GRC power costs.xls Chart 2_Rebuttal Power Costs_Electric Rev Req Model (2009 GRC) Rebuttal 2 2" xfId="9883"/>
    <cellStyle name="_VC 6.15.06 update on 06GRC power costs.xls Chart 2_Rebuttal Power Costs_Electric Rev Req Model (2009 GRC) Rebuttal 3" xfId="9884"/>
    <cellStyle name="_VC 6.15.06 update on 06GRC power costs.xls Chart 2_Rebuttal Power Costs_Electric Rev Req Model (2009 GRC) Rebuttal 4" xfId="9885"/>
    <cellStyle name="_VC 6.15.06 update on 06GRC power costs.xls Chart 2_Rebuttal Power Costs_Electric Rev Req Model (2009 GRC) Rebuttal REmoval of New  WH Solar AdjustMI" xfId="3841"/>
    <cellStyle name="_VC 6.15.06 update on 06GRC power costs.xls Chart 2_Rebuttal Power Costs_Electric Rev Req Model (2009 GRC) Rebuttal REmoval of New  WH Solar AdjustMI 2" xfId="3842"/>
    <cellStyle name="_VC 6.15.06 update on 06GRC power costs.xls Chart 2_Rebuttal Power Costs_Electric Rev Req Model (2009 GRC) Rebuttal REmoval of New  WH Solar AdjustMI 2 2" xfId="9886"/>
    <cellStyle name="_VC 6.15.06 update on 06GRC power costs.xls Chart 2_Rebuttal Power Costs_Electric Rev Req Model (2009 GRC) Rebuttal REmoval of New  WH Solar AdjustMI 3" xfId="9887"/>
    <cellStyle name="_VC 6.15.06 update on 06GRC power costs.xls Chart 2_Rebuttal Power Costs_Electric Rev Req Model (2009 GRC) Rebuttal REmoval of New  WH Solar AdjustMI 4" xfId="9888"/>
    <cellStyle name="_VC 6.15.06 update on 06GRC power costs.xls Chart 2_Rebuttal Power Costs_Electric Rev Req Model (2009 GRC) Rebuttal REmoval of New  WH Solar AdjustMI_DEM-WP(C) ENERG10C--ctn Mid-C_042010 2010GRC" xfId="3843"/>
    <cellStyle name="_VC 6.15.06 update on 06GRC power costs.xls Chart 2_Rebuttal Power Costs_Electric Rev Req Model (2009 GRC) Revised 01-18-2010" xfId="3844"/>
    <cellStyle name="_VC 6.15.06 update on 06GRC power costs.xls Chart 2_Rebuttal Power Costs_Electric Rev Req Model (2009 GRC) Revised 01-18-2010 2" xfId="3845"/>
    <cellStyle name="_VC 6.15.06 update on 06GRC power costs.xls Chart 2_Rebuttal Power Costs_Electric Rev Req Model (2009 GRC) Revised 01-18-2010 2 2" xfId="9889"/>
    <cellStyle name="_VC 6.15.06 update on 06GRC power costs.xls Chart 2_Rebuttal Power Costs_Electric Rev Req Model (2009 GRC) Revised 01-18-2010 3" xfId="9890"/>
    <cellStyle name="_VC 6.15.06 update on 06GRC power costs.xls Chart 2_Rebuttal Power Costs_Electric Rev Req Model (2009 GRC) Revised 01-18-2010 4" xfId="9891"/>
    <cellStyle name="_VC 6.15.06 update on 06GRC power costs.xls Chart 2_Rebuttal Power Costs_Electric Rev Req Model (2009 GRC) Revised 01-18-2010_DEM-WP(C) ENERG10C--ctn Mid-C_042010 2010GRC" xfId="3846"/>
    <cellStyle name="_VC 6.15.06 update on 06GRC power costs.xls Chart 2_Rebuttal Power Costs_Final Order Electric EXHIBIT A-1" xfId="3847"/>
    <cellStyle name="_VC 6.15.06 update on 06GRC power costs.xls Chart 2_Rebuttal Power Costs_Final Order Electric EXHIBIT A-1 2" xfId="9892"/>
    <cellStyle name="_VC 6.15.06 update on 06GRC power costs.xls Chart 2_Rebuttal Power Costs_Final Order Electric EXHIBIT A-1 2 2" xfId="9893"/>
    <cellStyle name="_VC 6.15.06 update on 06GRC power costs.xls Chart 2_Rebuttal Power Costs_Final Order Electric EXHIBIT A-1 3" xfId="9894"/>
    <cellStyle name="_VC 6.15.06 update on 06GRC power costs.xls Chart 2_Rebuttal Power Costs_Final Order Electric EXHIBIT A-1 4" xfId="9895"/>
    <cellStyle name="_VC 6.15.06 update on 06GRC power costs.xls Chart 2_ROR &amp; CONV FACTOR" xfId="9896"/>
    <cellStyle name="_VC 6.15.06 update on 06GRC power costs.xls Chart 2_ROR &amp; CONV FACTOR 2" xfId="9897"/>
    <cellStyle name="_VC 6.15.06 update on 06GRC power costs.xls Chart 2_ROR &amp; CONV FACTOR 2 2" xfId="9898"/>
    <cellStyle name="_VC 6.15.06 update on 06GRC power costs.xls Chart 2_ROR &amp; CONV FACTOR 3" xfId="9899"/>
    <cellStyle name="_VC 6.15.06 update on 06GRC power costs.xls Chart 2_ROR 5.02" xfId="9900"/>
    <cellStyle name="_VC 6.15.06 update on 06GRC power costs.xls Chart 2_ROR 5.02 2" xfId="9901"/>
    <cellStyle name="_VC 6.15.06 update on 06GRC power costs.xls Chart 2_ROR 5.02 2 2" xfId="9902"/>
    <cellStyle name="_VC 6.15.06 update on 06GRC power costs.xls Chart 2_ROR 5.02 3" xfId="9903"/>
    <cellStyle name="_VC 6.15.06 update on 06GRC power costs.xls Chart 2_Wind Integration 10GRC" xfId="3848"/>
    <cellStyle name="_VC 6.15.06 update on 06GRC power costs.xls Chart 2_Wind Integration 10GRC 2" xfId="3849"/>
    <cellStyle name="_VC 6.15.06 update on 06GRC power costs.xls Chart 2_Wind Integration 10GRC_DEM-WP(C) ENERG10C--ctn Mid-C_042010 2010GRC" xfId="3850"/>
    <cellStyle name="_VC 6.15.06 update on 06GRC power costs.xls Chart 3" xfId="3851"/>
    <cellStyle name="_VC 6.15.06 update on 06GRC power costs.xls Chart 3 2" xfId="3852"/>
    <cellStyle name="_VC 6.15.06 update on 06GRC power costs.xls Chart 3 2 2" xfId="3853"/>
    <cellStyle name="_VC 6.15.06 update on 06GRC power costs.xls Chart 3 2 2 2" xfId="9904"/>
    <cellStyle name="_VC 6.15.06 update on 06GRC power costs.xls Chart 3 2 3" xfId="9905"/>
    <cellStyle name="_VC 6.15.06 update on 06GRC power costs.xls Chart 3 3" xfId="3854"/>
    <cellStyle name="_VC 6.15.06 update on 06GRC power costs.xls Chart 3 3 2" xfId="9906"/>
    <cellStyle name="_VC 6.15.06 update on 06GRC power costs.xls Chart 3 3 2 2" xfId="9907"/>
    <cellStyle name="_VC 6.15.06 update on 06GRC power costs.xls Chart 3 3 3" xfId="9908"/>
    <cellStyle name="_VC 6.15.06 update on 06GRC power costs.xls Chart 3 3 3 2" xfId="9909"/>
    <cellStyle name="_VC 6.15.06 update on 06GRC power costs.xls Chart 3 3 4" xfId="9910"/>
    <cellStyle name="_VC 6.15.06 update on 06GRC power costs.xls Chart 3 3 4 2" xfId="9911"/>
    <cellStyle name="_VC 6.15.06 update on 06GRC power costs.xls Chart 3 4" xfId="3855"/>
    <cellStyle name="_VC 6.15.06 update on 06GRC power costs.xls Chart 3 4 2" xfId="3856"/>
    <cellStyle name="_VC 6.15.06 update on 06GRC power costs.xls Chart 3 5" xfId="3857"/>
    <cellStyle name="_VC 6.15.06 update on 06GRC power costs.xls Chart 3 6" xfId="3858"/>
    <cellStyle name="_VC 6.15.06 update on 06GRC power costs.xls Chart 3 6 2" xfId="3859"/>
    <cellStyle name="_VC 6.15.06 update on 06GRC power costs.xls Chart 3 7" xfId="3860"/>
    <cellStyle name="_VC 6.15.06 update on 06GRC power costs.xls Chart 3 7 2" xfId="3861"/>
    <cellStyle name="_VC 6.15.06 update on 06GRC power costs.xls Chart 3_04 07E Wild Horse Wind Expansion (C) (2)" xfId="3862"/>
    <cellStyle name="_VC 6.15.06 update on 06GRC power costs.xls Chart 3_04 07E Wild Horse Wind Expansion (C) (2) 2" xfId="3863"/>
    <cellStyle name="_VC 6.15.06 update on 06GRC power costs.xls Chart 3_04 07E Wild Horse Wind Expansion (C) (2) 2 2" xfId="9912"/>
    <cellStyle name="_VC 6.15.06 update on 06GRC power costs.xls Chart 3_04 07E Wild Horse Wind Expansion (C) (2) 3" xfId="9913"/>
    <cellStyle name="_VC 6.15.06 update on 06GRC power costs.xls Chart 3_04 07E Wild Horse Wind Expansion (C) (2) 4" xfId="9914"/>
    <cellStyle name="_VC 6.15.06 update on 06GRC power costs.xls Chart 3_04 07E Wild Horse Wind Expansion (C) (2)_Adj Bench DR 3 for Initial Briefs (Electric)" xfId="3864"/>
    <cellStyle name="_VC 6.15.06 update on 06GRC power costs.xls Chart 3_04 07E Wild Horse Wind Expansion (C) (2)_Adj Bench DR 3 for Initial Briefs (Electric) 2" xfId="3865"/>
    <cellStyle name="_VC 6.15.06 update on 06GRC power costs.xls Chart 3_04 07E Wild Horse Wind Expansion (C) (2)_Adj Bench DR 3 for Initial Briefs (Electric) 2 2" xfId="9915"/>
    <cellStyle name="_VC 6.15.06 update on 06GRC power costs.xls Chart 3_04 07E Wild Horse Wind Expansion (C) (2)_Adj Bench DR 3 for Initial Briefs (Electric) 3" xfId="9916"/>
    <cellStyle name="_VC 6.15.06 update on 06GRC power costs.xls Chart 3_04 07E Wild Horse Wind Expansion (C) (2)_Adj Bench DR 3 for Initial Briefs (Electric) 4" xfId="9917"/>
    <cellStyle name="_VC 6.15.06 update on 06GRC power costs.xls Chart 3_04 07E Wild Horse Wind Expansion (C) (2)_Adj Bench DR 3 for Initial Briefs (Electric)_DEM-WP(C) ENERG10C--ctn Mid-C_042010 2010GRC" xfId="3866"/>
    <cellStyle name="_VC 6.15.06 update on 06GRC power costs.xls Chart 3_04 07E Wild Horse Wind Expansion (C) (2)_Book1" xfId="9918"/>
    <cellStyle name="_VC 6.15.06 update on 06GRC power costs.xls Chart 3_04 07E Wild Horse Wind Expansion (C) (2)_DEM-WP(C) ENERG10C--ctn Mid-C_042010 2010GRC" xfId="3867"/>
    <cellStyle name="_VC 6.15.06 update on 06GRC power costs.xls Chart 3_04 07E Wild Horse Wind Expansion (C) (2)_Electric Rev Req Model (2009 GRC) " xfId="3868"/>
    <cellStyle name="_VC 6.15.06 update on 06GRC power costs.xls Chart 3_04 07E Wild Horse Wind Expansion (C) (2)_Electric Rev Req Model (2009 GRC)  2" xfId="3869"/>
    <cellStyle name="_VC 6.15.06 update on 06GRC power costs.xls Chart 3_04 07E Wild Horse Wind Expansion (C) (2)_Electric Rev Req Model (2009 GRC)  2 2" xfId="9919"/>
    <cellStyle name="_VC 6.15.06 update on 06GRC power costs.xls Chart 3_04 07E Wild Horse Wind Expansion (C) (2)_Electric Rev Req Model (2009 GRC)  3" xfId="9920"/>
    <cellStyle name="_VC 6.15.06 update on 06GRC power costs.xls Chart 3_04 07E Wild Horse Wind Expansion (C) (2)_Electric Rev Req Model (2009 GRC)  4" xfId="9921"/>
    <cellStyle name="_VC 6.15.06 update on 06GRC power costs.xls Chart 3_04 07E Wild Horse Wind Expansion (C) (2)_Electric Rev Req Model (2009 GRC) _DEM-WP(C) ENERG10C--ctn Mid-C_042010 2010GRC" xfId="3870"/>
    <cellStyle name="_VC 6.15.06 update on 06GRC power costs.xls Chart 3_04 07E Wild Horse Wind Expansion (C) (2)_Electric Rev Req Model (2009 GRC) Rebuttal" xfId="3871"/>
    <cellStyle name="_VC 6.15.06 update on 06GRC power costs.xls Chart 3_04 07E Wild Horse Wind Expansion (C) (2)_Electric Rev Req Model (2009 GRC) Rebuttal 2" xfId="9922"/>
    <cellStyle name="_VC 6.15.06 update on 06GRC power costs.xls Chart 3_04 07E Wild Horse Wind Expansion (C) (2)_Electric Rev Req Model (2009 GRC) Rebuttal 2 2" xfId="9923"/>
    <cellStyle name="_VC 6.15.06 update on 06GRC power costs.xls Chart 3_04 07E Wild Horse Wind Expansion (C) (2)_Electric Rev Req Model (2009 GRC) Rebuttal 3" xfId="9924"/>
    <cellStyle name="_VC 6.15.06 update on 06GRC power costs.xls Chart 3_04 07E Wild Horse Wind Expansion (C) (2)_Electric Rev Req Model (2009 GRC) Rebuttal 4" xfId="9925"/>
    <cellStyle name="_VC 6.15.06 update on 06GRC power costs.xls Chart 3_04 07E Wild Horse Wind Expansion (C) (2)_Electric Rev Req Model (2009 GRC) Rebuttal REmoval of New  WH Solar AdjustMI" xfId="3872"/>
    <cellStyle name="_VC 6.15.06 update on 06GRC power costs.xls Chart 3_04 07E Wild Horse Wind Expansion (C) (2)_Electric Rev Req Model (2009 GRC) Rebuttal REmoval of New  WH Solar AdjustMI 2" xfId="3873"/>
    <cellStyle name="_VC 6.15.06 update on 06GRC power costs.xls Chart 3_04 07E Wild Horse Wind Expansion (C) (2)_Electric Rev Req Model (2009 GRC) Rebuttal REmoval of New  WH Solar AdjustMI 2 2" xfId="9926"/>
    <cellStyle name="_VC 6.15.06 update on 06GRC power costs.xls Chart 3_04 07E Wild Horse Wind Expansion (C) (2)_Electric Rev Req Model (2009 GRC) Rebuttal REmoval of New  WH Solar AdjustMI 3" xfId="9927"/>
    <cellStyle name="_VC 6.15.06 update on 06GRC power costs.xls Chart 3_04 07E Wild Horse Wind Expansion (C) (2)_Electric Rev Req Model (2009 GRC) Rebuttal REmoval of New  WH Solar AdjustMI 4" xfId="9928"/>
    <cellStyle name="_VC 6.15.06 update on 06GRC power costs.xls Chart 3_04 07E Wild Horse Wind Expansion (C) (2)_Electric Rev Req Model (2009 GRC) Rebuttal REmoval of New  WH Solar AdjustMI_DEM-WP(C) ENERG10C--ctn Mid-C_042010 2010GRC" xfId="3874"/>
    <cellStyle name="_VC 6.15.06 update on 06GRC power costs.xls Chart 3_04 07E Wild Horse Wind Expansion (C) (2)_Electric Rev Req Model (2009 GRC) Revised 01-18-2010" xfId="3875"/>
    <cellStyle name="_VC 6.15.06 update on 06GRC power costs.xls Chart 3_04 07E Wild Horse Wind Expansion (C) (2)_Electric Rev Req Model (2009 GRC) Revised 01-18-2010 2" xfId="3876"/>
    <cellStyle name="_VC 6.15.06 update on 06GRC power costs.xls Chart 3_04 07E Wild Horse Wind Expansion (C) (2)_Electric Rev Req Model (2009 GRC) Revised 01-18-2010 2 2" xfId="9929"/>
    <cellStyle name="_VC 6.15.06 update on 06GRC power costs.xls Chart 3_04 07E Wild Horse Wind Expansion (C) (2)_Electric Rev Req Model (2009 GRC) Revised 01-18-2010 3" xfId="9930"/>
    <cellStyle name="_VC 6.15.06 update on 06GRC power costs.xls Chart 3_04 07E Wild Horse Wind Expansion (C) (2)_Electric Rev Req Model (2009 GRC) Revised 01-18-2010 4" xfId="9931"/>
    <cellStyle name="_VC 6.15.06 update on 06GRC power costs.xls Chart 3_04 07E Wild Horse Wind Expansion (C) (2)_Electric Rev Req Model (2009 GRC) Revised 01-18-2010_DEM-WP(C) ENERG10C--ctn Mid-C_042010 2010GRC" xfId="3877"/>
    <cellStyle name="_VC 6.15.06 update on 06GRC power costs.xls Chart 3_04 07E Wild Horse Wind Expansion (C) (2)_Electric Rev Req Model (2010 GRC)" xfId="9932"/>
    <cellStyle name="_VC 6.15.06 update on 06GRC power costs.xls Chart 3_04 07E Wild Horse Wind Expansion (C) (2)_Electric Rev Req Model (2010 GRC) SF" xfId="9933"/>
    <cellStyle name="_VC 6.15.06 update on 06GRC power costs.xls Chart 3_04 07E Wild Horse Wind Expansion (C) (2)_Final Order Electric EXHIBIT A-1" xfId="3878"/>
    <cellStyle name="_VC 6.15.06 update on 06GRC power costs.xls Chart 3_04 07E Wild Horse Wind Expansion (C) (2)_Final Order Electric EXHIBIT A-1 2" xfId="9934"/>
    <cellStyle name="_VC 6.15.06 update on 06GRC power costs.xls Chart 3_04 07E Wild Horse Wind Expansion (C) (2)_Final Order Electric EXHIBIT A-1 2 2" xfId="9935"/>
    <cellStyle name="_VC 6.15.06 update on 06GRC power costs.xls Chart 3_04 07E Wild Horse Wind Expansion (C) (2)_Final Order Electric EXHIBIT A-1 3" xfId="9936"/>
    <cellStyle name="_VC 6.15.06 update on 06GRC power costs.xls Chart 3_04 07E Wild Horse Wind Expansion (C) (2)_Final Order Electric EXHIBIT A-1 4" xfId="9937"/>
    <cellStyle name="_VC 6.15.06 update on 06GRC power costs.xls Chart 3_04 07E Wild Horse Wind Expansion (C) (2)_TENASKA REGULATORY ASSET" xfId="3879"/>
    <cellStyle name="_VC 6.15.06 update on 06GRC power costs.xls Chart 3_04 07E Wild Horse Wind Expansion (C) (2)_TENASKA REGULATORY ASSET 2" xfId="9938"/>
    <cellStyle name="_VC 6.15.06 update on 06GRC power costs.xls Chart 3_04 07E Wild Horse Wind Expansion (C) (2)_TENASKA REGULATORY ASSET 2 2" xfId="9939"/>
    <cellStyle name="_VC 6.15.06 update on 06GRC power costs.xls Chart 3_04 07E Wild Horse Wind Expansion (C) (2)_TENASKA REGULATORY ASSET 3" xfId="9940"/>
    <cellStyle name="_VC 6.15.06 update on 06GRC power costs.xls Chart 3_04 07E Wild Horse Wind Expansion (C) (2)_TENASKA REGULATORY ASSET 4" xfId="9941"/>
    <cellStyle name="_VC 6.15.06 update on 06GRC power costs.xls Chart 3_16.37E Wild Horse Expansion DeferralRevwrkingfile SF" xfId="3880"/>
    <cellStyle name="_VC 6.15.06 update on 06GRC power costs.xls Chart 3_16.37E Wild Horse Expansion DeferralRevwrkingfile SF 2" xfId="3881"/>
    <cellStyle name="_VC 6.15.06 update on 06GRC power costs.xls Chart 3_16.37E Wild Horse Expansion DeferralRevwrkingfile SF 2 2" xfId="9942"/>
    <cellStyle name="_VC 6.15.06 update on 06GRC power costs.xls Chart 3_16.37E Wild Horse Expansion DeferralRevwrkingfile SF 3" xfId="9943"/>
    <cellStyle name="_VC 6.15.06 update on 06GRC power costs.xls Chart 3_16.37E Wild Horse Expansion DeferralRevwrkingfile SF 4" xfId="9944"/>
    <cellStyle name="_VC 6.15.06 update on 06GRC power costs.xls Chart 3_16.37E Wild Horse Expansion DeferralRevwrkingfile SF_DEM-WP(C) ENERG10C--ctn Mid-C_042010 2010GRC" xfId="3882"/>
    <cellStyle name="_VC 6.15.06 update on 06GRC power costs.xls Chart 3_2009 Compliance Filing PCA Exhibits for GRC" xfId="9945"/>
    <cellStyle name="_VC 6.15.06 update on 06GRC power costs.xls Chart 3_2009 Compliance Filing PCA Exhibits for GRC 2" xfId="9946"/>
    <cellStyle name="_VC 6.15.06 update on 06GRC power costs.xls Chart 3_2009 GRC Compl Filing - Exhibit D" xfId="3883"/>
    <cellStyle name="_VC 6.15.06 update on 06GRC power costs.xls Chart 3_2009 GRC Compl Filing - Exhibit D 2" xfId="3884"/>
    <cellStyle name="_VC 6.15.06 update on 06GRC power costs.xls Chart 3_2009 GRC Compl Filing - Exhibit D 3" xfId="9947"/>
    <cellStyle name="_VC 6.15.06 update on 06GRC power costs.xls Chart 3_2009 GRC Compl Filing - Exhibit D_DEM-WP(C) ENERG10C--ctn Mid-C_042010 2010GRC" xfId="3885"/>
    <cellStyle name="_VC 6.15.06 update on 06GRC power costs.xls Chart 3_3.01 Income Statement" xfId="9948"/>
    <cellStyle name="_VC 6.15.06 update on 06GRC power costs.xls Chart 3_4 31 Regulatory Assets and Liabilities  7 06- Exhibit D" xfId="3886"/>
    <cellStyle name="_VC 6.15.06 update on 06GRC power costs.xls Chart 3_4 31 Regulatory Assets and Liabilities  7 06- Exhibit D 2" xfId="3887"/>
    <cellStyle name="_VC 6.15.06 update on 06GRC power costs.xls Chart 3_4 31 Regulatory Assets and Liabilities  7 06- Exhibit D 2 2" xfId="9949"/>
    <cellStyle name="_VC 6.15.06 update on 06GRC power costs.xls Chart 3_4 31 Regulatory Assets and Liabilities  7 06- Exhibit D 3" xfId="9950"/>
    <cellStyle name="_VC 6.15.06 update on 06GRC power costs.xls Chart 3_4 31 Regulatory Assets and Liabilities  7 06- Exhibit D 4" xfId="9951"/>
    <cellStyle name="_VC 6.15.06 update on 06GRC power costs.xls Chart 3_4 31 Regulatory Assets and Liabilities  7 06- Exhibit D_DEM-WP(C) ENERG10C--ctn Mid-C_042010 2010GRC" xfId="3888"/>
    <cellStyle name="_VC 6.15.06 update on 06GRC power costs.xls Chart 3_4 31 Regulatory Assets and Liabilities  7 06- Exhibit D_NIM Summary" xfId="3889"/>
    <cellStyle name="_VC 6.15.06 update on 06GRC power costs.xls Chart 3_4 31 Regulatory Assets and Liabilities  7 06- Exhibit D_NIM Summary 2" xfId="3890"/>
    <cellStyle name="_VC 6.15.06 update on 06GRC power costs.xls Chart 3_4 31 Regulatory Assets and Liabilities  7 06- Exhibit D_NIM Summary_DEM-WP(C) ENERG10C--ctn Mid-C_042010 2010GRC" xfId="3891"/>
    <cellStyle name="_VC 6.15.06 update on 06GRC power costs.xls Chart 3_4 31E Reg Asset  Liab and EXH D" xfId="3892"/>
    <cellStyle name="_VC 6.15.06 update on 06GRC power costs.xls Chart 3_4 31E Reg Asset  Liab and EXH D _ Aug 10 Filing (2)" xfId="3893"/>
    <cellStyle name="_VC 6.15.06 update on 06GRC power costs.xls Chart 3_4 31E Reg Asset  Liab and EXH D _ Aug 10 Filing (2) 2" xfId="3894"/>
    <cellStyle name="_VC 6.15.06 update on 06GRC power costs.xls Chart 3_4 31E Reg Asset  Liab and EXH D 2" xfId="3895"/>
    <cellStyle name="_VC 6.15.06 update on 06GRC power costs.xls Chart 3_4 31E Reg Asset  Liab and EXH D 3" xfId="3896"/>
    <cellStyle name="_VC 6.15.06 update on 06GRC power costs.xls Chart 3_4 32 Regulatory Assets and Liabilities  7 06- Exhibit D" xfId="3897"/>
    <cellStyle name="_VC 6.15.06 update on 06GRC power costs.xls Chart 3_4 32 Regulatory Assets and Liabilities  7 06- Exhibit D 2" xfId="3898"/>
    <cellStyle name="_VC 6.15.06 update on 06GRC power costs.xls Chart 3_4 32 Regulatory Assets and Liabilities  7 06- Exhibit D 2 2" xfId="9952"/>
    <cellStyle name="_VC 6.15.06 update on 06GRC power costs.xls Chart 3_4 32 Regulatory Assets and Liabilities  7 06- Exhibit D 3" xfId="9953"/>
    <cellStyle name="_VC 6.15.06 update on 06GRC power costs.xls Chart 3_4 32 Regulatory Assets and Liabilities  7 06- Exhibit D 4" xfId="9954"/>
    <cellStyle name="_VC 6.15.06 update on 06GRC power costs.xls Chart 3_4 32 Regulatory Assets and Liabilities  7 06- Exhibit D_DEM-WP(C) ENERG10C--ctn Mid-C_042010 2010GRC" xfId="3899"/>
    <cellStyle name="_VC 6.15.06 update on 06GRC power costs.xls Chart 3_4 32 Regulatory Assets and Liabilities  7 06- Exhibit D_NIM Summary" xfId="3900"/>
    <cellStyle name="_VC 6.15.06 update on 06GRC power costs.xls Chart 3_4 32 Regulatory Assets and Liabilities  7 06- Exhibit D_NIM Summary 2" xfId="3901"/>
    <cellStyle name="_VC 6.15.06 update on 06GRC power costs.xls Chart 3_4 32 Regulatory Assets and Liabilities  7 06- Exhibit D_NIM Summary_DEM-WP(C) ENERG10C--ctn Mid-C_042010 2010GRC" xfId="3902"/>
    <cellStyle name="_VC 6.15.06 update on 06GRC power costs.xls Chart 3_ACCOUNTS" xfId="9955"/>
    <cellStyle name="_VC 6.15.06 update on 06GRC power costs.xls Chart 3_AURORA Total New" xfId="3903"/>
    <cellStyle name="_VC 6.15.06 update on 06GRC power costs.xls Chart 3_AURORA Total New 2" xfId="3904"/>
    <cellStyle name="_VC 6.15.06 update on 06GRC power costs.xls Chart 3_Book2" xfId="3905"/>
    <cellStyle name="_VC 6.15.06 update on 06GRC power costs.xls Chart 3_Book2 2" xfId="3906"/>
    <cellStyle name="_VC 6.15.06 update on 06GRC power costs.xls Chart 3_Book2 2 2" xfId="9956"/>
    <cellStyle name="_VC 6.15.06 update on 06GRC power costs.xls Chart 3_Book2 3" xfId="9957"/>
    <cellStyle name="_VC 6.15.06 update on 06GRC power costs.xls Chart 3_Book2 4" xfId="9958"/>
    <cellStyle name="_VC 6.15.06 update on 06GRC power costs.xls Chart 3_Book2_Adj Bench DR 3 for Initial Briefs (Electric)" xfId="3907"/>
    <cellStyle name="_VC 6.15.06 update on 06GRC power costs.xls Chart 3_Book2_Adj Bench DR 3 for Initial Briefs (Electric) 2" xfId="3908"/>
    <cellStyle name="_VC 6.15.06 update on 06GRC power costs.xls Chart 3_Book2_Adj Bench DR 3 for Initial Briefs (Electric) 2 2" xfId="9959"/>
    <cellStyle name="_VC 6.15.06 update on 06GRC power costs.xls Chart 3_Book2_Adj Bench DR 3 for Initial Briefs (Electric) 3" xfId="9960"/>
    <cellStyle name="_VC 6.15.06 update on 06GRC power costs.xls Chart 3_Book2_Adj Bench DR 3 for Initial Briefs (Electric) 4" xfId="9961"/>
    <cellStyle name="_VC 6.15.06 update on 06GRC power costs.xls Chart 3_Book2_Adj Bench DR 3 for Initial Briefs (Electric)_DEM-WP(C) ENERG10C--ctn Mid-C_042010 2010GRC" xfId="3909"/>
    <cellStyle name="_VC 6.15.06 update on 06GRC power costs.xls Chart 3_Book2_DEM-WP(C) ENERG10C--ctn Mid-C_042010 2010GRC" xfId="3910"/>
    <cellStyle name="_VC 6.15.06 update on 06GRC power costs.xls Chart 3_Book2_Electric Rev Req Model (2009 GRC) Rebuttal" xfId="3911"/>
    <cellStyle name="_VC 6.15.06 update on 06GRC power costs.xls Chart 3_Book2_Electric Rev Req Model (2009 GRC) Rebuttal 2" xfId="9962"/>
    <cellStyle name="_VC 6.15.06 update on 06GRC power costs.xls Chart 3_Book2_Electric Rev Req Model (2009 GRC) Rebuttal 2 2" xfId="9963"/>
    <cellStyle name="_VC 6.15.06 update on 06GRC power costs.xls Chart 3_Book2_Electric Rev Req Model (2009 GRC) Rebuttal 3" xfId="9964"/>
    <cellStyle name="_VC 6.15.06 update on 06GRC power costs.xls Chart 3_Book2_Electric Rev Req Model (2009 GRC) Rebuttal 4" xfId="9965"/>
    <cellStyle name="_VC 6.15.06 update on 06GRC power costs.xls Chart 3_Book2_Electric Rev Req Model (2009 GRC) Rebuttal REmoval of New  WH Solar AdjustMI" xfId="3912"/>
    <cellStyle name="_VC 6.15.06 update on 06GRC power costs.xls Chart 3_Book2_Electric Rev Req Model (2009 GRC) Rebuttal REmoval of New  WH Solar AdjustMI 2" xfId="3913"/>
    <cellStyle name="_VC 6.15.06 update on 06GRC power costs.xls Chart 3_Book2_Electric Rev Req Model (2009 GRC) Rebuttal REmoval of New  WH Solar AdjustMI 2 2" xfId="9966"/>
    <cellStyle name="_VC 6.15.06 update on 06GRC power costs.xls Chart 3_Book2_Electric Rev Req Model (2009 GRC) Rebuttal REmoval of New  WH Solar AdjustMI 3" xfId="9967"/>
    <cellStyle name="_VC 6.15.06 update on 06GRC power costs.xls Chart 3_Book2_Electric Rev Req Model (2009 GRC) Rebuttal REmoval of New  WH Solar AdjustMI 4" xfId="9968"/>
    <cellStyle name="_VC 6.15.06 update on 06GRC power costs.xls Chart 3_Book2_Electric Rev Req Model (2009 GRC) Rebuttal REmoval of New  WH Solar AdjustMI_DEM-WP(C) ENERG10C--ctn Mid-C_042010 2010GRC" xfId="3914"/>
    <cellStyle name="_VC 6.15.06 update on 06GRC power costs.xls Chart 3_Book2_Electric Rev Req Model (2009 GRC) Revised 01-18-2010" xfId="3915"/>
    <cellStyle name="_VC 6.15.06 update on 06GRC power costs.xls Chart 3_Book2_Electric Rev Req Model (2009 GRC) Revised 01-18-2010 2" xfId="3916"/>
    <cellStyle name="_VC 6.15.06 update on 06GRC power costs.xls Chart 3_Book2_Electric Rev Req Model (2009 GRC) Revised 01-18-2010 2 2" xfId="9969"/>
    <cellStyle name="_VC 6.15.06 update on 06GRC power costs.xls Chart 3_Book2_Electric Rev Req Model (2009 GRC) Revised 01-18-2010 3" xfId="9970"/>
    <cellStyle name="_VC 6.15.06 update on 06GRC power costs.xls Chart 3_Book2_Electric Rev Req Model (2009 GRC) Revised 01-18-2010 4" xfId="9971"/>
    <cellStyle name="_VC 6.15.06 update on 06GRC power costs.xls Chart 3_Book2_Electric Rev Req Model (2009 GRC) Revised 01-18-2010_DEM-WP(C) ENERG10C--ctn Mid-C_042010 2010GRC" xfId="3917"/>
    <cellStyle name="_VC 6.15.06 update on 06GRC power costs.xls Chart 3_Book2_Final Order Electric EXHIBIT A-1" xfId="3918"/>
    <cellStyle name="_VC 6.15.06 update on 06GRC power costs.xls Chart 3_Book2_Final Order Electric EXHIBIT A-1 2" xfId="9972"/>
    <cellStyle name="_VC 6.15.06 update on 06GRC power costs.xls Chart 3_Book2_Final Order Electric EXHIBIT A-1 2 2" xfId="9973"/>
    <cellStyle name="_VC 6.15.06 update on 06GRC power costs.xls Chart 3_Book2_Final Order Electric EXHIBIT A-1 3" xfId="9974"/>
    <cellStyle name="_VC 6.15.06 update on 06GRC power costs.xls Chart 3_Book2_Final Order Electric EXHIBIT A-1 4" xfId="9975"/>
    <cellStyle name="_VC 6.15.06 update on 06GRC power costs.xls Chart 3_Book4" xfId="3919"/>
    <cellStyle name="_VC 6.15.06 update on 06GRC power costs.xls Chart 3_Book4 2" xfId="3920"/>
    <cellStyle name="_VC 6.15.06 update on 06GRC power costs.xls Chart 3_Book4 2 2" xfId="9976"/>
    <cellStyle name="_VC 6.15.06 update on 06GRC power costs.xls Chart 3_Book4 3" xfId="9977"/>
    <cellStyle name="_VC 6.15.06 update on 06GRC power costs.xls Chart 3_Book4 4" xfId="9978"/>
    <cellStyle name="_VC 6.15.06 update on 06GRC power costs.xls Chart 3_Book4_DEM-WP(C) ENERG10C--ctn Mid-C_042010 2010GRC" xfId="3921"/>
    <cellStyle name="_VC 6.15.06 update on 06GRC power costs.xls Chart 3_Book9" xfId="3922"/>
    <cellStyle name="_VC 6.15.06 update on 06GRC power costs.xls Chart 3_Book9 2" xfId="3923"/>
    <cellStyle name="_VC 6.15.06 update on 06GRC power costs.xls Chart 3_Book9 2 2" xfId="9979"/>
    <cellStyle name="_VC 6.15.06 update on 06GRC power costs.xls Chart 3_Book9 3" xfId="9980"/>
    <cellStyle name="_VC 6.15.06 update on 06GRC power costs.xls Chart 3_Book9 4" xfId="9981"/>
    <cellStyle name="_VC 6.15.06 update on 06GRC power costs.xls Chart 3_Book9_DEM-WP(C) ENERG10C--ctn Mid-C_042010 2010GRC" xfId="3924"/>
    <cellStyle name="_VC 6.15.06 update on 06GRC power costs.xls Chart 3_Chelan PUD Power Costs (8-10)" xfId="3925"/>
    <cellStyle name="_VC 6.15.06 update on 06GRC power costs.xls Chart 3_DEM-WP(C) Chelan Power Costs" xfId="3926"/>
    <cellStyle name="_VC 6.15.06 update on 06GRC power costs.xls Chart 3_DEM-WP(C) Chelan Power Costs 2" xfId="3927"/>
    <cellStyle name="_VC 6.15.06 update on 06GRC power costs.xls Chart 3_DEM-WP(C) ENERG10C--ctn Mid-C_042010 2010GRC" xfId="3928"/>
    <cellStyle name="_VC 6.15.06 update on 06GRC power costs.xls Chart 3_DEM-WP(C) Gas Transport 2010GRC" xfId="3929"/>
    <cellStyle name="_VC 6.15.06 update on 06GRC power costs.xls Chart 3_DEM-WP(C) Gas Transport 2010GRC 2" xfId="3930"/>
    <cellStyle name="_VC 6.15.06 update on 06GRC power costs.xls Chart 3_Gas Rev Req Model (2010 GRC)" xfId="9982"/>
    <cellStyle name="_VC 6.15.06 update on 06GRC power costs.xls Chart 3_INPUTS" xfId="9983"/>
    <cellStyle name="_VC 6.15.06 update on 06GRC power costs.xls Chart 3_INPUTS 2" xfId="9984"/>
    <cellStyle name="_VC 6.15.06 update on 06GRC power costs.xls Chart 3_INPUTS 2 2" xfId="9985"/>
    <cellStyle name="_VC 6.15.06 update on 06GRC power costs.xls Chart 3_INPUTS 3" xfId="9986"/>
    <cellStyle name="_VC 6.15.06 update on 06GRC power costs.xls Chart 3_NIM Summary" xfId="3931"/>
    <cellStyle name="_VC 6.15.06 update on 06GRC power costs.xls Chart 3_NIM Summary 09GRC" xfId="3932"/>
    <cellStyle name="_VC 6.15.06 update on 06GRC power costs.xls Chart 3_NIM Summary 09GRC 2" xfId="3933"/>
    <cellStyle name="_VC 6.15.06 update on 06GRC power costs.xls Chart 3_NIM Summary 09GRC_DEM-WP(C) ENERG10C--ctn Mid-C_042010 2010GRC" xfId="3934"/>
    <cellStyle name="_VC 6.15.06 update on 06GRC power costs.xls Chart 3_NIM Summary 2" xfId="3935"/>
    <cellStyle name="_VC 6.15.06 update on 06GRC power costs.xls Chart 3_NIM Summary 3" xfId="3936"/>
    <cellStyle name="_VC 6.15.06 update on 06GRC power costs.xls Chart 3_NIM Summary 4" xfId="9987"/>
    <cellStyle name="_VC 6.15.06 update on 06GRC power costs.xls Chart 3_NIM Summary 5" xfId="9988"/>
    <cellStyle name="_VC 6.15.06 update on 06GRC power costs.xls Chart 3_NIM Summary 6" xfId="9989"/>
    <cellStyle name="_VC 6.15.06 update on 06GRC power costs.xls Chart 3_NIM Summary 7" xfId="9990"/>
    <cellStyle name="_VC 6.15.06 update on 06GRC power costs.xls Chart 3_NIM Summary 8" xfId="9991"/>
    <cellStyle name="_VC 6.15.06 update on 06GRC power costs.xls Chart 3_NIM Summary 9" xfId="9992"/>
    <cellStyle name="_VC 6.15.06 update on 06GRC power costs.xls Chart 3_NIM Summary_DEM-WP(C) ENERG10C--ctn Mid-C_042010 2010GRC" xfId="3937"/>
    <cellStyle name="_VC 6.15.06 update on 06GRC power costs.xls Chart 3_PCA 10 -  Exhibit D from A Kellogg Jan 2011" xfId="9993"/>
    <cellStyle name="_VC 6.15.06 update on 06GRC power costs.xls Chart 3_PCA 10 -  Exhibit D from A Kellogg July 2011" xfId="9994"/>
    <cellStyle name="_VC 6.15.06 update on 06GRC power costs.xls Chart 3_PCA 10 -  Exhibit D from S Free Rcv'd 12-11" xfId="9995"/>
    <cellStyle name="_VC 6.15.06 update on 06GRC power costs.xls Chart 3_PCA 9 -  Exhibit D April 2010" xfId="9996"/>
    <cellStyle name="_VC 6.15.06 update on 06GRC power costs.xls Chart 3_PCA 9 -  Exhibit D April 2010 (3)" xfId="3938"/>
    <cellStyle name="_VC 6.15.06 update on 06GRC power costs.xls Chart 3_PCA 9 -  Exhibit D April 2010 (3) 2" xfId="3939"/>
    <cellStyle name="_VC 6.15.06 update on 06GRC power costs.xls Chart 3_PCA 9 -  Exhibit D April 2010 (3)_DEM-WP(C) ENERG10C--ctn Mid-C_042010 2010GRC" xfId="3940"/>
    <cellStyle name="_VC 6.15.06 update on 06GRC power costs.xls Chart 3_PCA 9 -  Exhibit D April 2010 2" xfId="9997"/>
    <cellStyle name="_VC 6.15.06 update on 06GRC power costs.xls Chart 3_PCA 9 -  Exhibit D April 2010 3" xfId="9998"/>
    <cellStyle name="_VC 6.15.06 update on 06GRC power costs.xls Chart 3_PCA 9 -  Exhibit D Nov 2010" xfId="9999"/>
    <cellStyle name="_VC 6.15.06 update on 06GRC power costs.xls Chart 3_PCA 9 -  Exhibit D Nov 2010 2" xfId="10000"/>
    <cellStyle name="_VC 6.15.06 update on 06GRC power costs.xls Chart 3_PCA 9 - Exhibit D at August 2010" xfId="10001"/>
    <cellStyle name="_VC 6.15.06 update on 06GRC power costs.xls Chart 3_PCA 9 - Exhibit D at August 2010 2" xfId="10002"/>
    <cellStyle name="_VC 6.15.06 update on 06GRC power costs.xls Chart 3_PCA 9 - Exhibit D June 2010 GRC" xfId="10003"/>
    <cellStyle name="_VC 6.15.06 update on 06GRC power costs.xls Chart 3_PCA 9 - Exhibit D June 2010 GRC 2" xfId="10004"/>
    <cellStyle name="_VC 6.15.06 update on 06GRC power costs.xls Chart 3_Power Costs - Comparison bx Rbtl-Staff-Jt-PC" xfId="3941"/>
    <cellStyle name="_VC 6.15.06 update on 06GRC power costs.xls Chart 3_Power Costs - Comparison bx Rbtl-Staff-Jt-PC 2" xfId="3942"/>
    <cellStyle name="_VC 6.15.06 update on 06GRC power costs.xls Chart 3_Power Costs - Comparison bx Rbtl-Staff-Jt-PC 2 2" xfId="10005"/>
    <cellStyle name="_VC 6.15.06 update on 06GRC power costs.xls Chart 3_Power Costs - Comparison bx Rbtl-Staff-Jt-PC 3" xfId="10006"/>
    <cellStyle name="_VC 6.15.06 update on 06GRC power costs.xls Chart 3_Power Costs - Comparison bx Rbtl-Staff-Jt-PC 4" xfId="10007"/>
    <cellStyle name="_VC 6.15.06 update on 06GRC power costs.xls Chart 3_Power Costs - Comparison bx Rbtl-Staff-Jt-PC_Adj Bench DR 3 for Initial Briefs (Electric)" xfId="3943"/>
    <cellStyle name="_VC 6.15.06 update on 06GRC power costs.xls Chart 3_Power Costs - Comparison bx Rbtl-Staff-Jt-PC_Adj Bench DR 3 for Initial Briefs (Electric) 2" xfId="3944"/>
    <cellStyle name="_VC 6.15.06 update on 06GRC power costs.xls Chart 3_Power Costs - Comparison bx Rbtl-Staff-Jt-PC_Adj Bench DR 3 for Initial Briefs (Electric) 2 2" xfId="10008"/>
    <cellStyle name="_VC 6.15.06 update on 06GRC power costs.xls Chart 3_Power Costs - Comparison bx Rbtl-Staff-Jt-PC_Adj Bench DR 3 for Initial Briefs (Electric) 3" xfId="10009"/>
    <cellStyle name="_VC 6.15.06 update on 06GRC power costs.xls Chart 3_Power Costs - Comparison bx Rbtl-Staff-Jt-PC_Adj Bench DR 3 for Initial Briefs (Electric) 4" xfId="10010"/>
    <cellStyle name="_VC 6.15.06 update on 06GRC power costs.xls Chart 3_Power Costs - Comparison bx Rbtl-Staff-Jt-PC_Adj Bench DR 3 for Initial Briefs (Electric)_DEM-WP(C) ENERG10C--ctn Mid-C_042010 2010GRC" xfId="3945"/>
    <cellStyle name="_VC 6.15.06 update on 06GRC power costs.xls Chart 3_Power Costs - Comparison bx Rbtl-Staff-Jt-PC_DEM-WP(C) ENERG10C--ctn Mid-C_042010 2010GRC" xfId="3946"/>
    <cellStyle name="_VC 6.15.06 update on 06GRC power costs.xls Chart 3_Power Costs - Comparison bx Rbtl-Staff-Jt-PC_Electric Rev Req Model (2009 GRC) Rebuttal" xfId="3947"/>
    <cellStyle name="_VC 6.15.06 update on 06GRC power costs.xls Chart 3_Power Costs - Comparison bx Rbtl-Staff-Jt-PC_Electric Rev Req Model (2009 GRC) Rebuttal 2" xfId="10011"/>
    <cellStyle name="_VC 6.15.06 update on 06GRC power costs.xls Chart 3_Power Costs - Comparison bx Rbtl-Staff-Jt-PC_Electric Rev Req Model (2009 GRC) Rebuttal 2 2" xfId="10012"/>
    <cellStyle name="_VC 6.15.06 update on 06GRC power costs.xls Chart 3_Power Costs - Comparison bx Rbtl-Staff-Jt-PC_Electric Rev Req Model (2009 GRC) Rebuttal 3" xfId="10013"/>
    <cellStyle name="_VC 6.15.06 update on 06GRC power costs.xls Chart 3_Power Costs - Comparison bx Rbtl-Staff-Jt-PC_Electric Rev Req Model (2009 GRC) Rebuttal 4" xfId="10014"/>
    <cellStyle name="_VC 6.15.06 update on 06GRC power costs.xls Chart 3_Power Costs - Comparison bx Rbtl-Staff-Jt-PC_Electric Rev Req Model (2009 GRC) Rebuttal REmoval of New  WH Solar AdjustMI" xfId="3948"/>
    <cellStyle name="_VC 6.15.06 update on 06GRC power costs.xls Chart 3_Power Costs - Comparison bx Rbtl-Staff-Jt-PC_Electric Rev Req Model (2009 GRC) Rebuttal REmoval of New  WH Solar AdjustMI 2" xfId="3949"/>
    <cellStyle name="_VC 6.15.06 update on 06GRC power costs.xls Chart 3_Power Costs - Comparison bx Rbtl-Staff-Jt-PC_Electric Rev Req Model (2009 GRC) Rebuttal REmoval of New  WH Solar AdjustMI 2 2" xfId="10015"/>
    <cellStyle name="_VC 6.15.06 update on 06GRC power costs.xls Chart 3_Power Costs - Comparison bx Rbtl-Staff-Jt-PC_Electric Rev Req Model (2009 GRC) Rebuttal REmoval of New  WH Solar AdjustMI 3" xfId="10016"/>
    <cellStyle name="_VC 6.15.06 update on 06GRC power costs.xls Chart 3_Power Costs - Comparison bx Rbtl-Staff-Jt-PC_Electric Rev Req Model (2009 GRC) Rebuttal REmoval of New  WH Solar AdjustMI 4" xfId="10017"/>
    <cellStyle name="_VC 6.15.06 update on 06GRC power costs.xls Chart 3_Power Costs - Comparison bx Rbtl-Staff-Jt-PC_Electric Rev Req Model (2009 GRC) Rebuttal REmoval of New  WH Solar AdjustMI_DEM-WP(C) ENERG10C--ctn Mid-C_042010 2010GRC" xfId="3950"/>
    <cellStyle name="_VC 6.15.06 update on 06GRC power costs.xls Chart 3_Power Costs - Comparison bx Rbtl-Staff-Jt-PC_Electric Rev Req Model (2009 GRC) Revised 01-18-2010" xfId="3951"/>
    <cellStyle name="_VC 6.15.06 update on 06GRC power costs.xls Chart 3_Power Costs - Comparison bx Rbtl-Staff-Jt-PC_Electric Rev Req Model (2009 GRC) Revised 01-18-2010 2" xfId="3952"/>
    <cellStyle name="_VC 6.15.06 update on 06GRC power costs.xls Chart 3_Power Costs - Comparison bx Rbtl-Staff-Jt-PC_Electric Rev Req Model (2009 GRC) Revised 01-18-2010 2 2" xfId="10018"/>
    <cellStyle name="_VC 6.15.06 update on 06GRC power costs.xls Chart 3_Power Costs - Comparison bx Rbtl-Staff-Jt-PC_Electric Rev Req Model (2009 GRC) Revised 01-18-2010 3" xfId="10019"/>
    <cellStyle name="_VC 6.15.06 update on 06GRC power costs.xls Chart 3_Power Costs - Comparison bx Rbtl-Staff-Jt-PC_Electric Rev Req Model (2009 GRC) Revised 01-18-2010 4" xfId="10020"/>
    <cellStyle name="_VC 6.15.06 update on 06GRC power costs.xls Chart 3_Power Costs - Comparison bx Rbtl-Staff-Jt-PC_Electric Rev Req Model (2009 GRC) Revised 01-18-2010_DEM-WP(C) ENERG10C--ctn Mid-C_042010 2010GRC" xfId="3953"/>
    <cellStyle name="_VC 6.15.06 update on 06GRC power costs.xls Chart 3_Power Costs - Comparison bx Rbtl-Staff-Jt-PC_Final Order Electric EXHIBIT A-1" xfId="3954"/>
    <cellStyle name="_VC 6.15.06 update on 06GRC power costs.xls Chart 3_Power Costs - Comparison bx Rbtl-Staff-Jt-PC_Final Order Electric EXHIBIT A-1 2" xfId="10021"/>
    <cellStyle name="_VC 6.15.06 update on 06GRC power costs.xls Chart 3_Power Costs - Comparison bx Rbtl-Staff-Jt-PC_Final Order Electric EXHIBIT A-1 2 2" xfId="10022"/>
    <cellStyle name="_VC 6.15.06 update on 06GRC power costs.xls Chart 3_Power Costs - Comparison bx Rbtl-Staff-Jt-PC_Final Order Electric EXHIBIT A-1 3" xfId="10023"/>
    <cellStyle name="_VC 6.15.06 update on 06GRC power costs.xls Chart 3_Power Costs - Comparison bx Rbtl-Staff-Jt-PC_Final Order Electric EXHIBIT A-1 4" xfId="10024"/>
    <cellStyle name="_VC 6.15.06 update on 06GRC power costs.xls Chart 3_Production Adj 4.37" xfId="10025"/>
    <cellStyle name="_VC 6.15.06 update on 06GRC power costs.xls Chart 3_Production Adj 4.37 2" xfId="10026"/>
    <cellStyle name="_VC 6.15.06 update on 06GRC power costs.xls Chart 3_Production Adj 4.37 2 2" xfId="10027"/>
    <cellStyle name="_VC 6.15.06 update on 06GRC power costs.xls Chart 3_Production Adj 4.37 3" xfId="10028"/>
    <cellStyle name="_VC 6.15.06 update on 06GRC power costs.xls Chart 3_Purchased Power Adj 4.03" xfId="10029"/>
    <cellStyle name="_VC 6.15.06 update on 06GRC power costs.xls Chart 3_Purchased Power Adj 4.03 2" xfId="10030"/>
    <cellStyle name="_VC 6.15.06 update on 06GRC power costs.xls Chart 3_Purchased Power Adj 4.03 2 2" xfId="10031"/>
    <cellStyle name="_VC 6.15.06 update on 06GRC power costs.xls Chart 3_Purchased Power Adj 4.03 3" xfId="10032"/>
    <cellStyle name="_VC 6.15.06 update on 06GRC power costs.xls Chart 3_Rebuttal Power Costs" xfId="3955"/>
    <cellStyle name="_VC 6.15.06 update on 06GRC power costs.xls Chart 3_Rebuttal Power Costs 2" xfId="3956"/>
    <cellStyle name="_VC 6.15.06 update on 06GRC power costs.xls Chart 3_Rebuttal Power Costs 2 2" xfId="10033"/>
    <cellStyle name="_VC 6.15.06 update on 06GRC power costs.xls Chart 3_Rebuttal Power Costs 3" xfId="10034"/>
    <cellStyle name="_VC 6.15.06 update on 06GRC power costs.xls Chart 3_Rebuttal Power Costs 4" xfId="10035"/>
    <cellStyle name="_VC 6.15.06 update on 06GRC power costs.xls Chart 3_Rebuttal Power Costs_Adj Bench DR 3 for Initial Briefs (Electric)" xfId="3957"/>
    <cellStyle name="_VC 6.15.06 update on 06GRC power costs.xls Chart 3_Rebuttal Power Costs_Adj Bench DR 3 for Initial Briefs (Electric) 2" xfId="3958"/>
    <cellStyle name="_VC 6.15.06 update on 06GRC power costs.xls Chart 3_Rebuttal Power Costs_Adj Bench DR 3 for Initial Briefs (Electric) 2 2" xfId="10036"/>
    <cellStyle name="_VC 6.15.06 update on 06GRC power costs.xls Chart 3_Rebuttal Power Costs_Adj Bench DR 3 for Initial Briefs (Electric) 3" xfId="10037"/>
    <cellStyle name="_VC 6.15.06 update on 06GRC power costs.xls Chart 3_Rebuttal Power Costs_Adj Bench DR 3 for Initial Briefs (Electric) 4" xfId="10038"/>
    <cellStyle name="_VC 6.15.06 update on 06GRC power costs.xls Chart 3_Rebuttal Power Costs_Adj Bench DR 3 for Initial Briefs (Electric)_DEM-WP(C) ENERG10C--ctn Mid-C_042010 2010GRC" xfId="3959"/>
    <cellStyle name="_VC 6.15.06 update on 06GRC power costs.xls Chart 3_Rebuttal Power Costs_DEM-WP(C) ENERG10C--ctn Mid-C_042010 2010GRC" xfId="3960"/>
    <cellStyle name="_VC 6.15.06 update on 06GRC power costs.xls Chart 3_Rebuttal Power Costs_Electric Rev Req Model (2009 GRC) Rebuttal" xfId="3961"/>
    <cellStyle name="_VC 6.15.06 update on 06GRC power costs.xls Chart 3_Rebuttal Power Costs_Electric Rev Req Model (2009 GRC) Rebuttal 2" xfId="10039"/>
    <cellStyle name="_VC 6.15.06 update on 06GRC power costs.xls Chart 3_Rebuttal Power Costs_Electric Rev Req Model (2009 GRC) Rebuttal 2 2" xfId="10040"/>
    <cellStyle name="_VC 6.15.06 update on 06GRC power costs.xls Chart 3_Rebuttal Power Costs_Electric Rev Req Model (2009 GRC) Rebuttal 3" xfId="10041"/>
    <cellStyle name="_VC 6.15.06 update on 06GRC power costs.xls Chart 3_Rebuttal Power Costs_Electric Rev Req Model (2009 GRC) Rebuttal 4" xfId="10042"/>
    <cellStyle name="_VC 6.15.06 update on 06GRC power costs.xls Chart 3_Rebuttal Power Costs_Electric Rev Req Model (2009 GRC) Rebuttal REmoval of New  WH Solar AdjustMI" xfId="3962"/>
    <cellStyle name="_VC 6.15.06 update on 06GRC power costs.xls Chart 3_Rebuttal Power Costs_Electric Rev Req Model (2009 GRC) Rebuttal REmoval of New  WH Solar AdjustMI 2" xfId="3963"/>
    <cellStyle name="_VC 6.15.06 update on 06GRC power costs.xls Chart 3_Rebuttal Power Costs_Electric Rev Req Model (2009 GRC) Rebuttal REmoval of New  WH Solar AdjustMI 2 2" xfId="10043"/>
    <cellStyle name="_VC 6.15.06 update on 06GRC power costs.xls Chart 3_Rebuttal Power Costs_Electric Rev Req Model (2009 GRC) Rebuttal REmoval of New  WH Solar AdjustMI 3" xfId="10044"/>
    <cellStyle name="_VC 6.15.06 update on 06GRC power costs.xls Chart 3_Rebuttal Power Costs_Electric Rev Req Model (2009 GRC) Rebuttal REmoval of New  WH Solar AdjustMI 4" xfId="10045"/>
    <cellStyle name="_VC 6.15.06 update on 06GRC power costs.xls Chart 3_Rebuttal Power Costs_Electric Rev Req Model (2009 GRC) Rebuttal REmoval of New  WH Solar AdjustMI_DEM-WP(C) ENERG10C--ctn Mid-C_042010 2010GRC" xfId="3964"/>
    <cellStyle name="_VC 6.15.06 update on 06GRC power costs.xls Chart 3_Rebuttal Power Costs_Electric Rev Req Model (2009 GRC) Revised 01-18-2010" xfId="3965"/>
    <cellStyle name="_VC 6.15.06 update on 06GRC power costs.xls Chart 3_Rebuttal Power Costs_Electric Rev Req Model (2009 GRC) Revised 01-18-2010 2" xfId="3966"/>
    <cellStyle name="_VC 6.15.06 update on 06GRC power costs.xls Chart 3_Rebuttal Power Costs_Electric Rev Req Model (2009 GRC) Revised 01-18-2010 2 2" xfId="10046"/>
    <cellStyle name="_VC 6.15.06 update on 06GRC power costs.xls Chart 3_Rebuttal Power Costs_Electric Rev Req Model (2009 GRC) Revised 01-18-2010 3" xfId="10047"/>
    <cellStyle name="_VC 6.15.06 update on 06GRC power costs.xls Chart 3_Rebuttal Power Costs_Electric Rev Req Model (2009 GRC) Revised 01-18-2010 4" xfId="10048"/>
    <cellStyle name="_VC 6.15.06 update on 06GRC power costs.xls Chart 3_Rebuttal Power Costs_Electric Rev Req Model (2009 GRC) Revised 01-18-2010_DEM-WP(C) ENERG10C--ctn Mid-C_042010 2010GRC" xfId="3967"/>
    <cellStyle name="_VC 6.15.06 update on 06GRC power costs.xls Chart 3_Rebuttal Power Costs_Final Order Electric EXHIBIT A-1" xfId="3968"/>
    <cellStyle name="_VC 6.15.06 update on 06GRC power costs.xls Chart 3_Rebuttal Power Costs_Final Order Electric EXHIBIT A-1 2" xfId="10049"/>
    <cellStyle name="_VC 6.15.06 update on 06GRC power costs.xls Chart 3_Rebuttal Power Costs_Final Order Electric EXHIBIT A-1 2 2" xfId="10050"/>
    <cellStyle name="_VC 6.15.06 update on 06GRC power costs.xls Chart 3_Rebuttal Power Costs_Final Order Electric EXHIBIT A-1 3" xfId="10051"/>
    <cellStyle name="_VC 6.15.06 update on 06GRC power costs.xls Chart 3_Rebuttal Power Costs_Final Order Electric EXHIBIT A-1 4" xfId="10052"/>
    <cellStyle name="_VC 6.15.06 update on 06GRC power costs.xls Chart 3_ROR &amp; CONV FACTOR" xfId="10053"/>
    <cellStyle name="_VC 6.15.06 update on 06GRC power costs.xls Chart 3_ROR &amp; CONV FACTOR 2" xfId="10054"/>
    <cellStyle name="_VC 6.15.06 update on 06GRC power costs.xls Chart 3_ROR &amp; CONV FACTOR 2 2" xfId="10055"/>
    <cellStyle name="_VC 6.15.06 update on 06GRC power costs.xls Chart 3_ROR &amp; CONV FACTOR 3" xfId="10056"/>
    <cellStyle name="_VC 6.15.06 update on 06GRC power costs.xls Chart 3_ROR 5.02" xfId="10057"/>
    <cellStyle name="_VC 6.15.06 update on 06GRC power costs.xls Chart 3_ROR 5.02 2" xfId="10058"/>
    <cellStyle name="_VC 6.15.06 update on 06GRC power costs.xls Chart 3_ROR 5.02 2 2" xfId="10059"/>
    <cellStyle name="_VC 6.15.06 update on 06GRC power costs.xls Chart 3_ROR 5.02 3" xfId="10060"/>
    <cellStyle name="_VC 6.15.06 update on 06GRC power costs.xls Chart 3_Wind Integration 10GRC" xfId="3969"/>
    <cellStyle name="_VC 6.15.06 update on 06GRC power costs.xls Chart 3_Wind Integration 10GRC 2" xfId="3970"/>
    <cellStyle name="_VC 6.15.06 update on 06GRC power costs.xls Chart 3_Wind Integration 10GRC_DEM-WP(C) ENERG10C--ctn Mid-C_042010 2010GRC" xfId="3971"/>
    <cellStyle name="_VC Mid C Generation-ctn Mid-C_011209" xfId="3972"/>
    <cellStyle name="_VC Mid C Generation-ctn Mid-C_011209 2" xfId="3973"/>
    <cellStyle name="_VC Mid C Generation-ctn Mid-C_011209 2 2" xfId="3974"/>
    <cellStyle name="_Worksheet" xfId="3975"/>
    <cellStyle name="_Worksheet 2" xfId="3976"/>
    <cellStyle name="_Worksheet 2 2" xfId="3977"/>
    <cellStyle name="_Worksheet 3" xfId="3978"/>
    <cellStyle name="_Worksheet 4" xfId="3979"/>
    <cellStyle name="_Worksheet 4 2" xfId="3980"/>
    <cellStyle name="_Worksheet_Chelan PUD Power Costs (8-10)" xfId="3981"/>
    <cellStyle name="_Worksheet_DEM-WP(C) Chelan Power Costs" xfId="3982"/>
    <cellStyle name="_Worksheet_DEM-WP(C) Chelan Power Costs 2" xfId="3983"/>
    <cellStyle name="_Worksheet_DEM-WP(C) ENERG10C--ctn Mid-C_042010 2010GRC" xfId="3984"/>
    <cellStyle name="_Worksheet_DEM-WP(C) Gas Transport 2010GRC" xfId="3985"/>
    <cellStyle name="_Worksheet_DEM-WP(C) Gas Transport 2010GRC 2" xfId="3986"/>
    <cellStyle name="_Worksheet_NIM Summary" xfId="3987"/>
    <cellStyle name="_Worksheet_NIM Summary 2" xfId="3988"/>
    <cellStyle name="_Worksheet_NIM Summary_DEM-WP(C) ENERG10C--ctn Mid-C_042010 2010GRC" xfId="3989"/>
    <cellStyle name="_Worksheet_Transmission Workbook for May BOD" xfId="3990"/>
    <cellStyle name="_Worksheet_Transmission Workbook for May BOD 2" xfId="3991"/>
    <cellStyle name="_Worksheet_Transmission Workbook for May BOD_DEM-WP(C) ENERG10C--ctn Mid-C_042010 2010GRC" xfId="3992"/>
    <cellStyle name="_Worksheet_Wind Integration 10GRC" xfId="3993"/>
    <cellStyle name="_Worksheet_Wind Integration 10GRC 2" xfId="3994"/>
    <cellStyle name="_Worksheet_Wind Integration 10GRC_DEM-WP(C) ENERG10C--ctn Mid-C_042010 2010GRC" xfId="3995"/>
    <cellStyle name="0,0_x000d__x000a_NA_x000d__x000a_" xfId="3996"/>
    <cellStyle name="0,0_x000d__x000a_NA_x000d__x000a_ 2" xfId="10061"/>
    <cellStyle name="0000" xfId="10062"/>
    <cellStyle name="000000" xfId="10063"/>
    <cellStyle name="14BLIN - Style8" xfId="3997"/>
    <cellStyle name="14-BT - Style1" xfId="3998"/>
    <cellStyle name="20% - Accent1" xfId="6095" builtinId="30" customBuiltin="1"/>
    <cellStyle name="20% - Accent1 10" xfId="3999"/>
    <cellStyle name="20% - Accent1 11" xfId="12168"/>
    <cellStyle name="20% - Accent1 12" xfId="12169"/>
    <cellStyle name="20% - Accent1 2" xfId="4000"/>
    <cellStyle name="20% - Accent1 2 2" xfId="4001"/>
    <cellStyle name="20% - Accent1 2 2 2" xfId="4002"/>
    <cellStyle name="20% - Accent1 2 2 2 2" xfId="4003"/>
    <cellStyle name="20% - Accent1 2 2 3" xfId="4004"/>
    <cellStyle name="20% - Accent1 2 3" xfId="4005"/>
    <cellStyle name="20% - Accent1 2 3 2" xfId="4006"/>
    <cellStyle name="20% - Accent1 2 3 2 2" xfId="4007"/>
    <cellStyle name="20% - Accent1 2 3 3" xfId="4008"/>
    <cellStyle name="20% - Accent1 2 4" xfId="4009"/>
    <cellStyle name="20% - Accent1 2 4 2" xfId="4010"/>
    <cellStyle name="20% - Accent1 2 4 3" xfId="4011"/>
    <cellStyle name="20% - Accent1 2 5" xfId="4012"/>
    <cellStyle name="20% - Accent1 2_2009 GRC Compl Filing - Exhibit D" xfId="4013"/>
    <cellStyle name="20% - Accent1 3" xfId="4014"/>
    <cellStyle name="20% - Accent1 3 2" xfId="4015"/>
    <cellStyle name="20% - Accent1 3 2 2" xfId="4016"/>
    <cellStyle name="20% - Accent1 3 2 3" xfId="4017"/>
    <cellStyle name="20% - Accent1 3 3" xfId="4018"/>
    <cellStyle name="20% - Accent1 3 4" xfId="4019"/>
    <cellStyle name="20% - Accent1 4" xfId="4020"/>
    <cellStyle name="20% - Accent1 4 2" xfId="4021"/>
    <cellStyle name="20% - Accent1 4 2 2" xfId="4022"/>
    <cellStyle name="20% - Accent1 4 2 3" xfId="10064"/>
    <cellStyle name="20% - Accent1 4 2 4" xfId="10065"/>
    <cellStyle name="20% - Accent1 4 3" xfId="4023"/>
    <cellStyle name="20% - Accent1 4 3 2" xfId="10066"/>
    <cellStyle name="20% - Accent1 4 4" xfId="10067"/>
    <cellStyle name="20% - Accent1 4 5" xfId="10068"/>
    <cellStyle name="20% - Accent1 4 6" xfId="10069"/>
    <cellStyle name="20% - Accent1 4 7" xfId="10070"/>
    <cellStyle name="20% - Accent1 4 8" xfId="10071"/>
    <cellStyle name="20% - Accent1 5" xfId="4024"/>
    <cellStyle name="20% - Accent1 5 2" xfId="4025"/>
    <cellStyle name="20% - Accent1 6" xfId="4026"/>
    <cellStyle name="20% - Accent1 6 2" xfId="4027"/>
    <cellStyle name="20% - Accent1 7" xfId="4028"/>
    <cellStyle name="20% - Accent1 8" xfId="4029"/>
    <cellStyle name="20% - Accent1 9" xfId="4030"/>
    <cellStyle name="20% - Accent2" xfId="6099" builtinId="34" customBuiltin="1"/>
    <cellStyle name="20% - Accent2 10" xfId="4031"/>
    <cellStyle name="20% - Accent2 11" xfId="12170"/>
    <cellStyle name="20% - Accent2 12" xfId="12171"/>
    <cellStyle name="20% - Accent2 2" xfId="4032"/>
    <cellStyle name="20% - Accent2 2 2" xfId="4033"/>
    <cellStyle name="20% - Accent2 2 2 2" xfId="4034"/>
    <cellStyle name="20% - Accent2 2 2 2 2" xfId="4035"/>
    <cellStyle name="20% - Accent2 2 2 3" xfId="4036"/>
    <cellStyle name="20% - Accent2 2 3" xfId="4037"/>
    <cellStyle name="20% - Accent2 2 3 2" xfId="4038"/>
    <cellStyle name="20% - Accent2 2 3 2 2" xfId="4039"/>
    <cellStyle name="20% - Accent2 2 3 3" xfId="4040"/>
    <cellStyle name="20% - Accent2 2 4" xfId="4041"/>
    <cellStyle name="20% - Accent2 2 4 2" xfId="4042"/>
    <cellStyle name="20% - Accent2 2 4 3" xfId="4043"/>
    <cellStyle name="20% - Accent2 2 5" xfId="4044"/>
    <cellStyle name="20% - Accent2 2_2009 GRC Compl Filing - Exhibit D" xfId="4045"/>
    <cellStyle name="20% - Accent2 3" xfId="4046"/>
    <cellStyle name="20% - Accent2 3 2" xfId="4047"/>
    <cellStyle name="20% - Accent2 3 2 2" xfId="4048"/>
    <cellStyle name="20% - Accent2 3 2 3" xfId="4049"/>
    <cellStyle name="20% - Accent2 3 3" xfId="4050"/>
    <cellStyle name="20% - Accent2 3 4" xfId="4051"/>
    <cellStyle name="20% - Accent2 4" xfId="4052"/>
    <cellStyle name="20% - Accent2 4 2" xfId="4053"/>
    <cellStyle name="20% - Accent2 4 2 2" xfId="4054"/>
    <cellStyle name="20% - Accent2 4 2 3" xfId="10072"/>
    <cellStyle name="20% - Accent2 4 2 4" xfId="10073"/>
    <cellStyle name="20% - Accent2 4 3" xfId="4055"/>
    <cellStyle name="20% - Accent2 4 3 2" xfId="10074"/>
    <cellStyle name="20% - Accent2 4 4" xfId="10075"/>
    <cellStyle name="20% - Accent2 4 5" xfId="10076"/>
    <cellStyle name="20% - Accent2 4 6" xfId="10077"/>
    <cellStyle name="20% - Accent2 4 7" xfId="10078"/>
    <cellStyle name="20% - Accent2 4 8" xfId="10079"/>
    <cellStyle name="20% - Accent2 5" xfId="4056"/>
    <cellStyle name="20% - Accent2 5 2" xfId="4057"/>
    <cellStyle name="20% - Accent2 6" xfId="4058"/>
    <cellStyle name="20% - Accent2 6 2" xfId="4059"/>
    <cellStyle name="20% - Accent2 7" xfId="4060"/>
    <cellStyle name="20% - Accent2 8" xfId="4061"/>
    <cellStyle name="20% - Accent2 9" xfId="4062"/>
    <cellStyle name="20% - Accent3" xfId="6103" builtinId="38" customBuiltin="1"/>
    <cellStyle name="20% - Accent3 10" xfId="4063"/>
    <cellStyle name="20% - Accent3 11" xfId="12172"/>
    <cellStyle name="20% - Accent3 12" xfId="12173"/>
    <cellStyle name="20% - Accent3 2" xfId="4064"/>
    <cellStyle name="20% - Accent3 2 2" xfId="4065"/>
    <cellStyle name="20% - Accent3 2 2 2" xfId="4066"/>
    <cellStyle name="20% - Accent3 2 2 2 2" xfId="4067"/>
    <cellStyle name="20% - Accent3 2 2 3" xfId="4068"/>
    <cellStyle name="20% - Accent3 2 3" xfId="4069"/>
    <cellStyle name="20% - Accent3 2 3 2" xfId="4070"/>
    <cellStyle name="20% - Accent3 2 3 2 2" xfId="4071"/>
    <cellStyle name="20% - Accent3 2 3 3" xfId="4072"/>
    <cellStyle name="20% - Accent3 2 4" xfId="4073"/>
    <cellStyle name="20% - Accent3 2 4 2" xfId="4074"/>
    <cellStyle name="20% - Accent3 2 4 3" xfId="4075"/>
    <cellStyle name="20% - Accent3 2 5" xfId="4076"/>
    <cellStyle name="20% - Accent3 2_2009 GRC Compl Filing - Exhibit D" xfId="4077"/>
    <cellStyle name="20% - Accent3 3" xfId="4078"/>
    <cellStyle name="20% - Accent3 3 2" xfId="4079"/>
    <cellStyle name="20% - Accent3 3 2 2" xfId="4080"/>
    <cellStyle name="20% - Accent3 3 2 3" xfId="4081"/>
    <cellStyle name="20% - Accent3 3 3" xfId="4082"/>
    <cellStyle name="20% - Accent3 3 4" xfId="4083"/>
    <cellStyle name="20% - Accent3 4" xfId="4084"/>
    <cellStyle name="20% - Accent3 4 2" xfId="4085"/>
    <cellStyle name="20% - Accent3 4 2 2" xfId="4086"/>
    <cellStyle name="20% - Accent3 4 2 3" xfId="10080"/>
    <cellStyle name="20% - Accent3 4 2 4" xfId="10081"/>
    <cellStyle name="20% - Accent3 4 3" xfId="4087"/>
    <cellStyle name="20% - Accent3 4 3 2" xfId="10082"/>
    <cellStyle name="20% - Accent3 4 4" xfId="10083"/>
    <cellStyle name="20% - Accent3 4 5" xfId="10084"/>
    <cellStyle name="20% - Accent3 4 6" xfId="10085"/>
    <cellStyle name="20% - Accent3 4 7" xfId="10086"/>
    <cellStyle name="20% - Accent3 4 8" xfId="10087"/>
    <cellStyle name="20% - Accent3 5" xfId="4088"/>
    <cellStyle name="20% - Accent3 5 2" xfId="4089"/>
    <cellStyle name="20% - Accent3 6" xfId="4090"/>
    <cellStyle name="20% - Accent3 6 2" xfId="4091"/>
    <cellStyle name="20% - Accent3 7" xfId="4092"/>
    <cellStyle name="20% - Accent3 8" xfId="4093"/>
    <cellStyle name="20% - Accent3 9" xfId="4094"/>
    <cellStyle name="20% - Accent4" xfId="6107" builtinId="42" customBuiltin="1"/>
    <cellStyle name="20% - Accent4 10" xfId="4095"/>
    <cellStyle name="20% - Accent4 11" xfId="12174"/>
    <cellStyle name="20% - Accent4 12" xfId="12175"/>
    <cellStyle name="20% - Accent4 2" xfId="4096"/>
    <cellStyle name="20% - Accent4 2 2" xfId="4097"/>
    <cellStyle name="20% - Accent4 2 2 2" xfId="4098"/>
    <cellStyle name="20% - Accent4 2 2 2 2" xfId="4099"/>
    <cellStyle name="20% - Accent4 2 2 3" xfId="4100"/>
    <cellStyle name="20% - Accent4 2 3" xfId="4101"/>
    <cellStyle name="20% - Accent4 2 3 2" xfId="4102"/>
    <cellStyle name="20% - Accent4 2 3 2 2" xfId="4103"/>
    <cellStyle name="20% - Accent4 2 3 3" xfId="4104"/>
    <cellStyle name="20% - Accent4 2 4" xfId="4105"/>
    <cellStyle name="20% - Accent4 2 4 2" xfId="4106"/>
    <cellStyle name="20% - Accent4 2 4 3" xfId="4107"/>
    <cellStyle name="20% - Accent4 2 5" xfId="4108"/>
    <cellStyle name="20% - Accent4 2_2009 GRC Compl Filing - Exhibit D" xfId="4109"/>
    <cellStyle name="20% - Accent4 3" xfId="4110"/>
    <cellStyle name="20% - Accent4 3 2" xfId="4111"/>
    <cellStyle name="20% - Accent4 3 2 2" xfId="4112"/>
    <cellStyle name="20% - Accent4 3 2 3" xfId="4113"/>
    <cellStyle name="20% - Accent4 3 3" xfId="4114"/>
    <cellStyle name="20% - Accent4 3 4" xfId="4115"/>
    <cellStyle name="20% - Accent4 4" xfId="4116"/>
    <cellStyle name="20% - Accent4 4 2" xfId="4117"/>
    <cellStyle name="20% - Accent4 4 2 2" xfId="4118"/>
    <cellStyle name="20% - Accent4 4 2 3" xfId="10088"/>
    <cellStyle name="20% - Accent4 4 2 4" xfId="10089"/>
    <cellStyle name="20% - Accent4 4 3" xfId="4119"/>
    <cellStyle name="20% - Accent4 4 3 2" xfId="10090"/>
    <cellStyle name="20% - Accent4 4 4" xfId="10091"/>
    <cellStyle name="20% - Accent4 4 5" xfId="10092"/>
    <cellStyle name="20% - Accent4 4 6" xfId="10093"/>
    <cellStyle name="20% - Accent4 4 7" xfId="10094"/>
    <cellStyle name="20% - Accent4 4 8" xfId="10095"/>
    <cellStyle name="20% - Accent4 5" xfId="4120"/>
    <cellStyle name="20% - Accent4 5 2" xfId="4121"/>
    <cellStyle name="20% - Accent4 6" xfId="4122"/>
    <cellStyle name="20% - Accent4 6 2" xfId="4123"/>
    <cellStyle name="20% - Accent4 7" xfId="4124"/>
    <cellStyle name="20% - Accent4 8" xfId="4125"/>
    <cellStyle name="20% - Accent4 9" xfId="4126"/>
    <cellStyle name="20% - Accent5" xfId="6111" builtinId="46" customBuiltin="1"/>
    <cellStyle name="20% - Accent5 10" xfId="4127"/>
    <cellStyle name="20% - Accent5 11" xfId="12176"/>
    <cellStyle name="20% - Accent5 12" xfId="12177"/>
    <cellStyle name="20% - Accent5 2" xfId="4128"/>
    <cellStyle name="20% - Accent5 2 2" xfId="4129"/>
    <cellStyle name="20% - Accent5 2 2 2" xfId="4130"/>
    <cellStyle name="20% - Accent5 2 2 2 2" xfId="4131"/>
    <cellStyle name="20% - Accent5 2 2 3" xfId="4132"/>
    <cellStyle name="20% - Accent5 2 3" xfId="4133"/>
    <cellStyle name="20% - Accent5 2 3 2" xfId="4134"/>
    <cellStyle name="20% - Accent5 2 3 2 2" xfId="4135"/>
    <cellStyle name="20% - Accent5 2 3 3" xfId="4136"/>
    <cellStyle name="20% - Accent5 2 4" xfId="4137"/>
    <cellStyle name="20% - Accent5 2 4 2" xfId="4138"/>
    <cellStyle name="20% - Accent5 2 5" xfId="4139"/>
    <cellStyle name="20% - Accent5 2_2009 GRC Compl Filing - Exhibit D" xfId="4140"/>
    <cellStyle name="20% - Accent5 3" xfId="4141"/>
    <cellStyle name="20% - Accent5 3 2" xfId="4142"/>
    <cellStyle name="20% - Accent5 3 2 2" xfId="4143"/>
    <cellStyle name="20% - Accent5 3 2 3" xfId="4144"/>
    <cellStyle name="20% - Accent5 3 3" xfId="4145"/>
    <cellStyle name="20% - Accent5 3 4" xfId="4146"/>
    <cellStyle name="20% - Accent5 4" xfId="4147"/>
    <cellStyle name="20% - Accent5 4 2" xfId="4148"/>
    <cellStyle name="20% - Accent5 4 2 2" xfId="4149"/>
    <cellStyle name="20% - Accent5 4 3" xfId="4150"/>
    <cellStyle name="20% - Accent5 4 4" xfId="10096"/>
    <cellStyle name="20% - Accent5 5" xfId="4151"/>
    <cellStyle name="20% - Accent5 5 2" xfId="4152"/>
    <cellStyle name="20% - Accent5 6" xfId="4153"/>
    <cellStyle name="20% - Accent5 6 2" xfId="4154"/>
    <cellStyle name="20% - Accent5 7" xfId="4155"/>
    <cellStyle name="20% - Accent5 8" xfId="4156"/>
    <cellStyle name="20% - Accent5 9" xfId="4157"/>
    <cellStyle name="20% - Accent6" xfId="6115" builtinId="50" customBuiltin="1"/>
    <cellStyle name="20% - Accent6 10" xfId="4158"/>
    <cellStyle name="20% - Accent6 11" xfId="12178"/>
    <cellStyle name="20% - Accent6 12" xfId="12179"/>
    <cellStyle name="20% - Accent6 2" xfId="4159"/>
    <cellStyle name="20% - Accent6 2 2" xfId="4160"/>
    <cellStyle name="20% - Accent6 2 2 2" xfId="4161"/>
    <cellStyle name="20% - Accent6 2 2 2 2" xfId="4162"/>
    <cellStyle name="20% - Accent6 2 2 3" xfId="4163"/>
    <cellStyle name="20% - Accent6 2 3" xfId="4164"/>
    <cellStyle name="20% - Accent6 2 3 2" xfId="4165"/>
    <cellStyle name="20% - Accent6 2 3 2 2" xfId="4166"/>
    <cellStyle name="20% - Accent6 2 3 3" xfId="4167"/>
    <cellStyle name="20% - Accent6 2 4" xfId="4168"/>
    <cellStyle name="20% - Accent6 2 4 2" xfId="4169"/>
    <cellStyle name="20% - Accent6 2 5" xfId="4170"/>
    <cellStyle name="20% - Accent6 2_2009 GRC Compl Filing - Exhibit D" xfId="4171"/>
    <cellStyle name="20% - Accent6 3" xfId="4172"/>
    <cellStyle name="20% - Accent6 3 2" xfId="4173"/>
    <cellStyle name="20% - Accent6 3 2 2" xfId="4174"/>
    <cellStyle name="20% - Accent6 3 2 3" xfId="4175"/>
    <cellStyle name="20% - Accent6 3 3" xfId="4176"/>
    <cellStyle name="20% - Accent6 3 4" xfId="4177"/>
    <cellStyle name="20% - Accent6 4" xfId="4178"/>
    <cellStyle name="20% - Accent6 4 2" xfId="4179"/>
    <cellStyle name="20% - Accent6 4 2 2" xfId="4180"/>
    <cellStyle name="20% - Accent6 4 2 3" xfId="10097"/>
    <cellStyle name="20% - Accent6 4 2 4" xfId="10098"/>
    <cellStyle name="20% - Accent6 4 3" xfId="4181"/>
    <cellStyle name="20% - Accent6 4 3 2" xfId="10099"/>
    <cellStyle name="20% - Accent6 4 4" xfId="10100"/>
    <cellStyle name="20% - Accent6 4 5" xfId="10101"/>
    <cellStyle name="20% - Accent6 4 6" xfId="10102"/>
    <cellStyle name="20% - Accent6 4 7" xfId="10103"/>
    <cellStyle name="20% - Accent6 4 8" xfId="10104"/>
    <cellStyle name="20% - Accent6 5" xfId="4182"/>
    <cellStyle name="20% - Accent6 5 2" xfId="4183"/>
    <cellStyle name="20% - Accent6 6" xfId="4184"/>
    <cellStyle name="20% - Accent6 6 2" xfId="4185"/>
    <cellStyle name="20% - Accent6 7" xfId="4186"/>
    <cellStyle name="20% - Accent6 8" xfId="4187"/>
    <cellStyle name="20% - Accent6 9" xfId="4188"/>
    <cellStyle name="40% - Accent1" xfId="6096" builtinId="31" customBuiltin="1"/>
    <cellStyle name="40% - Accent1 10" xfId="4189"/>
    <cellStyle name="40% - Accent1 11" xfId="12180"/>
    <cellStyle name="40% - Accent1 12" xfId="12181"/>
    <cellStyle name="40% - Accent1 2" xfId="4190"/>
    <cellStyle name="40% - Accent1 2 2" xfId="4191"/>
    <cellStyle name="40% - Accent1 2 2 2" xfId="4192"/>
    <cellStyle name="40% - Accent1 2 2 2 2" xfId="4193"/>
    <cellStyle name="40% - Accent1 2 2 3" xfId="4194"/>
    <cellStyle name="40% - Accent1 2 3" xfId="4195"/>
    <cellStyle name="40% - Accent1 2 3 2" xfId="4196"/>
    <cellStyle name="40% - Accent1 2 3 2 2" xfId="4197"/>
    <cellStyle name="40% - Accent1 2 3 3" xfId="4198"/>
    <cellStyle name="40% - Accent1 2 4" xfId="4199"/>
    <cellStyle name="40% - Accent1 2 4 2" xfId="4200"/>
    <cellStyle name="40% - Accent1 2 4 3" xfId="4201"/>
    <cellStyle name="40% - Accent1 2 5" xfId="4202"/>
    <cellStyle name="40% - Accent1 2_2009 GRC Compl Filing - Exhibit D" xfId="4203"/>
    <cellStyle name="40% - Accent1 3" xfId="4204"/>
    <cellStyle name="40% - Accent1 3 2" xfId="4205"/>
    <cellStyle name="40% - Accent1 3 2 2" xfId="4206"/>
    <cellStyle name="40% - Accent1 3 2 3" xfId="4207"/>
    <cellStyle name="40% - Accent1 3 3" xfId="4208"/>
    <cellStyle name="40% - Accent1 3 4" xfId="4209"/>
    <cellStyle name="40% - Accent1 4" xfId="4210"/>
    <cellStyle name="40% - Accent1 4 2" xfId="4211"/>
    <cellStyle name="40% - Accent1 4 2 2" xfId="4212"/>
    <cellStyle name="40% - Accent1 4 2 3" xfId="10105"/>
    <cellStyle name="40% - Accent1 4 2 4" xfId="10106"/>
    <cellStyle name="40% - Accent1 4 3" xfId="4213"/>
    <cellStyle name="40% - Accent1 4 3 2" xfId="10107"/>
    <cellStyle name="40% - Accent1 4 4" xfId="10108"/>
    <cellStyle name="40% - Accent1 4 5" xfId="10109"/>
    <cellStyle name="40% - Accent1 4 6" xfId="10110"/>
    <cellStyle name="40% - Accent1 4 7" xfId="10111"/>
    <cellStyle name="40% - Accent1 4 8" xfId="10112"/>
    <cellStyle name="40% - Accent1 5" xfId="4214"/>
    <cellStyle name="40% - Accent1 5 2" xfId="4215"/>
    <cellStyle name="40% - Accent1 6" xfId="4216"/>
    <cellStyle name="40% - Accent1 6 2" xfId="4217"/>
    <cellStyle name="40% - Accent1 7" xfId="4218"/>
    <cellStyle name="40% - Accent1 8" xfId="4219"/>
    <cellStyle name="40% - Accent1 9" xfId="4220"/>
    <cellStyle name="40% - Accent2" xfId="6100" builtinId="35" customBuiltin="1"/>
    <cellStyle name="40% - Accent2 10" xfId="4221"/>
    <cellStyle name="40% - Accent2 11" xfId="12182"/>
    <cellStyle name="40% - Accent2 12" xfId="12183"/>
    <cellStyle name="40% - Accent2 2" xfId="4222"/>
    <cellStyle name="40% - Accent2 2 2" xfId="4223"/>
    <cellStyle name="40% - Accent2 2 2 2" xfId="4224"/>
    <cellStyle name="40% - Accent2 2 2 2 2" xfId="4225"/>
    <cellStyle name="40% - Accent2 2 2 3" xfId="4226"/>
    <cellStyle name="40% - Accent2 2 3" xfId="4227"/>
    <cellStyle name="40% - Accent2 2 3 2" xfId="4228"/>
    <cellStyle name="40% - Accent2 2 3 2 2" xfId="4229"/>
    <cellStyle name="40% - Accent2 2 3 3" xfId="4230"/>
    <cellStyle name="40% - Accent2 2 4" xfId="4231"/>
    <cellStyle name="40% - Accent2 2 4 2" xfId="4232"/>
    <cellStyle name="40% - Accent2 2 5" xfId="4233"/>
    <cellStyle name="40% - Accent2 2_2009 GRC Compl Filing - Exhibit D" xfId="4234"/>
    <cellStyle name="40% - Accent2 3" xfId="4235"/>
    <cellStyle name="40% - Accent2 3 2" xfId="4236"/>
    <cellStyle name="40% - Accent2 3 2 2" xfId="4237"/>
    <cellStyle name="40% - Accent2 3 2 3" xfId="4238"/>
    <cellStyle name="40% - Accent2 3 3" xfId="4239"/>
    <cellStyle name="40% - Accent2 3 4" xfId="4240"/>
    <cellStyle name="40% - Accent2 4" xfId="4241"/>
    <cellStyle name="40% - Accent2 4 2" xfId="4242"/>
    <cellStyle name="40% - Accent2 4 2 2" xfId="4243"/>
    <cellStyle name="40% - Accent2 4 3" xfId="4244"/>
    <cellStyle name="40% - Accent2 4 4" xfId="10113"/>
    <cellStyle name="40% - Accent2 5" xfId="4245"/>
    <cellStyle name="40% - Accent2 5 2" xfId="4246"/>
    <cellStyle name="40% - Accent2 6" xfId="4247"/>
    <cellStyle name="40% - Accent2 6 2" xfId="4248"/>
    <cellStyle name="40% - Accent2 7" xfId="4249"/>
    <cellStyle name="40% - Accent2 8" xfId="4250"/>
    <cellStyle name="40% - Accent2 9" xfId="4251"/>
    <cellStyle name="40% - Accent3" xfId="6104" builtinId="39" customBuiltin="1"/>
    <cellStyle name="40% - Accent3 10" xfId="4252"/>
    <cellStyle name="40% - Accent3 11" xfId="12184"/>
    <cellStyle name="40% - Accent3 12" xfId="12185"/>
    <cellStyle name="40% - Accent3 2" xfId="4253"/>
    <cellStyle name="40% - Accent3 2 2" xfId="4254"/>
    <cellStyle name="40% - Accent3 2 2 2" xfId="4255"/>
    <cellStyle name="40% - Accent3 2 2 2 2" xfId="4256"/>
    <cellStyle name="40% - Accent3 2 2 3" xfId="4257"/>
    <cellStyle name="40% - Accent3 2 3" xfId="4258"/>
    <cellStyle name="40% - Accent3 2 3 2" xfId="4259"/>
    <cellStyle name="40% - Accent3 2 3 2 2" xfId="4260"/>
    <cellStyle name="40% - Accent3 2 3 3" xfId="4261"/>
    <cellStyle name="40% - Accent3 2 4" xfId="4262"/>
    <cellStyle name="40% - Accent3 2 4 2" xfId="4263"/>
    <cellStyle name="40% - Accent3 2 4 3" xfId="4264"/>
    <cellStyle name="40% - Accent3 2 5" xfId="4265"/>
    <cellStyle name="40% - Accent3 2_2009 GRC Compl Filing - Exhibit D" xfId="4266"/>
    <cellStyle name="40% - Accent3 3" xfId="4267"/>
    <cellStyle name="40% - Accent3 3 2" xfId="4268"/>
    <cellStyle name="40% - Accent3 3 2 2" xfId="4269"/>
    <cellStyle name="40% - Accent3 3 2 3" xfId="4270"/>
    <cellStyle name="40% - Accent3 3 3" xfId="4271"/>
    <cellStyle name="40% - Accent3 3 4" xfId="4272"/>
    <cellStyle name="40% - Accent3 4" xfId="4273"/>
    <cellStyle name="40% - Accent3 4 2" xfId="4274"/>
    <cellStyle name="40% - Accent3 4 2 2" xfId="4275"/>
    <cellStyle name="40% - Accent3 4 2 3" xfId="10114"/>
    <cellStyle name="40% - Accent3 4 2 4" xfId="10115"/>
    <cellStyle name="40% - Accent3 4 3" xfId="4276"/>
    <cellStyle name="40% - Accent3 4 3 2" xfId="10116"/>
    <cellStyle name="40% - Accent3 4 4" xfId="10117"/>
    <cellStyle name="40% - Accent3 4 5" xfId="10118"/>
    <cellStyle name="40% - Accent3 4 6" xfId="10119"/>
    <cellStyle name="40% - Accent3 4 7" xfId="10120"/>
    <cellStyle name="40% - Accent3 4 8" xfId="10121"/>
    <cellStyle name="40% - Accent3 5" xfId="4277"/>
    <cellStyle name="40% - Accent3 5 2" xfId="4278"/>
    <cellStyle name="40% - Accent3 6" xfId="4279"/>
    <cellStyle name="40% - Accent3 6 2" xfId="4280"/>
    <cellStyle name="40% - Accent3 7" xfId="4281"/>
    <cellStyle name="40% - Accent3 8" xfId="4282"/>
    <cellStyle name="40% - Accent3 9" xfId="4283"/>
    <cellStyle name="40% - Accent4" xfId="6108" builtinId="43" customBuiltin="1"/>
    <cellStyle name="40% - Accent4 10" xfId="4284"/>
    <cellStyle name="40% - Accent4 11" xfId="12186"/>
    <cellStyle name="40% - Accent4 12" xfId="12187"/>
    <cellStyle name="40% - Accent4 2" xfId="4285"/>
    <cellStyle name="40% - Accent4 2 2" xfId="4286"/>
    <cellStyle name="40% - Accent4 2 2 2" xfId="4287"/>
    <cellStyle name="40% - Accent4 2 2 2 2" xfId="4288"/>
    <cellStyle name="40% - Accent4 2 2 3" xfId="4289"/>
    <cellStyle name="40% - Accent4 2 3" xfId="4290"/>
    <cellStyle name="40% - Accent4 2 3 2" xfId="4291"/>
    <cellStyle name="40% - Accent4 2 3 2 2" xfId="4292"/>
    <cellStyle name="40% - Accent4 2 3 3" xfId="4293"/>
    <cellStyle name="40% - Accent4 2 4" xfId="4294"/>
    <cellStyle name="40% - Accent4 2 4 2" xfId="4295"/>
    <cellStyle name="40% - Accent4 2 4 3" xfId="4296"/>
    <cellStyle name="40% - Accent4 2 5" xfId="4297"/>
    <cellStyle name="40% - Accent4 2_2009 GRC Compl Filing - Exhibit D" xfId="4298"/>
    <cellStyle name="40% - Accent4 3" xfId="4299"/>
    <cellStyle name="40% - Accent4 3 2" xfId="4300"/>
    <cellStyle name="40% - Accent4 3 2 2" xfId="4301"/>
    <cellStyle name="40% - Accent4 3 2 3" xfId="4302"/>
    <cellStyle name="40% - Accent4 3 3" xfId="4303"/>
    <cellStyle name="40% - Accent4 3 4" xfId="4304"/>
    <cellStyle name="40% - Accent4 4" xfId="4305"/>
    <cellStyle name="40% - Accent4 4 2" xfId="4306"/>
    <cellStyle name="40% - Accent4 4 2 2" xfId="4307"/>
    <cellStyle name="40% - Accent4 4 2 3" xfId="10122"/>
    <cellStyle name="40% - Accent4 4 2 4" xfId="10123"/>
    <cellStyle name="40% - Accent4 4 3" xfId="4308"/>
    <cellStyle name="40% - Accent4 4 3 2" xfId="10124"/>
    <cellStyle name="40% - Accent4 4 4" xfId="10125"/>
    <cellStyle name="40% - Accent4 4 5" xfId="10126"/>
    <cellStyle name="40% - Accent4 4 6" xfId="10127"/>
    <cellStyle name="40% - Accent4 4 7" xfId="10128"/>
    <cellStyle name="40% - Accent4 4 8" xfId="10129"/>
    <cellStyle name="40% - Accent4 5" xfId="4309"/>
    <cellStyle name="40% - Accent4 5 2" xfId="4310"/>
    <cellStyle name="40% - Accent4 6" xfId="4311"/>
    <cellStyle name="40% - Accent4 6 2" xfId="4312"/>
    <cellStyle name="40% - Accent4 7" xfId="4313"/>
    <cellStyle name="40% - Accent4 8" xfId="4314"/>
    <cellStyle name="40% - Accent4 9" xfId="4315"/>
    <cellStyle name="40% - Accent5" xfId="6112" builtinId="47" customBuiltin="1"/>
    <cellStyle name="40% - Accent5 10" xfId="4316"/>
    <cellStyle name="40% - Accent5 11" xfId="12188"/>
    <cellStyle name="40% - Accent5 12" xfId="12189"/>
    <cellStyle name="40% - Accent5 2" xfId="4317"/>
    <cellStyle name="40% - Accent5 2 2" xfId="4318"/>
    <cellStyle name="40% - Accent5 2 2 2" xfId="4319"/>
    <cellStyle name="40% - Accent5 2 2 2 2" xfId="4320"/>
    <cellStyle name="40% - Accent5 2 2 3" xfId="4321"/>
    <cellStyle name="40% - Accent5 2 3" xfId="4322"/>
    <cellStyle name="40% - Accent5 2 3 2" xfId="4323"/>
    <cellStyle name="40% - Accent5 2 3 2 2" xfId="4324"/>
    <cellStyle name="40% - Accent5 2 3 3" xfId="4325"/>
    <cellStyle name="40% - Accent5 2 4" xfId="4326"/>
    <cellStyle name="40% - Accent5 2 4 2" xfId="4327"/>
    <cellStyle name="40% - Accent5 2 5" xfId="4328"/>
    <cellStyle name="40% - Accent5 2_2009 GRC Compl Filing - Exhibit D" xfId="4329"/>
    <cellStyle name="40% - Accent5 3" xfId="4330"/>
    <cellStyle name="40% - Accent5 3 2" xfId="4331"/>
    <cellStyle name="40% - Accent5 3 2 2" xfId="4332"/>
    <cellStyle name="40% - Accent5 3 2 3" xfId="4333"/>
    <cellStyle name="40% - Accent5 3 3" xfId="4334"/>
    <cellStyle name="40% - Accent5 3 4" xfId="4335"/>
    <cellStyle name="40% - Accent5 4" xfId="4336"/>
    <cellStyle name="40% - Accent5 4 2" xfId="4337"/>
    <cellStyle name="40% - Accent5 4 2 2" xfId="4338"/>
    <cellStyle name="40% - Accent5 4 2 3" xfId="10130"/>
    <cellStyle name="40% - Accent5 4 2 4" xfId="10131"/>
    <cellStyle name="40% - Accent5 4 3" xfId="4339"/>
    <cellStyle name="40% - Accent5 4 3 2" xfId="10132"/>
    <cellStyle name="40% - Accent5 4 4" xfId="10133"/>
    <cellStyle name="40% - Accent5 4 5" xfId="10134"/>
    <cellStyle name="40% - Accent5 4 6" xfId="10135"/>
    <cellStyle name="40% - Accent5 4 7" xfId="10136"/>
    <cellStyle name="40% - Accent5 4 8" xfId="10137"/>
    <cellStyle name="40% - Accent5 5" xfId="4340"/>
    <cellStyle name="40% - Accent5 5 2" xfId="4341"/>
    <cellStyle name="40% - Accent5 6" xfId="4342"/>
    <cellStyle name="40% - Accent5 6 2" xfId="4343"/>
    <cellStyle name="40% - Accent5 7" xfId="4344"/>
    <cellStyle name="40% - Accent5 8" xfId="4345"/>
    <cellStyle name="40% - Accent5 9" xfId="4346"/>
    <cellStyle name="40% - Accent6" xfId="6116" builtinId="51" customBuiltin="1"/>
    <cellStyle name="40% - Accent6 10" xfId="4347"/>
    <cellStyle name="40% - Accent6 11" xfId="12190"/>
    <cellStyle name="40% - Accent6 12" xfId="12191"/>
    <cellStyle name="40% - Accent6 2" xfId="4348"/>
    <cellStyle name="40% - Accent6 2 2" xfId="4349"/>
    <cellStyle name="40% - Accent6 2 2 2" xfId="4350"/>
    <cellStyle name="40% - Accent6 2 2 2 2" xfId="4351"/>
    <cellStyle name="40% - Accent6 2 2 3" xfId="4352"/>
    <cellStyle name="40% - Accent6 2 3" xfId="4353"/>
    <cellStyle name="40% - Accent6 2 3 2" xfId="4354"/>
    <cellStyle name="40% - Accent6 2 3 2 2" xfId="4355"/>
    <cellStyle name="40% - Accent6 2 3 3" xfId="4356"/>
    <cellStyle name="40% - Accent6 2 4" xfId="4357"/>
    <cellStyle name="40% - Accent6 2 4 2" xfId="4358"/>
    <cellStyle name="40% - Accent6 2 4 3" xfId="4359"/>
    <cellStyle name="40% - Accent6 2 5" xfId="4360"/>
    <cellStyle name="40% - Accent6 2_2009 GRC Compl Filing - Exhibit D" xfId="4361"/>
    <cellStyle name="40% - Accent6 3" xfId="4362"/>
    <cellStyle name="40% - Accent6 3 2" xfId="4363"/>
    <cellStyle name="40% - Accent6 3 2 2" xfId="4364"/>
    <cellStyle name="40% - Accent6 3 2 3" xfId="4365"/>
    <cellStyle name="40% - Accent6 3 3" xfId="4366"/>
    <cellStyle name="40% - Accent6 3 4" xfId="4367"/>
    <cellStyle name="40% - Accent6 4" xfId="4368"/>
    <cellStyle name="40% - Accent6 4 2" xfId="4369"/>
    <cellStyle name="40% - Accent6 4 2 2" xfId="4370"/>
    <cellStyle name="40% - Accent6 4 2 3" xfId="10138"/>
    <cellStyle name="40% - Accent6 4 2 4" xfId="10139"/>
    <cellStyle name="40% - Accent6 4 3" xfId="4371"/>
    <cellStyle name="40% - Accent6 4 3 2" xfId="10140"/>
    <cellStyle name="40% - Accent6 4 4" xfId="10141"/>
    <cellStyle name="40% - Accent6 4 5" xfId="10142"/>
    <cellStyle name="40% - Accent6 4 6" xfId="10143"/>
    <cellStyle name="40% - Accent6 4 7" xfId="10144"/>
    <cellStyle name="40% - Accent6 4 8" xfId="10145"/>
    <cellStyle name="40% - Accent6 5" xfId="4372"/>
    <cellStyle name="40% - Accent6 5 2" xfId="4373"/>
    <cellStyle name="40% - Accent6 6" xfId="4374"/>
    <cellStyle name="40% - Accent6 6 2" xfId="4375"/>
    <cellStyle name="40% - Accent6 7" xfId="4376"/>
    <cellStyle name="40% - Accent6 8" xfId="4377"/>
    <cellStyle name="40% - Accent6 9" xfId="4378"/>
    <cellStyle name="60% - Accent1" xfId="6097" builtinId="32" customBuiltin="1"/>
    <cellStyle name="60% - Accent1 2" xfId="4379"/>
    <cellStyle name="60% - Accent1 2 2" xfId="4380"/>
    <cellStyle name="60% - Accent1 2 2 2" xfId="4381"/>
    <cellStyle name="60% - Accent1 2 3" xfId="4382"/>
    <cellStyle name="60% - Accent1 2 4" xfId="4383"/>
    <cellStyle name="60% - Accent1 3" xfId="4384"/>
    <cellStyle name="60% - Accent1 3 2" xfId="4385"/>
    <cellStyle name="60% - Accent1 3 3" xfId="10146"/>
    <cellStyle name="60% - Accent1 3 4" xfId="10147"/>
    <cellStyle name="60% - Accent1 4" xfId="4386"/>
    <cellStyle name="60% - Accent1 5" xfId="4387"/>
    <cellStyle name="60% - Accent1 6" xfId="4388"/>
    <cellStyle name="60% - Accent1 7" xfId="4389"/>
    <cellStyle name="60% - Accent1 8" xfId="12192"/>
    <cellStyle name="60% - Accent1 9" xfId="12193"/>
    <cellStyle name="60% - Accent2" xfId="6101" builtinId="36" customBuiltin="1"/>
    <cellStyle name="60% - Accent2 2" xfId="4390"/>
    <cellStyle name="60% - Accent2 2 2" xfId="4391"/>
    <cellStyle name="60% - Accent2 2 2 2" xfId="4392"/>
    <cellStyle name="60% - Accent2 2 3" xfId="4393"/>
    <cellStyle name="60% - Accent2 2 4" xfId="4394"/>
    <cellStyle name="60% - Accent2 3" xfId="4395"/>
    <cellStyle name="60% - Accent2 3 2" xfId="4396"/>
    <cellStyle name="60% - Accent2 3 3" xfId="10148"/>
    <cellStyle name="60% - Accent2 3 4" xfId="10149"/>
    <cellStyle name="60% - Accent2 4" xfId="4397"/>
    <cellStyle name="60% - Accent2 5" xfId="4398"/>
    <cellStyle name="60% - Accent2 6" xfId="4399"/>
    <cellStyle name="60% - Accent2 7" xfId="4400"/>
    <cellStyle name="60% - Accent2 8" xfId="12194"/>
    <cellStyle name="60% - Accent2 9" xfId="12195"/>
    <cellStyle name="60% - Accent3" xfId="6105" builtinId="40" customBuiltin="1"/>
    <cellStyle name="60% - Accent3 2" xfId="4401"/>
    <cellStyle name="60% - Accent3 2 2" xfId="4402"/>
    <cellStyle name="60% - Accent3 2 2 2" xfId="4403"/>
    <cellStyle name="60% - Accent3 2 3" xfId="4404"/>
    <cellStyle name="60% - Accent3 2 4" xfId="4405"/>
    <cellStyle name="60% - Accent3 3" xfId="4406"/>
    <cellStyle name="60% - Accent3 3 2" xfId="4407"/>
    <cellStyle name="60% - Accent3 3 3" xfId="10150"/>
    <cellStyle name="60% - Accent3 3 4" xfId="10151"/>
    <cellStyle name="60% - Accent3 4" xfId="4408"/>
    <cellStyle name="60% - Accent3 5" xfId="4409"/>
    <cellStyle name="60% - Accent3 6" xfId="4410"/>
    <cellStyle name="60% - Accent3 7" xfId="4411"/>
    <cellStyle name="60% - Accent3 8" xfId="12196"/>
    <cellStyle name="60% - Accent3 9" xfId="12197"/>
    <cellStyle name="60% - Accent4" xfId="6109" builtinId="44" customBuiltin="1"/>
    <cellStyle name="60% - Accent4 2" xfId="4412"/>
    <cellStyle name="60% - Accent4 2 2" xfId="4413"/>
    <cellStyle name="60% - Accent4 2 2 2" xfId="4414"/>
    <cellStyle name="60% - Accent4 2 3" xfId="4415"/>
    <cellStyle name="60% - Accent4 2 4" xfId="4416"/>
    <cellStyle name="60% - Accent4 3" xfId="4417"/>
    <cellStyle name="60% - Accent4 3 2" xfId="4418"/>
    <cellStyle name="60% - Accent4 3 3" xfId="10152"/>
    <cellStyle name="60% - Accent4 3 4" xfId="10153"/>
    <cellStyle name="60% - Accent4 4" xfId="4419"/>
    <cellStyle name="60% - Accent4 5" xfId="4420"/>
    <cellStyle name="60% - Accent4 6" xfId="4421"/>
    <cellStyle name="60% - Accent4 7" xfId="4422"/>
    <cellStyle name="60% - Accent4 8" xfId="12198"/>
    <cellStyle name="60% - Accent4 9" xfId="12199"/>
    <cellStyle name="60% - Accent5" xfId="6113" builtinId="48" customBuiltin="1"/>
    <cellStyle name="60% - Accent5 2" xfId="4423"/>
    <cellStyle name="60% - Accent5 2 2" xfId="4424"/>
    <cellStyle name="60% - Accent5 2 2 2" xfId="4425"/>
    <cellStyle name="60% - Accent5 2 3" xfId="4426"/>
    <cellStyle name="60% - Accent5 2 4" xfId="4427"/>
    <cellStyle name="60% - Accent5 3" xfId="4428"/>
    <cellStyle name="60% - Accent5 3 2" xfId="4429"/>
    <cellStyle name="60% - Accent5 3 3" xfId="10154"/>
    <cellStyle name="60% - Accent5 3 4" xfId="10155"/>
    <cellStyle name="60% - Accent5 4" xfId="4430"/>
    <cellStyle name="60% - Accent5 5" xfId="4431"/>
    <cellStyle name="60% - Accent5 6" xfId="4432"/>
    <cellStyle name="60% - Accent5 7" xfId="4433"/>
    <cellStyle name="60% - Accent5 8" xfId="12200"/>
    <cellStyle name="60% - Accent5 9" xfId="12201"/>
    <cellStyle name="60% - Accent6" xfId="6117" builtinId="52" customBuiltin="1"/>
    <cellStyle name="60% - Accent6 2" xfId="4434"/>
    <cellStyle name="60% - Accent6 2 2" xfId="4435"/>
    <cellStyle name="60% - Accent6 2 2 2" xfId="4436"/>
    <cellStyle name="60% - Accent6 2 3" xfId="4437"/>
    <cellStyle name="60% - Accent6 2 4" xfId="4438"/>
    <cellStyle name="60% - Accent6 3" xfId="4439"/>
    <cellStyle name="60% - Accent6 3 2" xfId="4440"/>
    <cellStyle name="60% - Accent6 3 3" xfId="10156"/>
    <cellStyle name="60% - Accent6 3 4" xfId="10157"/>
    <cellStyle name="60% - Accent6 4" xfId="4441"/>
    <cellStyle name="60% - Accent6 5" xfId="4442"/>
    <cellStyle name="60% - Accent6 6" xfId="4443"/>
    <cellStyle name="60% - Accent6 7" xfId="4444"/>
    <cellStyle name="60% - Accent6 8" xfId="12202"/>
    <cellStyle name="60% - Accent6 9" xfId="12203"/>
    <cellStyle name="Accent1" xfId="6094" builtinId="29" customBuiltin="1"/>
    <cellStyle name="Accent1 - 20%" xfId="2"/>
    <cellStyle name="Accent1 - 20% 2" xfId="10158"/>
    <cellStyle name="Accent1 - 40%" xfId="3"/>
    <cellStyle name="Accent1 - 40% 2" xfId="10159"/>
    <cellStyle name="Accent1 - 60%" xfId="4"/>
    <cellStyle name="Accent1 10" xfId="10160"/>
    <cellStyle name="Accent1 11" xfId="10161"/>
    <cellStyle name="Accent1 12" xfId="12204"/>
    <cellStyle name="Accent1 13" xfId="12205"/>
    <cellStyle name="Accent1 14" xfId="12206"/>
    <cellStyle name="Accent1 15" xfId="12207"/>
    <cellStyle name="Accent1 16" xfId="12208"/>
    <cellStyle name="Accent1 17" xfId="12209"/>
    <cellStyle name="Accent1 18" xfId="12210"/>
    <cellStyle name="Accent1 2" xfId="5"/>
    <cellStyle name="Accent1 2 2" xfId="4445"/>
    <cellStyle name="Accent1 2 2 2" xfId="4446"/>
    <cellStyle name="Accent1 2 3" xfId="4447"/>
    <cellStyle name="Accent1 2 4" xfId="4448"/>
    <cellStyle name="Accent1 3" xfId="6"/>
    <cellStyle name="Accent1 3 2" xfId="4449"/>
    <cellStyle name="Accent1 3 3" xfId="10162"/>
    <cellStyle name="Accent1 3 4" xfId="10163"/>
    <cellStyle name="Accent1 4" xfId="7"/>
    <cellStyle name="Accent1 4 2" xfId="10164"/>
    <cellStyle name="Accent1 4 3" xfId="10165"/>
    <cellStyle name="Accent1 5" xfId="4450"/>
    <cellStyle name="Accent1 6" xfId="4451"/>
    <cellStyle name="Accent1 7" xfId="4452"/>
    <cellStyle name="Accent1 8" xfId="10166"/>
    <cellStyle name="Accent1 9" xfId="10167"/>
    <cellStyle name="Accent2" xfId="6098" builtinId="33" customBuiltin="1"/>
    <cellStyle name="Accent2 - 20%" xfId="8"/>
    <cellStyle name="Accent2 - 20% 2" xfId="10168"/>
    <cellStyle name="Accent2 - 40%" xfId="9"/>
    <cellStyle name="Accent2 - 40% 2" xfId="10169"/>
    <cellStyle name="Accent2 - 60%" xfId="10"/>
    <cellStyle name="Accent2 10" xfId="10170"/>
    <cellStyle name="Accent2 11" xfId="10171"/>
    <cellStyle name="Accent2 12" xfId="12211"/>
    <cellStyle name="Accent2 13" xfId="12212"/>
    <cellStyle name="Accent2 14" xfId="12213"/>
    <cellStyle name="Accent2 15" xfId="12214"/>
    <cellStyle name="Accent2 16" xfId="12215"/>
    <cellStyle name="Accent2 17" xfId="12216"/>
    <cellStyle name="Accent2 18" xfId="12217"/>
    <cellStyle name="Accent2 2" xfId="11"/>
    <cellStyle name="Accent2 2 2" xfId="4453"/>
    <cellStyle name="Accent2 2 2 2" xfId="4454"/>
    <cellStyle name="Accent2 2 3" xfId="4455"/>
    <cellStyle name="Accent2 2 4" xfId="4456"/>
    <cellStyle name="Accent2 3" xfId="12"/>
    <cellStyle name="Accent2 3 2" xfId="4457"/>
    <cellStyle name="Accent2 3 3" xfId="10172"/>
    <cellStyle name="Accent2 3 4" xfId="10173"/>
    <cellStyle name="Accent2 4" xfId="13"/>
    <cellStyle name="Accent2 4 2" xfId="10174"/>
    <cellStyle name="Accent2 4 3" xfId="10175"/>
    <cellStyle name="Accent2 5" xfId="4458"/>
    <cellStyle name="Accent2 6" xfId="4459"/>
    <cellStyle name="Accent2 7" xfId="4460"/>
    <cellStyle name="Accent2 8" xfId="10176"/>
    <cellStyle name="Accent2 9" xfId="10177"/>
    <cellStyle name="Accent3" xfId="6102" builtinId="37" customBuiltin="1"/>
    <cellStyle name="Accent3 - 20%" xfId="14"/>
    <cellStyle name="Accent3 - 20% 2" xfId="10178"/>
    <cellStyle name="Accent3 - 40%" xfId="15"/>
    <cellStyle name="Accent3 - 40% 2" xfId="10179"/>
    <cellStyle name="Accent3 - 60%" xfId="16"/>
    <cellStyle name="Accent3 10" xfId="10180"/>
    <cellStyle name="Accent3 11" xfId="10181"/>
    <cellStyle name="Accent3 12" xfId="12218"/>
    <cellStyle name="Accent3 13" xfId="12219"/>
    <cellStyle name="Accent3 14" xfId="12220"/>
    <cellStyle name="Accent3 15" xfId="12221"/>
    <cellStyle name="Accent3 16" xfId="12222"/>
    <cellStyle name="Accent3 17" xfId="12223"/>
    <cellStyle name="Accent3 18" xfId="12224"/>
    <cellStyle name="Accent3 2" xfId="17"/>
    <cellStyle name="Accent3 2 2" xfId="4461"/>
    <cellStyle name="Accent3 2 2 2" xfId="4462"/>
    <cellStyle name="Accent3 2 3" xfId="4463"/>
    <cellStyle name="Accent3 2 4" xfId="4464"/>
    <cellStyle name="Accent3 3" xfId="18"/>
    <cellStyle name="Accent3 3 2" xfId="4465"/>
    <cellStyle name="Accent3 3 3" xfId="10182"/>
    <cellStyle name="Accent3 3 4" xfId="10183"/>
    <cellStyle name="Accent3 4" xfId="19"/>
    <cellStyle name="Accent3 4 2" xfId="10184"/>
    <cellStyle name="Accent3 4 3" xfId="10185"/>
    <cellStyle name="Accent3 5" xfId="4466"/>
    <cellStyle name="Accent3 6" xfId="4467"/>
    <cellStyle name="Accent3 7" xfId="4468"/>
    <cellStyle name="Accent3 8" xfId="10186"/>
    <cellStyle name="Accent3 9" xfId="10187"/>
    <cellStyle name="Accent4" xfId="6106" builtinId="41" customBuiltin="1"/>
    <cellStyle name="Accent4 - 20%" xfId="20"/>
    <cellStyle name="Accent4 - 20% 2" xfId="10188"/>
    <cellStyle name="Accent4 - 40%" xfId="21"/>
    <cellStyle name="Accent4 - 40% 2" xfId="10189"/>
    <cellStyle name="Accent4 - 60%" xfId="22"/>
    <cellStyle name="Accent4 10" xfId="10190"/>
    <cellStyle name="Accent4 11" xfId="10191"/>
    <cellStyle name="Accent4 12" xfId="12225"/>
    <cellStyle name="Accent4 13" xfId="12226"/>
    <cellStyle name="Accent4 14" xfId="12227"/>
    <cellStyle name="Accent4 15" xfId="12228"/>
    <cellStyle name="Accent4 16" xfId="12229"/>
    <cellStyle name="Accent4 17" xfId="12230"/>
    <cellStyle name="Accent4 18" xfId="12231"/>
    <cellStyle name="Accent4 2" xfId="23"/>
    <cellStyle name="Accent4 2 2" xfId="4469"/>
    <cellStyle name="Accent4 2 2 2" xfId="4470"/>
    <cellStyle name="Accent4 2 3" xfId="4471"/>
    <cellStyle name="Accent4 2 4" xfId="4472"/>
    <cellStyle name="Accent4 3" xfId="24"/>
    <cellStyle name="Accent4 3 2" xfId="4473"/>
    <cellStyle name="Accent4 3 3" xfId="10192"/>
    <cellStyle name="Accent4 3 4" xfId="10193"/>
    <cellStyle name="Accent4 4" xfId="25"/>
    <cellStyle name="Accent4 4 2" xfId="10194"/>
    <cellStyle name="Accent4 4 3" xfId="10195"/>
    <cellStyle name="Accent4 5" xfId="4474"/>
    <cellStyle name="Accent4 6" xfId="4475"/>
    <cellStyle name="Accent4 7" xfId="4476"/>
    <cellStyle name="Accent4 8" xfId="10196"/>
    <cellStyle name="Accent4 9" xfId="10197"/>
    <cellStyle name="Accent5" xfId="6110" builtinId="45" customBuiltin="1"/>
    <cellStyle name="Accent5 - 20%" xfId="26"/>
    <cellStyle name="Accent5 - 20% 2" xfId="10198"/>
    <cellStyle name="Accent5 - 40%" xfId="27"/>
    <cellStyle name="Accent5 - 40% 2" xfId="10199"/>
    <cellStyle name="Accent5 - 60%" xfId="28"/>
    <cellStyle name="Accent5 10" xfId="10200"/>
    <cellStyle name="Accent5 11" xfId="10201"/>
    <cellStyle name="Accent5 12" xfId="10202"/>
    <cellStyle name="Accent5 13" xfId="10203"/>
    <cellStyle name="Accent5 14" xfId="10204"/>
    <cellStyle name="Accent5 15" xfId="10205"/>
    <cellStyle name="Accent5 16" xfId="10206"/>
    <cellStyle name="Accent5 17" xfId="10207"/>
    <cellStyle name="Accent5 18" xfId="10208"/>
    <cellStyle name="Accent5 19" xfId="10209"/>
    <cellStyle name="Accent5 2" xfId="29"/>
    <cellStyle name="Accent5 2 2" xfId="4477"/>
    <cellStyle name="Accent5 2 2 2" xfId="4478"/>
    <cellStyle name="Accent5 2 3" xfId="4479"/>
    <cellStyle name="Accent5 2 4" xfId="4480"/>
    <cellStyle name="Accent5 20" xfId="10210"/>
    <cellStyle name="Accent5 21" xfId="10211"/>
    <cellStyle name="Accent5 22" xfId="10212"/>
    <cellStyle name="Accent5 23" xfId="10213"/>
    <cellStyle name="Accent5 24" xfId="10214"/>
    <cellStyle name="Accent5 25" xfId="10215"/>
    <cellStyle name="Accent5 26" xfId="10216"/>
    <cellStyle name="Accent5 27" xfId="10217"/>
    <cellStyle name="Accent5 28" xfId="10218"/>
    <cellStyle name="Accent5 29" xfId="10219"/>
    <cellStyle name="Accent5 3" xfId="30"/>
    <cellStyle name="Accent5 3 2" xfId="4481"/>
    <cellStyle name="Accent5 3 3" xfId="10220"/>
    <cellStyle name="Accent5 30" xfId="10221"/>
    <cellStyle name="Accent5 31" xfId="10222"/>
    <cellStyle name="Accent5 32" xfId="10223"/>
    <cellStyle name="Accent5 4" xfId="31"/>
    <cellStyle name="Accent5 5" xfId="4482"/>
    <cellStyle name="Accent5 6" xfId="4483"/>
    <cellStyle name="Accent5 7" xfId="10224"/>
    <cellStyle name="Accent5 8" xfId="10225"/>
    <cellStyle name="Accent5 9" xfId="10226"/>
    <cellStyle name="Accent6" xfId="6114" builtinId="49" customBuiltin="1"/>
    <cellStyle name="Accent6 - 20%" xfId="32"/>
    <cellStyle name="Accent6 - 20% 2" xfId="10227"/>
    <cellStyle name="Accent6 - 40%" xfId="33"/>
    <cellStyle name="Accent6 - 40% 2" xfId="10228"/>
    <cellStyle name="Accent6 - 60%" xfId="34"/>
    <cellStyle name="Accent6 10" xfId="10229"/>
    <cellStyle name="Accent6 11" xfId="10230"/>
    <cellStyle name="Accent6 12" xfId="12232"/>
    <cellStyle name="Accent6 13" xfId="12233"/>
    <cellStyle name="Accent6 14" xfId="12234"/>
    <cellStyle name="Accent6 15" xfId="12235"/>
    <cellStyle name="Accent6 16" xfId="12236"/>
    <cellStyle name="Accent6 17" xfId="12237"/>
    <cellStyle name="Accent6 18" xfId="12238"/>
    <cellStyle name="Accent6 2" xfId="35"/>
    <cellStyle name="Accent6 2 2" xfId="4484"/>
    <cellStyle name="Accent6 2 2 2" xfId="4485"/>
    <cellStyle name="Accent6 2 3" xfId="4486"/>
    <cellStyle name="Accent6 2 4" xfId="4487"/>
    <cellStyle name="Accent6 3" xfId="36"/>
    <cellStyle name="Accent6 3 2" xfId="4488"/>
    <cellStyle name="Accent6 3 3" xfId="10231"/>
    <cellStyle name="Accent6 3 4" xfId="10232"/>
    <cellStyle name="Accent6 4" xfId="37"/>
    <cellStyle name="Accent6 4 2" xfId="10233"/>
    <cellStyle name="Accent6 4 3" xfId="10234"/>
    <cellStyle name="Accent6 5" xfId="4489"/>
    <cellStyle name="Accent6 6" xfId="4490"/>
    <cellStyle name="Accent6 7" xfId="4491"/>
    <cellStyle name="Accent6 8" xfId="10235"/>
    <cellStyle name="Accent6 9" xfId="10236"/>
    <cellStyle name="Bad" xfId="6084" builtinId="27" customBuiltin="1"/>
    <cellStyle name="Bad 2" xfId="38"/>
    <cellStyle name="Bad 2 2" xfId="4492"/>
    <cellStyle name="Bad 2 2 2" xfId="4493"/>
    <cellStyle name="Bad 2 3" xfId="4494"/>
    <cellStyle name="Bad 2 4" xfId="4495"/>
    <cellStyle name="Bad 3" xfId="4496"/>
    <cellStyle name="Bad 3 2" xfId="4497"/>
    <cellStyle name="Bad 3 3" xfId="10237"/>
    <cellStyle name="Bad 3 4" xfId="10238"/>
    <cellStyle name="Bad 4" xfId="4498"/>
    <cellStyle name="Bad 5" xfId="4499"/>
    <cellStyle name="Bad 6" xfId="4500"/>
    <cellStyle name="Bad 7" xfId="4501"/>
    <cellStyle name="Bad 8" xfId="12239"/>
    <cellStyle name="Bad 9" xfId="12240"/>
    <cellStyle name="Band 2" xfId="4502"/>
    <cellStyle name="blank" xfId="10239"/>
    <cellStyle name="bld-li - Style4" xfId="4503"/>
    <cellStyle name="C06_Main text" xfId="4504"/>
    <cellStyle name="C07_Main text Bold Green" xfId="4505"/>
    <cellStyle name="C08_2001 Col heads" xfId="4506"/>
    <cellStyle name="C10_2001 Figs Black" xfId="4507"/>
    <cellStyle name="C11_2002 Figs Bold Green" xfId="4508"/>
    <cellStyle name="C13_2001 Figs 1 decimals" xfId="4509"/>
    <cellStyle name="C15_Main text Bold Black" xfId="4510"/>
    <cellStyle name="Calc Currency (0)" xfId="4511"/>
    <cellStyle name="Calc Currency (0) 2" xfId="4512"/>
    <cellStyle name="Calc Currency (0) 2 2" xfId="10240"/>
    <cellStyle name="Calc Currency (0) 3" xfId="10241"/>
    <cellStyle name="Calc Currency (0) 4" xfId="10242"/>
    <cellStyle name="Calculation" xfId="6088" builtinId="22" customBuiltin="1"/>
    <cellStyle name="Calculation 10" xfId="4513"/>
    <cellStyle name="Calculation 2" xfId="39"/>
    <cellStyle name="Calculation 2 2" xfId="4514"/>
    <cellStyle name="Calculation 2 2 2" xfId="4515"/>
    <cellStyle name="Calculation 2 2 2 2" xfId="10243"/>
    <cellStyle name="Calculation 2 2 2 3" xfId="10244"/>
    <cellStyle name="Calculation 2 2 2 4" xfId="10245"/>
    <cellStyle name="Calculation 2 2 2 5" xfId="10246"/>
    <cellStyle name="Calculation 2 2 3" xfId="4516"/>
    <cellStyle name="Calculation 2 3" xfId="4517"/>
    <cellStyle name="Calculation 2 3 2" xfId="10247"/>
    <cellStyle name="Calculation 2 3 3" xfId="10248"/>
    <cellStyle name="Calculation 2 3 4" xfId="10249"/>
    <cellStyle name="Calculation 2 4" xfId="10250"/>
    <cellStyle name="Calculation 2 4 2" xfId="10251"/>
    <cellStyle name="Calculation 2 5" xfId="10252"/>
    <cellStyle name="Calculation 3" xfId="4518"/>
    <cellStyle name="Calculation 3 2" xfId="4519"/>
    <cellStyle name="Calculation 3 3" xfId="10253"/>
    <cellStyle name="Calculation 3 4" xfId="10254"/>
    <cellStyle name="Calculation 4" xfId="4520"/>
    <cellStyle name="Calculation 4 2" xfId="4521"/>
    <cellStyle name="Calculation 4 2 2" xfId="10255"/>
    <cellStyle name="Calculation 4 3" xfId="10256"/>
    <cellStyle name="Calculation 4 3 2" xfId="10257"/>
    <cellStyle name="Calculation 4 4" xfId="10258"/>
    <cellStyle name="Calculation 4 4 2" xfId="10259"/>
    <cellStyle name="Calculation 5" xfId="4522"/>
    <cellStyle name="Calculation 5 2" xfId="4523"/>
    <cellStyle name="Calculation 6" xfId="4524"/>
    <cellStyle name="Calculation 7" xfId="4525"/>
    <cellStyle name="Calculation 7 2" xfId="4526"/>
    <cellStyle name="Calculation 8" xfId="4527"/>
    <cellStyle name="Calculation 8 2" xfId="4528"/>
    <cellStyle name="Calculation 9" xfId="4529"/>
    <cellStyle name="Calculation 9 2" xfId="10260"/>
    <cellStyle name="Check Cell" xfId="6090" builtinId="23" customBuiltin="1"/>
    <cellStyle name="Check Cell 2" xfId="40"/>
    <cellStyle name="Check Cell 2 2" xfId="4530"/>
    <cellStyle name="Check Cell 2 2 2" xfId="4531"/>
    <cellStyle name="Check Cell 2 2 2 2" xfId="10261"/>
    <cellStyle name="Check Cell 2 2 2 3" xfId="10262"/>
    <cellStyle name="Check Cell 2 2 2 4" xfId="10263"/>
    <cellStyle name="Check Cell 2 2 2 5" xfId="10264"/>
    <cellStyle name="Check Cell 2 2 2 6" xfId="10265"/>
    <cellStyle name="Check Cell 2 2 2 7" xfId="10266"/>
    <cellStyle name="Check Cell 2 2 3" xfId="10267"/>
    <cellStyle name="Check Cell 2 3" xfId="4532"/>
    <cellStyle name="Check Cell 2 4" xfId="4533"/>
    <cellStyle name="Check Cell 3" xfId="4534"/>
    <cellStyle name="Check Cell 3 2" xfId="4535"/>
    <cellStyle name="Check Cell 3 3" xfId="10268"/>
    <cellStyle name="Check Cell 3 4" xfId="10269"/>
    <cellStyle name="Check Cell 3 5" xfId="10270"/>
    <cellStyle name="Check Cell 3 6" xfId="10271"/>
    <cellStyle name="Check Cell 4" xfId="4536"/>
    <cellStyle name="Check Cell 5" xfId="4537"/>
    <cellStyle name="Check Cell 6" xfId="4538"/>
    <cellStyle name="Check Cell 7" xfId="12241"/>
    <cellStyle name="Check Cell 8" xfId="12242"/>
    <cellStyle name="Check Cell 9" xfId="12243"/>
    <cellStyle name="CheckCell" xfId="4539"/>
    <cellStyle name="CheckCell 2" xfId="4540"/>
    <cellStyle name="CheckCell 2 2" xfId="4541"/>
    <cellStyle name="CheckCell 3" xfId="4542"/>
    <cellStyle name="CheckCell 4" xfId="10272"/>
    <cellStyle name="CheckCell_Electric Rev Req Model (2009 GRC) Rebuttal" xfId="10273"/>
    <cellStyle name="ColumnHeading" xfId="4543"/>
    <cellStyle name="ColumnHeadings" xfId="4544"/>
    <cellStyle name="ColumnHeadings2" xfId="4545"/>
    <cellStyle name="Comma" xfId="103" builtinId="3"/>
    <cellStyle name="Comma  - Style1" xfId="4546"/>
    <cellStyle name="Comma  - Style2" xfId="4547"/>
    <cellStyle name="Comma  - Style3" xfId="4548"/>
    <cellStyle name="Comma  - Style4" xfId="4549"/>
    <cellStyle name="Comma  - Style5" xfId="4550"/>
    <cellStyle name="Comma  - Style6" xfId="4551"/>
    <cellStyle name="Comma  - Style7" xfId="4552"/>
    <cellStyle name="Comma  - Style8" xfId="4553"/>
    <cellStyle name="Comma [0] 2" xfId="10274"/>
    <cellStyle name="Comma [0] 3" xfId="10275"/>
    <cellStyle name="Comma 10" xfId="4554"/>
    <cellStyle name="Comma 10 2" xfId="4555"/>
    <cellStyle name="Comma 10 2 2" xfId="4556"/>
    <cellStyle name="Comma 10 2 3" xfId="10276"/>
    <cellStyle name="Comma 10 3" xfId="4557"/>
    <cellStyle name="Comma 10 4" xfId="10277"/>
    <cellStyle name="Comma 11" xfId="4558"/>
    <cellStyle name="Comma 11 2" xfId="4559"/>
    <cellStyle name="Comma 11 2 2" xfId="6119"/>
    <cellStyle name="Comma 11 3" xfId="10278"/>
    <cellStyle name="Comma 11 4" xfId="10279"/>
    <cellStyle name="Comma 12" xfId="4560"/>
    <cellStyle name="Comma 12 2" xfId="4561"/>
    <cellStyle name="Comma 12 2 2" xfId="10280"/>
    <cellStyle name="Comma 12 3" xfId="10281"/>
    <cellStyle name="Comma 12 4" xfId="10282"/>
    <cellStyle name="Comma 13" xfId="4562"/>
    <cellStyle name="Comma 13 2" xfId="4563"/>
    <cellStyle name="Comma 13 2 2" xfId="10283"/>
    <cellStyle name="Comma 13 3" xfId="10284"/>
    <cellStyle name="Comma 13 4" xfId="10285"/>
    <cellStyle name="Comma 14" xfId="4564"/>
    <cellStyle name="Comma 14 2" xfId="4565"/>
    <cellStyle name="Comma 14 2 2" xfId="10286"/>
    <cellStyle name="Comma 14 3" xfId="10287"/>
    <cellStyle name="Comma 14 4" xfId="10288"/>
    <cellStyle name="Comma 15" xfId="4566"/>
    <cellStyle name="Comma 15 2" xfId="4567"/>
    <cellStyle name="Comma 15 2 2" xfId="10289"/>
    <cellStyle name="Comma 15 3" xfId="10290"/>
    <cellStyle name="Comma 16" xfId="4568"/>
    <cellStyle name="Comma 16 2" xfId="4569"/>
    <cellStyle name="Comma 16 3" xfId="10291"/>
    <cellStyle name="Comma 17" xfId="4570"/>
    <cellStyle name="Comma 17 2" xfId="4571"/>
    <cellStyle name="Comma 17 2 2" xfId="10292"/>
    <cellStyle name="Comma 17 3" xfId="10293"/>
    <cellStyle name="Comma 17 3 2" xfId="10294"/>
    <cellStyle name="Comma 17 4" xfId="10295"/>
    <cellStyle name="Comma 17 4 2" xfId="10296"/>
    <cellStyle name="Comma 17 5" xfId="10297"/>
    <cellStyle name="Comma 18" xfId="4572"/>
    <cellStyle name="Comma 18 2" xfId="4573"/>
    <cellStyle name="Comma 18 3" xfId="4574"/>
    <cellStyle name="Comma 18 4" xfId="10298"/>
    <cellStyle name="Comma 18 5" xfId="10299"/>
    <cellStyle name="Comma 19" xfId="4575"/>
    <cellStyle name="Comma 19 2" xfId="4576"/>
    <cellStyle name="Comma 19 3" xfId="10300"/>
    <cellStyle name="Comma 2" xfId="41"/>
    <cellStyle name="Comma 2 10" xfId="4577"/>
    <cellStyle name="Comma 2 2" xfId="4578"/>
    <cellStyle name="Comma 2 2 2" xfId="4579"/>
    <cellStyle name="Comma 2 2 2 2" xfId="4580"/>
    <cellStyle name="Comma 2 2 2 3" xfId="10301"/>
    <cellStyle name="Comma 2 2 3" xfId="4581"/>
    <cellStyle name="Comma 2 2 3 2" xfId="4582"/>
    <cellStyle name="Comma 2 2 4" xfId="4583"/>
    <cellStyle name="Comma 2 2 5" xfId="10302"/>
    <cellStyle name="Comma 2 2_DEM-WP(C) Chelan Power Costs" xfId="4584"/>
    <cellStyle name="Comma 2 3" xfId="4585"/>
    <cellStyle name="Comma 2 3 2" xfId="4586"/>
    <cellStyle name="Comma 2 3 3" xfId="10303"/>
    <cellStyle name="Comma 2 4" xfId="4587"/>
    <cellStyle name="Comma 2 4 2" xfId="4588"/>
    <cellStyle name="Comma 2 5" xfId="4589"/>
    <cellStyle name="Comma 2 5 2" xfId="4590"/>
    <cellStyle name="Comma 2 6" xfId="4591"/>
    <cellStyle name="Comma 2 6 2" xfId="4592"/>
    <cellStyle name="Comma 2 7" xfId="4593"/>
    <cellStyle name="Comma 2 7 2" xfId="4594"/>
    <cellStyle name="Comma 2 8" xfId="4595"/>
    <cellStyle name="Comma 2 8 2" xfId="4596"/>
    <cellStyle name="Comma 2 9" xfId="4597"/>
    <cellStyle name="Comma 2_4 31E Reg Asset  Liab and EXH D" xfId="4598"/>
    <cellStyle name="Comma 20" xfId="4599"/>
    <cellStyle name="Comma 20 2" xfId="4600"/>
    <cellStyle name="Comma 21" xfId="4601"/>
    <cellStyle name="Comma 21 2" xfId="4602"/>
    <cellStyle name="Comma 22" xfId="4603"/>
    <cellStyle name="Comma 22 2" xfId="4604"/>
    <cellStyle name="Comma 23" xfId="4605"/>
    <cellStyle name="Comma 23 2" xfId="4606"/>
    <cellStyle name="Comma 24" xfId="4607"/>
    <cellStyle name="Comma 24 2" xfId="4608"/>
    <cellStyle name="Comma 24 3" xfId="10304"/>
    <cellStyle name="Comma 25" xfId="4609"/>
    <cellStyle name="Comma 25 2" xfId="10305"/>
    <cellStyle name="Comma 26" xfId="4610"/>
    <cellStyle name="Comma 26 2" xfId="4611"/>
    <cellStyle name="Comma 27" xfId="4612"/>
    <cellStyle name="Comma 27 2" xfId="4613"/>
    <cellStyle name="Comma 28" xfId="4614"/>
    <cellStyle name="Comma 28 2" xfId="4615"/>
    <cellStyle name="Comma 29" xfId="4616"/>
    <cellStyle name="Comma 3" xfId="4617"/>
    <cellStyle name="Comma 3 2" xfId="4618"/>
    <cellStyle name="Comma 3 2 2" xfId="4619"/>
    <cellStyle name="Comma 3 2 2 2" xfId="10306"/>
    <cellStyle name="Comma 3 2 3" xfId="10307"/>
    <cellStyle name="Comma 3 2 4" xfId="10308"/>
    <cellStyle name="Comma 3 3" xfId="4620"/>
    <cellStyle name="Comma 3 3 2" xfId="4621"/>
    <cellStyle name="Comma 3 3 3" xfId="10309"/>
    <cellStyle name="Comma 3 4" xfId="4622"/>
    <cellStyle name="Comma 3 4 2" xfId="10310"/>
    <cellStyle name="Comma 3 5" xfId="10311"/>
    <cellStyle name="Comma 3 6" xfId="10312"/>
    <cellStyle name="Comma 30" xfId="4623"/>
    <cellStyle name="Comma 31" xfId="4624"/>
    <cellStyle name="Comma 31 2" xfId="10313"/>
    <cellStyle name="Comma 31 3" xfId="10314"/>
    <cellStyle name="Comma 32" xfId="4625"/>
    <cellStyle name="Comma 32 2" xfId="10315"/>
    <cellStyle name="Comma 32 2 2" xfId="10316"/>
    <cellStyle name="Comma 33" xfId="4626"/>
    <cellStyle name="Comma 34" xfId="4627"/>
    <cellStyle name="Comma 35" xfId="4628"/>
    <cellStyle name="Comma 36" xfId="4629"/>
    <cellStyle name="Comma 37" xfId="4630"/>
    <cellStyle name="Comma 38" xfId="4631"/>
    <cellStyle name="Comma 39" xfId="4632"/>
    <cellStyle name="Comma 4" xfId="4633"/>
    <cellStyle name="Comma 4 2" xfId="4634"/>
    <cellStyle name="Comma 4 2 2" xfId="4635"/>
    <cellStyle name="Comma 4 2 2 2" xfId="4636"/>
    <cellStyle name="Comma 4 2 3" xfId="4637"/>
    <cellStyle name="Comma 4 3" xfId="4638"/>
    <cellStyle name="Comma 4 3 2" xfId="10317"/>
    <cellStyle name="Comma 4 4" xfId="10318"/>
    <cellStyle name="Comma 4 5" xfId="10319"/>
    <cellStyle name="Comma 4 6" xfId="10320"/>
    <cellStyle name="Comma 40" xfId="4639"/>
    <cellStyle name="Comma 41" xfId="4640"/>
    <cellStyle name="Comma 42" xfId="4641"/>
    <cellStyle name="Comma 43" xfId="4642"/>
    <cellStyle name="Comma 44" xfId="4643"/>
    <cellStyle name="Comma 45" xfId="4644"/>
    <cellStyle name="Comma 46" xfId="4645"/>
    <cellStyle name="Comma 47" xfId="4646"/>
    <cellStyle name="Comma 47 2" xfId="4647"/>
    <cellStyle name="Comma 48" xfId="4648"/>
    <cellStyle name="Comma 48 2" xfId="4649"/>
    <cellStyle name="Comma 49" xfId="4650"/>
    <cellStyle name="Comma 5" xfId="4651"/>
    <cellStyle name="Comma 5 2" xfId="106"/>
    <cellStyle name="Comma 5 2 2" xfId="10321"/>
    <cellStyle name="Comma 5 3" xfId="10322"/>
    <cellStyle name="Comma 5 4" xfId="10323"/>
    <cellStyle name="Comma 5 5" xfId="10324"/>
    <cellStyle name="Comma 5 6" xfId="10325"/>
    <cellStyle name="Comma 50" xfId="4652"/>
    <cellStyle name="Comma 51" xfId="4653"/>
    <cellStyle name="Comma 51 2" xfId="10326"/>
    <cellStyle name="Comma 51 2 2" xfId="10327"/>
    <cellStyle name="Comma 51 2 3" xfId="10328"/>
    <cellStyle name="Comma 52" xfId="6075"/>
    <cellStyle name="Comma 53" xfId="4654"/>
    <cellStyle name="Comma 54" xfId="10329"/>
    <cellStyle name="Comma 55" xfId="10330"/>
    <cellStyle name="Comma 56" xfId="10331"/>
    <cellStyle name="Comma 57" xfId="10332"/>
    <cellStyle name="Comma 58" xfId="10333"/>
    <cellStyle name="Comma 59" xfId="10334"/>
    <cellStyle name="Comma 6" xfId="4655"/>
    <cellStyle name="Comma 6 2" xfId="4656"/>
    <cellStyle name="Comma 6 2 2" xfId="10335"/>
    <cellStyle name="Comma 6 2 2 2" xfId="10336"/>
    <cellStyle name="Comma 6 2 3" xfId="10337"/>
    <cellStyle name="Comma 6 3" xfId="10338"/>
    <cellStyle name="Comma 6 3 2" xfId="10339"/>
    <cellStyle name="Comma 6 4" xfId="10340"/>
    <cellStyle name="Comma 60" xfId="10341"/>
    <cellStyle name="Comma 61" xfId="10342"/>
    <cellStyle name="Comma 62" xfId="10343"/>
    <cellStyle name="Comma 63" xfId="10344"/>
    <cellStyle name="Comma 64" xfId="10345"/>
    <cellStyle name="Comma 65" xfId="10346"/>
    <cellStyle name="Comma 66" xfId="10347"/>
    <cellStyle name="Comma 67" xfId="10348"/>
    <cellStyle name="Comma 68" xfId="10349"/>
    <cellStyle name="Comma 69" xfId="12288"/>
    <cellStyle name="Comma 7" xfId="4657"/>
    <cellStyle name="Comma 7 2" xfId="4658"/>
    <cellStyle name="Comma 7 2 2" xfId="10350"/>
    <cellStyle name="Comma 7 3" xfId="10351"/>
    <cellStyle name="Comma 7 4" xfId="10352"/>
    <cellStyle name="Comma 8" xfId="4659"/>
    <cellStyle name="Comma 8 2" xfId="4660"/>
    <cellStyle name="Comma 8 2 2" xfId="10353"/>
    <cellStyle name="Comma 8 2 2 2" xfId="10354"/>
    <cellStyle name="Comma 8 2 3" xfId="10355"/>
    <cellStyle name="Comma 8 3" xfId="10356"/>
    <cellStyle name="Comma 8 3 2" xfId="10357"/>
    <cellStyle name="Comma 8 4" xfId="10358"/>
    <cellStyle name="Comma 8 5" xfId="10359"/>
    <cellStyle name="Comma 9" xfId="4661"/>
    <cellStyle name="Comma 9 2" xfId="4662"/>
    <cellStyle name="Comma 9 2 2" xfId="10360"/>
    <cellStyle name="Comma 9 2 2 2" xfId="10361"/>
    <cellStyle name="Comma 9 2 3" xfId="10362"/>
    <cellStyle name="Comma 9 3" xfId="10363"/>
    <cellStyle name="Comma 9 3 2" xfId="10364"/>
    <cellStyle name="Comma 9 3 3" xfId="10365"/>
    <cellStyle name="Comma 9 3 4" xfId="10366"/>
    <cellStyle name="Comma 9 4" xfId="10367"/>
    <cellStyle name="Comma 9 4 2" xfId="10368"/>
    <cellStyle name="Comma 9 5" xfId="10369"/>
    <cellStyle name="Comma 9 5 2" xfId="10370"/>
    <cellStyle name="Comma 9 6" xfId="10371"/>
    <cellStyle name="Comma 9 7" xfId="10372"/>
    <cellStyle name="Comma 9 8" xfId="10373"/>
    <cellStyle name="Comma 9 9" xfId="10374"/>
    <cellStyle name="Comma_Production Adjustment GRC TY0903 RY0206" xfId="6121"/>
    <cellStyle name="Comma0" xfId="42"/>
    <cellStyle name="Comma0 - Style2" xfId="4663"/>
    <cellStyle name="Comma0 - Style2 2" xfId="10375"/>
    <cellStyle name="Comma0 - Style4" xfId="4664"/>
    <cellStyle name="Comma0 - Style4 2" xfId="10376"/>
    <cellStyle name="Comma0 - Style4 3" xfId="10377"/>
    <cellStyle name="Comma0 - Style5" xfId="4665"/>
    <cellStyle name="Comma0 - Style5 2" xfId="10378"/>
    <cellStyle name="Comma0 - Style5 2 2" xfId="10379"/>
    <cellStyle name="Comma0 - Style5 3" xfId="10380"/>
    <cellStyle name="Comma0 - Style5_ACCOUNTS" xfId="10381"/>
    <cellStyle name="Comma0 10" xfId="10382"/>
    <cellStyle name="Comma0 11" xfId="10383"/>
    <cellStyle name="Comma0 12" xfId="10384"/>
    <cellStyle name="Comma0 13" xfId="10385"/>
    <cellStyle name="Comma0 14" xfId="10386"/>
    <cellStyle name="Comma0 15" xfId="10387"/>
    <cellStyle name="Comma0 16" xfId="10388"/>
    <cellStyle name="Comma0 17" xfId="10389"/>
    <cellStyle name="Comma0 18" xfId="10390"/>
    <cellStyle name="Comma0 19" xfId="10391"/>
    <cellStyle name="Comma0 2" xfId="4666"/>
    <cellStyle name="Comma0 2 2" xfId="10392"/>
    <cellStyle name="Comma0 2 3" xfId="10393"/>
    <cellStyle name="Comma0 20" xfId="10394"/>
    <cellStyle name="Comma0 21" xfId="10395"/>
    <cellStyle name="Comma0 22" xfId="10396"/>
    <cellStyle name="Comma0 23" xfId="10397"/>
    <cellStyle name="Comma0 24" xfId="10398"/>
    <cellStyle name="Comma0 25" xfId="10399"/>
    <cellStyle name="Comma0 26" xfId="10400"/>
    <cellStyle name="Comma0 27" xfId="10401"/>
    <cellStyle name="Comma0 28" xfId="10402"/>
    <cellStyle name="Comma0 29" xfId="10403"/>
    <cellStyle name="Comma0 3" xfId="4667"/>
    <cellStyle name="Comma0 3 2" xfId="10404"/>
    <cellStyle name="Comma0 3 3" xfId="10405"/>
    <cellStyle name="Comma0 30" xfId="10406"/>
    <cellStyle name="Comma0 31" xfId="10407"/>
    <cellStyle name="Comma0 32" xfId="10408"/>
    <cellStyle name="Comma0 33" xfId="10409"/>
    <cellStyle name="Comma0 34" xfId="10410"/>
    <cellStyle name="Comma0 35" xfId="10411"/>
    <cellStyle name="Comma0 36" xfId="10412"/>
    <cellStyle name="Comma0 37" xfId="10413"/>
    <cellStyle name="Comma0 38" xfId="10414"/>
    <cellStyle name="Comma0 39" xfId="10415"/>
    <cellStyle name="Comma0 4" xfId="4668"/>
    <cellStyle name="Comma0 4 2" xfId="10416"/>
    <cellStyle name="Comma0 40" xfId="10417"/>
    <cellStyle name="Comma0 41" xfId="10418"/>
    <cellStyle name="Comma0 42" xfId="10419"/>
    <cellStyle name="Comma0 43" xfId="10420"/>
    <cellStyle name="Comma0 44" xfId="10421"/>
    <cellStyle name="Comma0 45" xfId="10422"/>
    <cellStyle name="Comma0 46" xfId="10423"/>
    <cellStyle name="Comma0 47" xfId="10424"/>
    <cellStyle name="Comma0 5" xfId="10425"/>
    <cellStyle name="Comma0 5 2" xfId="10426"/>
    <cellStyle name="Comma0 5 3" xfId="10427"/>
    <cellStyle name="Comma0 6" xfId="10428"/>
    <cellStyle name="Comma0 7" xfId="10429"/>
    <cellStyle name="Comma0 8" xfId="10430"/>
    <cellStyle name="Comma0 9" xfId="10431"/>
    <cellStyle name="Comma0_00COS Ind Allocators" xfId="4669"/>
    <cellStyle name="Comma1 - Style1" xfId="4670"/>
    <cellStyle name="Comma1 - Style1 2" xfId="10432"/>
    <cellStyle name="Comma1 - Style1 2 2" xfId="10433"/>
    <cellStyle name="Comma1 - Style1 3" xfId="10434"/>
    <cellStyle name="Comma1 - Style1 4" xfId="10435"/>
    <cellStyle name="Comma1 - Style1_ACCOUNTS" xfId="10436"/>
    <cellStyle name="Comment" xfId="4671"/>
    <cellStyle name="Copied" xfId="4672"/>
    <cellStyle name="Copied 2" xfId="10437"/>
    <cellStyle name="Copied 2 2" xfId="10438"/>
    <cellStyle name="Copied 3" xfId="10439"/>
    <cellStyle name="Copied 4" xfId="10440"/>
    <cellStyle name="COST1" xfId="4673"/>
    <cellStyle name="COST1 2" xfId="10441"/>
    <cellStyle name="COST1 2 2" xfId="10442"/>
    <cellStyle name="COST1 3" xfId="10443"/>
    <cellStyle name="COST1 4" xfId="10444"/>
    <cellStyle name="CountryTitle" xfId="4674"/>
    <cellStyle name="Curren - Style1" xfId="4675"/>
    <cellStyle name="Curren - Style1 2" xfId="10445"/>
    <cellStyle name="Curren - Style2" xfId="4676"/>
    <cellStyle name="Curren - Style2 2" xfId="10446"/>
    <cellStyle name="Curren - Style2 2 2" xfId="10447"/>
    <cellStyle name="Curren - Style2 3" xfId="10448"/>
    <cellStyle name="Curren - Style2 4" xfId="10449"/>
    <cellStyle name="Curren - Style2_ACCOUNTS" xfId="10450"/>
    <cellStyle name="Curren - Style5" xfId="4677"/>
    <cellStyle name="Curren - Style5 2" xfId="10451"/>
    <cellStyle name="Curren - Style6" xfId="4678"/>
    <cellStyle name="Curren - Style6 2" xfId="10452"/>
    <cellStyle name="Curren - Style6 2 2" xfId="10453"/>
    <cellStyle name="Curren - Style6 3" xfId="10454"/>
    <cellStyle name="Curren - Style6_ACCOUNTS" xfId="10455"/>
    <cellStyle name="Currency" xfId="12282" builtinId="4"/>
    <cellStyle name="Currency [0] 2" xfId="4679"/>
    <cellStyle name="Currency 10" xfId="4680"/>
    <cellStyle name="Currency 10 2" xfId="4681"/>
    <cellStyle name="Currency 10 2 2" xfId="10456"/>
    <cellStyle name="Currency 10 3" xfId="10457"/>
    <cellStyle name="Currency 10 4" xfId="10458"/>
    <cellStyle name="Currency 11" xfId="4682"/>
    <cellStyle name="Currency 11 2" xfId="4683"/>
    <cellStyle name="Currency 11 2 2" xfId="10459"/>
    <cellStyle name="Currency 11 2 3" xfId="10460"/>
    <cellStyle name="Currency 11 3" xfId="10461"/>
    <cellStyle name="Currency 11 4" xfId="10462"/>
    <cellStyle name="Currency 12" xfId="4684"/>
    <cellStyle name="Currency 12 2" xfId="4685"/>
    <cellStyle name="Currency 12 2 2" xfId="4686"/>
    <cellStyle name="Currency 12 3" xfId="4687"/>
    <cellStyle name="Currency 12 3 2" xfId="4688"/>
    <cellStyle name="Currency 12 4" xfId="4689"/>
    <cellStyle name="Currency 12 4 2" xfId="4690"/>
    <cellStyle name="Currency 12 5" xfId="4691"/>
    <cellStyle name="Currency 12 6" xfId="10463"/>
    <cellStyle name="Currency 13" xfId="4692"/>
    <cellStyle name="Currency 13 2" xfId="4693"/>
    <cellStyle name="Currency 13 3" xfId="4694"/>
    <cellStyle name="Currency 14" xfId="4695"/>
    <cellStyle name="Currency 14 2" xfId="4696"/>
    <cellStyle name="Currency 14 2 2" xfId="10464"/>
    <cellStyle name="Currency 14 3" xfId="10465"/>
    <cellStyle name="Currency 14 3 2" xfId="10466"/>
    <cellStyle name="Currency 14 4" xfId="10467"/>
    <cellStyle name="Currency 14 4 2" xfId="10468"/>
    <cellStyle name="Currency 15" xfId="4697"/>
    <cellStyle name="Currency 15 2" xfId="4698"/>
    <cellStyle name="Currency 15 3" xfId="10469"/>
    <cellStyle name="Currency 15 4" xfId="10470"/>
    <cellStyle name="Currency 16" xfId="4699"/>
    <cellStyle name="Currency 16 2" xfId="4700"/>
    <cellStyle name="Currency 16 3" xfId="10471"/>
    <cellStyle name="Currency 16 3 2" xfId="10472"/>
    <cellStyle name="Currency 16 3 3" xfId="10473"/>
    <cellStyle name="Currency 16 4" xfId="10474"/>
    <cellStyle name="Currency 16 5" xfId="10475"/>
    <cellStyle name="Currency 17" xfId="4701"/>
    <cellStyle name="Currency 18" xfId="4702"/>
    <cellStyle name="Currency 18 2" xfId="10476"/>
    <cellStyle name="Currency 19" xfId="4703"/>
    <cellStyle name="Currency 19 2" xfId="10477"/>
    <cellStyle name="Currency 2" xfId="43"/>
    <cellStyle name="Currency 2 2" xfId="4704"/>
    <cellStyle name="Currency 2 2 2" xfId="4705"/>
    <cellStyle name="Currency 2 2 2 2" xfId="10478"/>
    <cellStyle name="Currency 2 2 2 3" xfId="10479"/>
    <cellStyle name="Currency 2 2 3" xfId="10480"/>
    <cellStyle name="Currency 2 2 4" xfId="10481"/>
    <cellStyle name="Currency 2 3" xfId="4706"/>
    <cellStyle name="Currency 2 3 2" xfId="4707"/>
    <cellStyle name="Currency 2 3 3" xfId="10482"/>
    <cellStyle name="Currency 2 4" xfId="4708"/>
    <cellStyle name="Currency 2 4 2" xfId="4709"/>
    <cellStyle name="Currency 2 5" xfId="4710"/>
    <cellStyle name="Currency 2 5 2" xfId="4711"/>
    <cellStyle name="Currency 2 6" xfId="4712"/>
    <cellStyle name="Currency 2 6 2" xfId="4713"/>
    <cellStyle name="Currency 2 7" xfId="4714"/>
    <cellStyle name="Currency 2 7 2" xfId="4715"/>
    <cellStyle name="Currency 2 8" xfId="4716"/>
    <cellStyle name="Currency 2 8 2" xfId="4717"/>
    <cellStyle name="Currency 2 9" xfId="4718"/>
    <cellStyle name="Currency 20" xfId="4719"/>
    <cellStyle name="Currency 21" xfId="10483"/>
    <cellStyle name="Currency 22" xfId="10484"/>
    <cellStyle name="Currency 23" xfId="10485"/>
    <cellStyle name="Currency 24" xfId="10486"/>
    <cellStyle name="Currency 24 2" xfId="10487"/>
    <cellStyle name="Currency 25" xfId="10488"/>
    <cellStyle name="Currency 25 2" xfId="10489"/>
    <cellStyle name="Currency 25 3" xfId="10490"/>
    <cellStyle name="Currency 25 3 2" xfId="10491"/>
    <cellStyle name="Currency 26" xfId="10492"/>
    <cellStyle name="Currency 27" xfId="10493"/>
    <cellStyle name="Currency 27 2" xfId="10494"/>
    <cellStyle name="Currency 27 2 2" xfId="10495"/>
    <cellStyle name="Currency 27 2 3" xfId="10496"/>
    <cellStyle name="Currency 3" xfId="4720"/>
    <cellStyle name="Currency 3 2" xfId="4721"/>
    <cellStyle name="Currency 3 2 2" xfId="4722"/>
    <cellStyle name="Currency 3 2 2 2" xfId="10497"/>
    <cellStyle name="Currency 3 2 3" xfId="10498"/>
    <cellStyle name="Currency 3 3" xfId="4723"/>
    <cellStyle name="Currency 3 3 2" xfId="4724"/>
    <cellStyle name="Currency 3 4" xfId="4725"/>
    <cellStyle name="Currency 3 5" xfId="10499"/>
    <cellStyle name="Currency 4" xfId="4726"/>
    <cellStyle name="Currency 4 2" xfId="4727"/>
    <cellStyle name="Currency 4 2 2" xfId="4728"/>
    <cellStyle name="Currency 4 2 2 2" xfId="10500"/>
    <cellStyle name="Currency 4 2 3" xfId="10501"/>
    <cellStyle name="Currency 4 2 4" xfId="10502"/>
    <cellStyle name="Currency 4 3" xfId="4729"/>
    <cellStyle name="Currency 4 3 2" xfId="10503"/>
    <cellStyle name="Currency 4 3 2 2" xfId="10504"/>
    <cellStyle name="Currency 4 3 3" xfId="10505"/>
    <cellStyle name="Currency 4 3 3 2" xfId="10506"/>
    <cellStyle name="Currency 4 3 4" xfId="10507"/>
    <cellStyle name="Currency 4 3 4 2" xfId="10508"/>
    <cellStyle name="Currency 4 4" xfId="10509"/>
    <cellStyle name="Currency 4 4 2" xfId="10510"/>
    <cellStyle name="Currency 4 5" xfId="10511"/>
    <cellStyle name="Currency 4 6" xfId="10512"/>
    <cellStyle name="Currency 4_2009 GRC Compliance Filing (Electric) for Exh A-1" xfId="10513"/>
    <cellStyle name="Currency 5" xfId="4730"/>
    <cellStyle name="Currency 5 2" xfId="4731"/>
    <cellStyle name="Currency 5 2 2" xfId="10514"/>
    <cellStyle name="Currency 5 3" xfId="10515"/>
    <cellStyle name="Currency 5 4" xfId="10516"/>
    <cellStyle name="Currency 6" xfId="4732"/>
    <cellStyle name="Currency 6 2" xfId="4733"/>
    <cellStyle name="Currency 6 2 2" xfId="10517"/>
    <cellStyle name="Currency 6 3" xfId="10518"/>
    <cellStyle name="Currency 6 4" xfId="10519"/>
    <cellStyle name="Currency 7" xfId="4734"/>
    <cellStyle name="Currency 7 2" xfId="4735"/>
    <cellStyle name="Currency 7 2 2" xfId="10520"/>
    <cellStyle name="Currency 7 3" xfId="10521"/>
    <cellStyle name="Currency 7 4" xfId="10522"/>
    <cellStyle name="Currency 8" xfId="4736"/>
    <cellStyle name="Currency 8 2" xfId="4737"/>
    <cellStyle name="Currency 8 2 2" xfId="10523"/>
    <cellStyle name="Currency 8 2 2 2" xfId="10524"/>
    <cellStyle name="Currency 8 2 2 3" xfId="10525"/>
    <cellStyle name="Currency 8 2 2 4" xfId="10526"/>
    <cellStyle name="Currency 8 2 3" xfId="10527"/>
    <cellStyle name="Currency 8 2 3 2" xfId="10528"/>
    <cellStyle name="Currency 8 2 4" xfId="10529"/>
    <cellStyle name="Currency 8 2 5" xfId="10530"/>
    <cellStyle name="Currency 8 2 6" xfId="10531"/>
    <cellStyle name="Currency 8 3" xfId="10532"/>
    <cellStyle name="Currency 8 3 2" xfId="10533"/>
    <cellStyle name="Currency 8 4" xfId="10534"/>
    <cellStyle name="Currency 8 4 2" xfId="10535"/>
    <cellStyle name="Currency 8 5" xfId="10536"/>
    <cellStyle name="Currency 8 6" xfId="10537"/>
    <cellStyle name="Currency 9" xfId="4738"/>
    <cellStyle name="Currency 9 2" xfId="4739"/>
    <cellStyle name="Currency 9 2 2" xfId="10538"/>
    <cellStyle name="Currency 9 2 2 2" xfId="10539"/>
    <cellStyle name="Currency 9 2 3" xfId="10540"/>
    <cellStyle name="Currency 9 3" xfId="10541"/>
    <cellStyle name="Currency 9 3 2" xfId="10542"/>
    <cellStyle name="Currency 9 3 3" xfId="10543"/>
    <cellStyle name="Currency 9 3 4" xfId="10544"/>
    <cellStyle name="Currency 9 4" xfId="10545"/>
    <cellStyle name="Currency 9 4 2" xfId="10546"/>
    <cellStyle name="Currency 9 5" xfId="10547"/>
    <cellStyle name="Currency 9 5 2" xfId="10548"/>
    <cellStyle name="Currency 9 6" xfId="10549"/>
    <cellStyle name="Currency 9 7" xfId="10550"/>
    <cellStyle name="Currency 9 8" xfId="10551"/>
    <cellStyle name="Currency 9 9" xfId="10552"/>
    <cellStyle name="Currency0" xfId="44"/>
    <cellStyle name="Currency0 2" xfId="4740"/>
    <cellStyle name="Currency0 2 2" xfId="4741"/>
    <cellStyle name="Currency0 2 2 2" xfId="10553"/>
    <cellStyle name="Currency0 2 3" xfId="4742"/>
    <cellStyle name="Currency0 3" xfId="4743"/>
    <cellStyle name="Currency0 3 2" xfId="4744"/>
    <cellStyle name="Currency0 3 3" xfId="10554"/>
    <cellStyle name="Currency0 4" xfId="4745"/>
    <cellStyle name="Currency0 4 2" xfId="4746"/>
    <cellStyle name="Currency0 4 3" xfId="10555"/>
    <cellStyle name="Currency0 5" xfId="4747"/>
    <cellStyle name="Currency0 5 2" xfId="4748"/>
    <cellStyle name="Currency0 6" xfId="4749"/>
    <cellStyle name="Currency0 7" xfId="4750"/>
    <cellStyle name="Currency0 7 2" xfId="4751"/>
    <cellStyle name="Currency0 8" xfId="4752"/>
    <cellStyle name="Currency0 8 2" xfId="4753"/>
    <cellStyle name="Currency0 9" xfId="4754"/>
    <cellStyle name="Currency0_ACCOUNTS" xfId="10556"/>
    <cellStyle name="Date" xfId="4755"/>
    <cellStyle name="Date 2" xfId="4756"/>
    <cellStyle name="Date 2 2" xfId="10557"/>
    <cellStyle name="Date 2 3" xfId="10558"/>
    <cellStyle name="Date 3" xfId="4757"/>
    <cellStyle name="Date 3 2" xfId="10559"/>
    <cellStyle name="Date 3 3" xfId="10560"/>
    <cellStyle name="Date 4" xfId="4758"/>
    <cellStyle name="Date 4 2" xfId="10561"/>
    <cellStyle name="Date 5" xfId="10562"/>
    <cellStyle name="Date 5 2" xfId="10563"/>
    <cellStyle name="Date 5 3" xfId="10564"/>
    <cellStyle name="Date 6" xfId="10565"/>
    <cellStyle name="Date 7" xfId="10566"/>
    <cellStyle name="Date 8" xfId="10567"/>
    <cellStyle name="Date_903 SAP 2-6-09" xfId="10568"/>
    <cellStyle name="DateTime" xfId="4759"/>
    <cellStyle name="DateTime 2" xfId="4760"/>
    <cellStyle name="drp-sh - Style2" xfId="4761"/>
    <cellStyle name="Emphasis 1" xfId="45"/>
    <cellStyle name="Emphasis 1 2" xfId="10569"/>
    <cellStyle name="Emphasis 2" xfId="46"/>
    <cellStyle name="Emphasis 2 2" xfId="10570"/>
    <cellStyle name="Emphasis 3" xfId="47"/>
    <cellStyle name="Emphasis 3 2" xfId="10571"/>
    <cellStyle name="Entered" xfId="4762"/>
    <cellStyle name="Entered 2" xfId="4763"/>
    <cellStyle name="Entered 2 2" xfId="4764"/>
    <cellStyle name="Entered 2 2 2" xfId="10572"/>
    <cellStyle name="Entered 2 3" xfId="10573"/>
    <cellStyle name="Entered 3" xfId="4765"/>
    <cellStyle name="Entered 3 2" xfId="10574"/>
    <cellStyle name="Entered 3 2 2" xfId="10575"/>
    <cellStyle name="Entered 3 3" xfId="10576"/>
    <cellStyle name="Entered 3 3 2" xfId="10577"/>
    <cellStyle name="Entered 3 4" xfId="10578"/>
    <cellStyle name="Entered 3 4 2" xfId="10579"/>
    <cellStyle name="Entered 4" xfId="4766"/>
    <cellStyle name="Entered 4 2" xfId="4767"/>
    <cellStyle name="Entered 5" xfId="4768"/>
    <cellStyle name="Entered 5 2" xfId="4769"/>
    <cellStyle name="Entered 6" xfId="4770"/>
    <cellStyle name="Entered 7" xfId="4771"/>
    <cellStyle name="Entered 7 2" xfId="4772"/>
    <cellStyle name="Entered 8" xfId="4773"/>
    <cellStyle name="Entered 8 2" xfId="4774"/>
    <cellStyle name="Entered_4.32E Depreciation Study Robs file" xfId="10580"/>
    <cellStyle name="Euro" xfId="4775"/>
    <cellStyle name="Euro 2" xfId="4776"/>
    <cellStyle name="Euro 2 2" xfId="4777"/>
    <cellStyle name="Euro 2 2 2" xfId="10581"/>
    <cellStyle name="Euro 2 3" xfId="10582"/>
    <cellStyle name="Euro 3" xfId="4778"/>
    <cellStyle name="Euro 3 2" xfId="10583"/>
    <cellStyle name="Euro 4" xfId="4779"/>
    <cellStyle name="Euro 4 2" xfId="4780"/>
    <cellStyle name="Euro 5" xfId="4781"/>
    <cellStyle name="Euro 5 2" xfId="4782"/>
    <cellStyle name="Euro 6" xfId="4783"/>
    <cellStyle name="Euro 7" xfId="4784"/>
    <cellStyle name="Euro 7 2" xfId="4785"/>
    <cellStyle name="Euro 8" xfId="4786"/>
    <cellStyle name="Euro 8 2" xfId="4787"/>
    <cellStyle name="Explanatory Text" xfId="6092" builtinId="53" customBuiltin="1"/>
    <cellStyle name="Explanatory Text 2" xfId="4788"/>
    <cellStyle name="Explanatory Text 2 2" xfId="4789"/>
    <cellStyle name="Explanatory Text 2 2 2" xfId="4790"/>
    <cellStyle name="Explanatory Text 2 3" xfId="4791"/>
    <cellStyle name="Explanatory Text 2 4" xfId="4792"/>
    <cellStyle name="Explanatory Text 3" xfId="4793"/>
    <cellStyle name="Explanatory Text 3 2" xfId="4794"/>
    <cellStyle name="Explanatory Text 4" xfId="4795"/>
    <cellStyle name="Explanatory Text 5" xfId="4796"/>
    <cellStyle name="Explanatory Text 6" xfId="4797"/>
    <cellStyle name="Explanatory Text 7" xfId="12244"/>
    <cellStyle name="Explanatory Text 8" xfId="12245"/>
    <cellStyle name="Explanatory Text 9" xfId="12246"/>
    <cellStyle name="FieldName" xfId="4798"/>
    <cellStyle name="Fixed" xfId="4799"/>
    <cellStyle name="Fixed 2" xfId="10584"/>
    <cellStyle name="Fixed 2 2" xfId="10585"/>
    <cellStyle name="Fixed 3" xfId="10586"/>
    <cellStyle name="Fixed 4" xfId="10587"/>
    <cellStyle name="Fixed 5" xfId="10588"/>
    <cellStyle name="Fixed 6" xfId="10589"/>
    <cellStyle name="Fixed 7" xfId="10590"/>
    <cellStyle name="Fixed_ACCOUNTS" xfId="10591"/>
    <cellStyle name="Fixed3 - Style3" xfId="4800"/>
    <cellStyle name="Fixed3 - Style3 2" xfId="10592"/>
    <cellStyle name="Footnote" xfId="4801"/>
    <cellStyle name="G01_2001 figures 1 decimal a" xfId="4802"/>
    <cellStyle name="G03_Text" xfId="4803"/>
    <cellStyle name="G05_Superiors" xfId="4804"/>
    <cellStyle name="G07_Bold_2002_figs_Green" xfId="4805"/>
    <cellStyle name="G08_2001_figs" xfId="4806"/>
    <cellStyle name="Good" xfId="6083" builtinId="26" customBuiltin="1"/>
    <cellStyle name="Good 2" xfId="48"/>
    <cellStyle name="Good 2 2" xfId="4807"/>
    <cellStyle name="Good 2 2 2" xfId="4808"/>
    <cellStyle name="Good 2 3" xfId="4809"/>
    <cellStyle name="Good 2 4" xfId="4810"/>
    <cellStyle name="Good 3" xfId="4811"/>
    <cellStyle name="Good 3 2" xfId="4812"/>
    <cellStyle name="Good 3 3" xfId="10593"/>
    <cellStyle name="Good 3 4" xfId="10594"/>
    <cellStyle name="Good 4" xfId="4813"/>
    <cellStyle name="Good 5" xfId="4814"/>
    <cellStyle name="Good 6" xfId="4815"/>
    <cellStyle name="Good 7" xfId="4816"/>
    <cellStyle name="Good 8" xfId="12247"/>
    <cellStyle name="Good 9" xfId="12248"/>
    <cellStyle name="graybook" xfId="12274"/>
    <cellStyle name="graybook$" xfId="12275"/>
    <cellStyle name="Grey" xfId="4817"/>
    <cellStyle name="Grey 2" xfId="4818"/>
    <cellStyle name="Grey 2 2" xfId="4819"/>
    <cellStyle name="Grey 2 2 2" xfId="4820"/>
    <cellStyle name="Grey 2 3" xfId="4821"/>
    <cellStyle name="Grey 2 4" xfId="10595"/>
    <cellStyle name="Grey 3" xfId="4822"/>
    <cellStyle name="Grey 3 2" xfId="4823"/>
    <cellStyle name="Grey 3 2 2" xfId="4824"/>
    <cellStyle name="Grey 3 3" xfId="4825"/>
    <cellStyle name="Grey 3 4" xfId="10596"/>
    <cellStyle name="Grey 4" xfId="4826"/>
    <cellStyle name="Grey 4 2" xfId="4827"/>
    <cellStyle name="Grey 4 3" xfId="10597"/>
    <cellStyle name="Grey 4 4" xfId="10598"/>
    <cellStyle name="Grey 5" xfId="4828"/>
    <cellStyle name="Grey 5 2" xfId="4829"/>
    <cellStyle name="Grey 6" xfId="4830"/>
    <cellStyle name="Grey 6 2" xfId="10599"/>
    <cellStyle name="Grey 7" xfId="10600"/>
    <cellStyle name="Grey 8" xfId="10601"/>
    <cellStyle name="Grey_(C) WHE Proforma with ITC cash grant 10 Yr Amort_for deferral_102809" xfId="4831"/>
    <cellStyle name="g-tota - Style7" xfId="4832"/>
    <cellStyle name="Header" xfId="10602"/>
    <cellStyle name="Header1" xfId="4833"/>
    <cellStyle name="Header1 2" xfId="4834"/>
    <cellStyle name="Header1 3" xfId="10603"/>
    <cellStyle name="Header1 3 2" xfId="10604"/>
    <cellStyle name="Header1 4" xfId="10605"/>
    <cellStyle name="Header1_AURORA Total New" xfId="4835"/>
    <cellStyle name="Header2" xfId="4836"/>
    <cellStyle name="Header2 2" xfId="4837"/>
    <cellStyle name="Header2 2 2" xfId="10606"/>
    <cellStyle name="Header2 2 3" xfId="10607"/>
    <cellStyle name="Header2 2 4" xfId="10608"/>
    <cellStyle name="Header2 3" xfId="10609"/>
    <cellStyle name="Header2 3 2" xfId="10610"/>
    <cellStyle name="Header2 3 2 2" xfId="10611"/>
    <cellStyle name="Header2 3 2 3" xfId="10612"/>
    <cellStyle name="Header2 3 2 4" xfId="10613"/>
    <cellStyle name="Header2 3 2 5" xfId="10614"/>
    <cellStyle name="Header2 4" xfId="10615"/>
    <cellStyle name="Header2 4 2" xfId="10616"/>
    <cellStyle name="Header2 4 3" xfId="10617"/>
    <cellStyle name="Header2 4 4" xfId="10618"/>
    <cellStyle name="Header2 4 5" xfId="10619"/>
    <cellStyle name="Header2 5" xfId="10620"/>
    <cellStyle name="Header2 6" xfId="10621"/>
    <cellStyle name="Header2_AURORA Total New" xfId="4838"/>
    <cellStyle name="Heading" xfId="4839"/>
    <cellStyle name="Heading 1" xfId="6079" builtinId="16" customBuiltin="1"/>
    <cellStyle name="Heading 1 2" xfId="49"/>
    <cellStyle name="Heading 1 2 2" xfId="4840"/>
    <cellStyle name="Heading 1 2 2 2" xfId="4841"/>
    <cellStyle name="Heading 1 2 3" xfId="4842"/>
    <cellStyle name="Heading 1 2 3 2" xfId="10622"/>
    <cellStyle name="Heading 1 2 3 3" xfId="10623"/>
    <cellStyle name="Heading 1 2 3 4" xfId="10624"/>
    <cellStyle name="Heading 1 2 4" xfId="4843"/>
    <cellStyle name="Heading 1 3" xfId="4844"/>
    <cellStyle name="Heading 1 3 2" xfId="10625"/>
    <cellStyle name="Heading 1 3 3" xfId="10626"/>
    <cellStyle name="Heading 1 3 4" xfId="10627"/>
    <cellStyle name="Heading 1 4" xfId="4845"/>
    <cellStyle name="Heading 1 4 2" xfId="10628"/>
    <cellStyle name="Heading 1 5" xfId="4846"/>
    <cellStyle name="Heading 1 6" xfId="4847"/>
    <cellStyle name="Heading 1 7" xfId="12249"/>
    <cellStyle name="Heading 1 8" xfId="12250"/>
    <cellStyle name="Heading 1 9" xfId="10629"/>
    <cellStyle name="Heading 1 9 2" xfId="10630"/>
    <cellStyle name="Heading 2" xfId="6080" builtinId="17" customBuiltin="1"/>
    <cellStyle name="Heading 2 2" xfId="50"/>
    <cellStyle name="Heading 2 2 2" xfId="4848"/>
    <cellStyle name="Heading 2 2 2 2" xfId="4849"/>
    <cellStyle name="Heading 2 2 3" xfId="4850"/>
    <cellStyle name="Heading 2 2 3 2" xfId="10631"/>
    <cellStyle name="Heading 2 2 3 3" xfId="10632"/>
    <cellStyle name="Heading 2 2 3 4" xfId="10633"/>
    <cellStyle name="Heading 2 2 4" xfId="4851"/>
    <cellStyle name="Heading 2 3" xfId="4852"/>
    <cellStyle name="Heading 2 3 2" xfId="10634"/>
    <cellStyle name="Heading 2 3 3" xfId="10635"/>
    <cellStyle name="Heading 2 3 4" xfId="10636"/>
    <cellStyle name="Heading 2 4" xfId="4853"/>
    <cellStyle name="Heading 2 4 2" xfId="10637"/>
    <cellStyle name="Heading 2 5" xfId="4854"/>
    <cellStyle name="Heading 2 6" xfId="4855"/>
    <cellStyle name="Heading 2 7" xfId="12251"/>
    <cellStyle name="Heading 2 8" xfId="12252"/>
    <cellStyle name="Heading 2 9" xfId="10638"/>
    <cellStyle name="Heading 2 9 2" xfId="10639"/>
    <cellStyle name="Heading 3" xfId="6081" builtinId="18" customBuiltin="1"/>
    <cellStyle name="Heading 3 2" xfId="51"/>
    <cellStyle name="Heading 3 2 2" xfId="4856"/>
    <cellStyle name="Heading 3 2 2 2" xfId="4857"/>
    <cellStyle name="Heading 3 2 3" xfId="4858"/>
    <cellStyle name="Heading 3 2 4" xfId="4859"/>
    <cellStyle name="Heading 3 3" xfId="4860"/>
    <cellStyle name="Heading 3 3 2" xfId="4861"/>
    <cellStyle name="Heading 3 3 3" xfId="10640"/>
    <cellStyle name="Heading 3 3 4" xfId="10641"/>
    <cellStyle name="Heading 3 4" xfId="4862"/>
    <cellStyle name="Heading 3 5" xfId="4863"/>
    <cellStyle name="Heading 3 6" xfId="4864"/>
    <cellStyle name="Heading 3 7" xfId="4865"/>
    <cellStyle name="Heading 3 8" xfId="12253"/>
    <cellStyle name="Heading 3 9" xfId="12254"/>
    <cellStyle name="Heading 4" xfId="6082" builtinId="19" customBuiltin="1"/>
    <cellStyle name="Heading 4 2" xfId="52"/>
    <cellStyle name="Heading 4 2 2" xfId="4866"/>
    <cellStyle name="Heading 4 2 2 2" xfId="4867"/>
    <cellStyle name="Heading 4 2 3" xfId="4868"/>
    <cellStyle name="Heading 4 2 4" xfId="4869"/>
    <cellStyle name="Heading 4 3" xfId="4870"/>
    <cellStyle name="Heading 4 3 2" xfId="4871"/>
    <cellStyle name="Heading 4 3 3" xfId="10642"/>
    <cellStyle name="Heading 4 3 4" xfId="10643"/>
    <cellStyle name="Heading 4 4" xfId="4872"/>
    <cellStyle name="Heading 4 5" xfId="4873"/>
    <cellStyle name="Heading 4 6" xfId="4874"/>
    <cellStyle name="Heading 4 7" xfId="4875"/>
    <cellStyle name="Heading 4 8" xfId="12255"/>
    <cellStyle name="Heading 4 9" xfId="12256"/>
    <cellStyle name="Heading1" xfId="4876"/>
    <cellStyle name="Heading1 2" xfId="4877"/>
    <cellStyle name="Heading1 2 2" xfId="10644"/>
    <cellStyle name="Heading1 3" xfId="10645"/>
    <cellStyle name="Heading1 3 2" xfId="10646"/>
    <cellStyle name="Heading1 4" xfId="10647"/>
    <cellStyle name="Heading1 5" xfId="10648"/>
    <cellStyle name="Heading1 6" xfId="10649"/>
    <cellStyle name="Heading1 7" xfId="10650"/>
    <cellStyle name="Heading1 8" xfId="10651"/>
    <cellStyle name="Heading1_4.32E Depreciation Study Robs file" xfId="10652"/>
    <cellStyle name="Heading2" xfId="4878"/>
    <cellStyle name="Heading2 2" xfId="4879"/>
    <cellStyle name="Heading2 2 2" xfId="10653"/>
    <cellStyle name="Heading2 3" xfId="10654"/>
    <cellStyle name="Heading2 3 2" xfId="10655"/>
    <cellStyle name="Heading2 4" xfId="10656"/>
    <cellStyle name="Heading2 5" xfId="10657"/>
    <cellStyle name="Heading2 6" xfId="10658"/>
    <cellStyle name="Heading2 7" xfId="10659"/>
    <cellStyle name="Heading2 8" xfId="10660"/>
    <cellStyle name="Heading2_4.32E Depreciation Study Robs file" xfId="10661"/>
    <cellStyle name="HeadlineStyle" xfId="4880"/>
    <cellStyle name="HeadlineStyle 2" xfId="4881"/>
    <cellStyle name="HeadlineStyleJustified" xfId="4882"/>
    <cellStyle name="HeadlineStyleJustified 2" xfId="4883"/>
    <cellStyle name="Hyperlink 2" xfId="4884"/>
    <cellStyle name="Hyperlink 3" xfId="10662"/>
    <cellStyle name="Input" xfId="6086" builtinId="20" customBuiltin="1"/>
    <cellStyle name="Input [yellow]" xfId="4885"/>
    <cellStyle name="Input [yellow] 2" xfId="4886"/>
    <cellStyle name="Input [yellow] 2 2" xfId="4887"/>
    <cellStyle name="Input [yellow] 2 2 2" xfId="4888"/>
    <cellStyle name="Input [yellow] 2 2 3" xfId="10663"/>
    <cellStyle name="Input [yellow] 2 2 4" xfId="10664"/>
    <cellStyle name="Input [yellow] 2 2 5" xfId="10665"/>
    <cellStyle name="Input [yellow] 2 3" xfId="4889"/>
    <cellStyle name="Input [yellow] 2 3 2" xfId="10666"/>
    <cellStyle name="Input [yellow] 2 3 3" xfId="10667"/>
    <cellStyle name="Input [yellow] 2 3 4" xfId="10668"/>
    <cellStyle name="Input [yellow] 2 3 5" xfId="10669"/>
    <cellStyle name="Input [yellow] 2 4" xfId="10670"/>
    <cellStyle name="Input [yellow] 2 5" xfId="10671"/>
    <cellStyle name="Input [yellow] 3" xfId="4890"/>
    <cellStyle name="Input [yellow] 3 2" xfId="4891"/>
    <cellStyle name="Input [yellow] 3 2 2" xfId="4892"/>
    <cellStyle name="Input [yellow] 3 2 3" xfId="10672"/>
    <cellStyle name="Input [yellow] 3 2 4" xfId="10673"/>
    <cellStyle name="Input [yellow] 3 2 5" xfId="10674"/>
    <cellStyle name="Input [yellow] 3 3" xfId="4893"/>
    <cellStyle name="Input [yellow] 3 3 2" xfId="10675"/>
    <cellStyle name="Input [yellow] 3 3 3" xfId="10676"/>
    <cellStyle name="Input [yellow] 3 3 4" xfId="10677"/>
    <cellStyle name="Input [yellow] 3 3 5" xfId="10678"/>
    <cellStyle name="Input [yellow] 3 4" xfId="10679"/>
    <cellStyle name="Input [yellow] 3 5" xfId="10680"/>
    <cellStyle name="Input [yellow] 4" xfId="4894"/>
    <cellStyle name="Input [yellow] 4 2" xfId="4895"/>
    <cellStyle name="Input [yellow] 4 2 2" xfId="10681"/>
    <cellStyle name="Input [yellow] 4 2 3" xfId="10682"/>
    <cellStyle name="Input [yellow] 4 2 4" xfId="10683"/>
    <cellStyle name="Input [yellow] 4 2 5" xfId="10684"/>
    <cellStyle name="Input [yellow] 4 3" xfId="10685"/>
    <cellStyle name="Input [yellow] 4 3 2" xfId="10686"/>
    <cellStyle name="Input [yellow] 4 3 3" xfId="10687"/>
    <cellStyle name="Input [yellow] 4 3 4" xfId="10688"/>
    <cellStyle name="Input [yellow] 4 3 5" xfId="10689"/>
    <cellStyle name="Input [yellow] 4 4" xfId="10690"/>
    <cellStyle name="Input [yellow] 4 5" xfId="10691"/>
    <cellStyle name="Input [yellow] 5" xfId="4896"/>
    <cellStyle name="Input [yellow] 5 2" xfId="4897"/>
    <cellStyle name="Input [yellow] 5 2 2" xfId="10692"/>
    <cellStyle name="Input [yellow] 5 2 3" xfId="10693"/>
    <cellStyle name="Input [yellow] 5 2 4" xfId="10694"/>
    <cellStyle name="Input [yellow] 5 2 5" xfId="10695"/>
    <cellStyle name="Input [yellow] 6" xfId="4898"/>
    <cellStyle name="Input [yellow] 6 2" xfId="10696"/>
    <cellStyle name="Input [yellow] 6 3" xfId="10697"/>
    <cellStyle name="Input [yellow] 6 4" xfId="10698"/>
    <cellStyle name="Input [yellow] 6 5" xfId="10699"/>
    <cellStyle name="Input [yellow] 7" xfId="10700"/>
    <cellStyle name="Input [yellow] 8" xfId="10701"/>
    <cellStyle name="Input [yellow] 9" xfId="10702"/>
    <cellStyle name="Input [yellow]_(C) WHE Proforma with ITC cash grant 10 Yr Amort_for deferral_102809" xfId="4899"/>
    <cellStyle name="Input 10" xfId="4900"/>
    <cellStyle name="Input 10 2" xfId="10703"/>
    <cellStyle name="Input 10 3" xfId="10704"/>
    <cellStyle name="Input 10 4" xfId="10705"/>
    <cellStyle name="Input 10 5" xfId="10706"/>
    <cellStyle name="Input 11" xfId="4901"/>
    <cellStyle name="Input 12" xfId="4902"/>
    <cellStyle name="Input 13" xfId="4903"/>
    <cellStyle name="Input 13 2" xfId="10707"/>
    <cellStyle name="Input 13 3" xfId="10708"/>
    <cellStyle name="Input 13 4" xfId="10709"/>
    <cellStyle name="Input 13 5" xfId="10710"/>
    <cellStyle name="Input 14" xfId="4904"/>
    <cellStyle name="Input 14 2" xfId="10711"/>
    <cellStyle name="Input 14 3" xfId="10712"/>
    <cellStyle name="Input 14 4" xfId="10713"/>
    <cellStyle name="Input 14 5" xfId="10714"/>
    <cellStyle name="Input 15" xfId="4905"/>
    <cellStyle name="Input 16" xfId="4906"/>
    <cellStyle name="Input 17" xfId="4907"/>
    <cellStyle name="Input 18" xfId="4908"/>
    <cellStyle name="Input 19" xfId="4909"/>
    <cellStyle name="Input 2" xfId="53"/>
    <cellStyle name="Input 2 2" xfId="4910"/>
    <cellStyle name="Input 2 2 2" xfId="4911"/>
    <cellStyle name="Input 2 2 2 2" xfId="10715"/>
    <cellStyle name="Input 2 2 2 3" xfId="10716"/>
    <cellStyle name="Input 2 2 2 4" xfId="10717"/>
    <cellStyle name="Input 2 2 2 5" xfId="10718"/>
    <cellStyle name="Input 2 2 3" xfId="10719"/>
    <cellStyle name="Input 2 3" xfId="4912"/>
    <cellStyle name="Input 2 4" xfId="4913"/>
    <cellStyle name="Input 2 5" xfId="10720"/>
    <cellStyle name="Input 2 6" xfId="10721"/>
    <cellStyle name="Input 2 7" xfId="10722"/>
    <cellStyle name="Input 20" xfId="4914"/>
    <cellStyle name="Input 21" xfId="4915"/>
    <cellStyle name="Input 22" xfId="4916"/>
    <cellStyle name="Input 23" xfId="4917"/>
    <cellStyle name="Input 24" xfId="4918"/>
    <cellStyle name="Input 25" xfId="4919"/>
    <cellStyle name="Input 26" xfId="4920"/>
    <cellStyle name="Input 27" xfId="4921"/>
    <cellStyle name="Input 28" xfId="4922"/>
    <cellStyle name="Input 3" xfId="4923"/>
    <cellStyle name="Input 3 2" xfId="4924"/>
    <cellStyle name="Input 3 3" xfId="4925"/>
    <cellStyle name="Input 3 4" xfId="10723"/>
    <cellStyle name="Input 3 5" xfId="10724"/>
    <cellStyle name="Input 3 6" xfId="10725"/>
    <cellStyle name="Input 3 7" xfId="10726"/>
    <cellStyle name="Input 3 8" xfId="10727"/>
    <cellStyle name="Input 4" xfId="4926"/>
    <cellStyle name="Input 4 2" xfId="4927"/>
    <cellStyle name="Input 4 3" xfId="10728"/>
    <cellStyle name="Input 4 4" xfId="10729"/>
    <cellStyle name="Input 5" xfId="4928"/>
    <cellStyle name="Input 5 2" xfId="4929"/>
    <cellStyle name="Input 6" xfId="4930"/>
    <cellStyle name="Input 6 2" xfId="4931"/>
    <cellStyle name="Input 7" xfId="4932"/>
    <cellStyle name="Input 7 2" xfId="4933"/>
    <cellStyle name="Input 8" xfId="4934"/>
    <cellStyle name="Input 8 2" xfId="4935"/>
    <cellStyle name="Input 9" xfId="4936"/>
    <cellStyle name="Input Cells" xfId="4937"/>
    <cellStyle name="Input Cells 2" xfId="4938"/>
    <cellStyle name="Input Cells 3" xfId="10730"/>
    <cellStyle name="Input Cells Percent" xfId="4939"/>
    <cellStyle name="Input Cells Percent 2" xfId="4940"/>
    <cellStyle name="Input Cells Percent 3" xfId="10731"/>
    <cellStyle name="Input Cells Percent_AURORA Total New" xfId="4941"/>
    <cellStyle name="Input Cells_4.34E Mint Farm Deferral" xfId="4942"/>
    <cellStyle name="line b - Style6" xfId="4943"/>
    <cellStyle name="Lines" xfId="4944"/>
    <cellStyle name="Lines 2" xfId="4945"/>
    <cellStyle name="Lines 3" xfId="4946"/>
    <cellStyle name="Lines 4" xfId="10732"/>
    <cellStyle name="Lines_Electric Rev Req Model (2009 GRC) Rebuttal" xfId="10733"/>
    <cellStyle name="LINKED" xfId="4947"/>
    <cellStyle name="LINKED 2" xfId="10734"/>
    <cellStyle name="LINKED 2 2" xfId="10735"/>
    <cellStyle name="LINKED 3" xfId="10736"/>
    <cellStyle name="LINKED 4" xfId="10737"/>
    <cellStyle name="Linked Cell" xfId="6089" builtinId="24" customBuiltin="1"/>
    <cellStyle name="Linked Cell 2" xfId="54"/>
    <cellStyle name="Linked Cell 2 2" xfId="4948"/>
    <cellStyle name="Linked Cell 2 2 2" xfId="4949"/>
    <cellStyle name="Linked Cell 2 3" xfId="4950"/>
    <cellStyle name="Linked Cell 2 4" xfId="4951"/>
    <cellStyle name="Linked Cell 3" xfId="4952"/>
    <cellStyle name="Linked Cell 3 2" xfId="4953"/>
    <cellStyle name="Linked Cell 3 3" xfId="10738"/>
    <cellStyle name="Linked Cell 3 4" xfId="10739"/>
    <cellStyle name="Linked Cell 4" xfId="4954"/>
    <cellStyle name="Linked Cell 5" xfId="4955"/>
    <cellStyle name="Linked Cell 6" xfId="4956"/>
    <cellStyle name="Linked Cell 7" xfId="4957"/>
    <cellStyle name="Linked Cell 8" xfId="12257"/>
    <cellStyle name="Linked Cell 9" xfId="12258"/>
    <cellStyle name="Millares [0]_2AV_M_M " xfId="4958"/>
    <cellStyle name="Millares_2AV_M_M " xfId="4959"/>
    <cellStyle name="modified border" xfId="4960"/>
    <cellStyle name="modified border 2" xfId="4961"/>
    <cellStyle name="modified border 2 2" xfId="4962"/>
    <cellStyle name="modified border 2 3" xfId="10740"/>
    <cellStyle name="modified border 3" xfId="4963"/>
    <cellStyle name="modified border 3 2" xfId="4964"/>
    <cellStyle name="modified border 3 3" xfId="10741"/>
    <cellStyle name="modified border 4" xfId="4965"/>
    <cellStyle name="modified border 4 2" xfId="4966"/>
    <cellStyle name="modified border 4 3" xfId="10742"/>
    <cellStyle name="modified border 5" xfId="10743"/>
    <cellStyle name="modified border 5 2" xfId="10744"/>
    <cellStyle name="modified border 6" xfId="10745"/>
    <cellStyle name="modified border 7" xfId="10746"/>
    <cellStyle name="modified border 8" xfId="10747"/>
    <cellStyle name="modified border_4.34E Mint Farm Deferral" xfId="4967"/>
    <cellStyle name="modified border1" xfId="4968"/>
    <cellStyle name="modified border1 2" xfId="4969"/>
    <cellStyle name="modified border1 2 2" xfId="4970"/>
    <cellStyle name="modified border1 2 3" xfId="10748"/>
    <cellStyle name="modified border1 3" xfId="4971"/>
    <cellStyle name="modified border1 3 2" xfId="4972"/>
    <cellStyle name="modified border1 3 3" xfId="10749"/>
    <cellStyle name="modified border1 4" xfId="4973"/>
    <cellStyle name="modified border1 4 2" xfId="4974"/>
    <cellStyle name="modified border1 4 3" xfId="10750"/>
    <cellStyle name="modified border1 5" xfId="10751"/>
    <cellStyle name="modified border1 5 2" xfId="10752"/>
    <cellStyle name="modified border1 6" xfId="10753"/>
    <cellStyle name="modified border1 7" xfId="10754"/>
    <cellStyle name="modified border1 8" xfId="10755"/>
    <cellStyle name="modified border1_4.34E Mint Farm Deferral" xfId="4975"/>
    <cellStyle name="Moneda [0]_2AV_M_M " xfId="4976"/>
    <cellStyle name="Moneda_2AV_M_M " xfId="4977"/>
    <cellStyle name="MonthYears" xfId="4978"/>
    <cellStyle name="Neutral" xfId="6085" builtinId="28" customBuiltin="1"/>
    <cellStyle name="Neutral 2" xfId="55"/>
    <cellStyle name="Neutral 2 2" xfId="4979"/>
    <cellStyle name="Neutral 2 2 2" xfId="4980"/>
    <cellStyle name="Neutral 2 3" xfId="4981"/>
    <cellStyle name="Neutral 2 4" xfId="4982"/>
    <cellStyle name="Neutral 3" xfId="4983"/>
    <cellStyle name="Neutral 3 2" xfId="4984"/>
    <cellStyle name="Neutral 3 3" xfId="10756"/>
    <cellStyle name="Neutral 3 4" xfId="10757"/>
    <cellStyle name="Neutral 4" xfId="4985"/>
    <cellStyle name="Neutral 5" xfId="4986"/>
    <cellStyle name="Neutral 6" xfId="4987"/>
    <cellStyle name="Neutral 7" xfId="4988"/>
    <cellStyle name="Neutral 8" xfId="12259"/>
    <cellStyle name="Neutral 9" xfId="12260"/>
    <cellStyle name="no dec" xfId="4989"/>
    <cellStyle name="no dec 2" xfId="10758"/>
    <cellStyle name="no dec 2 2" xfId="10759"/>
    <cellStyle name="no dec 3" xfId="10760"/>
    <cellStyle name="no dec 4" xfId="10761"/>
    <cellStyle name="Normal" xfId="0" builtinId="0"/>
    <cellStyle name="Normal - Style1" xfId="4990"/>
    <cellStyle name="Normal - Style1 2" xfId="4991"/>
    <cellStyle name="Normal - Style1 2 2" xfId="4992"/>
    <cellStyle name="Normal - Style1 2 2 2" xfId="4993"/>
    <cellStyle name="Normal - Style1 2 2 3" xfId="4994"/>
    <cellStyle name="Normal - Style1 2 3" xfId="4995"/>
    <cellStyle name="Normal - Style1 2 4" xfId="10762"/>
    <cellStyle name="Normal - Style1 3" xfId="4996"/>
    <cellStyle name="Normal - Style1 3 2" xfId="4997"/>
    <cellStyle name="Normal - Style1 3 2 2" xfId="4998"/>
    <cellStyle name="Normal - Style1 3 3" xfId="4999"/>
    <cellStyle name="Normal - Style1 3 4" xfId="5000"/>
    <cellStyle name="Normal - Style1 4" xfId="5001"/>
    <cellStyle name="Normal - Style1 4 2" xfId="5002"/>
    <cellStyle name="Normal - Style1 4 2 2" xfId="5003"/>
    <cellStyle name="Normal - Style1 4 3" xfId="5004"/>
    <cellStyle name="Normal - Style1 4 4" xfId="10763"/>
    <cellStyle name="Normal - Style1 5" xfId="5005"/>
    <cellStyle name="Normal - Style1 5 2" xfId="5006"/>
    <cellStyle name="Normal - Style1 5 2 2" xfId="5007"/>
    <cellStyle name="Normal - Style1 5 2 3" xfId="5008"/>
    <cellStyle name="Normal - Style1 5 3" xfId="5009"/>
    <cellStyle name="Normal - Style1 5 4" xfId="5010"/>
    <cellStyle name="Normal - Style1 5 5" xfId="5011"/>
    <cellStyle name="Normal - Style1 6" xfId="5012"/>
    <cellStyle name="Normal - Style1 6 2" xfId="5013"/>
    <cellStyle name="Normal - Style1 6 2 2" xfId="5014"/>
    <cellStyle name="Normal - Style1 6 3" xfId="5015"/>
    <cellStyle name="Normal - Style1 6 4" xfId="5016"/>
    <cellStyle name="Normal - Style1 7" xfId="5017"/>
    <cellStyle name="Normal - Style1 7 2" xfId="5018"/>
    <cellStyle name="Normal - Style1 7 2 2" xfId="5019"/>
    <cellStyle name="Normal - Style1 7 3" xfId="5020"/>
    <cellStyle name="Normal - Style1 8" xfId="5021"/>
    <cellStyle name="Normal - Style1 9" xfId="5022"/>
    <cellStyle name="Normal - Style1_(C) WHE Proforma with ITC cash grant 10 Yr Amort_for deferral_102809" xfId="5023"/>
    <cellStyle name="Normal [0]" xfId="5024"/>
    <cellStyle name="Normal [2]" xfId="5025"/>
    <cellStyle name="Normal 1" xfId="5026"/>
    <cellStyle name="Normal 1 2" xfId="5027"/>
    <cellStyle name="Normal 1 2 2" xfId="5028"/>
    <cellStyle name="Normal 1 3" xfId="5029"/>
    <cellStyle name="Normal 1 3 2" xfId="5030"/>
    <cellStyle name="Normal 1 4" xfId="5031"/>
    <cellStyle name="Normal 10" xfId="5032"/>
    <cellStyle name="Normal 10 2" xfId="5033"/>
    <cellStyle name="Normal 10 2 2" xfId="5034"/>
    <cellStyle name="Normal 10 2 2 2" xfId="5035"/>
    <cellStyle name="Normal 10 2 2 3" xfId="10764"/>
    <cellStyle name="Normal 10 2 3" xfId="5036"/>
    <cellStyle name="Normal 10 2 4" xfId="10765"/>
    <cellStyle name="Normal 10 3" xfId="5037"/>
    <cellStyle name="Normal 10 3 2" xfId="5038"/>
    <cellStyle name="Normal 10 3 2 2" xfId="5039"/>
    <cellStyle name="Normal 10 3 3" xfId="5040"/>
    <cellStyle name="Normal 10 3 4" xfId="10766"/>
    <cellStyle name="Normal 10 4" xfId="5041"/>
    <cellStyle name="Normal 10 4 2" xfId="5042"/>
    <cellStyle name="Normal 10 4 2 2" xfId="10767"/>
    <cellStyle name="Normal 10 4 3" xfId="10768"/>
    <cellStyle name="Normal 10 5" xfId="5043"/>
    <cellStyle name="Normal 10 5 2" xfId="10769"/>
    <cellStyle name="Normal 10 5 3" xfId="10770"/>
    <cellStyle name="Normal 10 6" xfId="5044"/>
    <cellStyle name="Normal 10 6 2" xfId="10771"/>
    <cellStyle name="Normal 10 7" xfId="5045"/>
    <cellStyle name="Normal 10 8" xfId="10772"/>
    <cellStyle name="Normal 10 9" xfId="10773"/>
    <cellStyle name="Normal 10_ Price Inputs" xfId="5046"/>
    <cellStyle name="Normal 100" xfId="10774"/>
    <cellStyle name="Normal 101" xfId="10775"/>
    <cellStyle name="Normal 102" xfId="10776"/>
    <cellStyle name="Normal 103" xfId="10777"/>
    <cellStyle name="Normal 104" xfId="10778"/>
    <cellStyle name="Normal 105" xfId="10779"/>
    <cellStyle name="Normal 106" xfId="10780"/>
    <cellStyle name="Normal 107" xfId="10781"/>
    <cellStyle name="Normal 108" xfId="10782"/>
    <cellStyle name="Normal 109" xfId="10783"/>
    <cellStyle name="Normal 11" xfId="5047"/>
    <cellStyle name="Normal 11 2" xfId="5048"/>
    <cellStyle name="Normal 11 2 2" xfId="5049"/>
    <cellStyle name="Normal 11 2 2 2" xfId="10784"/>
    <cellStyle name="Normal 11 2 3" xfId="10785"/>
    <cellStyle name="Normal 11 3" xfId="5050"/>
    <cellStyle name="Normal 11 3 2" xfId="10786"/>
    <cellStyle name="Normal 11 3 3" xfId="10787"/>
    <cellStyle name="Normal 11 4" xfId="5051"/>
    <cellStyle name="Normal 11 4 2" xfId="10788"/>
    <cellStyle name="Normal 11 5" xfId="5052"/>
    <cellStyle name="Normal 11 6" xfId="10789"/>
    <cellStyle name="Normal 11 7" xfId="10790"/>
    <cellStyle name="Normal 11_16.37E Wild Horse Expansion DeferralRevwrkingfile SF" xfId="5053"/>
    <cellStyle name="Normal 110" xfId="10791"/>
    <cellStyle name="Normal 111" xfId="10792"/>
    <cellStyle name="Normal 112" xfId="10793"/>
    <cellStyle name="Normal 112 2" xfId="10794"/>
    <cellStyle name="Normal 113" xfId="10795"/>
    <cellStyle name="Normal 114" xfId="10796"/>
    <cellStyle name="Normal 115" xfId="10797"/>
    <cellStyle name="Normal 116" xfId="10798"/>
    <cellStyle name="Normal 116 2" xfId="10799"/>
    <cellStyle name="Normal 117" xfId="10800"/>
    <cellStyle name="Normal 118" xfId="10801"/>
    <cellStyle name="Normal 119" xfId="10802"/>
    <cellStyle name="Normal 12" xfId="5054"/>
    <cellStyle name="Normal 12 2" xfId="5055"/>
    <cellStyle name="Normal 12 2 2" xfId="5056"/>
    <cellStyle name="Normal 12 2 2 2" xfId="10803"/>
    <cellStyle name="Normal 12 2 3" xfId="10804"/>
    <cellStyle name="Normal 12 3" xfId="5057"/>
    <cellStyle name="Normal 12 3 2" xfId="10805"/>
    <cellStyle name="Normal 12 3 3" xfId="10806"/>
    <cellStyle name="Normal 12 4" xfId="5058"/>
    <cellStyle name="Normal 12 4 2" xfId="10807"/>
    <cellStyle name="Normal 12 5" xfId="10808"/>
    <cellStyle name="Normal 12 6" xfId="10809"/>
    <cellStyle name="Normal 12 7" xfId="10810"/>
    <cellStyle name="Normal 12_2011 CBR Rev Calc by schedule" xfId="10811"/>
    <cellStyle name="Normal 120" xfId="10812"/>
    <cellStyle name="Normal 121" xfId="5059"/>
    <cellStyle name="Normal 122" xfId="10813"/>
    <cellStyle name="Normal 123" xfId="10814"/>
    <cellStyle name="Normal 124" xfId="10815"/>
    <cellStyle name="Normal 125" xfId="10816"/>
    <cellStyle name="Normal 126" xfId="10817"/>
    <cellStyle name="Normal 127" xfId="10818"/>
    <cellStyle name="Normal 128" xfId="10819"/>
    <cellStyle name="Normal 129" xfId="10820"/>
    <cellStyle name="Normal 13" xfId="5060"/>
    <cellStyle name="Normal 13 2" xfId="5061"/>
    <cellStyle name="Normal 13 2 2" xfId="5062"/>
    <cellStyle name="Normal 13 2 2 2" xfId="10821"/>
    <cellStyle name="Normal 13 2 3" xfId="10822"/>
    <cellStyle name="Normal 13 3" xfId="5063"/>
    <cellStyle name="Normal 13 3 2" xfId="10823"/>
    <cellStyle name="Normal 13 3 3" xfId="10824"/>
    <cellStyle name="Normal 13 4" xfId="5064"/>
    <cellStyle name="Normal 13 4 2" xfId="10825"/>
    <cellStyle name="Normal 13 5" xfId="10826"/>
    <cellStyle name="Normal 13 6" xfId="10827"/>
    <cellStyle name="Normal 13 7" xfId="10828"/>
    <cellStyle name="Normal 13_2011 CBR Rev Calc by schedule" xfId="10829"/>
    <cellStyle name="Normal 130" xfId="10830"/>
    <cellStyle name="Normal 131" xfId="10831"/>
    <cellStyle name="Normal 132" xfId="10832"/>
    <cellStyle name="Normal 133" xfId="10833"/>
    <cellStyle name="Normal 134" xfId="10834"/>
    <cellStyle name="Normal 135" xfId="10835"/>
    <cellStyle name="Normal 136" xfId="10836"/>
    <cellStyle name="Normal 137" xfId="10837"/>
    <cellStyle name="Normal 138" xfId="10838"/>
    <cellStyle name="Normal 139" xfId="10839"/>
    <cellStyle name="Normal 14" xfId="5065"/>
    <cellStyle name="Normal 14 2" xfId="5066"/>
    <cellStyle name="Normal 14 2 2" xfId="5067"/>
    <cellStyle name="Normal 14 3" xfId="5068"/>
    <cellStyle name="Normal 14 4" xfId="5069"/>
    <cellStyle name="Normal 14_2011 CBR Rev Calc by schedule" xfId="10840"/>
    <cellStyle name="Normal 140" xfId="10841"/>
    <cellStyle name="Normal 141" xfId="10842"/>
    <cellStyle name="Normal 142" xfId="10843"/>
    <cellStyle name="Normal 143" xfId="10844"/>
    <cellStyle name="Normal 144" xfId="10845"/>
    <cellStyle name="Normal 145" xfId="10846"/>
    <cellStyle name="Normal 146" xfId="10847"/>
    <cellStyle name="Normal 147" xfId="10848"/>
    <cellStyle name="Normal 148" xfId="10849"/>
    <cellStyle name="Normal 149" xfId="10850"/>
    <cellStyle name="Normal 15" xfId="5070"/>
    <cellStyle name="Normal 15 2" xfId="5071"/>
    <cellStyle name="Normal 15 2 2" xfId="5072"/>
    <cellStyle name="Normal 15 3" xfId="5073"/>
    <cellStyle name="Normal 15 3 2" xfId="10851"/>
    <cellStyle name="Normal 15 3 3" xfId="10852"/>
    <cellStyle name="Normal 15 4" xfId="5074"/>
    <cellStyle name="Normal 15 4 2" xfId="10853"/>
    <cellStyle name="Normal 15 5" xfId="10854"/>
    <cellStyle name="Normal 15 6" xfId="10855"/>
    <cellStyle name="Normal 15 7" xfId="10856"/>
    <cellStyle name="Normal 15 8" xfId="10857"/>
    <cellStyle name="Normal 15_2011 CBR Rev Calc by schedule" xfId="10858"/>
    <cellStyle name="Normal 150" xfId="10859"/>
    <cellStyle name="Normal 151" xfId="10860"/>
    <cellStyle name="Normal 152" xfId="10861"/>
    <cellStyle name="Normal 153" xfId="10862"/>
    <cellStyle name="Normal 154" xfId="12266"/>
    <cellStyle name="Normal 155" xfId="12267"/>
    <cellStyle name="Normal 156" xfId="12269"/>
    <cellStyle name="Normal 157" xfId="12271"/>
    <cellStyle name="Normal 157 2" xfId="12278"/>
    <cellStyle name="Normal 157 2 2" xfId="12286"/>
    <cellStyle name="Normal 157 2 3" xfId="12289"/>
    <cellStyle name="Normal 157 3" xfId="12283"/>
    <cellStyle name="Normal 158" xfId="12280"/>
    <cellStyle name="Normal 159" xfId="12284"/>
    <cellStyle name="Normal 16" xfId="5075"/>
    <cellStyle name="Normal 16 2" xfId="5076"/>
    <cellStyle name="Normal 16 2 2" xfId="5077"/>
    <cellStyle name="Normal 16 3" xfId="5078"/>
    <cellStyle name="Normal 16 3 2" xfId="10863"/>
    <cellStyle name="Normal 16 3 3" xfId="10864"/>
    <cellStyle name="Normal 16 4" xfId="5079"/>
    <cellStyle name="Normal 16 4 2" xfId="10865"/>
    <cellStyle name="Normal 16 5" xfId="10866"/>
    <cellStyle name="Normal 16 6" xfId="10867"/>
    <cellStyle name="Normal 16 7" xfId="10868"/>
    <cellStyle name="Normal 16_2011 CBR Rev Calc by schedule" xfId="10869"/>
    <cellStyle name="Normal 160" xfId="12287"/>
    <cellStyle name="Normal 17" xfId="5080"/>
    <cellStyle name="Normal 17 2" xfId="5081"/>
    <cellStyle name="Normal 17 2 2" xfId="5082"/>
    <cellStyle name="Normal 17 3" xfId="5083"/>
    <cellStyle name="Normal 17 3 2" xfId="10870"/>
    <cellStyle name="Normal 17 4" xfId="5084"/>
    <cellStyle name="Normal 17 5" xfId="10871"/>
    <cellStyle name="Normal 18" xfId="5085"/>
    <cellStyle name="Normal 18 2" xfId="5086"/>
    <cellStyle name="Normal 18 2 2" xfId="5087"/>
    <cellStyle name="Normal 18 3" xfId="5088"/>
    <cellStyle name="Normal 18 3 2" xfId="10872"/>
    <cellStyle name="Normal 18 4" xfId="5089"/>
    <cellStyle name="Normal 18 5" xfId="10873"/>
    <cellStyle name="Normal 19" xfId="5090"/>
    <cellStyle name="Normal 19 2" xfId="5091"/>
    <cellStyle name="Normal 19 2 2" xfId="5092"/>
    <cellStyle name="Normal 19 3" xfId="5093"/>
    <cellStyle name="Normal 19 3 2" xfId="10874"/>
    <cellStyle name="Normal 19 4" xfId="5094"/>
    <cellStyle name="Normal 2" xfId="1"/>
    <cellStyle name="Normal 2 10" xfId="5095"/>
    <cellStyle name="Normal 2 10 2" xfId="5096"/>
    <cellStyle name="Normal 2 10 2 2" xfId="10875"/>
    <cellStyle name="Normal 2 10 3" xfId="10876"/>
    <cellStyle name="Normal 2 11" xfId="5097"/>
    <cellStyle name="Normal 2 11 2" xfId="5098"/>
    <cellStyle name="Normal 2 12" xfId="5099"/>
    <cellStyle name="Normal 2 12 2" xfId="5100"/>
    <cellStyle name="Normal 2 13" xfId="5101"/>
    <cellStyle name="Normal 2 13 2" xfId="5102"/>
    <cellStyle name="Normal 2 14" xfId="5103"/>
    <cellStyle name="Normal 2 15" xfId="5104"/>
    <cellStyle name="Normal 2 2" xfId="5105"/>
    <cellStyle name="Normal 2 2 10" xfId="10877"/>
    <cellStyle name="Normal 2 2 11" xfId="10878"/>
    <cellStyle name="Normal 2 2 2" xfId="5106"/>
    <cellStyle name="Normal 2 2 2 2" xfId="5107"/>
    <cellStyle name="Normal 2 2 2 2 2" xfId="5108"/>
    <cellStyle name="Normal 2 2 2 2 2 2" xfId="5109"/>
    <cellStyle name="Normal 2 2 2 2 3" xfId="5110"/>
    <cellStyle name="Normal 2 2 2 2 3 2" xfId="5111"/>
    <cellStyle name="Normal 2 2 2 2 4" xfId="5112"/>
    <cellStyle name="Normal 2 2 2 3" xfId="5113"/>
    <cellStyle name="Normal 2 2 2 3 2" xfId="5114"/>
    <cellStyle name="Normal 2 2 2 3 2 2" xfId="5115"/>
    <cellStyle name="Normal 2 2 2 3 3" xfId="5116"/>
    <cellStyle name="Normal 2 2 2 3 3 2" xfId="5117"/>
    <cellStyle name="Normal 2 2 2 3 4" xfId="5118"/>
    <cellStyle name="Normal 2 2 2 4" xfId="5119"/>
    <cellStyle name="Normal 2 2 2 4 2" xfId="5120"/>
    <cellStyle name="Normal 2 2 2 5" xfId="5121"/>
    <cellStyle name="Normal 2 2 2 5 2" xfId="5122"/>
    <cellStyle name="Normal 2 2 2 6" xfId="5123"/>
    <cellStyle name="Normal 2 2 2 7" xfId="10879"/>
    <cellStyle name="Normal 2 2 2_Chelan PUD Power Costs (8-10)" xfId="5124"/>
    <cellStyle name="Normal 2 2 3" xfId="5125"/>
    <cellStyle name="Normal 2 2 3 2" xfId="5126"/>
    <cellStyle name="Normal 2 2 3 2 2" xfId="5127"/>
    <cellStyle name="Normal 2 2 3 3" xfId="5128"/>
    <cellStyle name="Normal 2 2 3 3 2" xfId="5129"/>
    <cellStyle name="Normal 2 2 3 4" xfId="5130"/>
    <cellStyle name="Normal 2 2 4" xfId="5131"/>
    <cellStyle name="Normal 2 2 4 2" xfId="5132"/>
    <cellStyle name="Normal 2 2 5" xfId="5133"/>
    <cellStyle name="Normal 2 2 6" xfId="5134"/>
    <cellStyle name="Normal 2 2 7" xfId="5135"/>
    <cellStyle name="Normal 2 2 8" xfId="10880"/>
    <cellStyle name="Normal 2 2 9" xfId="10881"/>
    <cellStyle name="Normal 2 2_ Price Inputs" xfId="5136"/>
    <cellStyle name="Normal 2 3" xfId="5137"/>
    <cellStyle name="Normal 2 3 2" xfId="5138"/>
    <cellStyle name="Normal 2 3 2 2" xfId="5139"/>
    <cellStyle name="Normal 2 3 3" xfId="5140"/>
    <cellStyle name="Normal 2 3 3 2" xfId="5141"/>
    <cellStyle name="Normal 2 3 4" xfId="5142"/>
    <cellStyle name="Normal 2 4" xfId="5143"/>
    <cellStyle name="Normal 2 4 2" xfId="5144"/>
    <cellStyle name="Normal 2 4 2 2" xfId="5145"/>
    <cellStyle name="Normal 2 4 3" xfId="5146"/>
    <cellStyle name="Normal 2 4 3 2" xfId="5147"/>
    <cellStyle name="Normal 2 4 4" xfId="5148"/>
    <cellStyle name="Normal 2 5" xfId="5149"/>
    <cellStyle name="Normal 2 5 2" xfId="5150"/>
    <cellStyle name="Normal 2 5 2 2" xfId="5151"/>
    <cellStyle name="Normal 2 5 3" xfId="5152"/>
    <cellStyle name="Normal 2 5 3 2" xfId="5153"/>
    <cellStyle name="Normal 2 5 4" xfId="5154"/>
    <cellStyle name="Normal 2 6" xfId="5155"/>
    <cellStyle name="Normal 2 6 2" xfId="5156"/>
    <cellStyle name="Normal 2 6 2 2" xfId="5157"/>
    <cellStyle name="Normal 2 6 3" xfId="5158"/>
    <cellStyle name="Normal 2 6 4" xfId="10882"/>
    <cellStyle name="Normal 2 6 5" xfId="10883"/>
    <cellStyle name="Normal 2 6 6" xfId="10884"/>
    <cellStyle name="Normal 2 7" xfId="5159"/>
    <cellStyle name="Normal 2 7 2" xfId="5160"/>
    <cellStyle name="Normal 2 7 2 2" xfId="10885"/>
    <cellStyle name="Normal 2 7 3" xfId="10886"/>
    <cellStyle name="Normal 2 7 4" xfId="10887"/>
    <cellStyle name="Normal 2 8" xfId="5161"/>
    <cellStyle name="Normal 2 8 2" xfId="5162"/>
    <cellStyle name="Normal 2 8 2 2" xfId="10888"/>
    <cellStyle name="Normal 2 8 2 2 2" xfId="10889"/>
    <cellStyle name="Normal 2 8 2 3" xfId="10890"/>
    <cellStyle name="Normal 2 8 3" xfId="10891"/>
    <cellStyle name="Normal 2 8 3 2" xfId="10892"/>
    <cellStyle name="Normal 2 8 4" xfId="10893"/>
    <cellStyle name="Normal 2 8 5" xfId="10894"/>
    <cellStyle name="Normal 2 9" xfId="5163"/>
    <cellStyle name="Normal 2 9 2" xfId="5164"/>
    <cellStyle name="Normal 2 9 2 2" xfId="10895"/>
    <cellStyle name="Normal 2 9 3" xfId="10896"/>
    <cellStyle name="Normal 2 9 4" xfId="10897"/>
    <cellStyle name="Normal 2_16.37E Wild Horse Expansion DeferralRevwrkingfile SF" xfId="5165"/>
    <cellStyle name="Normal 20" xfId="5166"/>
    <cellStyle name="Normal 20 2" xfId="5167"/>
    <cellStyle name="Normal 20 2 2" xfId="5168"/>
    <cellStyle name="Normal 20 3" xfId="5169"/>
    <cellStyle name="Normal 20 3 2" xfId="10898"/>
    <cellStyle name="Normal 20 4" xfId="5170"/>
    <cellStyle name="Normal 20 4 2" xfId="10899"/>
    <cellStyle name="Normal 20 5" xfId="10900"/>
    <cellStyle name="Normal 20 6" xfId="10901"/>
    <cellStyle name="Normal 21" xfId="105"/>
    <cellStyle name="Normal 21 2" xfId="5171"/>
    <cellStyle name="Normal 21 2 2" xfId="5172"/>
    <cellStyle name="Normal 21 2 3" xfId="10902"/>
    <cellStyle name="Normal 21 3" xfId="5173"/>
    <cellStyle name="Normal 21 3 2" xfId="5174"/>
    <cellStyle name="Normal 21 4" xfId="5175"/>
    <cellStyle name="Normal 21 5" xfId="5176"/>
    <cellStyle name="Normal 21 6" xfId="5177"/>
    <cellStyle name="Normal 21_4 31E Reg Asset  Liab and EXH D" xfId="5178"/>
    <cellStyle name="Normal 22" xfId="5179"/>
    <cellStyle name="Normal 22 2" xfId="5180"/>
    <cellStyle name="Normal 22 2 2" xfId="5181"/>
    <cellStyle name="Normal 22 2 3" xfId="10903"/>
    <cellStyle name="Normal 22 3" xfId="5182"/>
    <cellStyle name="Normal 22 3 2" xfId="5183"/>
    <cellStyle name="Normal 22 4" xfId="5184"/>
    <cellStyle name="Normal 22 5" xfId="5185"/>
    <cellStyle name="Normal 22 6" xfId="5186"/>
    <cellStyle name="Normal 23" xfId="5187"/>
    <cellStyle name="Normal 23 2" xfId="5188"/>
    <cellStyle name="Normal 23 2 2" xfId="10904"/>
    <cellStyle name="Normal 23 2 3" xfId="10905"/>
    <cellStyle name="Normal 23 3" xfId="5189"/>
    <cellStyle name="Normal 23 3 2" xfId="10906"/>
    <cellStyle name="Normal 23 4" xfId="10907"/>
    <cellStyle name="Normal 23 5" xfId="10908"/>
    <cellStyle name="Normal 23 6" xfId="10909"/>
    <cellStyle name="Normal 24" xfId="5190"/>
    <cellStyle name="Normal 24 2" xfId="5191"/>
    <cellStyle name="Normal 24 2 2" xfId="5192"/>
    <cellStyle name="Normal 24 2 3" xfId="5193"/>
    <cellStyle name="Normal 24 3" xfId="5194"/>
    <cellStyle name="Normal 24 3 2" xfId="10910"/>
    <cellStyle name="Normal 24 4" xfId="10911"/>
    <cellStyle name="Normal 24 5" xfId="10912"/>
    <cellStyle name="Normal 25" xfId="5195"/>
    <cellStyle name="Normal 25 2" xfId="5196"/>
    <cellStyle name="Normal 25 2 2" xfId="10913"/>
    <cellStyle name="Normal 25 2 3" xfId="10914"/>
    <cellStyle name="Normal 25 3" xfId="5197"/>
    <cellStyle name="Normal 25 3 2" xfId="10915"/>
    <cellStyle name="Normal 25 4" xfId="10916"/>
    <cellStyle name="Normal 25 5" xfId="10917"/>
    <cellStyle name="Normal 26" xfId="5198"/>
    <cellStyle name="Normal 26 2" xfId="5199"/>
    <cellStyle name="Normal 26 2 2" xfId="10918"/>
    <cellStyle name="Normal 26 2 3" xfId="10919"/>
    <cellStyle name="Normal 26 3" xfId="5200"/>
    <cellStyle name="Normal 26 3 2" xfId="10920"/>
    <cellStyle name="Normal 26 4" xfId="5201"/>
    <cellStyle name="Normal 26 5" xfId="10921"/>
    <cellStyle name="Normal 26 6" xfId="10922"/>
    <cellStyle name="Normal 27" xfId="5202"/>
    <cellStyle name="Normal 27 2" xfId="5203"/>
    <cellStyle name="Normal 27 2 2" xfId="10923"/>
    <cellStyle name="Normal 27 2 3" xfId="10924"/>
    <cellStyle name="Normal 27 3" xfId="5204"/>
    <cellStyle name="Normal 27 3 2" xfId="10925"/>
    <cellStyle name="Normal 27 4" xfId="10926"/>
    <cellStyle name="Normal 27 5" xfId="10927"/>
    <cellStyle name="Normal 28" xfId="5205"/>
    <cellStyle name="Normal 28 2" xfId="5206"/>
    <cellStyle name="Normal 28 2 2" xfId="5207"/>
    <cellStyle name="Normal 28 2 3" xfId="10928"/>
    <cellStyle name="Normal 28 3" xfId="5208"/>
    <cellStyle name="Normal 28 3 2" xfId="10929"/>
    <cellStyle name="Normal 28 4" xfId="10930"/>
    <cellStyle name="Normal 28 5" xfId="10931"/>
    <cellStyle name="Normal 29" xfId="5209"/>
    <cellStyle name="Normal 29 2" xfId="5210"/>
    <cellStyle name="Normal 29 2 2" xfId="10932"/>
    <cellStyle name="Normal 29 2 3" xfId="10933"/>
    <cellStyle name="Normal 29 3" xfId="10934"/>
    <cellStyle name="Normal 29 3 2" xfId="10935"/>
    <cellStyle name="Normal 29 4" xfId="10936"/>
    <cellStyle name="Normal 29 5" xfId="10937"/>
    <cellStyle name="Normal 3" xfId="56"/>
    <cellStyle name="Normal 3 10" xfId="5211"/>
    <cellStyle name="Normal 3 10 2" xfId="5212"/>
    <cellStyle name="Normal 3 11" xfId="5213"/>
    <cellStyle name="Normal 3 11 2" xfId="5214"/>
    <cellStyle name="Normal 3 12" xfId="5215"/>
    <cellStyle name="Normal 3 13" xfId="5216"/>
    <cellStyle name="Normal 3 14" xfId="6077"/>
    <cellStyle name="Normal 3 2" xfId="5217"/>
    <cellStyle name="Normal 3 2 2" xfId="5218"/>
    <cellStyle name="Normal 3 2 2 2" xfId="5219"/>
    <cellStyle name="Normal 3 2 3" xfId="5220"/>
    <cellStyle name="Normal 3 2 3 2" xfId="5221"/>
    <cellStyle name="Normal 3 2 4" xfId="5222"/>
    <cellStyle name="Normal 3 2 5" xfId="10938"/>
    <cellStyle name="Normal 3 2 6" xfId="10939"/>
    <cellStyle name="Normal 3 2_Chelan PUD Power Costs (8-10)" xfId="5223"/>
    <cellStyle name="Normal 3 3" xfId="5224"/>
    <cellStyle name="Normal 3 3 2" xfId="5225"/>
    <cellStyle name="Normal 3 3 2 2" xfId="5226"/>
    <cellStyle name="Normal 3 3 2 3" xfId="10940"/>
    <cellStyle name="Normal 3 3 3" xfId="5227"/>
    <cellStyle name="Normal 3 3 4" xfId="10941"/>
    <cellStyle name="Normal 3 3 5" xfId="10942"/>
    <cellStyle name="Normal 3 3 6" xfId="10943"/>
    <cellStyle name="Normal 3 4" xfId="5228"/>
    <cellStyle name="Normal 3 4 2" xfId="5229"/>
    <cellStyle name="Normal 3 4 2 2" xfId="10944"/>
    <cellStyle name="Normal 3 4 3" xfId="10945"/>
    <cellStyle name="Normal 3 4 3 2" xfId="10946"/>
    <cellStyle name="Normal 3 4 4" xfId="10947"/>
    <cellStyle name="Normal 3 4 4 2" xfId="10948"/>
    <cellStyle name="Normal 3 4 5" xfId="10949"/>
    <cellStyle name="Normal 3 5" xfId="5230"/>
    <cellStyle name="Normal 3 5 2" xfId="5231"/>
    <cellStyle name="Normal 3 5 3" xfId="5232"/>
    <cellStyle name="Normal 3 6" xfId="5233"/>
    <cellStyle name="Normal 3 6 2" xfId="5234"/>
    <cellStyle name="Normal 3 7" xfId="5235"/>
    <cellStyle name="Normal 3 7 2" xfId="5236"/>
    <cellStyle name="Normal 3 8" xfId="5237"/>
    <cellStyle name="Normal 3 8 2" xfId="5238"/>
    <cellStyle name="Normal 3 9" xfId="5239"/>
    <cellStyle name="Normal 3 9 2" xfId="5240"/>
    <cellStyle name="Normal 3_ Price Inputs" xfId="5241"/>
    <cellStyle name="Normal 30" xfId="5242"/>
    <cellStyle name="Normal 30 2" xfId="5243"/>
    <cellStyle name="Normal 30 2 2" xfId="10950"/>
    <cellStyle name="Normal 30 2 3" xfId="10951"/>
    <cellStyle name="Normal 30 3" xfId="10952"/>
    <cellStyle name="Normal 30 3 2" xfId="10953"/>
    <cellStyle name="Normal 30 4" xfId="10954"/>
    <cellStyle name="Normal 30 5" xfId="10955"/>
    <cellStyle name="Normal 31" xfId="5244"/>
    <cellStyle name="Normal 31 2" xfId="5245"/>
    <cellStyle name="Normal 31 2 2" xfId="5246"/>
    <cellStyle name="Normal 31 2 3" xfId="10956"/>
    <cellStyle name="Normal 31 3" xfId="5247"/>
    <cellStyle name="Normal 31 3 2" xfId="10957"/>
    <cellStyle name="Normal 31 4" xfId="10958"/>
    <cellStyle name="Normal 31 5" xfId="10959"/>
    <cellStyle name="Normal 32" xfId="5248"/>
    <cellStyle name="Normal 32 2" xfId="5249"/>
    <cellStyle name="Normal 32 2 2" xfId="10960"/>
    <cellStyle name="Normal 32 2 3" xfId="10961"/>
    <cellStyle name="Normal 32 3" xfId="10962"/>
    <cellStyle name="Normal 32 3 2" xfId="10963"/>
    <cellStyle name="Normal 32 4" xfId="10964"/>
    <cellStyle name="Normal 32 5" xfId="10965"/>
    <cellStyle name="Normal 33" xfId="5250"/>
    <cellStyle name="Normal 33 2" xfId="5251"/>
    <cellStyle name="Normal 33 2 2" xfId="10966"/>
    <cellStyle name="Normal 33 2 3" xfId="10967"/>
    <cellStyle name="Normal 33 3" xfId="10968"/>
    <cellStyle name="Normal 33 3 2" xfId="10969"/>
    <cellStyle name="Normal 33 4" xfId="10970"/>
    <cellStyle name="Normal 33 5" xfId="10971"/>
    <cellStyle name="Normal 34" xfId="5252"/>
    <cellStyle name="Normal 34 2" xfId="5253"/>
    <cellStyle name="Normal 34 2 2" xfId="10972"/>
    <cellStyle name="Normal 34 2 3" xfId="10973"/>
    <cellStyle name="Normal 34 3" xfId="10974"/>
    <cellStyle name="Normal 34 3 2" xfId="10975"/>
    <cellStyle name="Normal 34 4" xfId="10976"/>
    <cellStyle name="Normal 34 5" xfId="10977"/>
    <cellStyle name="Normal 35" xfId="5254"/>
    <cellStyle name="Normal 35 2" xfId="5255"/>
    <cellStyle name="Normal 35 2 2" xfId="10978"/>
    <cellStyle name="Normal 35 2 3" xfId="10979"/>
    <cellStyle name="Normal 35 3" xfId="10980"/>
    <cellStyle name="Normal 35 3 2" xfId="10981"/>
    <cellStyle name="Normal 35 4" xfId="10982"/>
    <cellStyle name="Normal 35 5" xfId="10983"/>
    <cellStyle name="Normal 36" xfId="5256"/>
    <cellStyle name="Normal 36 2" xfId="5257"/>
    <cellStyle name="Normal 36 2 2" xfId="10984"/>
    <cellStyle name="Normal 36 2 3" xfId="10985"/>
    <cellStyle name="Normal 36 3" xfId="10986"/>
    <cellStyle name="Normal 36 3 2" xfId="10987"/>
    <cellStyle name="Normal 36 4" xfId="10988"/>
    <cellStyle name="Normal 36 5" xfId="10989"/>
    <cellStyle name="Normal 37" xfId="5258"/>
    <cellStyle name="Normal 37 2" xfId="5259"/>
    <cellStyle name="Normal 37 2 2" xfId="10990"/>
    <cellStyle name="Normal 37 2 3" xfId="10991"/>
    <cellStyle name="Normal 37 3" xfId="10992"/>
    <cellStyle name="Normal 37 3 2" xfId="10993"/>
    <cellStyle name="Normal 37 4" xfId="10994"/>
    <cellStyle name="Normal 37 5" xfId="10995"/>
    <cellStyle name="Normal 38" xfId="5260"/>
    <cellStyle name="Normal 38 2" xfId="5261"/>
    <cellStyle name="Normal 38 2 2" xfId="10996"/>
    <cellStyle name="Normal 38 2 3" xfId="10997"/>
    <cellStyle name="Normal 38 3" xfId="10998"/>
    <cellStyle name="Normal 38 3 2" xfId="10999"/>
    <cellStyle name="Normal 38 4" xfId="11000"/>
    <cellStyle name="Normal 38 5" xfId="11001"/>
    <cellStyle name="Normal 39" xfId="5262"/>
    <cellStyle name="Normal 39 2" xfId="5263"/>
    <cellStyle name="Normal 39 2 2" xfId="11002"/>
    <cellStyle name="Normal 39 2 3" xfId="11003"/>
    <cellStyle name="Normal 39 3" xfId="11004"/>
    <cellStyle name="Normal 39 3 2" xfId="11005"/>
    <cellStyle name="Normal 39 4" xfId="11006"/>
    <cellStyle name="Normal 39 5" xfId="11007"/>
    <cellStyle name="Normal 4" xfId="5264"/>
    <cellStyle name="Normal 4 2" xfId="5265"/>
    <cellStyle name="Normal 4 2 2" xfId="5266"/>
    <cellStyle name="Normal 4 2 2 2" xfId="5267"/>
    <cellStyle name="Normal 4 2 2 3" xfId="11008"/>
    <cellStyle name="Normal 4 2 2 4" xfId="11009"/>
    <cellStyle name="Normal 4 2 3" xfId="5268"/>
    <cellStyle name="Normal 4 2 3 2" xfId="5269"/>
    <cellStyle name="Normal 4 2 4" xfId="5270"/>
    <cellStyle name="Normal 4 2 4 2" xfId="5271"/>
    <cellStyle name="Normal 4 2 5" xfId="5272"/>
    <cellStyle name="Normal 4 2 6" xfId="11010"/>
    <cellStyle name="Normal 4 3" xfId="5273"/>
    <cellStyle name="Normal 4 3 2" xfId="5274"/>
    <cellStyle name="Normal 4 4" xfId="5275"/>
    <cellStyle name="Normal 4 4 2" xfId="5276"/>
    <cellStyle name="Normal 4 5" xfId="5277"/>
    <cellStyle name="Normal 4 5 2" xfId="11011"/>
    <cellStyle name="Normal 4 6" xfId="5278"/>
    <cellStyle name="Normal 4 7" xfId="5279"/>
    <cellStyle name="Normal 4_ Price Inputs" xfId="5280"/>
    <cellStyle name="Normal 40" xfId="5281"/>
    <cellStyle name="Normal 40 2" xfId="5282"/>
    <cellStyle name="Normal 41" xfId="5283"/>
    <cellStyle name="Normal 41 2" xfId="5284"/>
    <cellStyle name="Normal 41 2 2" xfId="11012"/>
    <cellStyle name="Normal 41 3" xfId="11013"/>
    <cellStyle name="Normal 41 3 2" xfId="11014"/>
    <cellStyle name="Normal 41 4" xfId="11015"/>
    <cellStyle name="Normal 41 4 2" xfId="11016"/>
    <cellStyle name="Normal 42" xfId="5285"/>
    <cellStyle name="Normal 42 2" xfId="5286"/>
    <cellStyle name="Normal 42 2 2" xfId="11017"/>
    <cellStyle name="Normal 42 2 2 2" xfId="11018"/>
    <cellStyle name="Normal 42 2 3" xfId="11019"/>
    <cellStyle name="Normal 42 3" xfId="11020"/>
    <cellStyle name="Normal 42 3 2" xfId="11021"/>
    <cellStyle name="Normal 42 4" xfId="11022"/>
    <cellStyle name="Normal 42 4 2" xfId="11023"/>
    <cellStyle name="Normal 42 5" xfId="11024"/>
    <cellStyle name="Normal 42 5 2" xfId="11025"/>
    <cellStyle name="Normal 43" xfId="5287"/>
    <cellStyle name="Normal 43 2" xfId="5288"/>
    <cellStyle name="Normal 43 3" xfId="11026"/>
    <cellStyle name="Normal 43 3 2" xfId="11027"/>
    <cellStyle name="Normal 44" xfId="5289"/>
    <cellStyle name="Normal 44 2" xfId="5290"/>
    <cellStyle name="Normal 44 2 2" xfId="11028"/>
    <cellStyle name="Normal 44 2 2 2" xfId="11029"/>
    <cellStyle name="Normal 44 2 3" xfId="11030"/>
    <cellStyle name="Normal 44 2 4" xfId="11031"/>
    <cellStyle name="Normal 44 3" xfId="11032"/>
    <cellStyle name="Normal 44 3 2" xfId="11033"/>
    <cellStyle name="Normal 44 3 3" xfId="11034"/>
    <cellStyle name="Normal 44 4" xfId="11035"/>
    <cellStyle name="Normal 44 4 2" xfId="11036"/>
    <cellStyle name="Normal 44 5" xfId="11037"/>
    <cellStyle name="Normal 44 5 2" xfId="11038"/>
    <cellStyle name="Normal 44 6" xfId="11039"/>
    <cellStyle name="Normal 44 7" xfId="11040"/>
    <cellStyle name="Normal 45" xfId="5291"/>
    <cellStyle name="Normal 45 2" xfId="5292"/>
    <cellStyle name="Normal 45 2 2" xfId="11041"/>
    <cellStyle name="Normal 45 3" xfId="11042"/>
    <cellStyle name="Normal 45 4" xfId="11043"/>
    <cellStyle name="Normal 45 5" xfId="11044"/>
    <cellStyle name="Normal 45 6" xfId="11045"/>
    <cellStyle name="Normal 45 7" xfId="11046"/>
    <cellStyle name="Normal 46" xfId="5293"/>
    <cellStyle name="Normal 46 2" xfId="5294"/>
    <cellStyle name="Normal 46 2 2" xfId="11047"/>
    <cellStyle name="Normal 46 2 3" xfId="11048"/>
    <cellStyle name="Normal 46 3" xfId="11049"/>
    <cellStyle name="Normal 46 4" xfId="11050"/>
    <cellStyle name="Normal 46 5" xfId="11051"/>
    <cellStyle name="Normal 46 6" xfId="11052"/>
    <cellStyle name="Normal 47" xfId="5295"/>
    <cellStyle name="Normal 47 2" xfId="5296"/>
    <cellStyle name="Normal 47 2 2" xfId="11053"/>
    <cellStyle name="Normal 47 3" xfId="11054"/>
    <cellStyle name="Normal 47 3 2" xfId="11055"/>
    <cellStyle name="Normal 47 4" xfId="11056"/>
    <cellStyle name="Normal 47 4 2" xfId="11057"/>
    <cellStyle name="Normal 47 5" xfId="11058"/>
    <cellStyle name="Normal 48" xfId="5297"/>
    <cellStyle name="Normal 48 2" xfId="11059"/>
    <cellStyle name="Normal 48 2 2" xfId="11060"/>
    <cellStyle name="Normal 48 3" xfId="11061"/>
    <cellStyle name="Normal 48 3 2" xfId="11062"/>
    <cellStyle name="Normal 48 4" xfId="11063"/>
    <cellStyle name="Normal 48 4 2" xfId="11064"/>
    <cellStyle name="Normal 49" xfId="5298"/>
    <cellStyle name="Normal 49 2" xfId="5299"/>
    <cellStyle name="Normal 49 2 2" xfId="11065"/>
    <cellStyle name="Normal 49 3" xfId="11066"/>
    <cellStyle name="Normal 49 3 2" xfId="11067"/>
    <cellStyle name="Normal 49 4" xfId="11068"/>
    <cellStyle name="Normal 49 4 2" xfId="11069"/>
    <cellStyle name="Normal 5" xfId="5300"/>
    <cellStyle name="Normal 5 2" xfId="5301"/>
    <cellStyle name="Normal 5 2 2" xfId="5302"/>
    <cellStyle name="Normal 5 2 3" xfId="11070"/>
    <cellStyle name="Normal 5 3" xfId="5303"/>
    <cellStyle name="Normal 5 3 2" xfId="11071"/>
    <cellStyle name="Normal 5 4" xfId="5304"/>
    <cellStyle name="Normal 5 4 2" xfId="11072"/>
    <cellStyle name="Normal 5 5" xfId="5305"/>
    <cellStyle name="Normal 5 5 2" xfId="11073"/>
    <cellStyle name="Normal 5 6" xfId="11074"/>
    <cellStyle name="Normal 5_2011 CBR Rev Calc by schedule" xfId="11075"/>
    <cellStyle name="Normal 50" xfId="5306"/>
    <cellStyle name="Normal 50 2" xfId="5307"/>
    <cellStyle name="Normal 50 2 2" xfId="11076"/>
    <cellStyle name="Normal 50 3" xfId="11077"/>
    <cellStyle name="Normal 50 3 2" xfId="11078"/>
    <cellStyle name="Normal 50 4" xfId="11079"/>
    <cellStyle name="Normal 50 4 2" xfId="11080"/>
    <cellStyle name="Normal 51" xfId="5308"/>
    <cellStyle name="Normal 51 2" xfId="11081"/>
    <cellStyle name="Normal 51 2 2" xfId="11082"/>
    <cellStyle name="Normal 51 2 3" xfId="11083"/>
    <cellStyle name="Normal 51 3" xfId="11084"/>
    <cellStyle name="Normal 51 4" xfId="11085"/>
    <cellStyle name="Normal 51 5" xfId="11086"/>
    <cellStyle name="Normal 51 6" xfId="11087"/>
    <cellStyle name="Normal 52" xfId="5309"/>
    <cellStyle name="Normal 53" xfId="5310"/>
    <cellStyle name="Normal 53 2" xfId="11088"/>
    <cellStyle name="Normal 53 3" xfId="11089"/>
    <cellStyle name="Normal 53 3 2" xfId="11090"/>
    <cellStyle name="Normal 53 4" xfId="11091"/>
    <cellStyle name="Normal 54" xfId="5311"/>
    <cellStyle name="Normal 54 2" xfId="11092"/>
    <cellStyle name="Normal 54 3" xfId="11093"/>
    <cellStyle name="Normal 54 3 2" xfId="11094"/>
    <cellStyle name="Normal 54 4" xfId="11095"/>
    <cellStyle name="Normal 54 5" xfId="11096"/>
    <cellStyle name="Normal 55" xfId="5312"/>
    <cellStyle name="Normal 55 2" xfId="11097"/>
    <cellStyle name="Normal 55 2 2" xfId="11098"/>
    <cellStyle name="Normal 55 3" xfId="11099"/>
    <cellStyle name="Normal 56" xfId="5313"/>
    <cellStyle name="Normal 56 2" xfId="11100"/>
    <cellStyle name="Normal 56 2 2" xfId="11101"/>
    <cellStyle name="Normal 56 3" xfId="11102"/>
    <cellStyle name="Normal 57" xfId="5314"/>
    <cellStyle name="Normal 57 2" xfId="11103"/>
    <cellStyle name="Normal 58" xfId="6074"/>
    <cellStyle name="Normal 58 2" xfId="11104"/>
    <cellStyle name="Normal 58 3" xfId="12270"/>
    <cellStyle name="Normal 58 3 2" xfId="12285"/>
    <cellStyle name="Normal 59" xfId="11105"/>
    <cellStyle name="Normal 59 2" xfId="11106"/>
    <cellStyle name="Normal 6" xfId="5315"/>
    <cellStyle name="Normal 6 2" xfId="5316"/>
    <cellStyle name="Normal 6 2 2" xfId="5317"/>
    <cellStyle name="Normal 6 2 2 2" xfId="11107"/>
    <cellStyle name="Normal 6 2 3" xfId="11108"/>
    <cellStyle name="Normal 6 2 4" xfId="11109"/>
    <cellStyle name="Normal 6 3" xfId="5318"/>
    <cellStyle name="Normal 6 3 2" xfId="5319"/>
    <cellStyle name="Normal 6 4" xfId="5320"/>
    <cellStyle name="Normal 6 5" xfId="5321"/>
    <cellStyle name="Normal 6 5 2" xfId="11110"/>
    <cellStyle name="Normal 6 6" xfId="5322"/>
    <cellStyle name="Normal 6_Scenario 1 REC vs PTC Offset" xfId="11111"/>
    <cellStyle name="Normal 60" xfId="11112"/>
    <cellStyle name="Normal 60 2" xfId="11113"/>
    <cellStyle name="Normal 61" xfId="5323"/>
    <cellStyle name="Normal 61 2" xfId="11114"/>
    <cellStyle name="Normal 62" xfId="11115"/>
    <cellStyle name="Normal 62 2" xfId="11116"/>
    <cellStyle name="Normal 63" xfId="11117"/>
    <cellStyle name="Normal 63 2" xfId="11118"/>
    <cellStyle name="Normal 64" xfId="11119"/>
    <cellStyle name="Normal 64 2" xfId="11120"/>
    <cellStyle name="Normal 65" xfId="11121"/>
    <cellStyle name="Normal 65 2" xfId="11122"/>
    <cellStyle name="Normal 66" xfId="11123"/>
    <cellStyle name="Normal 66 2" xfId="11124"/>
    <cellStyle name="Normal 67" xfId="11125"/>
    <cellStyle name="Normal 67 2" xfId="11126"/>
    <cellStyle name="Normal 68" xfId="11127"/>
    <cellStyle name="Normal 68 2" xfId="11128"/>
    <cellStyle name="Normal 69" xfId="11129"/>
    <cellStyle name="Normal 69 2" xfId="11130"/>
    <cellStyle name="Normal 7" xfId="5324"/>
    <cellStyle name="Normal 7 2" xfId="5325"/>
    <cellStyle name="Normal 7 2 2" xfId="5326"/>
    <cellStyle name="Normal 7 2 2 2" xfId="11131"/>
    <cellStyle name="Normal 7 2 3" xfId="11132"/>
    <cellStyle name="Normal 7 3" xfId="5327"/>
    <cellStyle name="Normal 7 4" xfId="5328"/>
    <cellStyle name="Normal 7 4 2" xfId="11133"/>
    <cellStyle name="Normal 7 5" xfId="5329"/>
    <cellStyle name="Normal 7 6" xfId="11134"/>
    <cellStyle name="Normal 70" xfId="11135"/>
    <cellStyle name="Normal 70 2" xfId="11136"/>
    <cellStyle name="Normal 71" xfId="11137"/>
    <cellStyle name="Normal 71 2" xfId="11138"/>
    <cellStyle name="Normal 72" xfId="11139"/>
    <cellStyle name="Normal 72 2" xfId="11140"/>
    <cellStyle name="Normal 73" xfId="11141"/>
    <cellStyle name="Normal 73 2" xfId="11142"/>
    <cellStyle name="Normal 74" xfId="11143"/>
    <cellStyle name="Normal 75" xfId="11144"/>
    <cellStyle name="Normal 76" xfId="11145"/>
    <cellStyle name="Normal 77" xfId="11146"/>
    <cellStyle name="Normal 78" xfId="11147"/>
    <cellStyle name="Normal 79" xfId="11148"/>
    <cellStyle name="Normal 8" xfId="5330"/>
    <cellStyle name="Normal 8 2" xfId="5331"/>
    <cellStyle name="Normal 8 2 2" xfId="5332"/>
    <cellStyle name="Normal 8 2 2 2" xfId="11149"/>
    <cellStyle name="Normal 8 2 3" xfId="11150"/>
    <cellStyle name="Normal 8 2 4" xfId="11151"/>
    <cellStyle name="Normal 8 3" xfId="5333"/>
    <cellStyle name="Normal 8 4" xfId="5334"/>
    <cellStyle name="Normal 8 4 2" xfId="11152"/>
    <cellStyle name="Normal 8 5" xfId="5335"/>
    <cellStyle name="Normal 8 6" xfId="11153"/>
    <cellStyle name="Normal 80" xfId="11154"/>
    <cellStyle name="Normal 81" xfId="11155"/>
    <cellStyle name="Normal 82" xfId="11156"/>
    <cellStyle name="Normal 83" xfId="11157"/>
    <cellStyle name="Normal 84" xfId="11158"/>
    <cellStyle name="Normal 85" xfId="11159"/>
    <cellStyle name="Normal 86" xfId="11160"/>
    <cellStyle name="Normal 87" xfId="11161"/>
    <cellStyle name="Normal 88" xfId="11162"/>
    <cellStyle name="Normal 89" xfId="11163"/>
    <cellStyle name="Normal 9" xfId="5336"/>
    <cellStyle name="Normal 9 2" xfId="5337"/>
    <cellStyle name="Normal 9 2 2" xfId="5338"/>
    <cellStyle name="Normal 9 2 2 2" xfId="11164"/>
    <cellStyle name="Normal 9 2 3" xfId="11165"/>
    <cellStyle name="Normal 9 3" xfId="5339"/>
    <cellStyle name="Normal 9 3 2" xfId="11166"/>
    <cellStyle name="Normal 9 4" xfId="5340"/>
    <cellStyle name="Normal 9 5" xfId="5341"/>
    <cellStyle name="Normal 90" xfId="11167"/>
    <cellStyle name="Normal 91" xfId="11168"/>
    <cellStyle name="Normal 92" xfId="11169"/>
    <cellStyle name="Normal 93" xfId="11170"/>
    <cellStyle name="Normal 94" xfId="5342"/>
    <cellStyle name="Normal 95" xfId="11171"/>
    <cellStyle name="Normal 96" xfId="5343"/>
    <cellStyle name="Normal 97" xfId="11172"/>
    <cellStyle name="Normal 98" xfId="11173"/>
    <cellStyle name="Normal 99" xfId="11174"/>
    <cellStyle name="Normal_Lane" xfId="6073"/>
    <cellStyle name="Normal_Production Adjustment GRC TY0903 RY0206" xfId="6118"/>
    <cellStyle name="Note 10" xfId="5344"/>
    <cellStyle name="Note 10 2" xfId="5345"/>
    <cellStyle name="Note 10 2 2" xfId="5346"/>
    <cellStyle name="Note 10 3" xfId="5347"/>
    <cellStyle name="Note 10 3 2" xfId="5348"/>
    <cellStyle name="Note 10 4" xfId="5349"/>
    <cellStyle name="Note 11" xfId="5350"/>
    <cellStyle name="Note 11 2" xfId="5351"/>
    <cellStyle name="Note 11 2 2" xfId="11175"/>
    <cellStyle name="Note 11 3" xfId="5352"/>
    <cellStyle name="Note 12" xfId="5353"/>
    <cellStyle name="Note 12 2" xfId="5354"/>
    <cellStyle name="Note 12 2 2" xfId="5355"/>
    <cellStyle name="Note 12 3" xfId="5356"/>
    <cellStyle name="Note 12 3 2" xfId="11176"/>
    <cellStyle name="Note 12 3 2 2" xfId="11177"/>
    <cellStyle name="Note 12 3 2 3" xfId="11178"/>
    <cellStyle name="Note 12 3 2 4" xfId="11179"/>
    <cellStyle name="Note 12 3 2 5" xfId="11180"/>
    <cellStyle name="Note 12 3 3" xfId="11181"/>
    <cellStyle name="Note 12 3 4" xfId="11182"/>
    <cellStyle name="Note 12 3 5" xfId="11183"/>
    <cellStyle name="Note 12 3 6" xfId="11184"/>
    <cellStyle name="Note 12 4" xfId="5357"/>
    <cellStyle name="Note 12 4 2" xfId="11185"/>
    <cellStyle name="Note 12 4 3" xfId="11186"/>
    <cellStyle name="Note 12 4 4" xfId="11187"/>
    <cellStyle name="Note 12 4 5" xfId="11188"/>
    <cellStyle name="Note 13" xfId="5358"/>
    <cellStyle name="Note 13 2" xfId="5359"/>
    <cellStyle name="Note 13 3" xfId="5360"/>
    <cellStyle name="Note 14" xfId="5361"/>
    <cellStyle name="Note 15" xfId="5362"/>
    <cellStyle name="Note 16" xfId="11189"/>
    <cellStyle name="Note 17" xfId="12268"/>
    <cellStyle name="Note 2" xfId="57"/>
    <cellStyle name="Note 2 2" xfId="5363"/>
    <cellStyle name="Note 2 2 2" xfId="5364"/>
    <cellStyle name="Note 2 2 2 2" xfId="5365"/>
    <cellStyle name="Note 2 2 2 3" xfId="11190"/>
    <cellStyle name="Note 2 2 2 4" xfId="11191"/>
    <cellStyle name="Note 2 2 2 5" xfId="11192"/>
    <cellStyle name="Note 2 2 3" xfId="5366"/>
    <cellStyle name="Note 2 2 3 2" xfId="5367"/>
    <cellStyle name="Note 2 2 3 3" xfId="11193"/>
    <cellStyle name="Note 2 2 3 4" xfId="11194"/>
    <cellStyle name="Note 2 2 3 5" xfId="11195"/>
    <cellStyle name="Note 2 2 4" xfId="5368"/>
    <cellStyle name="Note 2 2 5" xfId="5369"/>
    <cellStyle name="Note 2 3" xfId="5370"/>
    <cellStyle name="Note 2 3 2" xfId="5371"/>
    <cellStyle name="Note 2 3 2 2" xfId="5372"/>
    <cellStyle name="Note 2 3 3" xfId="5373"/>
    <cellStyle name="Note 2 3 3 2" xfId="5374"/>
    <cellStyle name="Note 2 3 4" xfId="5375"/>
    <cellStyle name="Note 2 3 5" xfId="11196"/>
    <cellStyle name="Note 2 4" xfId="5376"/>
    <cellStyle name="Note 2 4 2" xfId="5377"/>
    <cellStyle name="Note 2 4 3" xfId="11197"/>
    <cellStyle name="Note 2 4 4" xfId="11198"/>
    <cellStyle name="Note 2 4 5" xfId="11199"/>
    <cellStyle name="Note 2 5" xfId="5378"/>
    <cellStyle name="Note 2 5 2" xfId="5379"/>
    <cellStyle name="Note 2 6" xfId="5380"/>
    <cellStyle name="Note 2 7" xfId="5381"/>
    <cellStyle name="Note 2_AURORA Total New" xfId="5382"/>
    <cellStyle name="Note 3" xfId="5383"/>
    <cellStyle name="Note 3 2" xfId="5384"/>
    <cellStyle name="Note 3 2 2" xfId="5385"/>
    <cellStyle name="Note 3 2 3" xfId="11200"/>
    <cellStyle name="Note 3 2 4" xfId="11201"/>
    <cellStyle name="Note 3 2 5" xfId="11202"/>
    <cellStyle name="Note 3 3" xfId="5386"/>
    <cellStyle name="Note 3 3 2" xfId="5387"/>
    <cellStyle name="Note 3 3 3" xfId="11203"/>
    <cellStyle name="Note 3 3 4" xfId="11204"/>
    <cellStyle name="Note 3 3 5" xfId="11205"/>
    <cellStyle name="Note 3 4" xfId="5388"/>
    <cellStyle name="Note 3 5" xfId="5389"/>
    <cellStyle name="Note 4" xfId="5390"/>
    <cellStyle name="Note 4 2" xfId="5391"/>
    <cellStyle name="Note 4 2 2" xfId="5392"/>
    <cellStyle name="Note 4 2 3" xfId="11206"/>
    <cellStyle name="Note 4 2 4" xfId="11207"/>
    <cellStyle name="Note 4 2 5" xfId="11208"/>
    <cellStyle name="Note 4 3" xfId="5393"/>
    <cellStyle name="Note 4 3 2" xfId="5394"/>
    <cellStyle name="Note 4 3 3" xfId="11209"/>
    <cellStyle name="Note 4 3 4" xfId="11210"/>
    <cellStyle name="Note 4 3 5" xfId="11211"/>
    <cellStyle name="Note 4 4" xfId="5395"/>
    <cellStyle name="Note 5" xfId="5396"/>
    <cellStyle name="Note 5 2" xfId="5397"/>
    <cellStyle name="Note 5 2 2" xfId="5398"/>
    <cellStyle name="Note 5 2 3" xfId="11212"/>
    <cellStyle name="Note 5 2 4" xfId="11213"/>
    <cellStyle name="Note 5 2 5" xfId="11214"/>
    <cellStyle name="Note 5 3" xfId="5399"/>
    <cellStyle name="Note 5 3 2" xfId="5400"/>
    <cellStyle name="Note 5 3 3" xfId="11215"/>
    <cellStyle name="Note 5 3 4" xfId="11216"/>
    <cellStyle name="Note 5 3 5" xfId="11217"/>
    <cellStyle name="Note 5 4" xfId="5401"/>
    <cellStyle name="Note 6" xfId="5402"/>
    <cellStyle name="Note 6 2" xfId="5403"/>
    <cellStyle name="Note 6 2 2" xfId="11218"/>
    <cellStyle name="Note 6 2 3" xfId="11219"/>
    <cellStyle name="Note 6 2 4" xfId="11220"/>
    <cellStyle name="Note 6 2 5" xfId="11221"/>
    <cellStyle name="Note 6 3" xfId="5404"/>
    <cellStyle name="Note 6 3 2" xfId="5405"/>
    <cellStyle name="Note 6 3 3" xfId="11222"/>
    <cellStyle name="Note 6 3 4" xfId="11223"/>
    <cellStyle name="Note 6 3 5" xfId="11224"/>
    <cellStyle name="Note 6 4" xfId="11225"/>
    <cellStyle name="Note 7" xfId="5406"/>
    <cellStyle name="Note 7 2" xfId="5407"/>
    <cellStyle name="Note 7 2 2" xfId="11226"/>
    <cellStyle name="Note 7 2 3" xfId="11227"/>
    <cellStyle name="Note 7 2 4" xfId="11228"/>
    <cellStyle name="Note 7 2 5" xfId="11229"/>
    <cellStyle name="Note 7 3" xfId="5408"/>
    <cellStyle name="Note 7 3 2" xfId="5409"/>
    <cellStyle name="Note 7 3 3" xfId="11230"/>
    <cellStyle name="Note 7 3 4" xfId="11231"/>
    <cellStyle name="Note 7 3 5" xfId="11232"/>
    <cellStyle name="Note 7 4" xfId="11233"/>
    <cellStyle name="Note 8" xfId="5410"/>
    <cellStyle name="Note 8 2" xfId="5411"/>
    <cellStyle name="Note 8 2 2" xfId="11234"/>
    <cellStyle name="Note 8 2 3" xfId="11235"/>
    <cellStyle name="Note 8 2 4" xfId="11236"/>
    <cellStyle name="Note 8 2 5" xfId="11237"/>
    <cellStyle name="Note 8 3" xfId="5412"/>
    <cellStyle name="Note 8 3 2" xfId="5413"/>
    <cellStyle name="Note 8 3 3" xfId="11238"/>
    <cellStyle name="Note 8 3 4" xfId="11239"/>
    <cellStyle name="Note 8 3 5" xfId="11240"/>
    <cellStyle name="Note 8 4" xfId="11241"/>
    <cellStyle name="Note 9" xfId="5414"/>
    <cellStyle name="Note 9 2" xfId="5415"/>
    <cellStyle name="Note 9 2 2" xfId="11242"/>
    <cellStyle name="Note 9 2 3" xfId="11243"/>
    <cellStyle name="Note 9 2 4" xfId="11244"/>
    <cellStyle name="Note 9 2 5" xfId="11245"/>
    <cellStyle name="Note 9 3" xfId="5416"/>
    <cellStyle name="Note 9 3 2" xfId="5417"/>
    <cellStyle name="Note 9 3 3" xfId="11246"/>
    <cellStyle name="Note 9 3 4" xfId="11247"/>
    <cellStyle name="Note 9 3 5" xfId="11248"/>
    <cellStyle name="Note 9 4" xfId="11249"/>
    <cellStyle name="Number" xfId="12276"/>
    <cellStyle name="Output" xfId="6087" builtinId="21" customBuiltin="1"/>
    <cellStyle name="Output 2" xfId="58"/>
    <cellStyle name="Output 2 2" xfId="5418"/>
    <cellStyle name="Output 2 2 2" xfId="5419"/>
    <cellStyle name="Output 2 2 2 2" xfId="11250"/>
    <cellStyle name="Output 2 2 2 3" xfId="11251"/>
    <cellStyle name="Output 2 2 2 4" xfId="11252"/>
    <cellStyle name="Output 2 2 2 5" xfId="11253"/>
    <cellStyle name="Output 2 2 3" xfId="5420"/>
    <cellStyle name="Output 2 2 3 2" xfId="5421"/>
    <cellStyle name="Output 2 3" xfId="5422"/>
    <cellStyle name="Output 2 4" xfId="5423"/>
    <cellStyle name="Output 2 4 2" xfId="5424"/>
    <cellStyle name="Output 2 5" xfId="5425"/>
    <cellStyle name="Output 2 6" xfId="11254"/>
    <cellStyle name="Output 2 7" xfId="11255"/>
    <cellStyle name="Output 3" xfId="5426"/>
    <cellStyle name="Output 3 2" xfId="5427"/>
    <cellStyle name="Output 3 3" xfId="5428"/>
    <cellStyle name="Output 3 3 2" xfId="5429"/>
    <cellStyle name="Output 3 4" xfId="5430"/>
    <cellStyle name="Output 3 5" xfId="11256"/>
    <cellStyle name="Output 3 6" xfId="11257"/>
    <cellStyle name="Output 3 7" xfId="11258"/>
    <cellStyle name="Output 3 8" xfId="11259"/>
    <cellStyle name="Output 4" xfId="5431"/>
    <cellStyle name="Output 4 2" xfId="5432"/>
    <cellStyle name="Output 5" xfId="5433"/>
    <cellStyle name="Output 6" xfId="5434"/>
    <cellStyle name="Output 6 2" xfId="5435"/>
    <cellStyle name="Output 7" xfId="5436"/>
    <cellStyle name="Output 8" xfId="5437"/>
    <cellStyle name="Output 9" xfId="12261"/>
    <cellStyle name="Percen - Style1" xfId="5438"/>
    <cellStyle name="Percen - Style1 2" xfId="5439"/>
    <cellStyle name="Percen - Style1 2 2" xfId="5440"/>
    <cellStyle name="Percen - Style1 3" xfId="5441"/>
    <cellStyle name="Percen - Style2" xfId="5442"/>
    <cellStyle name="Percen - Style2 2" xfId="5443"/>
    <cellStyle name="Percen - Style2 2 2" xfId="5444"/>
    <cellStyle name="Percen - Style2 3" xfId="5445"/>
    <cellStyle name="Percen - Style3" xfId="5446"/>
    <cellStyle name="Percen - Style3 2" xfId="5447"/>
    <cellStyle name="Percen - Style3 2 2" xfId="5448"/>
    <cellStyle name="Percen - Style3 3" xfId="5449"/>
    <cellStyle name="Percen - Style3 4" xfId="11260"/>
    <cellStyle name="Percen - Style3_ACCOUNTS" xfId="11261"/>
    <cellStyle name="Percent" xfId="104" builtinId="5"/>
    <cellStyle name="Percent (0)" xfId="11262"/>
    <cellStyle name="Percent [2]" xfId="5450"/>
    <cellStyle name="Percent [2] 2" xfId="5451"/>
    <cellStyle name="Percent [2] 2 2" xfId="5452"/>
    <cellStyle name="Percent [2] 2 2 2" xfId="5453"/>
    <cellStyle name="Percent [2] 2 3" xfId="5454"/>
    <cellStyle name="Percent [2] 3" xfId="5455"/>
    <cellStyle name="Percent [2] 3 2" xfId="5456"/>
    <cellStyle name="Percent [2] 3 2 2" xfId="11263"/>
    <cellStyle name="Percent [2] 3 3" xfId="11264"/>
    <cellStyle name="Percent [2] 3 3 2" xfId="11265"/>
    <cellStyle name="Percent [2] 3 4" xfId="11266"/>
    <cellStyle name="Percent [2] 3 4 2" xfId="11267"/>
    <cellStyle name="Percent [2] 4" xfId="5457"/>
    <cellStyle name="Percent [2] 4 2" xfId="5458"/>
    <cellStyle name="Percent [2] 5" xfId="5459"/>
    <cellStyle name="Percent [2] 6" xfId="5460"/>
    <cellStyle name="Percent [2] 6 2" xfId="5461"/>
    <cellStyle name="Percent [2] 7" xfId="5462"/>
    <cellStyle name="Percent [2] 7 2" xfId="5463"/>
    <cellStyle name="Percent [2] 8" xfId="5464"/>
    <cellStyle name="Percent 10" xfId="5465"/>
    <cellStyle name="Percent 10 2" xfId="5466"/>
    <cellStyle name="Percent 10 3" xfId="5467"/>
    <cellStyle name="Percent 10 3 2" xfId="5468"/>
    <cellStyle name="Percent 10 4" xfId="5469"/>
    <cellStyle name="Percent 100" xfId="11268"/>
    <cellStyle name="Percent 101" xfId="11269"/>
    <cellStyle name="Percent 102" xfId="11270"/>
    <cellStyle name="Percent 103" xfId="11271"/>
    <cellStyle name="Percent 104" xfId="11272"/>
    <cellStyle name="Percent 105" xfId="11273"/>
    <cellStyle name="Percent 106" xfId="11274"/>
    <cellStyle name="Percent 107" xfId="11275"/>
    <cellStyle name="Percent 108" xfId="11276"/>
    <cellStyle name="Percent 109" xfId="11277"/>
    <cellStyle name="Percent 11" xfId="5470"/>
    <cellStyle name="Percent 11 2" xfId="5471"/>
    <cellStyle name="Percent 11 2 2" xfId="11278"/>
    <cellStyle name="Percent 11 3" xfId="5472"/>
    <cellStyle name="Percent 11 3 2" xfId="11279"/>
    <cellStyle name="Percent 11 4" xfId="11280"/>
    <cellStyle name="Percent 11 4 2" xfId="11281"/>
    <cellStyle name="Percent 11 5" xfId="11282"/>
    <cellStyle name="Percent 110" xfId="11283"/>
    <cellStyle name="Percent 111" xfId="11284"/>
    <cellStyle name="Percent 112" xfId="11285"/>
    <cellStyle name="Percent 113" xfId="11286"/>
    <cellStyle name="Percent 114" xfId="11287"/>
    <cellStyle name="Percent 115" xfId="11288"/>
    <cellStyle name="Percent 116" xfId="11289"/>
    <cellStyle name="Percent 117" xfId="11290"/>
    <cellStyle name="Percent 118" xfId="11291"/>
    <cellStyle name="Percent 119" xfId="11292"/>
    <cellStyle name="Percent 12" xfId="5473"/>
    <cellStyle name="Percent 12 2" xfId="5474"/>
    <cellStyle name="Percent 12 2 2" xfId="11293"/>
    <cellStyle name="Percent 12 2 2 2" xfId="11294"/>
    <cellStyle name="Percent 12 2 3" xfId="11295"/>
    <cellStyle name="Percent 12 3" xfId="5475"/>
    <cellStyle name="Percent 12 3 2" xfId="11296"/>
    <cellStyle name="Percent 12 4" xfId="11297"/>
    <cellStyle name="Percent 12 4 2" xfId="11298"/>
    <cellStyle name="Percent 12 5" xfId="11299"/>
    <cellStyle name="Percent 12 5 2" xfId="11300"/>
    <cellStyle name="Percent 120" xfId="11301"/>
    <cellStyle name="Percent 121" xfId="11302"/>
    <cellStyle name="Percent 122" xfId="11303"/>
    <cellStyle name="Percent 123" xfId="12272"/>
    <cellStyle name="Percent 123 2" xfId="12279"/>
    <cellStyle name="Percent 123 2 2" xfId="12290"/>
    <cellStyle name="Percent 124" xfId="12281"/>
    <cellStyle name="Percent 13" xfId="5476"/>
    <cellStyle name="Percent 13 2" xfId="5477"/>
    <cellStyle name="Percent 13 2 2" xfId="11304"/>
    <cellStyle name="Percent 13 2 3" xfId="11305"/>
    <cellStyle name="Percent 13 3" xfId="5478"/>
    <cellStyle name="Percent 13 3 2" xfId="11306"/>
    <cellStyle name="Percent 13 4" xfId="11307"/>
    <cellStyle name="Percent 13 5" xfId="11308"/>
    <cellStyle name="Percent 13 6" xfId="11309"/>
    <cellStyle name="Percent 14" xfId="5479"/>
    <cellStyle name="Percent 14 2" xfId="5480"/>
    <cellStyle name="Percent 14 2 2" xfId="11310"/>
    <cellStyle name="Percent 14 3" xfId="5481"/>
    <cellStyle name="Percent 14 4" xfId="11311"/>
    <cellStyle name="Percent 14 4 2" xfId="11312"/>
    <cellStyle name="Percent 14 5" xfId="11313"/>
    <cellStyle name="Percent 15" xfId="5482"/>
    <cellStyle name="Percent 15 2" xfId="5483"/>
    <cellStyle name="Percent 15 2 2" xfId="11314"/>
    <cellStyle name="Percent 15 2 3" xfId="11315"/>
    <cellStyle name="Percent 15 2 4" xfId="11316"/>
    <cellStyle name="Percent 15 3" xfId="5484"/>
    <cellStyle name="Percent 15 3 2" xfId="11317"/>
    <cellStyle name="Percent 15 4" xfId="11318"/>
    <cellStyle name="Percent 15 4 2" xfId="11319"/>
    <cellStyle name="Percent 15 5" xfId="11320"/>
    <cellStyle name="Percent 15 6" xfId="11321"/>
    <cellStyle name="Percent 16" xfId="5485"/>
    <cellStyle name="Percent 16 2" xfId="5486"/>
    <cellStyle name="Percent 16 2 2" xfId="11322"/>
    <cellStyle name="Percent 16 3" xfId="5487"/>
    <cellStyle name="Percent 16 3 2" xfId="11323"/>
    <cellStyle name="Percent 16 4" xfId="11324"/>
    <cellStyle name="Percent 16 4 2" xfId="11325"/>
    <cellStyle name="Percent 17" xfId="5488"/>
    <cellStyle name="Percent 17 2" xfId="5489"/>
    <cellStyle name="Percent 17 2 2" xfId="11326"/>
    <cellStyle name="Percent 17 2 3" xfId="11327"/>
    <cellStyle name="Percent 17 3" xfId="5490"/>
    <cellStyle name="Percent 17 3 2" xfId="11328"/>
    <cellStyle name="Percent 17 4" xfId="11329"/>
    <cellStyle name="Percent 17 4 2" xfId="11330"/>
    <cellStyle name="Percent 18" xfId="5491"/>
    <cellStyle name="Percent 18 2" xfId="5492"/>
    <cellStyle name="Percent 18 2 2" xfId="11331"/>
    <cellStyle name="Percent 18 3" xfId="5493"/>
    <cellStyle name="Percent 18 3 2" xfId="11332"/>
    <cellStyle name="Percent 18 4" xfId="11333"/>
    <cellStyle name="Percent 18 4 2" xfId="11334"/>
    <cellStyle name="Percent 18 5" xfId="11335"/>
    <cellStyle name="Percent 19" xfId="5494"/>
    <cellStyle name="Percent 19 2" xfId="5495"/>
    <cellStyle name="Percent 19 2 2" xfId="11336"/>
    <cellStyle name="Percent 19 3" xfId="5496"/>
    <cellStyle name="Percent 19 3 2" xfId="11337"/>
    <cellStyle name="Percent 19 4" xfId="11338"/>
    <cellStyle name="Percent 19 4 2" xfId="11339"/>
    <cellStyle name="Percent 2" xfId="107"/>
    <cellStyle name="Percent 2 2" xfId="5497"/>
    <cellStyle name="Percent 2 2 2" xfId="5498"/>
    <cellStyle name="Percent 2 2 2 2" xfId="5499"/>
    <cellStyle name="Percent 2 2 2 2 2" xfId="5500"/>
    <cellStyle name="Percent 2 2 2 2 3" xfId="6120"/>
    <cellStyle name="Percent 2 2 3" xfId="5501"/>
    <cellStyle name="Percent 2 2 3 2" xfId="5502"/>
    <cellStyle name="Percent 2 2 3 2 2" xfId="5503"/>
    <cellStyle name="Percent 2 2 4" xfId="5504"/>
    <cellStyle name="Percent 2 2 4 2" xfId="5505"/>
    <cellStyle name="Percent 2 3" xfId="5506"/>
    <cellStyle name="Percent 2 3 2" xfId="5507"/>
    <cellStyle name="Percent 2 3 2 2" xfId="5508"/>
    <cellStyle name="Percent 2 3 3" xfId="11340"/>
    <cellStyle name="Percent 2 3 4" xfId="11341"/>
    <cellStyle name="Percent 2 4" xfId="5509"/>
    <cellStyle name="Percent 2 4 2" xfId="5510"/>
    <cellStyle name="Percent 2 5" xfId="5511"/>
    <cellStyle name="Percent 2 6" xfId="11342"/>
    <cellStyle name="Percent 20" xfId="5512"/>
    <cellStyle name="Percent 20 2" xfId="5513"/>
    <cellStyle name="Percent 20 2 2" xfId="11343"/>
    <cellStyle name="Percent 20 2 3" xfId="11344"/>
    <cellStyle name="Percent 20 2 4" xfId="11345"/>
    <cellStyle name="Percent 20 3" xfId="5514"/>
    <cellStyle name="Percent 20 4" xfId="11346"/>
    <cellStyle name="Percent 20 5" xfId="11347"/>
    <cellStyle name="Percent 21" xfId="5515"/>
    <cellStyle name="Percent 21 2" xfId="5516"/>
    <cellStyle name="Percent 21 3" xfId="11348"/>
    <cellStyle name="Percent 22" xfId="5517"/>
    <cellStyle name="Percent 22 2" xfId="5518"/>
    <cellStyle name="Percent 22 3" xfId="11349"/>
    <cellStyle name="Percent 22 3 2" xfId="11350"/>
    <cellStyle name="Percent 22 4" xfId="11351"/>
    <cellStyle name="Percent 23" xfId="5519"/>
    <cellStyle name="Percent 23 2" xfId="5520"/>
    <cellStyle name="Percent 23 3" xfId="11352"/>
    <cellStyle name="Percent 23 3 2" xfId="11353"/>
    <cellStyle name="Percent 23 4" xfId="11354"/>
    <cellStyle name="Percent 24" xfId="5521"/>
    <cellStyle name="Percent 24 2" xfId="5522"/>
    <cellStyle name="Percent 24 2 2" xfId="11355"/>
    <cellStyle name="Percent 24 3" xfId="5523"/>
    <cellStyle name="Percent 24 3 2" xfId="11356"/>
    <cellStyle name="Percent 24 4" xfId="11357"/>
    <cellStyle name="Percent 24 4 2" xfId="11358"/>
    <cellStyle name="Percent 24 5" xfId="11359"/>
    <cellStyle name="Percent 25" xfId="5524"/>
    <cellStyle name="Percent 25 2" xfId="5525"/>
    <cellStyle name="Percent 25 2 2" xfId="11360"/>
    <cellStyle name="Percent 25 3" xfId="5526"/>
    <cellStyle name="Percent 26" xfId="5527"/>
    <cellStyle name="Percent 26 2" xfId="5528"/>
    <cellStyle name="Percent 27" xfId="5529"/>
    <cellStyle name="Percent 27 2" xfId="5530"/>
    <cellStyle name="Percent 28" xfId="5531"/>
    <cellStyle name="Percent 28 2" xfId="5532"/>
    <cellStyle name="Percent 29" xfId="5533"/>
    <cellStyle name="Percent 29 2" xfId="11361"/>
    <cellStyle name="Percent 3" xfId="5534"/>
    <cellStyle name="Percent 3 2" xfId="5535"/>
    <cellStyle name="Percent 3 2 2" xfId="5536"/>
    <cellStyle name="Percent 3 2 2 2" xfId="5537"/>
    <cellStyle name="Percent 3 2 3" xfId="11362"/>
    <cellStyle name="Percent 3 3" xfId="5538"/>
    <cellStyle name="Percent 3 3 2" xfId="5539"/>
    <cellStyle name="Percent 3 3 2 2" xfId="5540"/>
    <cellStyle name="Percent 3 4" xfId="5541"/>
    <cellStyle name="Percent 3 5" xfId="5542"/>
    <cellStyle name="Percent 3 5 2" xfId="5543"/>
    <cellStyle name="Percent 3 5 3" xfId="11363"/>
    <cellStyle name="Percent 3 6" xfId="5544"/>
    <cellStyle name="Percent 3 6 2" xfId="5545"/>
    <cellStyle name="Percent 3 7" xfId="5546"/>
    <cellStyle name="Percent 30" xfId="5547"/>
    <cellStyle name="Percent 30 2" xfId="11364"/>
    <cellStyle name="Percent 31" xfId="5548"/>
    <cellStyle name="Percent 31 2" xfId="11365"/>
    <cellStyle name="Percent 32" xfId="5549"/>
    <cellStyle name="Percent 32 2" xfId="11366"/>
    <cellStyle name="Percent 33" xfId="5550"/>
    <cellStyle name="Percent 33 2" xfId="11367"/>
    <cellStyle name="Percent 34" xfId="5551"/>
    <cellStyle name="Percent 34 2" xfId="11368"/>
    <cellStyle name="Percent 35" xfId="5552"/>
    <cellStyle name="Percent 35 2" xfId="11369"/>
    <cellStyle name="Percent 36" xfId="6076"/>
    <cellStyle name="Percent 36 2" xfId="11370"/>
    <cellStyle name="Percent 37" xfId="11371"/>
    <cellStyle name="Percent 37 2" xfId="11372"/>
    <cellStyle name="Percent 38" xfId="11373"/>
    <cellStyle name="Percent 38 2" xfId="11374"/>
    <cellStyle name="Percent 39" xfId="11375"/>
    <cellStyle name="Percent 39 2" xfId="11376"/>
    <cellStyle name="Percent 4" xfId="5553"/>
    <cellStyle name="Percent 4 2" xfId="5554"/>
    <cellStyle name="Percent 4 2 2" xfId="5555"/>
    <cellStyle name="Percent 4 2 3" xfId="5556"/>
    <cellStyle name="Percent 4 2 3 2" xfId="5557"/>
    <cellStyle name="Percent 4 2 4" xfId="11377"/>
    <cellStyle name="Percent 4 2 5" xfId="11378"/>
    <cellStyle name="Percent 4 3" xfId="5558"/>
    <cellStyle name="Percent 4 3 2" xfId="11379"/>
    <cellStyle name="Percent 4 4" xfId="5559"/>
    <cellStyle name="Percent 4 4 2" xfId="5560"/>
    <cellStyle name="Percent 4 5" xfId="5561"/>
    <cellStyle name="Percent 40" xfId="11380"/>
    <cellStyle name="Percent 40 2" xfId="11381"/>
    <cellStyle name="Percent 41" xfId="11382"/>
    <cellStyle name="Percent 41 2" xfId="11383"/>
    <cellStyle name="Percent 42" xfId="11384"/>
    <cellStyle name="Percent 42 2" xfId="11385"/>
    <cellStyle name="Percent 43" xfId="11386"/>
    <cellStyle name="Percent 43 2" xfId="11387"/>
    <cellStyle name="Percent 44" xfId="11388"/>
    <cellStyle name="Percent 44 2" xfId="11389"/>
    <cellStyle name="Percent 45" xfId="11390"/>
    <cellStyle name="Percent 45 2" xfId="11391"/>
    <cellStyle name="Percent 46" xfId="11392"/>
    <cellStyle name="Percent 47" xfId="11393"/>
    <cellStyle name="Percent 48" xfId="11394"/>
    <cellStyle name="Percent 49" xfId="11395"/>
    <cellStyle name="Percent 5" xfId="5562"/>
    <cellStyle name="Percent 5 2" xfId="5563"/>
    <cellStyle name="Percent 5 2 2" xfId="11396"/>
    <cellStyle name="Percent 5 3" xfId="5564"/>
    <cellStyle name="Percent 5 3 2" xfId="5565"/>
    <cellStyle name="Percent 5 4" xfId="5566"/>
    <cellStyle name="Percent 50" xfId="11397"/>
    <cellStyle name="Percent 51" xfId="11398"/>
    <cellStyle name="Percent 52" xfId="11399"/>
    <cellStyle name="Percent 53" xfId="11400"/>
    <cellStyle name="Percent 54" xfId="11401"/>
    <cellStyle name="Percent 55" xfId="11402"/>
    <cellStyle name="Percent 56" xfId="11403"/>
    <cellStyle name="Percent 57" xfId="11404"/>
    <cellStyle name="Percent 58" xfId="11405"/>
    <cellStyle name="Percent 59" xfId="11406"/>
    <cellStyle name="Percent 6" xfId="5567"/>
    <cellStyle name="Percent 6 2" xfId="5568"/>
    <cellStyle name="Percent 6 2 2" xfId="11407"/>
    <cellStyle name="Percent 6 2 2 2" xfId="11408"/>
    <cellStyle name="Percent 6 2 3" xfId="11409"/>
    <cellStyle name="Percent 6 3" xfId="5569"/>
    <cellStyle name="Percent 6 3 2" xfId="5570"/>
    <cellStyle name="Percent 6 4" xfId="5571"/>
    <cellStyle name="Percent 6 5" xfId="11410"/>
    <cellStyle name="Percent 60" xfId="11411"/>
    <cellStyle name="Percent 61" xfId="11412"/>
    <cellStyle name="Percent 62" xfId="11413"/>
    <cellStyle name="Percent 63" xfId="11414"/>
    <cellStyle name="Percent 64" xfId="11415"/>
    <cellStyle name="Percent 65" xfId="11416"/>
    <cellStyle name="Percent 66" xfId="11417"/>
    <cellStyle name="Percent 67" xfId="11418"/>
    <cellStyle name="Percent 68" xfId="11419"/>
    <cellStyle name="Percent 69" xfId="11420"/>
    <cellStyle name="Percent 7" xfId="5572"/>
    <cellStyle name="Percent 7 2" xfId="5573"/>
    <cellStyle name="Percent 7 2 2" xfId="5574"/>
    <cellStyle name="Percent 7 2 3" xfId="11421"/>
    <cellStyle name="Percent 7 3" xfId="5575"/>
    <cellStyle name="Percent 7 3 2" xfId="11422"/>
    <cellStyle name="Percent 7 3 3" xfId="11423"/>
    <cellStyle name="Percent 7 3 4" xfId="11424"/>
    <cellStyle name="Percent 7 4" xfId="11425"/>
    <cellStyle name="Percent 7 4 2" xfId="11426"/>
    <cellStyle name="Percent 7 5" xfId="11427"/>
    <cellStyle name="Percent 7 5 2" xfId="11428"/>
    <cellStyle name="Percent 7 6" xfId="11429"/>
    <cellStyle name="Percent 7 7" xfId="11430"/>
    <cellStyle name="Percent 7 8" xfId="11431"/>
    <cellStyle name="Percent 7 9" xfId="11432"/>
    <cellStyle name="Percent 70" xfId="11433"/>
    <cellStyle name="Percent 71" xfId="11434"/>
    <cellStyle name="Percent 72" xfId="11435"/>
    <cellStyle name="Percent 73" xfId="11436"/>
    <cellStyle name="Percent 74" xfId="11437"/>
    <cellStyle name="Percent 75" xfId="11438"/>
    <cellStyle name="Percent 76" xfId="11439"/>
    <cellStyle name="Percent 77" xfId="11440"/>
    <cellStyle name="Percent 78" xfId="11441"/>
    <cellStyle name="Percent 79" xfId="11442"/>
    <cellStyle name="Percent 8" xfId="5576"/>
    <cellStyle name="Percent 8 2" xfId="5577"/>
    <cellStyle name="Percent 8 2 2" xfId="5578"/>
    <cellStyle name="Percent 8 3" xfId="5579"/>
    <cellStyle name="Percent 8 3 2" xfId="5580"/>
    <cellStyle name="Percent 8 4" xfId="5581"/>
    <cellStyle name="Percent 80" xfId="11443"/>
    <cellStyle name="Percent 81" xfId="11444"/>
    <cellStyle name="Percent 82" xfId="11445"/>
    <cellStyle name="Percent 83" xfId="11446"/>
    <cellStyle name="Percent 84" xfId="11447"/>
    <cellStyle name="Percent 85" xfId="11448"/>
    <cellStyle name="Percent 86" xfId="11449"/>
    <cellStyle name="Percent 87" xfId="11450"/>
    <cellStyle name="Percent 88" xfId="11451"/>
    <cellStyle name="Percent 89" xfId="11452"/>
    <cellStyle name="Percent 9" xfId="5582"/>
    <cellStyle name="Percent 9 2" xfId="5583"/>
    <cellStyle name="Percent 9 2 2" xfId="11453"/>
    <cellStyle name="Percent 9 2 3" xfId="11454"/>
    <cellStyle name="Percent 9 3" xfId="5584"/>
    <cellStyle name="Percent 9 4" xfId="11455"/>
    <cellStyle name="Percent 90" xfId="11456"/>
    <cellStyle name="Percent 91" xfId="11457"/>
    <cellStyle name="Percent 92" xfId="11458"/>
    <cellStyle name="Percent 93" xfId="11459"/>
    <cellStyle name="Percent 94" xfId="11460"/>
    <cellStyle name="Percent 95" xfId="11461"/>
    <cellStyle name="Percent 96" xfId="11462"/>
    <cellStyle name="Percent 97" xfId="11463"/>
    <cellStyle name="Percent 98" xfId="11464"/>
    <cellStyle name="Percent 99" xfId="11465"/>
    <cellStyle name="Processing" xfId="5585"/>
    <cellStyle name="Processing 2" xfId="5586"/>
    <cellStyle name="Processing 2 2" xfId="5587"/>
    <cellStyle name="Processing 2 3" xfId="5588"/>
    <cellStyle name="Processing 3" xfId="5589"/>
    <cellStyle name="Processing 4" xfId="5590"/>
    <cellStyle name="Processing 4 2" xfId="5591"/>
    <cellStyle name="Processing 5" xfId="5592"/>
    <cellStyle name="Processing_AURORA Total New" xfId="5593"/>
    <cellStyle name="Protected" xfId="5594"/>
    <cellStyle name="ProtectedDates" xfId="5595"/>
    <cellStyle name="PSChar" xfId="5596"/>
    <cellStyle name="PSChar 2" xfId="5597"/>
    <cellStyle name="PSChar 2 2" xfId="5598"/>
    <cellStyle name="PSChar 3" xfId="5599"/>
    <cellStyle name="PSChar 4" xfId="11466"/>
    <cellStyle name="PSDate" xfId="5600"/>
    <cellStyle name="PSDate 2" xfId="5601"/>
    <cellStyle name="PSDate 2 2" xfId="5602"/>
    <cellStyle name="PSDate 3" xfId="5603"/>
    <cellStyle name="PSDate 4" xfId="11467"/>
    <cellStyle name="PSDec" xfId="5604"/>
    <cellStyle name="PSDec 2" xfId="5605"/>
    <cellStyle name="PSDec 2 2" xfId="5606"/>
    <cellStyle name="PSDec 3" xfId="5607"/>
    <cellStyle name="PSDec 4" xfId="11468"/>
    <cellStyle name="PSHeading" xfId="5608"/>
    <cellStyle name="PSHeading 2" xfId="5609"/>
    <cellStyle name="PSHeading 2 2" xfId="5610"/>
    <cellStyle name="PSHeading 3" xfId="5611"/>
    <cellStyle name="PSHeading 4" xfId="11469"/>
    <cellStyle name="PSInt" xfId="5612"/>
    <cellStyle name="PSInt 2" xfId="5613"/>
    <cellStyle name="PSInt 2 2" xfId="5614"/>
    <cellStyle name="PSInt 3" xfId="5615"/>
    <cellStyle name="PSInt 4" xfId="11470"/>
    <cellStyle name="PSSpacer" xfId="5616"/>
    <cellStyle name="PSSpacer 2" xfId="5617"/>
    <cellStyle name="PSSpacer 2 2" xfId="5618"/>
    <cellStyle name="PSSpacer 3" xfId="5619"/>
    <cellStyle name="PSSpacer 4" xfId="11471"/>
    <cellStyle name="purple - Style8" xfId="5620"/>
    <cellStyle name="purple - Style8 2" xfId="5621"/>
    <cellStyle name="purple - Style8 2 2" xfId="5622"/>
    <cellStyle name="purple - Style8 3" xfId="5623"/>
    <cellStyle name="purple - Style8_ACCOUNTS" xfId="11472"/>
    <cellStyle name="RED" xfId="5624"/>
    <cellStyle name="Red - Style7" xfId="5625"/>
    <cellStyle name="Red - Style7 2" xfId="5626"/>
    <cellStyle name="Red - Style7 2 2" xfId="5627"/>
    <cellStyle name="Red - Style7 3" xfId="5628"/>
    <cellStyle name="Red - Style7_ACCOUNTS" xfId="11473"/>
    <cellStyle name="RED 10" xfId="11474"/>
    <cellStyle name="RED 11" xfId="11475"/>
    <cellStyle name="RED 12" xfId="11476"/>
    <cellStyle name="RED 13" xfId="11477"/>
    <cellStyle name="RED 14" xfId="11478"/>
    <cellStyle name="RED 15" xfId="11479"/>
    <cellStyle name="RED 16" xfId="11480"/>
    <cellStyle name="RED 17" xfId="11481"/>
    <cellStyle name="RED 18" xfId="11482"/>
    <cellStyle name="RED 19" xfId="11483"/>
    <cellStyle name="RED 2" xfId="5629"/>
    <cellStyle name="RED 2 2" xfId="5630"/>
    <cellStyle name="RED 20" xfId="11484"/>
    <cellStyle name="RED 21" xfId="11485"/>
    <cellStyle name="RED 22" xfId="11486"/>
    <cellStyle name="RED 23" xfId="11487"/>
    <cellStyle name="RED 24" xfId="11488"/>
    <cellStyle name="RED 3" xfId="5631"/>
    <cellStyle name="RED 3 2" xfId="5632"/>
    <cellStyle name="RED 4" xfId="5633"/>
    <cellStyle name="RED 4 2" xfId="5634"/>
    <cellStyle name="RED 5" xfId="5635"/>
    <cellStyle name="RED 5 2" xfId="5636"/>
    <cellStyle name="RED 6" xfId="5637"/>
    <cellStyle name="RED 6 2" xfId="5638"/>
    <cellStyle name="RED 7" xfId="5639"/>
    <cellStyle name="RED 8" xfId="11489"/>
    <cellStyle name="RED 9" xfId="11490"/>
    <cellStyle name="RED_04 07E Wild Horse Wind Expansion (C) (2)" xfId="5640"/>
    <cellStyle name="Report" xfId="5641"/>
    <cellStyle name="Report - Style5" xfId="11491"/>
    <cellStyle name="Report - Style6" xfId="11492"/>
    <cellStyle name="Report - Style7" xfId="11493"/>
    <cellStyle name="Report - Style7 2" xfId="11494"/>
    <cellStyle name="Report - Style7 3" xfId="11495"/>
    <cellStyle name="Report - Style7 4" xfId="11496"/>
    <cellStyle name="Report - Style7 5" xfId="11497"/>
    <cellStyle name="Report - Style8" xfId="11498"/>
    <cellStyle name="Report - Style8 2" xfId="11499"/>
    <cellStyle name="Report - Style8 3" xfId="11500"/>
    <cellStyle name="Report - Style8 4" xfId="11501"/>
    <cellStyle name="Report - Style8 5" xfId="11502"/>
    <cellStyle name="Report 2" xfId="5642"/>
    <cellStyle name="Report 2 2" xfId="5643"/>
    <cellStyle name="Report 2 3" xfId="5644"/>
    <cellStyle name="Report 3" xfId="5645"/>
    <cellStyle name="Report 4" xfId="5646"/>
    <cellStyle name="Report 4 2" xfId="5647"/>
    <cellStyle name="Report 5" xfId="5648"/>
    <cellStyle name="Report 6" xfId="11503"/>
    <cellStyle name="Report Bar" xfId="5649"/>
    <cellStyle name="Report Bar 2" xfId="5650"/>
    <cellStyle name="Report Bar 2 2" xfId="5651"/>
    <cellStyle name="Report Bar 2 2 2" xfId="11504"/>
    <cellStyle name="Report Bar 2 2 3" xfId="11505"/>
    <cellStyle name="Report Bar 2 2 4" xfId="11506"/>
    <cellStyle name="Report Bar 2 3" xfId="5652"/>
    <cellStyle name="Report Bar 2 4" xfId="11507"/>
    <cellStyle name="Report Bar 2 5" xfId="11508"/>
    <cellStyle name="Report Bar 3" xfId="5653"/>
    <cellStyle name="Report Bar 3 2" xfId="11509"/>
    <cellStyle name="Report Bar 3 3" xfId="11510"/>
    <cellStyle name="Report Bar 3 4" xfId="11511"/>
    <cellStyle name="Report Bar 4" xfId="5654"/>
    <cellStyle name="Report Bar 4 2" xfId="5655"/>
    <cellStyle name="Report Bar 4 3" xfId="11512"/>
    <cellStyle name="Report Bar 4 4" xfId="11513"/>
    <cellStyle name="Report Bar 4 5" xfId="11514"/>
    <cellStyle name="Report Bar 5" xfId="5656"/>
    <cellStyle name="Report Bar_AURORA Total New" xfId="5657"/>
    <cellStyle name="Report Heading" xfId="5658"/>
    <cellStyle name="Report Heading 2" xfId="5659"/>
    <cellStyle name="Report Heading 2 2" xfId="5660"/>
    <cellStyle name="Report Heading 3" xfId="5661"/>
    <cellStyle name="Report Heading_Electric Rev Req Model (2009 GRC) Rebuttal" xfId="11515"/>
    <cellStyle name="Report Percent" xfId="5662"/>
    <cellStyle name="Report Percent 2" xfId="5663"/>
    <cellStyle name="Report Percent 2 2" xfId="5664"/>
    <cellStyle name="Report Percent 2 2 2" xfId="5665"/>
    <cellStyle name="Report Percent 2 3" xfId="5666"/>
    <cellStyle name="Report Percent 3" xfId="5667"/>
    <cellStyle name="Report Percent 3 2" xfId="5668"/>
    <cellStyle name="Report Percent 3 2 2" xfId="11516"/>
    <cellStyle name="Report Percent 3 3" xfId="11517"/>
    <cellStyle name="Report Percent 3 3 2" xfId="11518"/>
    <cellStyle name="Report Percent 3 4" xfId="11519"/>
    <cellStyle name="Report Percent 3 4 2" xfId="11520"/>
    <cellStyle name="Report Percent 4" xfId="5669"/>
    <cellStyle name="Report Percent 4 2" xfId="5670"/>
    <cellStyle name="Report Percent 5" xfId="5671"/>
    <cellStyle name="Report Percent 6" xfId="5672"/>
    <cellStyle name="Report Percent 6 2" xfId="5673"/>
    <cellStyle name="Report Percent 7" xfId="5674"/>
    <cellStyle name="Report Percent 7 2" xfId="5675"/>
    <cellStyle name="Report Percent 8" xfId="5676"/>
    <cellStyle name="Report Percent_ACCOUNTS" xfId="11521"/>
    <cellStyle name="Report Unit Cost" xfId="5677"/>
    <cellStyle name="Report Unit Cost 2" xfId="5678"/>
    <cellStyle name="Report Unit Cost 2 2" xfId="5679"/>
    <cellStyle name="Report Unit Cost 2 2 2" xfId="5680"/>
    <cellStyle name="Report Unit Cost 2 3" xfId="5681"/>
    <cellStyle name="Report Unit Cost 3" xfId="5682"/>
    <cellStyle name="Report Unit Cost 3 2" xfId="5683"/>
    <cellStyle name="Report Unit Cost 3 2 2" xfId="11522"/>
    <cellStyle name="Report Unit Cost 3 3" xfId="11523"/>
    <cellStyle name="Report Unit Cost 3 3 2" xfId="11524"/>
    <cellStyle name="Report Unit Cost 3 4" xfId="11525"/>
    <cellStyle name="Report Unit Cost 3 4 2" xfId="11526"/>
    <cellStyle name="Report Unit Cost 4" xfId="5684"/>
    <cellStyle name="Report Unit Cost 4 2" xfId="5685"/>
    <cellStyle name="Report Unit Cost 5" xfId="5686"/>
    <cellStyle name="Report Unit Cost 5 2" xfId="5687"/>
    <cellStyle name="Report Unit Cost 6" xfId="5688"/>
    <cellStyle name="Report Unit Cost 7" xfId="5689"/>
    <cellStyle name="Report Unit Cost 7 2" xfId="5690"/>
    <cellStyle name="Report Unit Cost 8" xfId="5691"/>
    <cellStyle name="Report Unit Cost 8 2" xfId="5692"/>
    <cellStyle name="Report Unit Cost 9" xfId="5693"/>
    <cellStyle name="Report Unit Cost_ACCOUNTS" xfId="11527"/>
    <cellStyle name="Report_Adj Bench DR 3 for Initial Briefs (Electric)" xfId="5694"/>
    <cellStyle name="Reports" xfId="5695"/>
    <cellStyle name="Reports 2" xfId="5696"/>
    <cellStyle name="Reports 2 2" xfId="5697"/>
    <cellStyle name="Reports 3" xfId="11528"/>
    <cellStyle name="Reports Total" xfId="5698"/>
    <cellStyle name="Reports Total 2" xfId="5699"/>
    <cellStyle name="Reports Total 2 2" xfId="5700"/>
    <cellStyle name="Reports Total 2 2 2" xfId="11529"/>
    <cellStyle name="Reports Total 2 2 3" xfId="11530"/>
    <cellStyle name="Reports Total 2 2 4" xfId="11531"/>
    <cellStyle name="Reports Total 2 2 5" xfId="11532"/>
    <cellStyle name="Reports Total 2 3" xfId="5701"/>
    <cellStyle name="Reports Total 2 4" xfId="11533"/>
    <cellStyle name="Reports Total 2 5" xfId="11534"/>
    <cellStyle name="Reports Total 2 6" xfId="11535"/>
    <cellStyle name="Reports Total 3" xfId="5702"/>
    <cellStyle name="Reports Total 3 2" xfId="11536"/>
    <cellStyle name="Reports Total 3 3" xfId="11537"/>
    <cellStyle name="Reports Total 3 4" xfId="11538"/>
    <cellStyle name="Reports Total 3 5" xfId="11539"/>
    <cellStyle name="Reports Total 4" xfId="5703"/>
    <cellStyle name="Reports Total 4 2" xfId="5704"/>
    <cellStyle name="Reports Total 4 3" xfId="11540"/>
    <cellStyle name="Reports Total 4 4" xfId="11541"/>
    <cellStyle name="Reports Total 4 5" xfId="11542"/>
    <cellStyle name="Reports Total 5" xfId="5705"/>
    <cellStyle name="Reports Total_AURORA Total New" xfId="5706"/>
    <cellStyle name="Reports Unit Cost Total" xfId="5707"/>
    <cellStyle name="Reports Unit Cost Total 2" xfId="5708"/>
    <cellStyle name="Reports Unit Cost Total 2 2" xfId="11543"/>
    <cellStyle name="Reports Unit Cost Total 2 3" xfId="11544"/>
    <cellStyle name="Reports Unit Cost Total 2 4" xfId="11545"/>
    <cellStyle name="Reports Unit Cost Total 2 5" xfId="11546"/>
    <cellStyle name="Reports Unit Cost Total 3" xfId="5709"/>
    <cellStyle name="Reports Unit Cost Total 3 2" xfId="5710"/>
    <cellStyle name="Reports Unit Cost Total 4" xfId="5711"/>
    <cellStyle name="Reports_14.21G &amp; 16.28E Incentive Pay" xfId="11547"/>
    <cellStyle name="RevList" xfId="5712"/>
    <cellStyle name="RevList 2" xfId="5713"/>
    <cellStyle name="RevList 2 2" xfId="5714"/>
    <cellStyle name="RevList 3" xfId="5715"/>
    <cellStyle name="round100" xfId="5716"/>
    <cellStyle name="round100 2" xfId="5717"/>
    <cellStyle name="round100 2 2" xfId="5718"/>
    <cellStyle name="round100 2 2 2" xfId="5719"/>
    <cellStyle name="round100 2 3" xfId="5720"/>
    <cellStyle name="round100 3" xfId="5721"/>
    <cellStyle name="round100 3 2" xfId="5722"/>
    <cellStyle name="round100 3 2 2" xfId="11548"/>
    <cellStyle name="round100 3 3" xfId="11549"/>
    <cellStyle name="round100 3 3 2" xfId="11550"/>
    <cellStyle name="round100 3 4" xfId="11551"/>
    <cellStyle name="round100 3 4 2" xfId="11552"/>
    <cellStyle name="round100 4" xfId="5723"/>
    <cellStyle name="round100 4 2" xfId="5724"/>
    <cellStyle name="round100 5" xfId="5725"/>
    <cellStyle name="round100 6" xfId="5726"/>
    <cellStyle name="round100 6 2" xfId="5727"/>
    <cellStyle name="round100 7" xfId="5728"/>
    <cellStyle name="round100 7 2" xfId="5729"/>
    <cellStyle name="round100 8" xfId="5730"/>
    <cellStyle name="RowHeading" xfId="5731"/>
    <cellStyle name="SAPBEXaggData" xfId="59"/>
    <cellStyle name="SAPBEXaggData 2" xfId="5732"/>
    <cellStyle name="SAPBEXaggData 2 2" xfId="5733"/>
    <cellStyle name="SAPBEXaggData 2 3" xfId="11553"/>
    <cellStyle name="SAPBEXaggData 2 4" xfId="11554"/>
    <cellStyle name="SAPBEXaggData 2 5" xfId="11555"/>
    <cellStyle name="SAPBEXaggData 3" xfId="11556"/>
    <cellStyle name="SAPBEXaggDataEmph" xfId="60"/>
    <cellStyle name="SAPBEXaggDataEmph 2" xfId="5734"/>
    <cellStyle name="SAPBEXaggDataEmph 2 2" xfId="5735"/>
    <cellStyle name="SAPBEXaggDataEmph 2 3" xfId="11557"/>
    <cellStyle name="SAPBEXaggDataEmph 2 4" xfId="11558"/>
    <cellStyle name="SAPBEXaggDataEmph 2 5" xfId="11559"/>
    <cellStyle name="SAPBEXaggDataEmph 3" xfId="11560"/>
    <cellStyle name="SAPBEXaggItem" xfId="61"/>
    <cellStyle name="SAPBEXaggItem 2" xfId="5736"/>
    <cellStyle name="SAPBEXaggItem 2 2" xfId="5737"/>
    <cellStyle name="SAPBEXaggItem 2 3" xfId="11561"/>
    <cellStyle name="SAPBEXaggItem 2 4" xfId="11562"/>
    <cellStyle name="SAPBEXaggItem 2 5" xfId="11563"/>
    <cellStyle name="SAPBEXaggItem 3" xfId="11564"/>
    <cellStyle name="SAPBEXaggItemX" xfId="62"/>
    <cellStyle name="SAPBEXaggItemX 2" xfId="5738"/>
    <cellStyle name="SAPBEXaggItemX 2 2" xfId="5739"/>
    <cellStyle name="SAPBEXaggItemX 2 3" xfId="11565"/>
    <cellStyle name="SAPBEXaggItemX 2 4" xfId="11566"/>
    <cellStyle name="SAPBEXaggItemX 2 5" xfId="11567"/>
    <cellStyle name="SAPBEXaggItemX 3" xfId="11568"/>
    <cellStyle name="SAPBEXchaText" xfId="63"/>
    <cellStyle name="SAPBEXchaText 2" xfId="5740"/>
    <cellStyle name="SAPBEXchaText 2 2" xfId="5741"/>
    <cellStyle name="SAPBEXchaText 2 2 2" xfId="11569"/>
    <cellStyle name="SAPBEXchaText 2 2 2 2" xfId="11570"/>
    <cellStyle name="SAPBEXchaText 2 2 2 3" xfId="11571"/>
    <cellStyle name="SAPBEXchaText 2 2 2 4" xfId="11572"/>
    <cellStyle name="SAPBEXchaText 2 2 2 5" xfId="11573"/>
    <cellStyle name="SAPBEXchaText 2 2 3" xfId="11574"/>
    <cellStyle name="SAPBEXchaText 2 2 4" xfId="11575"/>
    <cellStyle name="SAPBEXchaText 2 2 5" xfId="11576"/>
    <cellStyle name="SAPBEXchaText 2 2 6" xfId="11577"/>
    <cellStyle name="SAPBEXchaText 2 3" xfId="11578"/>
    <cellStyle name="SAPBEXchaText 2 3 2" xfId="11579"/>
    <cellStyle name="SAPBEXchaText 2 3 3" xfId="11580"/>
    <cellStyle name="SAPBEXchaText 2 3 4" xfId="11581"/>
    <cellStyle name="SAPBEXchaText 2 3 5" xfId="11582"/>
    <cellStyle name="SAPBEXchaText 2 4" xfId="11583"/>
    <cellStyle name="SAPBEXchaText 2 5" xfId="11584"/>
    <cellStyle name="SAPBEXchaText 2 6" xfId="11585"/>
    <cellStyle name="SAPBEXchaText 2 7" xfId="11586"/>
    <cellStyle name="SAPBEXchaText 3" xfId="11587"/>
    <cellStyle name="SAPBEXchaText 3 2" xfId="11588"/>
    <cellStyle name="SAPBEXchaText 3 2 2" xfId="11589"/>
    <cellStyle name="SAPBEXchaText 3 2 2 2" xfId="11590"/>
    <cellStyle name="SAPBEXchaText 3 2 2 3" xfId="11591"/>
    <cellStyle name="SAPBEXchaText 3 2 2 4" xfId="11592"/>
    <cellStyle name="SAPBEXchaText 3 2 2 5" xfId="11593"/>
    <cellStyle name="SAPBEXchaText 3 2 3" xfId="11594"/>
    <cellStyle name="SAPBEXchaText 3 2 4" xfId="11595"/>
    <cellStyle name="SAPBEXchaText 3 2 5" xfId="11596"/>
    <cellStyle name="SAPBEXchaText 3 2 6" xfId="11597"/>
    <cellStyle name="SAPBEXchaText 3 3" xfId="11598"/>
    <cellStyle name="SAPBEXchaText 3 3 2" xfId="11599"/>
    <cellStyle name="SAPBEXchaText 3 3 2 2" xfId="11600"/>
    <cellStyle name="SAPBEXchaText 3 3 2 3" xfId="11601"/>
    <cellStyle name="SAPBEXchaText 3 3 2 4" xfId="11602"/>
    <cellStyle name="SAPBEXchaText 3 3 2 5" xfId="11603"/>
    <cellStyle name="SAPBEXchaText 3 3 3" xfId="11604"/>
    <cellStyle name="SAPBEXchaText 3 3 4" xfId="11605"/>
    <cellStyle name="SAPBEXchaText 3 3 5" xfId="11606"/>
    <cellStyle name="SAPBEXchaText 3 3 6" xfId="11607"/>
    <cellStyle name="SAPBEXchaText 3 4" xfId="11608"/>
    <cellStyle name="SAPBEXchaText 3 4 2" xfId="11609"/>
    <cellStyle name="SAPBEXchaText 3 4 2 2" xfId="11610"/>
    <cellStyle name="SAPBEXchaText 3 4 2 3" xfId="11611"/>
    <cellStyle name="SAPBEXchaText 3 4 2 4" xfId="11612"/>
    <cellStyle name="SAPBEXchaText 3 4 2 5" xfId="11613"/>
    <cellStyle name="SAPBEXchaText 3 4 3" xfId="11614"/>
    <cellStyle name="SAPBEXchaText 3 4 4" xfId="11615"/>
    <cellStyle name="SAPBEXchaText 3 4 5" xfId="11616"/>
    <cellStyle name="SAPBEXchaText 3 4 6" xfId="11617"/>
    <cellStyle name="SAPBEXchaText 3 5" xfId="11618"/>
    <cellStyle name="SAPBEXchaText 3 6" xfId="11619"/>
    <cellStyle name="SAPBEXchaText 3 7" xfId="11620"/>
    <cellStyle name="SAPBEXchaText 3 8" xfId="11621"/>
    <cellStyle name="SAPBEXchaText 4" xfId="11622"/>
    <cellStyle name="SAPBEXchaText 4 2" xfId="11623"/>
    <cellStyle name="SAPBEXchaText 4 2 2" xfId="11624"/>
    <cellStyle name="SAPBEXchaText 4 2 3" xfId="11625"/>
    <cellStyle name="SAPBEXchaText 4 2 4" xfId="11626"/>
    <cellStyle name="SAPBEXchaText 4 2 5" xfId="11627"/>
    <cellStyle name="SAPBEXchaText 4 3" xfId="11628"/>
    <cellStyle name="SAPBEXchaText 4 4" xfId="11629"/>
    <cellStyle name="SAPBEXchaText 4 5" xfId="11630"/>
    <cellStyle name="SAPBEXchaText 4 6" xfId="11631"/>
    <cellStyle name="SAPBEXchaText 5" xfId="11632"/>
    <cellStyle name="SAPBEXchaText 5 2" xfId="11633"/>
    <cellStyle name="SAPBEXchaText 5 3" xfId="11634"/>
    <cellStyle name="SAPBEXchaText 5 4" xfId="11635"/>
    <cellStyle name="SAPBEXchaText 5 5" xfId="11636"/>
    <cellStyle name="SAPBEXchaText 6" xfId="11637"/>
    <cellStyle name="SAPBEXchaText 7" xfId="11638"/>
    <cellStyle name="SAPBEXchaText 8" xfId="11639"/>
    <cellStyle name="SAPBEXchaText 9" xfId="11640"/>
    <cellStyle name="SAPBEXexcBad7" xfId="64"/>
    <cellStyle name="SAPBEXexcBad7 2" xfId="5742"/>
    <cellStyle name="SAPBEXexcBad7 2 2" xfId="5743"/>
    <cellStyle name="SAPBEXexcBad7 2 3" xfId="11641"/>
    <cellStyle name="SAPBEXexcBad7 2 4" xfId="11642"/>
    <cellStyle name="SAPBEXexcBad7 2 5" xfId="11643"/>
    <cellStyle name="SAPBEXexcBad7 3" xfId="11644"/>
    <cellStyle name="SAPBEXexcBad8" xfId="65"/>
    <cellStyle name="SAPBEXexcBad8 2" xfId="5744"/>
    <cellStyle name="SAPBEXexcBad8 2 2" xfId="5745"/>
    <cellStyle name="SAPBEXexcBad8 2 3" xfId="11645"/>
    <cellStyle name="SAPBEXexcBad8 2 4" xfId="11646"/>
    <cellStyle name="SAPBEXexcBad8 2 5" xfId="11647"/>
    <cellStyle name="SAPBEXexcBad8 3" xfId="11648"/>
    <cellStyle name="SAPBEXexcBad9" xfId="66"/>
    <cellStyle name="SAPBEXexcBad9 2" xfId="5746"/>
    <cellStyle name="SAPBEXexcBad9 2 2" xfId="5747"/>
    <cellStyle name="SAPBEXexcBad9 2 3" xfId="11649"/>
    <cellStyle name="SAPBEXexcBad9 2 4" xfId="11650"/>
    <cellStyle name="SAPBEXexcBad9 2 5" xfId="11651"/>
    <cellStyle name="SAPBEXexcBad9 3" xfId="11652"/>
    <cellStyle name="SAPBEXexcCritical4" xfId="67"/>
    <cellStyle name="SAPBEXexcCritical4 2" xfId="5748"/>
    <cellStyle name="SAPBEXexcCritical4 2 2" xfId="5749"/>
    <cellStyle name="SAPBEXexcCritical4 2 3" xfId="11653"/>
    <cellStyle name="SAPBEXexcCritical4 2 4" xfId="11654"/>
    <cellStyle name="SAPBEXexcCritical4 2 5" xfId="11655"/>
    <cellStyle name="SAPBEXexcCritical4 3" xfId="11656"/>
    <cellStyle name="SAPBEXexcCritical5" xfId="68"/>
    <cellStyle name="SAPBEXexcCritical5 2" xfId="5750"/>
    <cellStyle name="SAPBEXexcCritical5 2 2" xfId="5751"/>
    <cellStyle name="SAPBEXexcCritical5 2 3" xfId="11657"/>
    <cellStyle name="SAPBEXexcCritical5 2 4" xfId="11658"/>
    <cellStyle name="SAPBEXexcCritical5 2 5" xfId="11659"/>
    <cellStyle name="SAPBEXexcCritical5 3" xfId="11660"/>
    <cellStyle name="SAPBEXexcCritical6" xfId="69"/>
    <cellStyle name="SAPBEXexcCritical6 2" xfId="5752"/>
    <cellStyle name="SAPBEXexcCritical6 2 2" xfId="5753"/>
    <cellStyle name="SAPBEXexcCritical6 2 3" xfId="11661"/>
    <cellStyle name="SAPBEXexcCritical6 2 4" xfId="11662"/>
    <cellStyle name="SAPBEXexcCritical6 2 5" xfId="11663"/>
    <cellStyle name="SAPBEXexcCritical6 3" xfId="11664"/>
    <cellStyle name="SAPBEXexcGood1" xfId="70"/>
    <cellStyle name="SAPBEXexcGood1 2" xfId="5754"/>
    <cellStyle name="SAPBEXexcGood1 2 2" xfId="5755"/>
    <cellStyle name="SAPBEXexcGood1 2 3" xfId="11665"/>
    <cellStyle name="SAPBEXexcGood1 2 4" xfId="11666"/>
    <cellStyle name="SAPBEXexcGood1 2 5" xfId="11667"/>
    <cellStyle name="SAPBEXexcGood1 3" xfId="11668"/>
    <cellStyle name="SAPBEXexcGood2" xfId="71"/>
    <cellStyle name="SAPBEXexcGood2 2" xfId="5756"/>
    <cellStyle name="SAPBEXexcGood2 2 2" xfId="5757"/>
    <cellStyle name="SAPBEXexcGood2 2 3" xfId="11669"/>
    <cellStyle name="SAPBEXexcGood2 2 4" xfId="11670"/>
    <cellStyle name="SAPBEXexcGood2 2 5" xfId="11671"/>
    <cellStyle name="SAPBEXexcGood2 3" xfId="11672"/>
    <cellStyle name="SAPBEXexcGood3" xfId="72"/>
    <cellStyle name="SAPBEXexcGood3 2" xfId="5758"/>
    <cellStyle name="SAPBEXexcGood3 2 2" xfId="5759"/>
    <cellStyle name="SAPBEXexcGood3 2 3" xfId="11673"/>
    <cellStyle name="SAPBEXexcGood3 2 4" xfId="11674"/>
    <cellStyle name="SAPBEXexcGood3 2 5" xfId="11675"/>
    <cellStyle name="SAPBEXexcGood3 3" xfId="11676"/>
    <cellStyle name="SAPBEXfilterDrill" xfId="73"/>
    <cellStyle name="SAPBEXfilterDrill 2" xfId="5760"/>
    <cellStyle name="SAPBEXfilterDrill 2 2" xfId="5761"/>
    <cellStyle name="SAPBEXfilterDrill 2 3" xfId="11677"/>
    <cellStyle name="SAPBEXfilterDrill 2 4" xfId="11678"/>
    <cellStyle name="SAPBEXfilterDrill 2 5" xfId="11679"/>
    <cellStyle name="SAPBEXfilterDrill 3" xfId="11680"/>
    <cellStyle name="SAPBEXfilterDrill 4" xfId="11681"/>
    <cellStyle name="SAPBEXfilterItem" xfId="74"/>
    <cellStyle name="SAPBEXfilterItem 2" xfId="5762"/>
    <cellStyle name="SAPBEXfilterItem 2 2" xfId="5763"/>
    <cellStyle name="SAPBEXfilterItem 2 3" xfId="11682"/>
    <cellStyle name="SAPBEXfilterItem 2 4" xfId="11683"/>
    <cellStyle name="SAPBEXfilterItem 2 5" xfId="11684"/>
    <cellStyle name="SAPBEXfilterItem 3" xfId="11685"/>
    <cellStyle name="SAPBEXfilterText" xfId="75"/>
    <cellStyle name="SAPBEXfilterText 2" xfId="5764"/>
    <cellStyle name="SAPBEXfilterText 2 2" xfId="5765"/>
    <cellStyle name="SAPBEXfilterText 3" xfId="11686"/>
    <cellStyle name="SAPBEXformats" xfId="76"/>
    <cellStyle name="SAPBEXformats 2" xfId="5766"/>
    <cellStyle name="SAPBEXformats 2 2" xfId="5767"/>
    <cellStyle name="SAPBEXformats 2 2 2" xfId="11687"/>
    <cellStyle name="SAPBEXformats 2 2 3" xfId="11688"/>
    <cellStyle name="SAPBEXformats 2 2 4" xfId="11689"/>
    <cellStyle name="SAPBEXformats 2 2 5" xfId="11690"/>
    <cellStyle name="SAPBEXformats 2 3" xfId="11691"/>
    <cellStyle name="SAPBEXformats 2 4" xfId="11692"/>
    <cellStyle name="SAPBEXformats 2 5" xfId="11693"/>
    <cellStyle name="SAPBEXformats 2 6" xfId="11694"/>
    <cellStyle name="SAPBEXformats 3" xfId="11695"/>
    <cellStyle name="SAPBEXformats 3 2" xfId="11696"/>
    <cellStyle name="SAPBEXformats 3 3" xfId="11697"/>
    <cellStyle name="SAPBEXformats 3 4" xfId="11698"/>
    <cellStyle name="SAPBEXformats 3 5" xfId="11699"/>
    <cellStyle name="SAPBEXformats 4" xfId="11700"/>
    <cellStyle name="SAPBEXheaderItem" xfId="77"/>
    <cellStyle name="SAPBEXheaderItem 2" xfId="5768"/>
    <cellStyle name="SAPBEXheaderItem 2 2" xfId="5769"/>
    <cellStyle name="SAPBEXheaderItem 2 3" xfId="11701"/>
    <cellStyle name="SAPBEXheaderItem 2 4" xfId="11702"/>
    <cellStyle name="SAPBEXheaderItem 2 5" xfId="11703"/>
    <cellStyle name="SAPBEXheaderItem 3" xfId="11704"/>
    <cellStyle name="SAPBEXheaderItem 4" xfId="11705"/>
    <cellStyle name="SAPBEXheaderText" xfId="78"/>
    <cellStyle name="SAPBEXheaderText 2" xfId="5770"/>
    <cellStyle name="SAPBEXheaderText 2 2" xfId="5771"/>
    <cellStyle name="SAPBEXheaderText 2 3" xfId="11706"/>
    <cellStyle name="SAPBEXheaderText 2 4" xfId="11707"/>
    <cellStyle name="SAPBEXheaderText 2 5" xfId="11708"/>
    <cellStyle name="SAPBEXheaderText 3" xfId="11709"/>
    <cellStyle name="SAPBEXheaderText 4" xfId="11710"/>
    <cellStyle name="SAPBEXHLevel0" xfId="79"/>
    <cellStyle name="SAPBEXHLevel0 2" xfId="5772"/>
    <cellStyle name="SAPBEXHLevel0 2 2" xfId="5773"/>
    <cellStyle name="SAPBEXHLevel0 2 2 2" xfId="11711"/>
    <cellStyle name="SAPBEXHLevel0 2 2 3" xfId="11712"/>
    <cellStyle name="SAPBEXHLevel0 2 2 4" xfId="11713"/>
    <cellStyle name="SAPBEXHLevel0 2 2 5" xfId="11714"/>
    <cellStyle name="SAPBEXHLevel0 2 3" xfId="11715"/>
    <cellStyle name="SAPBEXHLevel0 2 4" xfId="11716"/>
    <cellStyle name="SAPBEXHLevel0 2 5" xfId="11717"/>
    <cellStyle name="SAPBEXHLevel0 2 6" xfId="11718"/>
    <cellStyle name="SAPBEXHLevel0 3" xfId="11719"/>
    <cellStyle name="SAPBEXHLevel0 3 2" xfId="11720"/>
    <cellStyle name="SAPBEXHLevel0 3 3" xfId="11721"/>
    <cellStyle name="SAPBEXHLevel0 3 4" xfId="11722"/>
    <cellStyle name="SAPBEXHLevel0 3 5" xfId="11723"/>
    <cellStyle name="SAPBEXHLevel0 4" xfId="11724"/>
    <cellStyle name="SAPBEXHLevel0X" xfId="80"/>
    <cellStyle name="SAPBEXHLevel0X 2" xfId="5774"/>
    <cellStyle name="SAPBEXHLevel0X 2 2" xfId="5775"/>
    <cellStyle name="SAPBEXHLevel0X 2 2 2" xfId="11725"/>
    <cellStyle name="SAPBEXHLevel0X 2 2 2 2" xfId="11726"/>
    <cellStyle name="SAPBEXHLevel0X 2 2 2 3" xfId="11727"/>
    <cellStyle name="SAPBEXHLevel0X 2 2 2 4" xfId="11728"/>
    <cellStyle name="SAPBEXHLevel0X 2 2 2 5" xfId="11729"/>
    <cellStyle name="SAPBEXHLevel0X 2 2 3" xfId="11730"/>
    <cellStyle name="SAPBEXHLevel0X 2 2 4" xfId="11731"/>
    <cellStyle name="SAPBEXHLevel0X 2 2 5" xfId="11732"/>
    <cellStyle name="SAPBEXHLevel0X 2 2 6" xfId="11733"/>
    <cellStyle name="SAPBEXHLevel0X 2 3" xfId="11734"/>
    <cellStyle name="SAPBEXHLevel0X 2 3 2" xfId="11735"/>
    <cellStyle name="SAPBEXHLevel0X 2 3 3" xfId="11736"/>
    <cellStyle name="SAPBEXHLevel0X 2 3 4" xfId="11737"/>
    <cellStyle name="SAPBEXHLevel0X 2 3 5" xfId="11738"/>
    <cellStyle name="SAPBEXHLevel0X 2 4" xfId="11739"/>
    <cellStyle name="SAPBEXHLevel0X 2 5" xfId="11740"/>
    <cellStyle name="SAPBEXHLevel0X 2 6" xfId="11741"/>
    <cellStyle name="SAPBEXHLevel0X 2 7" xfId="11742"/>
    <cellStyle name="SAPBEXHLevel0X 3" xfId="11743"/>
    <cellStyle name="SAPBEXHLevel0X 3 2" xfId="11744"/>
    <cellStyle name="SAPBEXHLevel0X 3 2 2" xfId="11745"/>
    <cellStyle name="SAPBEXHLevel0X 3 2 2 2" xfId="11746"/>
    <cellStyle name="SAPBEXHLevel0X 3 2 2 3" xfId="11747"/>
    <cellStyle name="SAPBEXHLevel0X 3 2 2 4" xfId="11748"/>
    <cellStyle name="SAPBEXHLevel0X 3 2 2 5" xfId="11749"/>
    <cellStyle name="SAPBEXHLevel0X 3 2 3" xfId="11750"/>
    <cellStyle name="SAPBEXHLevel0X 3 2 4" xfId="11751"/>
    <cellStyle name="SAPBEXHLevel0X 3 2 5" xfId="11752"/>
    <cellStyle name="SAPBEXHLevel0X 3 2 6" xfId="11753"/>
    <cellStyle name="SAPBEXHLevel0X 3 3" xfId="11754"/>
    <cellStyle name="SAPBEXHLevel0X 3 3 2" xfId="11755"/>
    <cellStyle name="SAPBEXHLevel0X 3 3 2 2" xfId="11756"/>
    <cellStyle name="SAPBEXHLevel0X 3 3 2 3" xfId="11757"/>
    <cellStyle name="SAPBEXHLevel0X 3 3 2 4" xfId="11758"/>
    <cellStyle name="SAPBEXHLevel0X 3 3 2 5" xfId="11759"/>
    <cellStyle name="SAPBEXHLevel0X 3 3 3" xfId="11760"/>
    <cellStyle name="SAPBEXHLevel0X 3 3 4" xfId="11761"/>
    <cellStyle name="SAPBEXHLevel0X 3 3 5" xfId="11762"/>
    <cellStyle name="SAPBEXHLevel0X 3 3 6" xfId="11763"/>
    <cellStyle name="SAPBEXHLevel0X 3 4" xfId="11764"/>
    <cellStyle name="SAPBEXHLevel0X 3 4 2" xfId="11765"/>
    <cellStyle name="SAPBEXHLevel0X 3 4 2 2" xfId="11766"/>
    <cellStyle name="SAPBEXHLevel0X 3 4 2 3" xfId="11767"/>
    <cellStyle name="SAPBEXHLevel0X 3 4 2 4" xfId="11768"/>
    <cellStyle name="SAPBEXHLevel0X 3 4 2 5" xfId="11769"/>
    <cellStyle name="SAPBEXHLevel0X 3 4 3" xfId="11770"/>
    <cellStyle name="SAPBEXHLevel0X 3 4 4" xfId="11771"/>
    <cellStyle name="SAPBEXHLevel0X 3 4 5" xfId="11772"/>
    <cellStyle name="SAPBEXHLevel0X 3 4 6" xfId="11773"/>
    <cellStyle name="SAPBEXHLevel0X 3 5" xfId="11774"/>
    <cellStyle name="SAPBEXHLevel0X 3 6" xfId="11775"/>
    <cellStyle name="SAPBEXHLevel0X 3 7" xfId="11776"/>
    <cellStyle name="SAPBEXHLevel0X 3 8" xfId="11777"/>
    <cellStyle name="SAPBEXHLevel0X 4" xfId="11778"/>
    <cellStyle name="SAPBEXHLevel0X 4 2" xfId="11779"/>
    <cellStyle name="SAPBEXHLevel0X 4 2 2" xfId="11780"/>
    <cellStyle name="SAPBEXHLevel0X 4 2 3" xfId="11781"/>
    <cellStyle name="SAPBEXHLevel0X 4 2 4" xfId="11782"/>
    <cellStyle name="SAPBEXHLevel0X 4 2 5" xfId="11783"/>
    <cellStyle name="SAPBEXHLevel0X 4 3" xfId="11784"/>
    <cellStyle name="SAPBEXHLevel0X 4 4" xfId="11785"/>
    <cellStyle name="SAPBEXHLevel0X 4 5" xfId="11786"/>
    <cellStyle name="SAPBEXHLevel0X 4 6" xfId="11787"/>
    <cellStyle name="SAPBEXHLevel0X 5" xfId="11788"/>
    <cellStyle name="SAPBEXHLevel0X 5 2" xfId="11789"/>
    <cellStyle name="SAPBEXHLevel0X 5 3" xfId="11790"/>
    <cellStyle name="SAPBEXHLevel0X 5 4" xfId="11791"/>
    <cellStyle name="SAPBEXHLevel0X 5 5" xfId="11792"/>
    <cellStyle name="SAPBEXHLevel0X 6" xfId="11793"/>
    <cellStyle name="SAPBEXHLevel0X 7" xfId="11794"/>
    <cellStyle name="SAPBEXHLevel0X 8" xfId="11795"/>
    <cellStyle name="SAPBEXHLevel1" xfId="81"/>
    <cellStyle name="SAPBEXHLevel1 2" xfId="5776"/>
    <cellStyle name="SAPBEXHLevel1 2 2" xfId="5777"/>
    <cellStyle name="SAPBEXHLevel1 2 2 2" xfId="11796"/>
    <cellStyle name="SAPBEXHLevel1 2 2 3" xfId="11797"/>
    <cellStyle name="SAPBEXHLevel1 2 2 4" xfId="11798"/>
    <cellStyle name="SAPBEXHLevel1 2 2 5" xfId="11799"/>
    <cellStyle name="SAPBEXHLevel1 2 3" xfId="11800"/>
    <cellStyle name="SAPBEXHLevel1 2 4" xfId="11801"/>
    <cellStyle name="SAPBEXHLevel1 2 5" xfId="11802"/>
    <cellStyle name="SAPBEXHLevel1 2 6" xfId="11803"/>
    <cellStyle name="SAPBEXHLevel1 3" xfId="11804"/>
    <cellStyle name="SAPBEXHLevel1 3 2" xfId="11805"/>
    <cellStyle name="SAPBEXHLevel1 3 3" xfId="11806"/>
    <cellStyle name="SAPBEXHLevel1 3 4" xfId="11807"/>
    <cellStyle name="SAPBEXHLevel1 3 5" xfId="11808"/>
    <cellStyle name="SAPBEXHLevel1 4" xfId="11809"/>
    <cellStyle name="SAPBEXHLevel1X" xfId="82"/>
    <cellStyle name="SAPBEXHLevel1X 2" xfId="5778"/>
    <cellStyle name="SAPBEXHLevel1X 2 2" xfId="5779"/>
    <cellStyle name="SAPBEXHLevel1X 2 2 2" xfId="11810"/>
    <cellStyle name="SAPBEXHLevel1X 2 2 3" xfId="11811"/>
    <cellStyle name="SAPBEXHLevel1X 2 2 4" xfId="11812"/>
    <cellStyle name="SAPBEXHLevel1X 2 2 5" xfId="11813"/>
    <cellStyle name="SAPBEXHLevel1X 2 3" xfId="11814"/>
    <cellStyle name="SAPBEXHLevel1X 2 4" xfId="11815"/>
    <cellStyle name="SAPBEXHLevel1X 2 5" xfId="11816"/>
    <cellStyle name="SAPBEXHLevel1X 2 6" xfId="11817"/>
    <cellStyle name="SAPBEXHLevel1X 3" xfId="11818"/>
    <cellStyle name="SAPBEXHLevel1X 3 2" xfId="11819"/>
    <cellStyle name="SAPBEXHLevel1X 3 3" xfId="11820"/>
    <cellStyle name="SAPBEXHLevel1X 3 4" xfId="11821"/>
    <cellStyle name="SAPBEXHLevel1X 3 5" xfId="11822"/>
    <cellStyle name="SAPBEXHLevel1X 4" xfId="11823"/>
    <cellStyle name="SAPBEXHLevel2" xfId="83"/>
    <cellStyle name="SAPBEXHLevel2 2" xfId="5780"/>
    <cellStyle name="SAPBEXHLevel2 2 2" xfId="5781"/>
    <cellStyle name="SAPBEXHLevel2 2 2 2" xfId="11824"/>
    <cellStyle name="SAPBEXHLevel2 2 2 3" xfId="11825"/>
    <cellStyle name="SAPBEXHLevel2 2 2 4" xfId="11826"/>
    <cellStyle name="SAPBEXHLevel2 2 2 5" xfId="11827"/>
    <cellStyle name="SAPBEXHLevel2 2 3" xfId="11828"/>
    <cellStyle name="SAPBEXHLevel2 2 4" xfId="11829"/>
    <cellStyle name="SAPBEXHLevel2 2 5" xfId="11830"/>
    <cellStyle name="SAPBEXHLevel2 2 6" xfId="11831"/>
    <cellStyle name="SAPBEXHLevel2 3" xfId="11832"/>
    <cellStyle name="SAPBEXHLevel2 3 2" xfId="11833"/>
    <cellStyle name="SAPBEXHLevel2 3 3" xfId="11834"/>
    <cellStyle name="SAPBEXHLevel2 3 4" xfId="11835"/>
    <cellStyle name="SAPBEXHLevel2 3 5" xfId="11836"/>
    <cellStyle name="SAPBEXHLevel2 4" xfId="11837"/>
    <cellStyle name="SAPBEXHLevel2X" xfId="84"/>
    <cellStyle name="SAPBEXHLevel2X 2" xfId="5782"/>
    <cellStyle name="SAPBEXHLevel2X 2 2" xfId="5783"/>
    <cellStyle name="SAPBEXHLevel2X 2 2 2" xfId="11838"/>
    <cellStyle name="SAPBEXHLevel2X 2 2 3" xfId="11839"/>
    <cellStyle name="SAPBEXHLevel2X 2 2 4" xfId="11840"/>
    <cellStyle name="SAPBEXHLevel2X 2 2 5" xfId="11841"/>
    <cellStyle name="SAPBEXHLevel2X 2 3" xfId="11842"/>
    <cellStyle name="SAPBEXHLevel2X 2 4" xfId="11843"/>
    <cellStyle name="SAPBEXHLevel2X 2 5" xfId="11844"/>
    <cellStyle name="SAPBEXHLevel2X 2 6" xfId="11845"/>
    <cellStyle name="SAPBEXHLevel2X 3" xfId="11846"/>
    <cellStyle name="SAPBEXHLevel2X 3 2" xfId="11847"/>
    <cellStyle name="SAPBEXHLevel2X 3 3" xfId="11848"/>
    <cellStyle name="SAPBEXHLevel2X 3 4" xfId="11849"/>
    <cellStyle name="SAPBEXHLevel2X 3 5" xfId="11850"/>
    <cellStyle name="SAPBEXHLevel2X 4" xfId="11851"/>
    <cellStyle name="SAPBEXHLevel3" xfId="85"/>
    <cellStyle name="SAPBEXHLevel3 2" xfId="5784"/>
    <cellStyle name="SAPBEXHLevel3 2 2" xfId="5785"/>
    <cellStyle name="SAPBEXHLevel3 2 2 2" xfId="11852"/>
    <cellStyle name="SAPBEXHLevel3 2 2 3" xfId="11853"/>
    <cellStyle name="SAPBEXHLevel3 2 2 4" xfId="11854"/>
    <cellStyle name="SAPBEXHLevel3 2 2 5" xfId="11855"/>
    <cellStyle name="SAPBEXHLevel3 2 3" xfId="11856"/>
    <cellStyle name="SAPBEXHLevel3 2 4" xfId="11857"/>
    <cellStyle name="SAPBEXHLevel3 2 5" xfId="11858"/>
    <cellStyle name="SAPBEXHLevel3 2 6" xfId="11859"/>
    <cellStyle name="SAPBEXHLevel3 3" xfId="11860"/>
    <cellStyle name="SAPBEXHLevel3 3 2" xfId="11861"/>
    <cellStyle name="SAPBEXHLevel3 3 3" xfId="11862"/>
    <cellStyle name="SAPBEXHLevel3 3 4" xfId="11863"/>
    <cellStyle name="SAPBEXHLevel3 3 5" xfId="11864"/>
    <cellStyle name="SAPBEXHLevel3 4" xfId="11865"/>
    <cellStyle name="SAPBEXHLevel3X" xfId="86"/>
    <cellStyle name="SAPBEXHLevel3X 2" xfId="5786"/>
    <cellStyle name="SAPBEXHLevel3X 2 2" xfId="5787"/>
    <cellStyle name="SAPBEXHLevel3X 2 2 2" xfId="11866"/>
    <cellStyle name="SAPBEXHLevel3X 2 2 3" xfId="11867"/>
    <cellStyle name="SAPBEXHLevel3X 2 2 4" xfId="11868"/>
    <cellStyle name="SAPBEXHLevel3X 2 2 5" xfId="11869"/>
    <cellStyle name="SAPBEXHLevel3X 2 3" xfId="11870"/>
    <cellStyle name="SAPBEXHLevel3X 2 4" xfId="11871"/>
    <cellStyle name="SAPBEXHLevel3X 2 5" xfId="11872"/>
    <cellStyle name="SAPBEXHLevel3X 2 6" xfId="11873"/>
    <cellStyle name="SAPBEXHLevel3X 3" xfId="11874"/>
    <cellStyle name="SAPBEXHLevel3X 3 2" xfId="11875"/>
    <cellStyle name="SAPBEXHLevel3X 3 3" xfId="11876"/>
    <cellStyle name="SAPBEXHLevel3X 3 4" xfId="11877"/>
    <cellStyle name="SAPBEXHLevel3X 3 5" xfId="11878"/>
    <cellStyle name="SAPBEXHLevel3X 4" xfId="11879"/>
    <cellStyle name="SAPBEXinputData" xfId="87"/>
    <cellStyle name="SAPBEXinputData 2" xfId="11880"/>
    <cellStyle name="SAPBEXinputData 2 2" xfId="11881"/>
    <cellStyle name="SAPBEXinputData 2 2 2" xfId="11882"/>
    <cellStyle name="SAPBEXinputData 2 2 3" xfId="11883"/>
    <cellStyle name="SAPBEXinputData 2 2 4" xfId="11884"/>
    <cellStyle name="SAPBEXinputData 2 2 5" xfId="11885"/>
    <cellStyle name="SAPBEXinputData 2 3" xfId="11886"/>
    <cellStyle name="SAPBEXinputData 2 4" xfId="11887"/>
    <cellStyle name="SAPBEXinputData 2 5" xfId="11888"/>
    <cellStyle name="SAPBEXinputData 2 6" xfId="11889"/>
    <cellStyle name="SAPBEXinputData 3" xfId="11890"/>
    <cellStyle name="SAPBEXinputData 3 2" xfId="11891"/>
    <cellStyle name="SAPBEXinputData 3 3" xfId="11892"/>
    <cellStyle name="SAPBEXinputData 3 4" xfId="11893"/>
    <cellStyle name="SAPBEXinputData 3 5" xfId="11894"/>
    <cellStyle name="SAPBEXItemHeader" xfId="88"/>
    <cellStyle name="SAPBEXresData" xfId="89"/>
    <cellStyle name="SAPBEXresData 2" xfId="5788"/>
    <cellStyle name="SAPBEXresData 2 2" xfId="5789"/>
    <cellStyle name="SAPBEXresData 2 3" xfId="11895"/>
    <cellStyle name="SAPBEXresData 2 4" xfId="11896"/>
    <cellStyle name="SAPBEXresData 2 5" xfId="11897"/>
    <cellStyle name="SAPBEXresData 3" xfId="11898"/>
    <cellStyle name="SAPBEXresDataEmph" xfId="90"/>
    <cellStyle name="SAPBEXresDataEmph 2" xfId="5790"/>
    <cellStyle name="SAPBEXresDataEmph 2 2" xfId="5791"/>
    <cellStyle name="SAPBEXresDataEmph 2 3" xfId="11899"/>
    <cellStyle name="SAPBEXresDataEmph 2 4" xfId="11900"/>
    <cellStyle name="SAPBEXresDataEmph 2 5" xfId="11901"/>
    <cellStyle name="SAPBEXresDataEmph 3" xfId="11902"/>
    <cellStyle name="SAPBEXresItem" xfId="91"/>
    <cellStyle name="SAPBEXresItem 2" xfId="5792"/>
    <cellStyle name="SAPBEXresItem 2 2" xfId="5793"/>
    <cellStyle name="SAPBEXresItem 2 3" xfId="11903"/>
    <cellStyle name="SAPBEXresItem 2 4" xfId="11904"/>
    <cellStyle name="SAPBEXresItem 2 5" xfId="11905"/>
    <cellStyle name="SAPBEXresItem 3" xfId="11906"/>
    <cellStyle name="SAPBEXresItemX" xfId="92"/>
    <cellStyle name="SAPBEXresItemX 2" xfId="5794"/>
    <cellStyle name="SAPBEXresItemX 2 2" xfId="5795"/>
    <cellStyle name="SAPBEXresItemX 2 3" xfId="11907"/>
    <cellStyle name="SAPBEXresItemX 2 4" xfId="11908"/>
    <cellStyle name="SAPBEXresItemX 2 5" xfId="11909"/>
    <cellStyle name="SAPBEXresItemX 3" xfId="11910"/>
    <cellStyle name="SAPBEXstdData" xfId="93"/>
    <cellStyle name="SAPBEXstdData 2" xfId="5796"/>
    <cellStyle name="SAPBEXstdData 2 2" xfId="5797"/>
    <cellStyle name="SAPBEXstdData 2 3" xfId="11911"/>
    <cellStyle name="SAPBEXstdData 2 4" xfId="11912"/>
    <cellStyle name="SAPBEXstdData 2 5" xfId="11913"/>
    <cellStyle name="SAPBEXstdData 3" xfId="5798"/>
    <cellStyle name="SAPBEXstdData 3 2" xfId="5799"/>
    <cellStyle name="SAPBEXstdData 3 3" xfId="11914"/>
    <cellStyle name="SAPBEXstdData 3 4" xfId="11915"/>
    <cellStyle name="SAPBEXstdData 3 5" xfId="11916"/>
    <cellStyle name="SAPBEXstdData 4" xfId="11917"/>
    <cellStyle name="SAPBEXstdDataEmph" xfId="94"/>
    <cellStyle name="SAPBEXstdDataEmph 2" xfId="5800"/>
    <cellStyle name="SAPBEXstdDataEmph 2 2" xfId="5801"/>
    <cellStyle name="SAPBEXstdDataEmph 2 3" xfId="11918"/>
    <cellStyle name="SAPBEXstdDataEmph 2 4" xfId="11919"/>
    <cellStyle name="SAPBEXstdDataEmph 2 5" xfId="11920"/>
    <cellStyle name="SAPBEXstdDataEmph 3" xfId="11921"/>
    <cellStyle name="SAPBEXstdItem" xfId="95"/>
    <cellStyle name="SAPBEXstdItem 2" xfId="5802"/>
    <cellStyle name="SAPBEXstdItem 2 2" xfId="5803"/>
    <cellStyle name="SAPBEXstdItem 2 2 2" xfId="11922"/>
    <cellStyle name="SAPBEXstdItem 2 2 2 2" xfId="11923"/>
    <cellStyle name="SAPBEXstdItem 2 2 2 3" xfId="11924"/>
    <cellStyle name="SAPBEXstdItem 2 2 2 4" xfId="11925"/>
    <cellStyle name="SAPBEXstdItem 2 2 2 5" xfId="11926"/>
    <cellStyle name="SAPBEXstdItem 2 2 3" xfId="11927"/>
    <cellStyle name="SAPBEXstdItem 2 2 4" xfId="11928"/>
    <cellStyle name="SAPBEXstdItem 2 2 5" xfId="11929"/>
    <cellStyle name="SAPBEXstdItem 2 2 6" xfId="11930"/>
    <cellStyle name="SAPBEXstdItem 2 3" xfId="11931"/>
    <cellStyle name="SAPBEXstdItem 2 3 2" xfId="11932"/>
    <cellStyle name="SAPBEXstdItem 2 3 3" xfId="11933"/>
    <cellStyle name="SAPBEXstdItem 2 3 4" xfId="11934"/>
    <cellStyle name="SAPBEXstdItem 2 3 5" xfId="11935"/>
    <cellStyle name="SAPBEXstdItem 2 4" xfId="11936"/>
    <cellStyle name="SAPBEXstdItem 2 5" xfId="11937"/>
    <cellStyle name="SAPBEXstdItem 2 6" xfId="11938"/>
    <cellStyle name="SAPBEXstdItem 2 7" xfId="11939"/>
    <cellStyle name="SAPBEXstdItem 3" xfId="11940"/>
    <cellStyle name="SAPBEXstdItem 3 2" xfId="11941"/>
    <cellStyle name="SAPBEXstdItem 3 2 2" xfId="11942"/>
    <cellStyle name="SAPBEXstdItem 3 2 2 2" xfId="11943"/>
    <cellStyle name="SAPBEXstdItem 3 2 2 3" xfId="11944"/>
    <cellStyle name="SAPBEXstdItem 3 2 2 4" xfId="11945"/>
    <cellStyle name="SAPBEXstdItem 3 2 2 5" xfId="11946"/>
    <cellStyle name="SAPBEXstdItem 3 2 3" xfId="11947"/>
    <cellStyle name="SAPBEXstdItem 3 2 4" xfId="11948"/>
    <cellStyle name="SAPBEXstdItem 3 2 5" xfId="11949"/>
    <cellStyle name="SAPBEXstdItem 3 2 6" xfId="11950"/>
    <cellStyle name="SAPBEXstdItem 3 3" xfId="11951"/>
    <cellStyle name="SAPBEXstdItem 3 3 2" xfId="11952"/>
    <cellStyle name="SAPBEXstdItem 3 3 2 2" xfId="11953"/>
    <cellStyle name="SAPBEXstdItem 3 3 2 3" xfId="11954"/>
    <cellStyle name="SAPBEXstdItem 3 3 2 4" xfId="11955"/>
    <cellStyle name="SAPBEXstdItem 3 3 2 5" xfId="11956"/>
    <cellStyle name="SAPBEXstdItem 3 3 3" xfId="11957"/>
    <cellStyle name="SAPBEXstdItem 3 3 4" xfId="11958"/>
    <cellStyle name="SAPBEXstdItem 3 3 5" xfId="11959"/>
    <cellStyle name="SAPBEXstdItem 3 3 6" xfId="11960"/>
    <cellStyle name="SAPBEXstdItem 3 4" xfId="11961"/>
    <cellStyle name="SAPBEXstdItem 3 4 2" xfId="11962"/>
    <cellStyle name="SAPBEXstdItem 3 4 2 2" xfId="11963"/>
    <cellStyle name="SAPBEXstdItem 3 4 2 3" xfId="11964"/>
    <cellStyle name="SAPBEXstdItem 3 4 2 4" xfId="11965"/>
    <cellStyle name="SAPBEXstdItem 3 4 2 5" xfId="11966"/>
    <cellStyle name="SAPBEXstdItem 3 4 3" xfId="11967"/>
    <cellStyle name="SAPBEXstdItem 3 4 4" xfId="11968"/>
    <cellStyle name="SAPBEXstdItem 3 4 5" xfId="11969"/>
    <cellStyle name="SAPBEXstdItem 3 4 6" xfId="11970"/>
    <cellStyle name="SAPBEXstdItem 3 5" xfId="11971"/>
    <cellStyle name="SAPBEXstdItem 3 6" xfId="11972"/>
    <cellStyle name="SAPBEXstdItem 3 7" xfId="11973"/>
    <cellStyle name="SAPBEXstdItem 3 8" xfId="11974"/>
    <cellStyle name="SAPBEXstdItem 4" xfId="11975"/>
    <cellStyle name="SAPBEXstdItem 4 2" xfId="11976"/>
    <cellStyle name="SAPBEXstdItem 4 2 2" xfId="11977"/>
    <cellStyle name="SAPBEXstdItem 4 2 3" xfId="11978"/>
    <cellStyle name="SAPBEXstdItem 4 2 4" xfId="11979"/>
    <cellStyle name="SAPBEXstdItem 4 2 5" xfId="11980"/>
    <cellStyle name="SAPBEXstdItem 4 3" xfId="11981"/>
    <cellStyle name="SAPBEXstdItem 4 4" xfId="11982"/>
    <cellStyle name="SAPBEXstdItem 4 5" xfId="11983"/>
    <cellStyle name="SAPBEXstdItem 4 6" xfId="11984"/>
    <cellStyle name="SAPBEXstdItem 5" xfId="11985"/>
    <cellStyle name="SAPBEXstdItem 5 2" xfId="11986"/>
    <cellStyle name="SAPBEXstdItem 5 3" xfId="11987"/>
    <cellStyle name="SAPBEXstdItem 5 4" xfId="11988"/>
    <cellStyle name="SAPBEXstdItem 5 5" xfId="11989"/>
    <cellStyle name="SAPBEXstdItem 6" xfId="11990"/>
    <cellStyle name="SAPBEXstdItem 7" xfId="11991"/>
    <cellStyle name="SAPBEXstdItem 8" xfId="11992"/>
    <cellStyle name="SAPBEXstdItemX" xfId="96"/>
    <cellStyle name="SAPBEXstdItemX 2" xfId="5804"/>
    <cellStyle name="SAPBEXstdItemX 2 2" xfId="5805"/>
    <cellStyle name="SAPBEXstdItemX 2 2 2" xfId="11993"/>
    <cellStyle name="SAPBEXstdItemX 2 2 2 2" xfId="11994"/>
    <cellStyle name="SAPBEXstdItemX 2 2 2 3" xfId="11995"/>
    <cellStyle name="SAPBEXstdItemX 2 2 2 4" xfId="11996"/>
    <cellStyle name="SAPBEXstdItemX 2 2 2 5" xfId="11997"/>
    <cellStyle name="SAPBEXstdItemX 2 2 3" xfId="11998"/>
    <cellStyle name="SAPBEXstdItemX 2 2 4" xfId="11999"/>
    <cellStyle name="SAPBEXstdItemX 2 2 5" xfId="12000"/>
    <cellStyle name="SAPBEXstdItemX 2 2 6" xfId="12001"/>
    <cellStyle name="SAPBEXstdItemX 2 3" xfId="12002"/>
    <cellStyle name="SAPBEXstdItemX 2 3 2" xfId="12003"/>
    <cellStyle name="SAPBEXstdItemX 2 3 3" xfId="12004"/>
    <cellStyle name="SAPBEXstdItemX 2 3 4" xfId="12005"/>
    <cellStyle name="SAPBEXstdItemX 2 3 5" xfId="12006"/>
    <cellStyle name="SAPBEXstdItemX 2 4" xfId="12007"/>
    <cellStyle name="SAPBEXstdItemX 2 5" xfId="12008"/>
    <cellStyle name="SAPBEXstdItemX 2 6" xfId="12009"/>
    <cellStyle name="SAPBEXstdItemX 2 7" xfId="12010"/>
    <cellStyle name="SAPBEXstdItemX 3" xfId="12011"/>
    <cellStyle name="SAPBEXstdItemX 3 2" xfId="12012"/>
    <cellStyle name="SAPBEXstdItemX 3 2 2" xfId="12013"/>
    <cellStyle name="SAPBEXstdItemX 3 2 2 2" xfId="12014"/>
    <cellStyle name="SAPBEXstdItemX 3 2 2 3" xfId="12015"/>
    <cellStyle name="SAPBEXstdItemX 3 2 2 4" xfId="12016"/>
    <cellStyle name="SAPBEXstdItemX 3 2 2 5" xfId="12017"/>
    <cellStyle name="SAPBEXstdItemX 3 2 3" xfId="12018"/>
    <cellStyle name="SAPBEXstdItemX 3 2 4" xfId="12019"/>
    <cellStyle name="SAPBEXstdItemX 3 2 5" xfId="12020"/>
    <cellStyle name="SAPBEXstdItemX 3 2 6" xfId="12021"/>
    <cellStyle name="SAPBEXstdItemX 3 3" xfId="12022"/>
    <cellStyle name="SAPBEXstdItemX 3 3 2" xfId="12023"/>
    <cellStyle name="SAPBEXstdItemX 3 3 2 2" xfId="12024"/>
    <cellStyle name="SAPBEXstdItemX 3 3 2 3" xfId="12025"/>
    <cellStyle name="SAPBEXstdItemX 3 3 2 4" xfId="12026"/>
    <cellStyle name="SAPBEXstdItemX 3 3 2 5" xfId="12027"/>
    <cellStyle name="SAPBEXstdItemX 3 3 3" xfId="12028"/>
    <cellStyle name="SAPBEXstdItemX 3 3 4" xfId="12029"/>
    <cellStyle name="SAPBEXstdItemX 3 3 5" xfId="12030"/>
    <cellStyle name="SAPBEXstdItemX 3 3 6" xfId="12031"/>
    <cellStyle name="SAPBEXstdItemX 3 4" xfId="12032"/>
    <cellStyle name="SAPBEXstdItemX 3 4 2" xfId="12033"/>
    <cellStyle name="SAPBEXstdItemX 3 4 2 2" xfId="12034"/>
    <cellStyle name="SAPBEXstdItemX 3 4 2 3" xfId="12035"/>
    <cellStyle name="SAPBEXstdItemX 3 4 2 4" xfId="12036"/>
    <cellStyle name="SAPBEXstdItemX 3 4 2 5" xfId="12037"/>
    <cellStyle name="SAPBEXstdItemX 3 4 3" xfId="12038"/>
    <cellStyle name="SAPBEXstdItemX 3 4 4" xfId="12039"/>
    <cellStyle name="SAPBEXstdItemX 3 4 5" xfId="12040"/>
    <cellStyle name="SAPBEXstdItemX 3 4 6" xfId="12041"/>
    <cellStyle name="SAPBEXstdItemX 3 5" xfId="12042"/>
    <cellStyle name="SAPBEXstdItemX 3 6" xfId="12043"/>
    <cellStyle name="SAPBEXstdItemX 3 7" xfId="12044"/>
    <cellStyle name="SAPBEXstdItemX 3 8" xfId="12045"/>
    <cellStyle name="SAPBEXstdItemX 4" xfId="12046"/>
    <cellStyle name="SAPBEXstdItemX 4 2" xfId="12047"/>
    <cellStyle name="SAPBEXstdItemX 4 2 2" xfId="12048"/>
    <cellStyle name="SAPBEXstdItemX 4 2 3" xfId="12049"/>
    <cellStyle name="SAPBEXstdItemX 4 2 4" xfId="12050"/>
    <cellStyle name="SAPBEXstdItemX 4 2 5" xfId="12051"/>
    <cellStyle name="SAPBEXstdItemX 4 3" xfId="12052"/>
    <cellStyle name="SAPBEXstdItemX 4 4" xfId="12053"/>
    <cellStyle name="SAPBEXstdItemX 4 5" xfId="12054"/>
    <cellStyle name="SAPBEXstdItemX 4 6" xfId="12055"/>
    <cellStyle name="SAPBEXstdItemX 5" xfId="12056"/>
    <cellStyle name="SAPBEXstdItemX 5 2" xfId="12057"/>
    <cellStyle name="SAPBEXstdItemX 5 3" xfId="12058"/>
    <cellStyle name="SAPBEXstdItemX 5 4" xfId="12059"/>
    <cellStyle name="SAPBEXstdItemX 5 5" xfId="12060"/>
    <cellStyle name="SAPBEXstdItemX 6" xfId="12061"/>
    <cellStyle name="SAPBEXstdItemX 7" xfId="12062"/>
    <cellStyle name="SAPBEXstdItemX 8" xfId="12063"/>
    <cellStyle name="SAPBEXtitle" xfId="97"/>
    <cellStyle name="SAPBEXtitle 2" xfId="5806"/>
    <cellStyle name="SAPBEXtitle 2 2" xfId="5807"/>
    <cellStyle name="SAPBEXtitle 3" xfId="12064"/>
    <cellStyle name="SAPBEXunassignedItem" xfId="98"/>
    <cellStyle name="SAPBEXundefined" xfId="99"/>
    <cellStyle name="SAPBEXundefined 2" xfId="5808"/>
    <cellStyle name="SAPBEXundefined 2 2" xfId="5809"/>
    <cellStyle name="SAPBEXundefined 2 3" xfId="12065"/>
    <cellStyle name="SAPBEXundefined 2 4" xfId="12066"/>
    <cellStyle name="SAPBEXundefined 2 5" xfId="12067"/>
    <cellStyle name="SAPBEXundefined 3" xfId="12068"/>
    <cellStyle name="shade" xfId="5810"/>
    <cellStyle name="shade 2" xfId="5811"/>
    <cellStyle name="shade 2 2" xfId="5812"/>
    <cellStyle name="shade 2 2 2" xfId="5813"/>
    <cellStyle name="shade 2 3" xfId="5814"/>
    <cellStyle name="shade 3" xfId="5815"/>
    <cellStyle name="shade 3 2" xfId="5816"/>
    <cellStyle name="shade 3 2 2" xfId="12069"/>
    <cellStyle name="shade 3 3" xfId="12070"/>
    <cellStyle name="shade 3 3 2" xfId="12071"/>
    <cellStyle name="shade 3 4" xfId="12072"/>
    <cellStyle name="shade 3 4 2" xfId="12073"/>
    <cellStyle name="shade 4" xfId="5817"/>
    <cellStyle name="shade 4 2" xfId="5818"/>
    <cellStyle name="shade 5" xfId="5819"/>
    <cellStyle name="shade 6" xfId="5820"/>
    <cellStyle name="shade 6 2" xfId="5821"/>
    <cellStyle name="shade 7" xfId="5822"/>
    <cellStyle name="shade 7 2" xfId="5823"/>
    <cellStyle name="shade 8" xfId="5824"/>
    <cellStyle name="shade_ACCOUNTS" xfId="12074"/>
    <cellStyle name="Sheet Title" xfId="100"/>
    <cellStyle name="StmtTtl1" xfId="5825"/>
    <cellStyle name="StmtTtl1 2" xfId="5826"/>
    <cellStyle name="StmtTtl1 2 2" xfId="5827"/>
    <cellStyle name="StmtTtl1 2 2 2" xfId="5828"/>
    <cellStyle name="StmtTtl1 2 3" xfId="12075"/>
    <cellStyle name="StmtTtl1 2 4" xfId="12076"/>
    <cellStyle name="StmtTtl1 3" xfId="5829"/>
    <cellStyle name="StmtTtl1 3 2" xfId="5830"/>
    <cellStyle name="StmtTtl1 3 2 2" xfId="5831"/>
    <cellStyle name="StmtTtl1 3 3" xfId="12077"/>
    <cellStyle name="StmtTtl1 3 4" xfId="12078"/>
    <cellStyle name="StmtTtl1 4" xfId="5832"/>
    <cellStyle name="StmtTtl1 4 2" xfId="5833"/>
    <cellStyle name="StmtTtl1 4 2 2" xfId="5834"/>
    <cellStyle name="StmtTtl1 4 3" xfId="12079"/>
    <cellStyle name="StmtTtl1 4 4" xfId="12080"/>
    <cellStyle name="StmtTtl1 5" xfId="5835"/>
    <cellStyle name="StmtTtl1 5 2" xfId="5836"/>
    <cellStyle name="StmtTtl1 6" xfId="5837"/>
    <cellStyle name="StmtTtl1 6 2" xfId="12081"/>
    <cellStyle name="StmtTtl1 7" xfId="12082"/>
    <cellStyle name="StmtTtl1 8" xfId="12083"/>
    <cellStyle name="StmtTtl1_(C) WHE Proforma with ITC cash grant 10 Yr Amort_for deferral_102809" xfId="5838"/>
    <cellStyle name="StmtTtl2" xfId="5839"/>
    <cellStyle name="StmtTtl2 2" xfId="5840"/>
    <cellStyle name="StmtTtl2 2 2" xfId="12084"/>
    <cellStyle name="StmtTtl2 2 3" xfId="12085"/>
    <cellStyle name="StmtTtl2 2 4" xfId="12086"/>
    <cellStyle name="StmtTtl2 2 5" xfId="12087"/>
    <cellStyle name="StmtTtl2 3" xfId="5841"/>
    <cellStyle name="StmtTtl2 3 2" xfId="5842"/>
    <cellStyle name="StmtTtl2 3 2 2" xfId="12088"/>
    <cellStyle name="StmtTtl2 3 2 3" xfId="12089"/>
    <cellStyle name="StmtTtl2 3 2 4" xfId="12090"/>
    <cellStyle name="StmtTtl2 3 2 5" xfId="12091"/>
    <cellStyle name="StmtTtl2 4" xfId="5843"/>
    <cellStyle name="StmtTtl2 4 2" xfId="12092"/>
    <cellStyle name="StmtTtl2 4 3" xfId="12093"/>
    <cellStyle name="StmtTtl2 4 4" xfId="12094"/>
    <cellStyle name="StmtTtl2 4 5" xfId="12095"/>
    <cellStyle name="StmtTtl2 5" xfId="12096"/>
    <cellStyle name="StmtTtl2 6" xfId="12097"/>
    <cellStyle name="StmtTtl2 7" xfId="12098"/>
    <cellStyle name="StmtTtl2 8" xfId="12099"/>
    <cellStyle name="StmtTtl2 9" xfId="12100"/>
    <cellStyle name="StmtTtl2_4.32E Depreciation Study Robs file" xfId="12101"/>
    <cellStyle name="STYL1 - Style1" xfId="5844"/>
    <cellStyle name="STYL1 - Style1 2" xfId="5845"/>
    <cellStyle name="STYL1 - Style1 2 2" xfId="5846"/>
    <cellStyle name="STYL1 - Style1 3" xfId="5847"/>
    <cellStyle name="Style 1" xfId="5848"/>
    <cellStyle name="Style 1 10" xfId="5849"/>
    <cellStyle name="Style 1 10 2" xfId="5850"/>
    <cellStyle name="Style 1 11" xfId="5851"/>
    <cellStyle name="Style 1 12" xfId="5852"/>
    <cellStyle name="Style 1 12 2" xfId="5853"/>
    <cellStyle name="Style 1 13" xfId="5854"/>
    <cellStyle name="Style 1 14" xfId="5855"/>
    <cellStyle name="Style 1 15" xfId="12102"/>
    <cellStyle name="Style 1 2" xfId="5856"/>
    <cellStyle name="Style 1 2 2" xfId="5857"/>
    <cellStyle name="Style 1 2 2 2" xfId="5858"/>
    <cellStyle name="Style 1 2 2 2 2" xfId="5859"/>
    <cellStyle name="Style 1 2 2 3" xfId="5860"/>
    <cellStyle name="Style 1 2 3" xfId="5861"/>
    <cellStyle name="Style 1 2 3 2" xfId="5862"/>
    <cellStyle name="Style 1 2 4" xfId="5863"/>
    <cellStyle name="Style 1 2 4 2" xfId="5864"/>
    <cellStyle name="Style 1 2 4 3" xfId="5865"/>
    <cellStyle name="Style 1 2 5" xfId="5866"/>
    <cellStyle name="Style 1 2 5 2" xfId="5867"/>
    <cellStyle name="Style 1 2 6" xfId="5868"/>
    <cellStyle name="Style 1 2 7" xfId="5869"/>
    <cellStyle name="Style 1 2_4 31E Reg Asset  Liab and EXH D" xfId="5870"/>
    <cellStyle name="Style 1 3" xfId="5871"/>
    <cellStyle name="Style 1 3 2" xfId="5872"/>
    <cellStyle name="Style 1 3 2 2" xfId="5873"/>
    <cellStyle name="Style 1 3 2 2 2" xfId="5874"/>
    <cellStyle name="Style 1 3 2 3" xfId="12103"/>
    <cellStyle name="Style 1 3 3" xfId="5875"/>
    <cellStyle name="Style 1 3 3 2" xfId="5876"/>
    <cellStyle name="Style 1 3 3 2 2" xfId="5877"/>
    <cellStyle name="Style 1 3 4" xfId="5878"/>
    <cellStyle name="Style 1 3 4 2" xfId="5879"/>
    <cellStyle name="Style 1 3 5" xfId="12104"/>
    <cellStyle name="Style 1 4" xfId="5880"/>
    <cellStyle name="Style 1 4 2" xfId="5881"/>
    <cellStyle name="Style 1 4 2 2" xfId="12105"/>
    <cellStyle name="Style 1 4 3" xfId="5882"/>
    <cellStyle name="Style 1 4 3 2" xfId="5883"/>
    <cellStyle name="Style 1 4 4" xfId="12106"/>
    <cellStyle name="Style 1 5" xfId="5884"/>
    <cellStyle name="Style 1 5 2" xfId="5885"/>
    <cellStyle name="Style 1 5 2 2" xfId="12107"/>
    <cellStyle name="Style 1 5 3" xfId="5886"/>
    <cellStyle name="Style 1 5 3 2" xfId="5887"/>
    <cellStyle name="Style 1 5 4" xfId="5888"/>
    <cellStyle name="Style 1 5 4 2" xfId="5889"/>
    <cellStyle name="Style 1 6" xfId="5890"/>
    <cellStyle name="Style 1 6 2" xfId="5891"/>
    <cellStyle name="Style 1 6 2 2" xfId="5892"/>
    <cellStyle name="Style 1 6 2 2 2" xfId="5893"/>
    <cellStyle name="Style 1 6 2 3" xfId="12108"/>
    <cellStyle name="Style 1 6 3" xfId="5894"/>
    <cellStyle name="Style 1 6 3 2" xfId="5895"/>
    <cellStyle name="Style 1 6 3 2 2" xfId="5896"/>
    <cellStyle name="Style 1 6 4" xfId="5897"/>
    <cellStyle name="Style 1 6 4 2" xfId="5898"/>
    <cellStyle name="Style 1 6 4 2 2" xfId="5899"/>
    <cellStyle name="Style 1 6 5" xfId="5900"/>
    <cellStyle name="Style 1 6 5 2" xfId="5901"/>
    <cellStyle name="Style 1 6 5 2 2" xfId="5902"/>
    <cellStyle name="Style 1 6 6" xfId="5903"/>
    <cellStyle name="Style 1 6 6 2" xfId="5904"/>
    <cellStyle name="Style 1 6 7" xfId="5905"/>
    <cellStyle name="Style 1 7" xfId="5906"/>
    <cellStyle name="Style 1 7 2" xfId="5907"/>
    <cellStyle name="Style 1 7 3" xfId="5908"/>
    <cellStyle name="Style 1 8" xfId="5909"/>
    <cellStyle name="Style 1 8 2" xfId="5910"/>
    <cellStyle name="Style 1 9" xfId="5911"/>
    <cellStyle name="Style 1 9 2" xfId="5912"/>
    <cellStyle name="Style 1_ Price Inputs" xfId="5913"/>
    <cellStyle name="Style 21" xfId="5914"/>
    <cellStyle name="Style 22" xfId="5915"/>
    <cellStyle name="Style 23" xfId="5916"/>
    <cellStyle name="Style 23 2" xfId="5917"/>
    <cellStyle name="Style 24" xfId="5918"/>
    <cellStyle name="Style 24 2" xfId="5919"/>
    <cellStyle name="Style 25" xfId="5920"/>
    <cellStyle name="Style 25 2" xfId="5921"/>
    <cellStyle name="Style 26" xfId="5922"/>
    <cellStyle name="Style 26 2" xfId="5923"/>
    <cellStyle name="Style 27" xfId="5924"/>
    <cellStyle name="Style 27 2" xfId="5925"/>
    <cellStyle name="Style 28" xfId="5926"/>
    <cellStyle name="Style 28 2" xfId="5927"/>
    <cellStyle name="Style 29" xfId="5928"/>
    <cellStyle name="Style 29 2" xfId="5929"/>
    <cellStyle name="Style 30" xfId="5930"/>
    <cellStyle name="Style 30 2" xfId="5931"/>
    <cellStyle name="Style 31" xfId="5932"/>
    <cellStyle name="Style 31 2" xfId="5933"/>
    <cellStyle name="Style 32" xfId="5934"/>
    <cellStyle name="Style 32 2" xfId="5935"/>
    <cellStyle name="Style 33" xfId="5936"/>
    <cellStyle name="Style 33 2" xfId="5937"/>
    <cellStyle name="Style 34" xfId="5938"/>
    <cellStyle name="Style 34 2" xfId="5939"/>
    <cellStyle name="Style 35" xfId="5940"/>
    <cellStyle name="Style 35 2" xfId="5941"/>
    <cellStyle name="Style 36" xfId="5942"/>
    <cellStyle name="Style 36 2" xfId="5943"/>
    <cellStyle name="Style 39" xfId="5944"/>
    <cellStyle name="Style 39 2" xfId="5945"/>
    <cellStyle name="STYLE1" xfId="5946"/>
    <cellStyle name="STYLE2" xfId="5947"/>
    <cellStyle name="STYLE3" xfId="5948"/>
    <cellStyle name="SubHeading" xfId="5949"/>
    <cellStyle name="SubsidTitle" xfId="5950"/>
    <cellStyle name="sub-tl - Style3" xfId="5951"/>
    <cellStyle name="subtot - Style5" xfId="5952"/>
    <cellStyle name="Subtotal" xfId="5953"/>
    <cellStyle name="Sub-total" xfId="5954"/>
    <cellStyle name="Subtotal 2" xfId="5955"/>
    <cellStyle name="Sub-total 2" xfId="5956"/>
    <cellStyle name="Subtotal 2 2" xfId="5957"/>
    <cellStyle name="Sub-total 2 2" xfId="5958"/>
    <cellStyle name="Subtotal 2 3" xfId="5959"/>
    <cellStyle name="Sub-total 2 3" xfId="5960"/>
    <cellStyle name="Subtotal 3" xfId="5961"/>
    <cellStyle name="Sub-total 3" xfId="5962"/>
    <cellStyle name="Subtotal 3 2" xfId="5963"/>
    <cellStyle name="Sub-total 3 2" xfId="5964"/>
    <cellStyle name="Subtotal 3 3" xfId="5965"/>
    <cellStyle name="Sub-total 3 3" xfId="5966"/>
    <cellStyle name="Subtotal 4" xfId="5967"/>
    <cellStyle name="Sub-total 4" xfId="5968"/>
    <cellStyle name="Subtotal 4 2" xfId="5969"/>
    <cellStyle name="Sub-total 4 2" xfId="5970"/>
    <cellStyle name="Subtotal 4 3" xfId="5971"/>
    <cellStyle name="Sub-total 4 3" xfId="5972"/>
    <cellStyle name="Subtotal 5" xfId="5973"/>
    <cellStyle name="Sub-total 5" xfId="5974"/>
    <cellStyle name="Subtotal 5 2" xfId="5975"/>
    <cellStyle name="Sub-total 5 2" xfId="5976"/>
    <cellStyle name="Subtotal 5 3" xfId="5977"/>
    <cellStyle name="Sub-total 5 3" xfId="5978"/>
    <cellStyle name="Subtotal 6" xfId="5979"/>
    <cellStyle name="Sub-total 6" xfId="5980"/>
    <cellStyle name="Subtotal 6 2" xfId="5981"/>
    <cellStyle name="Sub-total 6 2" xfId="5982"/>
    <cellStyle name="Subtotal 6 3" xfId="5983"/>
    <cellStyle name="Sub-total 6 3" xfId="5984"/>
    <cellStyle name="Subtotal 7" xfId="5985"/>
    <cellStyle name="Sub-total 7" xfId="5986"/>
    <cellStyle name="Table Data" xfId="5987"/>
    <cellStyle name="Table Headings Bold" xfId="5988"/>
    <cellStyle name="taples Plaza" xfId="12109"/>
    <cellStyle name="Test" xfId="12110"/>
    <cellStyle name="Text" xfId="12277"/>
    <cellStyle name="Tickmark" xfId="12111"/>
    <cellStyle name="Title" xfId="6078" builtinId="15" customBuiltin="1"/>
    <cellStyle name="Title 2" xfId="5989"/>
    <cellStyle name="Title 2 2" xfId="5990"/>
    <cellStyle name="Title 2 2 2" xfId="5991"/>
    <cellStyle name="Title 2 2 3" xfId="5992"/>
    <cellStyle name="Title 2 2 3 2" xfId="5993"/>
    <cellStyle name="Title 2 3" xfId="5994"/>
    <cellStyle name="Title 2 4" xfId="5995"/>
    <cellStyle name="Title 2 4 2" xfId="5996"/>
    <cellStyle name="Title 2 5" xfId="5997"/>
    <cellStyle name="Title 3" xfId="5998"/>
    <cellStyle name="Title 3 2" xfId="5999"/>
    <cellStyle name="Title 3 3" xfId="6000"/>
    <cellStyle name="Title 3 3 2" xfId="6001"/>
    <cellStyle name="Title 3 4" xfId="6002"/>
    <cellStyle name="Title 4" xfId="6003"/>
    <cellStyle name="Title 4 2" xfId="6004"/>
    <cellStyle name="Title 5" xfId="6005"/>
    <cellStyle name="Title 6" xfId="6006"/>
    <cellStyle name="Title 6 2" xfId="6007"/>
    <cellStyle name="Title 7" xfId="6008"/>
    <cellStyle name="Title 8" xfId="6009"/>
    <cellStyle name="Title 9" xfId="12262"/>
    <cellStyle name="Title: - Style3" xfId="12112"/>
    <cellStyle name="Title: - Style4" xfId="12113"/>
    <cellStyle name="Title: Major" xfId="6010"/>
    <cellStyle name="Title: Major 2" xfId="6011"/>
    <cellStyle name="Title: Major 3" xfId="6012"/>
    <cellStyle name="Title: Major 3 2" xfId="6013"/>
    <cellStyle name="Title: Major 4" xfId="6014"/>
    <cellStyle name="Title: Minor" xfId="6015"/>
    <cellStyle name="Title: Minor 2" xfId="6016"/>
    <cellStyle name="Title: Minor 2 2" xfId="6017"/>
    <cellStyle name="Title: Minor 3" xfId="6018"/>
    <cellStyle name="Title: Minor_Electric Rev Req Model (2009 GRC) Rebuttal" xfId="12114"/>
    <cellStyle name="Title: Worksheet" xfId="6019"/>
    <cellStyle name="Title: Worksheet 2" xfId="6020"/>
    <cellStyle name="Title: Worksheet 2 2" xfId="6021"/>
    <cellStyle name="Title: Worksheet 3" xfId="6022"/>
    <cellStyle name="Titles" xfId="6023"/>
    <cellStyle name="Total" xfId="6093" builtinId="25" customBuiltin="1"/>
    <cellStyle name="Total 2" xfId="101"/>
    <cellStyle name="Total 2 2" xfId="6024"/>
    <cellStyle name="Total 2 2 2" xfId="6025"/>
    <cellStyle name="Total 2 2 2 2" xfId="12115"/>
    <cellStyle name="Total 2 2 2 3" xfId="12116"/>
    <cellStyle name="Total 2 2 2 4" xfId="12117"/>
    <cellStyle name="Total 2 2 2 5" xfId="12118"/>
    <cellStyle name="Total 2 2 3" xfId="6026"/>
    <cellStyle name="Total 2 2 3 2" xfId="6027"/>
    <cellStyle name="Total 2 3" xfId="6028"/>
    <cellStyle name="Total 2 3 2" xfId="6029"/>
    <cellStyle name="Total 2 3 2 2" xfId="12119"/>
    <cellStyle name="Total 2 3 2 3" xfId="12120"/>
    <cellStyle name="Total 2 3 2 4" xfId="12121"/>
    <cellStyle name="Total 2 3 2 5" xfId="12122"/>
    <cellStyle name="Total 2 3 3" xfId="12123"/>
    <cellStyle name="Total 2 3 3 2" xfId="12124"/>
    <cellStyle name="Total 2 3 3 3" xfId="12125"/>
    <cellStyle name="Total 2 3 3 4" xfId="12126"/>
    <cellStyle name="Total 2 3 3 5" xfId="12127"/>
    <cellStyle name="Total 2 3 4" xfId="12128"/>
    <cellStyle name="Total 2 3 4 2" xfId="12129"/>
    <cellStyle name="Total 2 3 4 3" xfId="12130"/>
    <cellStyle name="Total 2 3 4 4" xfId="12131"/>
    <cellStyle name="Total 2 3 4 5" xfId="12132"/>
    <cellStyle name="Total 2 3 5" xfId="12133"/>
    <cellStyle name="Total 2 3 6" xfId="12134"/>
    <cellStyle name="Total 2 3 7" xfId="12135"/>
    <cellStyle name="Total 2 3 8" xfId="12136"/>
    <cellStyle name="Total 2 4" xfId="6030"/>
    <cellStyle name="Total 2 4 2" xfId="6031"/>
    <cellStyle name="Total 2 5" xfId="6032"/>
    <cellStyle name="Total 3" xfId="6033"/>
    <cellStyle name="Total 3 2" xfId="6034"/>
    <cellStyle name="Total 3 2 2" xfId="6035"/>
    <cellStyle name="Total 3 2 3" xfId="12137"/>
    <cellStyle name="Total 3 2 4" xfId="12138"/>
    <cellStyle name="Total 3 2 5" xfId="12139"/>
    <cellStyle name="Total 3 3" xfId="6036"/>
    <cellStyle name="Total 3 3 2" xfId="12140"/>
    <cellStyle name="Total 3 3 3" xfId="12141"/>
    <cellStyle name="Total 3 3 4" xfId="12142"/>
    <cellStyle name="Total 3 3 5" xfId="12143"/>
    <cellStyle name="Total 3 4" xfId="12144"/>
    <cellStyle name="Total 3 4 2" xfId="12145"/>
    <cellStyle name="Total 3 4 3" xfId="12146"/>
    <cellStyle name="Total 3 4 4" xfId="12147"/>
    <cellStyle name="Total 3 4 5" xfId="12148"/>
    <cellStyle name="Total 4" xfId="6037"/>
    <cellStyle name="Total 4 2" xfId="6038"/>
    <cellStyle name="Total 4 2 2" xfId="12149"/>
    <cellStyle name="Total 4 2 3" xfId="12150"/>
    <cellStyle name="Total 4 2 4" xfId="12151"/>
    <cellStyle name="Total 4 2 5" xfId="12152"/>
    <cellStyle name="Total 4 2 6" xfId="12153"/>
    <cellStyle name="Total 4 2 7" xfId="12154"/>
    <cellStyle name="Total 5" xfId="6039"/>
    <cellStyle name="Total 5 2" xfId="6040"/>
    <cellStyle name="Total 5 3" xfId="12155"/>
    <cellStyle name="Total 5 4" xfId="12156"/>
    <cellStyle name="Total 5 5" xfId="12157"/>
    <cellStyle name="Total 5 6" xfId="12158"/>
    <cellStyle name="Total 5 7" xfId="12159"/>
    <cellStyle name="Total 6" xfId="6041"/>
    <cellStyle name="Total 7" xfId="6042"/>
    <cellStyle name="Total 8" xfId="12263"/>
    <cellStyle name="Total 9" xfId="12160"/>
    <cellStyle name="Total 9 2" xfId="12161"/>
    <cellStyle name="Total4 - Style4" xfId="6043"/>
    <cellStyle name="Total4 - Style4 2" xfId="6044"/>
    <cellStyle name="Total4 - Style4 2 2" xfId="6045"/>
    <cellStyle name="Total4 - Style4 2 3" xfId="12162"/>
    <cellStyle name="Total4 - Style4 2 4" xfId="12163"/>
    <cellStyle name="Total4 - Style4 2 5" xfId="12164"/>
    <cellStyle name="Total4 - Style4 2 6" xfId="12165"/>
    <cellStyle name="Total4 - Style4 2 7" xfId="12166"/>
    <cellStyle name="Total4 - Style4 3" xfId="6046"/>
    <cellStyle name="Total4 - Style4_ACCOUNTS" xfId="12167"/>
    <cellStyle name="Totals" xfId="6047"/>
    <cellStyle name="Totals [0]" xfId="6048"/>
    <cellStyle name="Totals [2]" xfId="6049"/>
    <cellStyle name="Totals_FWB Summary" xfId="6050"/>
    <cellStyle name="UnProtectedCalc" xfId="6051"/>
    <cellStyle name="Warning Text" xfId="6091" builtinId="11" customBuiltin="1"/>
    <cellStyle name="Warning Text 2" xfId="102"/>
    <cellStyle name="Warning Text 2 2" xfId="6052"/>
    <cellStyle name="Warning Text 2 2 2" xfId="6053"/>
    <cellStyle name="Warning Text 2 2 3" xfId="6054"/>
    <cellStyle name="Warning Text 2 2 3 2" xfId="6055"/>
    <cellStyle name="Warning Text 2 3" xfId="6056"/>
    <cellStyle name="Warning Text 2 4" xfId="6057"/>
    <cellStyle name="Warning Text 2 4 2" xfId="6058"/>
    <cellStyle name="Warning Text 2 5" xfId="6059"/>
    <cellStyle name="Warning Text 3" xfId="6060"/>
    <cellStyle name="Warning Text 3 2" xfId="6061"/>
    <cellStyle name="Warning Text 3 3" xfId="6062"/>
    <cellStyle name="Warning Text 3 3 2" xfId="6063"/>
    <cellStyle name="Warning Text 3 4" xfId="6064"/>
    <cellStyle name="Warning Text 4" xfId="6065"/>
    <cellStyle name="Warning Text 4 2" xfId="6066"/>
    <cellStyle name="Warning Text 5" xfId="6067"/>
    <cellStyle name="Warning Text 6" xfId="6068"/>
    <cellStyle name="Warning Text 6 2" xfId="6069"/>
    <cellStyle name="Warning Text 7" xfId="6070"/>
    <cellStyle name="Warning Text 8" xfId="12264"/>
    <cellStyle name="Warning Text 9" xfId="12265"/>
    <cellStyle name="Year" xfId="6071"/>
    <cellStyle name="Year 2" xfId="6072"/>
  </cellStyles>
  <dxfs count="0"/>
  <tableStyles count="0" defaultTableStyle="TableStyleMedium9" defaultPivotStyle="PivotStyleLight16"/>
  <colors>
    <mruColors>
      <color rgb="FFFF99FF"/>
      <color rgb="FF008080"/>
      <color rgb="FF0000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4"/>
  <sheetViews>
    <sheetView workbookViewId="0">
      <selection activeCell="N17" sqref="N17"/>
    </sheetView>
  </sheetViews>
  <sheetFormatPr defaultRowHeight="12.75"/>
  <cols>
    <col min="3" max="3" width="56.7109375" customWidth="1"/>
    <col min="4" max="4" width="12.85546875" bestFit="1" customWidth="1"/>
  </cols>
  <sheetData>
    <row r="3" spans="3:5">
      <c r="C3" s="362" t="s">
        <v>234</v>
      </c>
      <c r="D3" s="362"/>
    </row>
    <row r="4" spans="3:5">
      <c r="C4" s="362" t="s">
        <v>235</v>
      </c>
      <c r="D4" s="362"/>
    </row>
    <row r="5" spans="3:5">
      <c r="C5" s="362" t="s">
        <v>236</v>
      </c>
      <c r="D5" s="362"/>
    </row>
    <row r="6" spans="3:5">
      <c r="C6" s="448" t="s">
        <v>251</v>
      </c>
      <c r="D6" s="448"/>
    </row>
    <row r="7" spans="3:5">
      <c r="C7" s="281"/>
      <c r="D7" s="281"/>
    </row>
    <row r="8" spans="3:5">
      <c r="C8" t="s">
        <v>232</v>
      </c>
      <c r="D8" s="280">
        <f>'2014 Update'!F42</f>
        <v>2086137.0794037799</v>
      </c>
    </row>
    <row r="9" spans="3:5">
      <c r="C9" t="s">
        <v>233</v>
      </c>
      <c r="D9" s="363">
        <f>'COS-2015'!E42</f>
        <v>5143081.9047137508</v>
      </c>
    </row>
    <row r="10" spans="3:5">
      <c r="C10" s="281" t="s">
        <v>237</v>
      </c>
      <c r="D10" s="456">
        <f>'2014 TrueUp'!F23</f>
        <v>-30243.813359266147</v>
      </c>
      <c r="E10" s="398" t="s">
        <v>243</v>
      </c>
    </row>
    <row r="11" spans="3:5" ht="13.5" thickBot="1">
      <c r="C11" s="364" t="s">
        <v>250</v>
      </c>
      <c r="D11" s="365">
        <f>SUM(D8:D10)</f>
        <v>7198975.1707582641</v>
      </c>
    </row>
    <row r="12" spans="3:5" ht="13.5" thickTop="1"/>
    <row r="13" spans="3:5">
      <c r="C13" s="458" t="s">
        <v>244</v>
      </c>
      <c r="D13" s="458"/>
    </row>
    <row r="14" spans="3:5" ht="15">
      <c r="C14" s="399" t="s">
        <v>245</v>
      </c>
      <c r="D14" s="400"/>
    </row>
  </sheetData>
  <mergeCells count="1">
    <mergeCell ref="C13:D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zoomScaleNormal="100" workbookViewId="0">
      <pane ySplit="7" topLeftCell="A8" activePane="bottomLeft" state="frozen"/>
      <selection activeCell="E9" sqref="E9"/>
      <selection pane="bottomLeft" activeCell="E21" sqref="E21"/>
    </sheetView>
  </sheetViews>
  <sheetFormatPr defaultRowHeight="15" outlineLevelCol="1"/>
  <cols>
    <col min="1" max="1" width="3.5703125" style="173" customWidth="1"/>
    <col min="2" max="2" width="2.5703125" style="173" customWidth="1"/>
    <col min="3" max="3" width="31.140625" style="173" customWidth="1"/>
    <col min="4" max="4" width="10.140625" style="173" bestFit="1" customWidth="1"/>
    <col min="5" max="5" width="13.7109375" style="173" customWidth="1"/>
    <col min="6" max="6" width="15.28515625" style="173" bestFit="1" customWidth="1"/>
    <col min="7" max="7" width="13.7109375" style="173" bestFit="1" customWidth="1"/>
    <col min="8" max="9" width="13" style="173" bestFit="1" customWidth="1"/>
    <col min="10" max="10" width="12.5703125" style="173" bestFit="1" customWidth="1"/>
    <col min="11" max="11" width="13.85546875" style="173" bestFit="1" customWidth="1"/>
    <col min="12" max="12" width="12" style="173" bestFit="1" customWidth="1"/>
    <col min="13" max="13" width="9.140625" style="173"/>
    <col min="14" max="14" width="0" style="173" hidden="1" customWidth="1" outlineLevel="1"/>
    <col min="15" max="15" width="9.140625" style="173" collapsed="1"/>
    <col min="16" max="255" width="9.140625" style="173"/>
    <col min="256" max="256" width="3.5703125" style="173" customWidth="1"/>
    <col min="257" max="257" width="2.5703125" style="173" customWidth="1"/>
    <col min="258" max="258" width="31.140625" style="173" customWidth="1"/>
    <col min="259" max="259" width="10.140625" style="173" bestFit="1" customWidth="1"/>
    <col min="260" max="260" width="13.7109375" style="173" customWidth="1"/>
    <col min="261" max="261" width="13.42578125" style="173" bestFit="1" customWidth="1"/>
    <col min="262" max="262" width="13.7109375" style="173" bestFit="1" customWidth="1"/>
    <col min="263" max="264" width="13" style="173" bestFit="1" customWidth="1"/>
    <col min="265" max="265" width="12.5703125" style="173" bestFit="1" customWidth="1"/>
    <col min="266" max="266" width="13.85546875" style="173" bestFit="1" customWidth="1"/>
    <col min="267" max="267" width="12" style="173" bestFit="1" customWidth="1"/>
    <col min="268" max="268" width="9.140625" style="173"/>
    <col min="269" max="269" width="9.28515625" style="173" bestFit="1" customWidth="1"/>
    <col min="270" max="511" width="9.140625" style="173"/>
    <col min="512" max="512" width="3.5703125" style="173" customWidth="1"/>
    <col min="513" max="513" width="2.5703125" style="173" customWidth="1"/>
    <col min="514" max="514" width="31.140625" style="173" customWidth="1"/>
    <col min="515" max="515" width="10.140625" style="173" bestFit="1" customWidth="1"/>
    <col min="516" max="516" width="13.7109375" style="173" customWidth="1"/>
    <col min="517" max="517" width="13.42578125" style="173" bestFit="1" customWidth="1"/>
    <col min="518" max="518" width="13.7109375" style="173" bestFit="1" customWidth="1"/>
    <col min="519" max="520" width="13" style="173" bestFit="1" customWidth="1"/>
    <col min="521" max="521" width="12.5703125" style="173" bestFit="1" customWidth="1"/>
    <col min="522" max="522" width="13.85546875" style="173" bestFit="1" customWidth="1"/>
    <col min="523" max="523" width="12" style="173" bestFit="1" customWidth="1"/>
    <col min="524" max="524" width="9.140625" style="173"/>
    <col min="525" max="525" width="9.28515625" style="173" bestFit="1" customWidth="1"/>
    <col min="526" max="767" width="9.140625" style="173"/>
    <col min="768" max="768" width="3.5703125" style="173" customWidth="1"/>
    <col min="769" max="769" width="2.5703125" style="173" customWidth="1"/>
    <col min="770" max="770" width="31.140625" style="173" customWidth="1"/>
    <col min="771" max="771" width="10.140625" style="173" bestFit="1" customWidth="1"/>
    <col min="772" max="772" width="13.7109375" style="173" customWidth="1"/>
    <col min="773" max="773" width="13.42578125" style="173" bestFit="1" customWidth="1"/>
    <col min="774" max="774" width="13.7109375" style="173" bestFit="1" customWidth="1"/>
    <col min="775" max="776" width="13" style="173" bestFit="1" customWidth="1"/>
    <col min="777" max="777" width="12.5703125" style="173" bestFit="1" customWidth="1"/>
    <col min="778" max="778" width="13.85546875" style="173" bestFit="1" customWidth="1"/>
    <col min="779" max="779" width="12" style="173" bestFit="1" customWidth="1"/>
    <col min="780" max="780" width="9.140625" style="173"/>
    <col min="781" max="781" width="9.28515625" style="173" bestFit="1" customWidth="1"/>
    <col min="782" max="1023" width="9.140625" style="173"/>
    <col min="1024" max="1024" width="3.5703125" style="173" customWidth="1"/>
    <col min="1025" max="1025" width="2.5703125" style="173" customWidth="1"/>
    <col min="1026" max="1026" width="31.140625" style="173" customWidth="1"/>
    <col min="1027" max="1027" width="10.140625" style="173" bestFit="1" customWidth="1"/>
    <col min="1028" max="1028" width="13.7109375" style="173" customWidth="1"/>
    <col min="1029" max="1029" width="13.42578125" style="173" bestFit="1" customWidth="1"/>
    <col min="1030" max="1030" width="13.7109375" style="173" bestFit="1" customWidth="1"/>
    <col min="1031" max="1032" width="13" style="173" bestFit="1" customWidth="1"/>
    <col min="1033" max="1033" width="12.5703125" style="173" bestFit="1" customWidth="1"/>
    <col min="1034" max="1034" width="13.85546875" style="173" bestFit="1" customWidth="1"/>
    <col min="1035" max="1035" width="12" style="173" bestFit="1" customWidth="1"/>
    <col min="1036" max="1036" width="9.140625" style="173"/>
    <col min="1037" max="1037" width="9.28515625" style="173" bestFit="1" customWidth="1"/>
    <col min="1038" max="1279" width="9.140625" style="173"/>
    <col min="1280" max="1280" width="3.5703125" style="173" customWidth="1"/>
    <col min="1281" max="1281" width="2.5703125" style="173" customWidth="1"/>
    <col min="1282" max="1282" width="31.140625" style="173" customWidth="1"/>
    <col min="1283" max="1283" width="10.140625" style="173" bestFit="1" customWidth="1"/>
    <col min="1284" max="1284" width="13.7109375" style="173" customWidth="1"/>
    <col min="1285" max="1285" width="13.42578125" style="173" bestFit="1" customWidth="1"/>
    <col min="1286" max="1286" width="13.7109375" style="173" bestFit="1" customWidth="1"/>
    <col min="1287" max="1288" width="13" style="173" bestFit="1" customWidth="1"/>
    <col min="1289" max="1289" width="12.5703125" style="173" bestFit="1" customWidth="1"/>
    <col min="1290" max="1290" width="13.85546875" style="173" bestFit="1" customWidth="1"/>
    <col min="1291" max="1291" width="12" style="173" bestFit="1" customWidth="1"/>
    <col min="1292" max="1292" width="9.140625" style="173"/>
    <col min="1293" max="1293" width="9.28515625" style="173" bestFit="1" customWidth="1"/>
    <col min="1294" max="1535" width="9.140625" style="173"/>
    <col min="1536" max="1536" width="3.5703125" style="173" customWidth="1"/>
    <col min="1537" max="1537" width="2.5703125" style="173" customWidth="1"/>
    <col min="1538" max="1538" width="31.140625" style="173" customWidth="1"/>
    <col min="1539" max="1539" width="10.140625" style="173" bestFit="1" customWidth="1"/>
    <col min="1540" max="1540" width="13.7109375" style="173" customWidth="1"/>
    <col min="1541" max="1541" width="13.42578125" style="173" bestFit="1" customWidth="1"/>
    <col min="1542" max="1542" width="13.7109375" style="173" bestFit="1" customWidth="1"/>
    <col min="1543" max="1544" width="13" style="173" bestFit="1" customWidth="1"/>
    <col min="1545" max="1545" width="12.5703125" style="173" bestFit="1" customWidth="1"/>
    <col min="1546" max="1546" width="13.85546875" style="173" bestFit="1" customWidth="1"/>
    <col min="1547" max="1547" width="12" style="173" bestFit="1" customWidth="1"/>
    <col min="1548" max="1548" width="9.140625" style="173"/>
    <col min="1549" max="1549" width="9.28515625" style="173" bestFit="1" customWidth="1"/>
    <col min="1550" max="1791" width="9.140625" style="173"/>
    <col min="1792" max="1792" width="3.5703125" style="173" customWidth="1"/>
    <col min="1793" max="1793" width="2.5703125" style="173" customWidth="1"/>
    <col min="1794" max="1794" width="31.140625" style="173" customWidth="1"/>
    <col min="1795" max="1795" width="10.140625" style="173" bestFit="1" customWidth="1"/>
    <col min="1796" max="1796" width="13.7109375" style="173" customWidth="1"/>
    <col min="1797" max="1797" width="13.42578125" style="173" bestFit="1" customWidth="1"/>
    <col min="1798" max="1798" width="13.7109375" style="173" bestFit="1" customWidth="1"/>
    <col min="1799" max="1800" width="13" style="173" bestFit="1" customWidth="1"/>
    <col min="1801" max="1801" width="12.5703125" style="173" bestFit="1" customWidth="1"/>
    <col min="1802" max="1802" width="13.85546875" style="173" bestFit="1" customWidth="1"/>
    <col min="1803" max="1803" width="12" style="173" bestFit="1" customWidth="1"/>
    <col min="1804" max="1804" width="9.140625" style="173"/>
    <col min="1805" max="1805" width="9.28515625" style="173" bestFit="1" customWidth="1"/>
    <col min="1806" max="2047" width="9.140625" style="173"/>
    <col min="2048" max="2048" width="3.5703125" style="173" customWidth="1"/>
    <col min="2049" max="2049" width="2.5703125" style="173" customWidth="1"/>
    <col min="2050" max="2050" width="31.140625" style="173" customWidth="1"/>
    <col min="2051" max="2051" width="10.140625" style="173" bestFit="1" customWidth="1"/>
    <col min="2052" max="2052" width="13.7109375" style="173" customWidth="1"/>
    <col min="2053" max="2053" width="13.42578125" style="173" bestFit="1" customWidth="1"/>
    <col min="2054" max="2054" width="13.7109375" style="173" bestFit="1" customWidth="1"/>
    <col min="2055" max="2056" width="13" style="173" bestFit="1" customWidth="1"/>
    <col min="2057" max="2057" width="12.5703125" style="173" bestFit="1" customWidth="1"/>
    <col min="2058" max="2058" width="13.85546875" style="173" bestFit="1" customWidth="1"/>
    <col min="2059" max="2059" width="12" style="173" bestFit="1" customWidth="1"/>
    <col min="2060" max="2060" width="9.140625" style="173"/>
    <col min="2061" max="2061" width="9.28515625" style="173" bestFit="1" customWidth="1"/>
    <col min="2062" max="2303" width="9.140625" style="173"/>
    <col min="2304" max="2304" width="3.5703125" style="173" customWidth="1"/>
    <col min="2305" max="2305" width="2.5703125" style="173" customWidth="1"/>
    <col min="2306" max="2306" width="31.140625" style="173" customWidth="1"/>
    <col min="2307" max="2307" width="10.140625" style="173" bestFit="1" customWidth="1"/>
    <col min="2308" max="2308" width="13.7109375" style="173" customWidth="1"/>
    <col min="2309" max="2309" width="13.42578125" style="173" bestFit="1" customWidth="1"/>
    <col min="2310" max="2310" width="13.7109375" style="173" bestFit="1" customWidth="1"/>
    <col min="2311" max="2312" width="13" style="173" bestFit="1" customWidth="1"/>
    <col min="2313" max="2313" width="12.5703125" style="173" bestFit="1" customWidth="1"/>
    <col min="2314" max="2314" width="13.85546875" style="173" bestFit="1" customWidth="1"/>
    <col min="2315" max="2315" width="12" style="173" bestFit="1" customWidth="1"/>
    <col min="2316" max="2316" width="9.140625" style="173"/>
    <col min="2317" max="2317" width="9.28515625" style="173" bestFit="1" customWidth="1"/>
    <col min="2318" max="2559" width="9.140625" style="173"/>
    <col min="2560" max="2560" width="3.5703125" style="173" customWidth="1"/>
    <col min="2561" max="2561" width="2.5703125" style="173" customWidth="1"/>
    <col min="2562" max="2562" width="31.140625" style="173" customWidth="1"/>
    <col min="2563" max="2563" width="10.140625" style="173" bestFit="1" customWidth="1"/>
    <col min="2564" max="2564" width="13.7109375" style="173" customWidth="1"/>
    <col min="2565" max="2565" width="13.42578125" style="173" bestFit="1" customWidth="1"/>
    <col min="2566" max="2566" width="13.7109375" style="173" bestFit="1" customWidth="1"/>
    <col min="2567" max="2568" width="13" style="173" bestFit="1" customWidth="1"/>
    <col min="2569" max="2569" width="12.5703125" style="173" bestFit="1" customWidth="1"/>
    <col min="2570" max="2570" width="13.85546875" style="173" bestFit="1" customWidth="1"/>
    <col min="2571" max="2571" width="12" style="173" bestFit="1" customWidth="1"/>
    <col min="2572" max="2572" width="9.140625" style="173"/>
    <col min="2573" max="2573" width="9.28515625" style="173" bestFit="1" customWidth="1"/>
    <col min="2574" max="2815" width="9.140625" style="173"/>
    <col min="2816" max="2816" width="3.5703125" style="173" customWidth="1"/>
    <col min="2817" max="2817" width="2.5703125" style="173" customWidth="1"/>
    <col min="2818" max="2818" width="31.140625" style="173" customWidth="1"/>
    <col min="2819" max="2819" width="10.140625" style="173" bestFit="1" customWidth="1"/>
    <col min="2820" max="2820" width="13.7109375" style="173" customWidth="1"/>
    <col min="2821" max="2821" width="13.42578125" style="173" bestFit="1" customWidth="1"/>
    <col min="2822" max="2822" width="13.7109375" style="173" bestFit="1" customWidth="1"/>
    <col min="2823" max="2824" width="13" style="173" bestFit="1" customWidth="1"/>
    <col min="2825" max="2825" width="12.5703125" style="173" bestFit="1" customWidth="1"/>
    <col min="2826" max="2826" width="13.85546875" style="173" bestFit="1" customWidth="1"/>
    <col min="2827" max="2827" width="12" style="173" bestFit="1" customWidth="1"/>
    <col min="2828" max="2828" width="9.140625" style="173"/>
    <col min="2829" max="2829" width="9.28515625" style="173" bestFit="1" customWidth="1"/>
    <col min="2830" max="3071" width="9.140625" style="173"/>
    <col min="3072" max="3072" width="3.5703125" style="173" customWidth="1"/>
    <col min="3073" max="3073" width="2.5703125" style="173" customWidth="1"/>
    <col min="3074" max="3074" width="31.140625" style="173" customWidth="1"/>
    <col min="3075" max="3075" width="10.140625" style="173" bestFit="1" customWidth="1"/>
    <col min="3076" max="3076" width="13.7109375" style="173" customWidth="1"/>
    <col min="3077" max="3077" width="13.42578125" style="173" bestFit="1" customWidth="1"/>
    <col min="3078" max="3078" width="13.7109375" style="173" bestFit="1" customWidth="1"/>
    <col min="3079" max="3080" width="13" style="173" bestFit="1" customWidth="1"/>
    <col min="3081" max="3081" width="12.5703125" style="173" bestFit="1" customWidth="1"/>
    <col min="3082" max="3082" width="13.85546875" style="173" bestFit="1" customWidth="1"/>
    <col min="3083" max="3083" width="12" style="173" bestFit="1" customWidth="1"/>
    <col min="3084" max="3084" width="9.140625" style="173"/>
    <col min="3085" max="3085" width="9.28515625" style="173" bestFit="1" customWidth="1"/>
    <col min="3086" max="3327" width="9.140625" style="173"/>
    <col min="3328" max="3328" width="3.5703125" style="173" customWidth="1"/>
    <col min="3329" max="3329" width="2.5703125" style="173" customWidth="1"/>
    <col min="3330" max="3330" width="31.140625" style="173" customWidth="1"/>
    <col min="3331" max="3331" width="10.140625" style="173" bestFit="1" customWidth="1"/>
    <col min="3332" max="3332" width="13.7109375" style="173" customWidth="1"/>
    <col min="3333" max="3333" width="13.42578125" style="173" bestFit="1" customWidth="1"/>
    <col min="3334" max="3334" width="13.7109375" style="173" bestFit="1" customWidth="1"/>
    <col min="3335" max="3336" width="13" style="173" bestFit="1" customWidth="1"/>
    <col min="3337" max="3337" width="12.5703125" style="173" bestFit="1" customWidth="1"/>
    <col min="3338" max="3338" width="13.85546875" style="173" bestFit="1" customWidth="1"/>
    <col min="3339" max="3339" width="12" style="173" bestFit="1" customWidth="1"/>
    <col min="3340" max="3340" width="9.140625" style="173"/>
    <col min="3341" max="3341" width="9.28515625" style="173" bestFit="1" customWidth="1"/>
    <col min="3342" max="3583" width="9.140625" style="173"/>
    <col min="3584" max="3584" width="3.5703125" style="173" customWidth="1"/>
    <col min="3585" max="3585" width="2.5703125" style="173" customWidth="1"/>
    <col min="3586" max="3586" width="31.140625" style="173" customWidth="1"/>
    <col min="3587" max="3587" width="10.140625" style="173" bestFit="1" customWidth="1"/>
    <col min="3588" max="3588" width="13.7109375" style="173" customWidth="1"/>
    <col min="3589" max="3589" width="13.42578125" style="173" bestFit="1" customWidth="1"/>
    <col min="3590" max="3590" width="13.7109375" style="173" bestFit="1" customWidth="1"/>
    <col min="3591" max="3592" width="13" style="173" bestFit="1" customWidth="1"/>
    <col min="3593" max="3593" width="12.5703125" style="173" bestFit="1" customWidth="1"/>
    <col min="3594" max="3594" width="13.85546875" style="173" bestFit="1" customWidth="1"/>
    <col min="3595" max="3595" width="12" style="173" bestFit="1" customWidth="1"/>
    <col min="3596" max="3596" width="9.140625" style="173"/>
    <col min="3597" max="3597" width="9.28515625" style="173" bestFit="1" customWidth="1"/>
    <col min="3598" max="3839" width="9.140625" style="173"/>
    <col min="3840" max="3840" width="3.5703125" style="173" customWidth="1"/>
    <col min="3841" max="3841" width="2.5703125" style="173" customWidth="1"/>
    <col min="3842" max="3842" width="31.140625" style="173" customWidth="1"/>
    <col min="3843" max="3843" width="10.140625" style="173" bestFit="1" customWidth="1"/>
    <col min="3844" max="3844" width="13.7109375" style="173" customWidth="1"/>
    <col min="3845" max="3845" width="13.42578125" style="173" bestFit="1" customWidth="1"/>
    <col min="3846" max="3846" width="13.7109375" style="173" bestFit="1" customWidth="1"/>
    <col min="3847" max="3848" width="13" style="173" bestFit="1" customWidth="1"/>
    <col min="3849" max="3849" width="12.5703125" style="173" bestFit="1" customWidth="1"/>
    <col min="3850" max="3850" width="13.85546875" style="173" bestFit="1" customWidth="1"/>
    <col min="3851" max="3851" width="12" style="173" bestFit="1" customWidth="1"/>
    <col min="3852" max="3852" width="9.140625" style="173"/>
    <col min="3853" max="3853" width="9.28515625" style="173" bestFit="1" customWidth="1"/>
    <col min="3854" max="4095" width="9.140625" style="173"/>
    <col min="4096" max="4096" width="3.5703125" style="173" customWidth="1"/>
    <col min="4097" max="4097" width="2.5703125" style="173" customWidth="1"/>
    <col min="4098" max="4098" width="31.140625" style="173" customWidth="1"/>
    <col min="4099" max="4099" width="10.140625" style="173" bestFit="1" customWidth="1"/>
    <col min="4100" max="4100" width="13.7109375" style="173" customWidth="1"/>
    <col min="4101" max="4101" width="13.42578125" style="173" bestFit="1" customWidth="1"/>
    <col min="4102" max="4102" width="13.7109375" style="173" bestFit="1" customWidth="1"/>
    <col min="4103" max="4104" width="13" style="173" bestFit="1" customWidth="1"/>
    <col min="4105" max="4105" width="12.5703125" style="173" bestFit="1" customWidth="1"/>
    <col min="4106" max="4106" width="13.85546875" style="173" bestFit="1" customWidth="1"/>
    <col min="4107" max="4107" width="12" style="173" bestFit="1" customWidth="1"/>
    <col min="4108" max="4108" width="9.140625" style="173"/>
    <col min="4109" max="4109" width="9.28515625" style="173" bestFit="1" customWidth="1"/>
    <col min="4110" max="4351" width="9.140625" style="173"/>
    <col min="4352" max="4352" width="3.5703125" style="173" customWidth="1"/>
    <col min="4353" max="4353" width="2.5703125" style="173" customWidth="1"/>
    <col min="4354" max="4354" width="31.140625" style="173" customWidth="1"/>
    <col min="4355" max="4355" width="10.140625" style="173" bestFit="1" customWidth="1"/>
    <col min="4356" max="4356" width="13.7109375" style="173" customWidth="1"/>
    <col min="4357" max="4357" width="13.42578125" style="173" bestFit="1" customWidth="1"/>
    <col min="4358" max="4358" width="13.7109375" style="173" bestFit="1" customWidth="1"/>
    <col min="4359" max="4360" width="13" style="173" bestFit="1" customWidth="1"/>
    <col min="4361" max="4361" width="12.5703125" style="173" bestFit="1" customWidth="1"/>
    <col min="4362" max="4362" width="13.85546875" style="173" bestFit="1" customWidth="1"/>
    <col min="4363" max="4363" width="12" style="173" bestFit="1" customWidth="1"/>
    <col min="4364" max="4364" width="9.140625" style="173"/>
    <col min="4365" max="4365" width="9.28515625" style="173" bestFit="1" customWidth="1"/>
    <col min="4366" max="4607" width="9.140625" style="173"/>
    <col min="4608" max="4608" width="3.5703125" style="173" customWidth="1"/>
    <col min="4609" max="4609" width="2.5703125" style="173" customWidth="1"/>
    <col min="4610" max="4610" width="31.140625" style="173" customWidth="1"/>
    <col min="4611" max="4611" width="10.140625" style="173" bestFit="1" customWidth="1"/>
    <col min="4612" max="4612" width="13.7109375" style="173" customWidth="1"/>
    <col min="4613" max="4613" width="13.42578125" style="173" bestFit="1" customWidth="1"/>
    <col min="4614" max="4614" width="13.7109375" style="173" bestFit="1" customWidth="1"/>
    <col min="4615" max="4616" width="13" style="173" bestFit="1" customWidth="1"/>
    <col min="4617" max="4617" width="12.5703125" style="173" bestFit="1" customWidth="1"/>
    <col min="4618" max="4618" width="13.85546875" style="173" bestFit="1" customWidth="1"/>
    <col min="4619" max="4619" width="12" style="173" bestFit="1" customWidth="1"/>
    <col min="4620" max="4620" width="9.140625" style="173"/>
    <col min="4621" max="4621" width="9.28515625" style="173" bestFit="1" customWidth="1"/>
    <col min="4622" max="4863" width="9.140625" style="173"/>
    <col min="4864" max="4864" width="3.5703125" style="173" customWidth="1"/>
    <col min="4865" max="4865" width="2.5703125" style="173" customWidth="1"/>
    <col min="4866" max="4866" width="31.140625" style="173" customWidth="1"/>
    <col min="4867" max="4867" width="10.140625" style="173" bestFit="1" customWidth="1"/>
    <col min="4868" max="4868" width="13.7109375" style="173" customWidth="1"/>
    <col min="4869" max="4869" width="13.42578125" style="173" bestFit="1" customWidth="1"/>
    <col min="4870" max="4870" width="13.7109375" style="173" bestFit="1" customWidth="1"/>
    <col min="4871" max="4872" width="13" style="173" bestFit="1" customWidth="1"/>
    <col min="4873" max="4873" width="12.5703125" style="173" bestFit="1" customWidth="1"/>
    <col min="4874" max="4874" width="13.85546875" style="173" bestFit="1" customWidth="1"/>
    <col min="4875" max="4875" width="12" style="173" bestFit="1" customWidth="1"/>
    <col min="4876" max="4876" width="9.140625" style="173"/>
    <col min="4877" max="4877" width="9.28515625" style="173" bestFit="1" customWidth="1"/>
    <col min="4878" max="5119" width="9.140625" style="173"/>
    <col min="5120" max="5120" width="3.5703125" style="173" customWidth="1"/>
    <col min="5121" max="5121" width="2.5703125" style="173" customWidth="1"/>
    <col min="5122" max="5122" width="31.140625" style="173" customWidth="1"/>
    <col min="5123" max="5123" width="10.140625" style="173" bestFit="1" customWidth="1"/>
    <col min="5124" max="5124" width="13.7109375" style="173" customWidth="1"/>
    <col min="5125" max="5125" width="13.42578125" style="173" bestFit="1" customWidth="1"/>
    <col min="5126" max="5126" width="13.7109375" style="173" bestFit="1" customWidth="1"/>
    <col min="5127" max="5128" width="13" style="173" bestFit="1" customWidth="1"/>
    <col min="5129" max="5129" width="12.5703125" style="173" bestFit="1" customWidth="1"/>
    <col min="5130" max="5130" width="13.85546875" style="173" bestFit="1" customWidth="1"/>
    <col min="5131" max="5131" width="12" style="173" bestFit="1" customWidth="1"/>
    <col min="5132" max="5132" width="9.140625" style="173"/>
    <col min="5133" max="5133" width="9.28515625" style="173" bestFit="1" customWidth="1"/>
    <col min="5134" max="5375" width="9.140625" style="173"/>
    <col min="5376" max="5376" width="3.5703125" style="173" customWidth="1"/>
    <col min="5377" max="5377" width="2.5703125" style="173" customWidth="1"/>
    <col min="5378" max="5378" width="31.140625" style="173" customWidth="1"/>
    <col min="5379" max="5379" width="10.140625" style="173" bestFit="1" customWidth="1"/>
    <col min="5380" max="5380" width="13.7109375" style="173" customWidth="1"/>
    <col min="5381" max="5381" width="13.42578125" style="173" bestFit="1" customWidth="1"/>
    <col min="5382" max="5382" width="13.7109375" style="173" bestFit="1" customWidth="1"/>
    <col min="5383" max="5384" width="13" style="173" bestFit="1" customWidth="1"/>
    <col min="5385" max="5385" width="12.5703125" style="173" bestFit="1" customWidth="1"/>
    <col min="5386" max="5386" width="13.85546875" style="173" bestFit="1" customWidth="1"/>
    <col min="5387" max="5387" width="12" style="173" bestFit="1" customWidth="1"/>
    <col min="5388" max="5388" width="9.140625" style="173"/>
    <col min="5389" max="5389" width="9.28515625" style="173" bestFit="1" customWidth="1"/>
    <col min="5390" max="5631" width="9.140625" style="173"/>
    <col min="5632" max="5632" width="3.5703125" style="173" customWidth="1"/>
    <col min="5633" max="5633" width="2.5703125" style="173" customWidth="1"/>
    <col min="5634" max="5634" width="31.140625" style="173" customWidth="1"/>
    <col min="5635" max="5635" width="10.140625" style="173" bestFit="1" customWidth="1"/>
    <col min="5636" max="5636" width="13.7109375" style="173" customWidth="1"/>
    <col min="5637" max="5637" width="13.42578125" style="173" bestFit="1" customWidth="1"/>
    <col min="5638" max="5638" width="13.7109375" style="173" bestFit="1" customWidth="1"/>
    <col min="5639" max="5640" width="13" style="173" bestFit="1" customWidth="1"/>
    <col min="5641" max="5641" width="12.5703125" style="173" bestFit="1" customWidth="1"/>
    <col min="5642" max="5642" width="13.85546875" style="173" bestFit="1" customWidth="1"/>
    <col min="5643" max="5643" width="12" style="173" bestFit="1" customWidth="1"/>
    <col min="5644" max="5644" width="9.140625" style="173"/>
    <col min="5645" max="5645" width="9.28515625" style="173" bestFit="1" customWidth="1"/>
    <col min="5646" max="5887" width="9.140625" style="173"/>
    <col min="5888" max="5888" width="3.5703125" style="173" customWidth="1"/>
    <col min="5889" max="5889" width="2.5703125" style="173" customWidth="1"/>
    <col min="5890" max="5890" width="31.140625" style="173" customWidth="1"/>
    <col min="5891" max="5891" width="10.140625" style="173" bestFit="1" customWidth="1"/>
    <col min="5892" max="5892" width="13.7109375" style="173" customWidth="1"/>
    <col min="5893" max="5893" width="13.42578125" style="173" bestFit="1" customWidth="1"/>
    <col min="5894" max="5894" width="13.7109375" style="173" bestFit="1" customWidth="1"/>
    <col min="5895" max="5896" width="13" style="173" bestFit="1" customWidth="1"/>
    <col min="5897" max="5897" width="12.5703125" style="173" bestFit="1" customWidth="1"/>
    <col min="5898" max="5898" width="13.85546875" style="173" bestFit="1" customWidth="1"/>
    <col min="5899" max="5899" width="12" style="173" bestFit="1" customWidth="1"/>
    <col min="5900" max="5900" width="9.140625" style="173"/>
    <col min="5901" max="5901" width="9.28515625" style="173" bestFit="1" customWidth="1"/>
    <col min="5902" max="6143" width="9.140625" style="173"/>
    <col min="6144" max="6144" width="3.5703125" style="173" customWidth="1"/>
    <col min="6145" max="6145" width="2.5703125" style="173" customWidth="1"/>
    <col min="6146" max="6146" width="31.140625" style="173" customWidth="1"/>
    <col min="6147" max="6147" width="10.140625" style="173" bestFit="1" customWidth="1"/>
    <col min="6148" max="6148" width="13.7109375" style="173" customWidth="1"/>
    <col min="6149" max="6149" width="13.42578125" style="173" bestFit="1" customWidth="1"/>
    <col min="6150" max="6150" width="13.7109375" style="173" bestFit="1" customWidth="1"/>
    <col min="6151" max="6152" width="13" style="173" bestFit="1" customWidth="1"/>
    <col min="6153" max="6153" width="12.5703125" style="173" bestFit="1" customWidth="1"/>
    <col min="6154" max="6154" width="13.85546875" style="173" bestFit="1" customWidth="1"/>
    <col min="6155" max="6155" width="12" style="173" bestFit="1" customWidth="1"/>
    <col min="6156" max="6156" width="9.140625" style="173"/>
    <col min="6157" max="6157" width="9.28515625" style="173" bestFit="1" customWidth="1"/>
    <col min="6158" max="6399" width="9.140625" style="173"/>
    <col min="6400" max="6400" width="3.5703125" style="173" customWidth="1"/>
    <col min="6401" max="6401" width="2.5703125" style="173" customWidth="1"/>
    <col min="6402" max="6402" width="31.140625" style="173" customWidth="1"/>
    <col min="6403" max="6403" width="10.140625" style="173" bestFit="1" customWidth="1"/>
    <col min="6404" max="6404" width="13.7109375" style="173" customWidth="1"/>
    <col min="6405" max="6405" width="13.42578125" style="173" bestFit="1" customWidth="1"/>
    <col min="6406" max="6406" width="13.7109375" style="173" bestFit="1" customWidth="1"/>
    <col min="6407" max="6408" width="13" style="173" bestFit="1" customWidth="1"/>
    <col min="6409" max="6409" width="12.5703125" style="173" bestFit="1" customWidth="1"/>
    <col min="6410" max="6410" width="13.85546875" style="173" bestFit="1" customWidth="1"/>
    <col min="6411" max="6411" width="12" style="173" bestFit="1" customWidth="1"/>
    <col min="6412" max="6412" width="9.140625" style="173"/>
    <col min="6413" max="6413" width="9.28515625" style="173" bestFit="1" customWidth="1"/>
    <col min="6414" max="6655" width="9.140625" style="173"/>
    <col min="6656" max="6656" width="3.5703125" style="173" customWidth="1"/>
    <col min="6657" max="6657" width="2.5703125" style="173" customWidth="1"/>
    <col min="6658" max="6658" width="31.140625" style="173" customWidth="1"/>
    <col min="6659" max="6659" width="10.140625" style="173" bestFit="1" customWidth="1"/>
    <col min="6660" max="6660" width="13.7109375" style="173" customWidth="1"/>
    <col min="6661" max="6661" width="13.42578125" style="173" bestFit="1" customWidth="1"/>
    <col min="6662" max="6662" width="13.7109375" style="173" bestFit="1" customWidth="1"/>
    <col min="6663" max="6664" width="13" style="173" bestFit="1" customWidth="1"/>
    <col min="6665" max="6665" width="12.5703125" style="173" bestFit="1" customWidth="1"/>
    <col min="6666" max="6666" width="13.85546875" style="173" bestFit="1" customWidth="1"/>
    <col min="6667" max="6667" width="12" style="173" bestFit="1" customWidth="1"/>
    <col min="6668" max="6668" width="9.140625" style="173"/>
    <col min="6669" max="6669" width="9.28515625" style="173" bestFit="1" customWidth="1"/>
    <col min="6670" max="6911" width="9.140625" style="173"/>
    <col min="6912" max="6912" width="3.5703125" style="173" customWidth="1"/>
    <col min="6913" max="6913" width="2.5703125" style="173" customWidth="1"/>
    <col min="6914" max="6914" width="31.140625" style="173" customWidth="1"/>
    <col min="6915" max="6915" width="10.140625" style="173" bestFit="1" customWidth="1"/>
    <col min="6916" max="6916" width="13.7109375" style="173" customWidth="1"/>
    <col min="6917" max="6917" width="13.42578125" style="173" bestFit="1" customWidth="1"/>
    <col min="6918" max="6918" width="13.7109375" style="173" bestFit="1" customWidth="1"/>
    <col min="6919" max="6920" width="13" style="173" bestFit="1" customWidth="1"/>
    <col min="6921" max="6921" width="12.5703125" style="173" bestFit="1" customWidth="1"/>
    <col min="6922" max="6922" width="13.85546875" style="173" bestFit="1" customWidth="1"/>
    <col min="6923" max="6923" width="12" style="173" bestFit="1" customWidth="1"/>
    <col min="6924" max="6924" width="9.140625" style="173"/>
    <col min="6925" max="6925" width="9.28515625" style="173" bestFit="1" customWidth="1"/>
    <col min="6926" max="7167" width="9.140625" style="173"/>
    <col min="7168" max="7168" width="3.5703125" style="173" customWidth="1"/>
    <col min="7169" max="7169" width="2.5703125" style="173" customWidth="1"/>
    <col min="7170" max="7170" width="31.140625" style="173" customWidth="1"/>
    <col min="7171" max="7171" width="10.140625" style="173" bestFit="1" customWidth="1"/>
    <col min="7172" max="7172" width="13.7109375" style="173" customWidth="1"/>
    <col min="7173" max="7173" width="13.42578125" style="173" bestFit="1" customWidth="1"/>
    <col min="7174" max="7174" width="13.7109375" style="173" bestFit="1" customWidth="1"/>
    <col min="7175" max="7176" width="13" style="173" bestFit="1" customWidth="1"/>
    <col min="7177" max="7177" width="12.5703125" style="173" bestFit="1" customWidth="1"/>
    <col min="7178" max="7178" width="13.85546875" style="173" bestFit="1" customWidth="1"/>
    <col min="7179" max="7179" width="12" style="173" bestFit="1" customWidth="1"/>
    <col min="7180" max="7180" width="9.140625" style="173"/>
    <col min="7181" max="7181" width="9.28515625" style="173" bestFit="1" customWidth="1"/>
    <col min="7182" max="7423" width="9.140625" style="173"/>
    <col min="7424" max="7424" width="3.5703125" style="173" customWidth="1"/>
    <col min="7425" max="7425" width="2.5703125" style="173" customWidth="1"/>
    <col min="7426" max="7426" width="31.140625" style="173" customWidth="1"/>
    <col min="7427" max="7427" width="10.140625" style="173" bestFit="1" customWidth="1"/>
    <col min="7428" max="7428" width="13.7109375" style="173" customWidth="1"/>
    <col min="7429" max="7429" width="13.42578125" style="173" bestFit="1" customWidth="1"/>
    <col min="7430" max="7430" width="13.7109375" style="173" bestFit="1" customWidth="1"/>
    <col min="7431" max="7432" width="13" style="173" bestFit="1" customWidth="1"/>
    <col min="7433" max="7433" width="12.5703125" style="173" bestFit="1" customWidth="1"/>
    <col min="7434" max="7434" width="13.85546875" style="173" bestFit="1" customWidth="1"/>
    <col min="7435" max="7435" width="12" style="173" bestFit="1" customWidth="1"/>
    <col min="7436" max="7436" width="9.140625" style="173"/>
    <col min="7437" max="7437" width="9.28515625" style="173" bestFit="1" customWidth="1"/>
    <col min="7438" max="7679" width="9.140625" style="173"/>
    <col min="7680" max="7680" width="3.5703125" style="173" customWidth="1"/>
    <col min="7681" max="7681" width="2.5703125" style="173" customWidth="1"/>
    <col min="7682" max="7682" width="31.140625" style="173" customWidth="1"/>
    <col min="7683" max="7683" width="10.140625" style="173" bestFit="1" customWidth="1"/>
    <col min="7684" max="7684" width="13.7109375" style="173" customWidth="1"/>
    <col min="7685" max="7685" width="13.42578125" style="173" bestFit="1" customWidth="1"/>
    <col min="7686" max="7686" width="13.7109375" style="173" bestFit="1" customWidth="1"/>
    <col min="7687" max="7688" width="13" style="173" bestFit="1" customWidth="1"/>
    <col min="7689" max="7689" width="12.5703125" style="173" bestFit="1" customWidth="1"/>
    <col min="7690" max="7690" width="13.85546875" style="173" bestFit="1" customWidth="1"/>
    <col min="7691" max="7691" width="12" style="173" bestFit="1" customWidth="1"/>
    <col min="7692" max="7692" width="9.140625" style="173"/>
    <col min="7693" max="7693" width="9.28515625" style="173" bestFit="1" customWidth="1"/>
    <col min="7694" max="7935" width="9.140625" style="173"/>
    <col min="7936" max="7936" width="3.5703125" style="173" customWidth="1"/>
    <col min="7937" max="7937" width="2.5703125" style="173" customWidth="1"/>
    <col min="7938" max="7938" width="31.140625" style="173" customWidth="1"/>
    <col min="7939" max="7939" width="10.140625" style="173" bestFit="1" customWidth="1"/>
    <col min="7940" max="7940" width="13.7109375" style="173" customWidth="1"/>
    <col min="7941" max="7941" width="13.42578125" style="173" bestFit="1" customWidth="1"/>
    <col min="7942" max="7942" width="13.7109375" style="173" bestFit="1" customWidth="1"/>
    <col min="7943" max="7944" width="13" style="173" bestFit="1" customWidth="1"/>
    <col min="7945" max="7945" width="12.5703125" style="173" bestFit="1" customWidth="1"/>
    <col min="7946" max="7946" width="13.85546875" style="173" bestFit="1" customWidth="1"/>
    <col min="7947" max="7947" width="12" style="173" bestFit="1" customWidth="1"/>
    <col min="7948" max="7948" width="9.140625" style="173"/>
    <col min="7949" max="7949" width="9.28515625" style="173" bestFit="1" customWidth="1"/>
    <col min="7950" max="8191" width="9.140625" style="173"/>
    <col min="8192" max="8192" width="3.5703125" style="173" customWidth="1"/>
    <col min="8193" max="8193" width="2.5703125" style="173" customWidth="1"/>
    <col min="8194" max="8194" width="31.140625" style="173" customWidth="1"/>
    <col min="8195" max="8195" width="10.140625" style="173" bestFit="1" customWidth="1"/>
    <col min="8196" max="8196" width="13.7109375" style="173" customWidth="1"/>
    <col min="8197" max="8197" width="13.42578125" style="173" bestFit="1" customWidth="1"/>
    <col min="8198" max="8198" width="13.7109375" style="173" bestFit="1" customWidth="1"/>
    <col min="8199" max="8200" width="13" style="173" bestFit="1" customWidth="1"/>
    <col min="8201" max="8201" width="12.5703125" style="173" bestFit="1" customWidth="1"/>
    <col min="8202" max="8202" width="13.85546875" style="173" bestFit="1" customWidth="1"/>
    <col min="8203" max="8203" width="12" style="173" bestFit="1" customWidth="1"/>
    <col min="8204" max="8204" width="9.140625" style="173"/>
    <col min="8205" max="8205" width="9.28515625" style="173" bestFit="1" customWidth="1"/>
    <col min="8206" max="8447" width="9.140625" style="173"/>
    <col min="8448" max="8448" width="3.5703125" style="173" customWidth="1"/>
    <col min="8449" max="8449" width="2.5703125" style="173" customWidth="1"/>
    <col min="8450" max="8450" width="31.140625" style="173" customWidth="1"/>
    <col min="8451" max="8451" width="10.140625" style="173" bestFit="1" customWidth="1"/>
    <col min="8452" max="8452" width="13.7109375" style="173" customWidth="1"/>
    <col min="8453" max="8453" width="13.42578125" style="173" bestFit="1" customWidth="1"/>
    <col min="8454" max="8454" width="13.7109375" style="173" bestFit="1" customWidth="1"/>
    <col min="8455" max="8456" width="13" style="173" bestFit="1" customWidth="1"/>
    <col min="8457" max="8457" width="12.5703125" style="173" bestFit="1" customWidth="1"/>
    <col min="8458" max="8458" width="13.85546875" style="173" bestFit="1" customWidth="1"/>
    <col min="8459" max="8459" width="12" style="173" bestFit="1" customWidth="1"/>
    <col min="8460" max="8460" width="9.140625" style="173"/>
    <col min="8461" max="8461" width="9.28515625" style="173" bestFit="1" customWidth="1"/>
    <col min="8462" max="8703" width="9.140625" style="173"/>
    <col min="8704" max="8704" width="3.5703125" style="173" customWidth="1"/>
    <col min="8705" max="8705" width="2.5703125" style="173" customWidth="1"/>
    <col min="8706" max="8706" width="31.140625" style="173" customWidth="1"/>
    <col min="8707" max="8707" width="10.140625" style="173" bestFit="1" customWidth="1"/>
    <col min="8708" max="8708" width="13.7109375" style="173" customWidth="1"/>
    <col min="8709" max="8709" width="13.42578125" style="173" bestFit="1" customWidth="1"/>
    <col min="8710" max="8710" width="13.7109375" style="173" bestFit="1" customWidth="1"/>
    <col min="8711" max="8712" width="13" style="173" bestFit="1" customWidth="1"/>
    <col min="8713" max="8713" width="12.5703125" style="173" bestFit="1" customWidth="1"/>
    <col min="8714" max="8714" width="13.85546875" style="173" bestFit="1" customWidth="1"/>
    <col min="8715" max="8715" width="12" style="173" bestFit="1" customWidth="1"/>
    <col min="8716" max="8716" width="9.140625" style="173"/>
    <col min="8717" max="8717" width="9.28515625" style="173" bestFit="1" customWidth="1"/>
    <col min="8718" max="8959" width="9.140625" style="173"/>
    <col min="8960" max="8960" width="3.5703125" style="173" customWidth="1"/>
    <col min="8961" max="8961" width="2.5703125" style="173" customWidth="1"/>
    <col min="8962" max="8962" width="31.140625" style="173" customWidth="1"/>
    <col min="8963" max="8963" width="10.140625" style="173" bestFit="1" customWidth="1"/>
    <col min="8964" max="8964" width="13.7109375" style="173" customWidth="1"/>
    <col min="8965" max="8965" width="13.42578125" style="173" bestFit="1" customWidth="1"/>
    <col min="8966" max="8966" width="13.7109375" style="173" bestFit="1" customWidth="1"/>
    <col min="8967" max="8968" width="13" style="173" bestFit="1" customWidth="1"/>
    <col min="8969" max="8969" width="12.5703125" style="173" bestFit="1" customWidth="1"/>
    <col min="8970" max="8970" width="13.85546875" style="173" bestFit="1" customWidth="1"/>
    <col min="8971" max="8971" width="12" style="173" bestFit="1" customWidth="1"/>
    <col min="8972" max="8972" width="9.140625" style="173"/>
    <col min="8973" max="8973" width="9.28515625" style="173" bestFit="1" customWidth="1"/>
    <col min="8974" max="9215" width="9.140625" style="173"/>
    <col min="9216" max="9216" width="3.5703125" style="173" customWidth="1"/>
    <col min="9217" max="9217" width="2.5703125" style="173" customWidth="1"/>
    <col min="9218" max="9218" width="31.140625" style="173" customWidth="1"/>
    <col min="9219" max="9219" width="10.140625" style="173" bestFit="1" customWidth="1"/>
    <col min="9220" max="9220" width="13.7109375" style="173" customWidth="1"/>
    <col min="9221" max="9221" width="13.42578125" style="173" bestFit="1" customWidth="1"/>
    <col min="9222" max="9222" width="13.7109375" style="173" bestFit="1" customWidth="1"/>
    <col min="9223" max="9224" width="13" style="173" bestFit="1" customWidth="1"/>
    <col min="9225" max="9225" width="12.5703125" style="173" bestFit="1" customWidth="1"/>
    <col min="9226" max="9226" width="13.85546875" style="173" bestFit="1" customWidth="1"/>
    <col min="9227" max="9227" width="12" style="173" bestFit="1" customWidth="1"/>
    <col min="9228" max="9228" width="9.140625" style="173"/>
    <col min="9229" max="9229" width="9.28515625" style="173" bestFit="1" customWidth="1"/>
    <col min="9230" max="9471" width="9.140625" style="173"/>
    <col min="9472" max="9472" width="3.5703125" style="173" customWidth="1"/>
    <col min="9473" max="9473" width="2.5703125" style="173" customWidth="1"/>
    <col min="9474" max="9474" width="31.140625" style="173" customWidth="1"/>
    <col min="9475" max="9475" width="10.140625" style="173" bestFit="1" customWidth="1"/>
    <col min="9476" max="9476" width="13.7109375" style="173" customWidth="1"/>
    <col min="9477" max="9477" width="13.42578125" style="173" bestFit="1" customWidth="1"/>
    <col min="9478" max="9478" width="13.7109375" style="173" bestFit="1" customWidth="1"/>
    <col min="9479" max="9480" width="13" style="173" bestFit="1" customWidth="1"/>
    <col min="9481" max="9481" width="12.5703125" style="173" bestFit="1" customWidth="1"/>
    <col min="9482" max="9482" width="13.85546875" style="173" bestFit="1" customWidth="1"/>
    <col min="9483" max="9483" width="12" style="173" bestFit="1" customWidth="1"/>
    <col min="9484" max="9484" width="9.140625" style="173"/>
    <col min="9485" max="9485" width="9.28515625" style="173" bestFit="1" customWidth="1"/>
    <col min="9486" max="9727" width="9.140625" style="173"/>
    <col min="9728" max="9728" width="3.5703125" style="173" customWidth="1"/>
    <col min="9729" max="9729" width="2.5703125" style="173" customWidth="1"/>
    <col min="9730" max="9730" width="31.140625" style="173" customWidth="1"/>
    <col min="9731" max="9731" width="10.140625" style="173" bestFit="1" customWidth="1"/>
    <col min="9732" max="9732" width="13.7109375" style="173" customWidth="1"/>
    <col min="9733" max="9733" width="13.42578125" style="173" bestFit="1" customWidth="1"/>
    <col min="9734" max="9734" width="13.7109375" style="173" bestFit="1" customWidth="1"/>
    <col min="9735" max="9736" width="13" style="173" bestFit="1" customWidth="1"/>
    <col min="9737" max="9737" width="12.5703125" style="173" bestFit="1" customWidth="1"/>
    <col min="9738" max="9738" width="13.85546875" style="173" bestFit="1" customWidth="1"/>
    <col min="9739" max="9739" width="12" style="173" bestFit="1" customWidth="1"/>
    <col min="9740" max="9740" width="9.140625" style="173"/>
    <col min="9741" max="9741" width="9.28515625" style="173" bestFit="1" customWidth="1"/>
    <col min="9742" max="9983" width="9.140625" style="173"/>
    <col min="9984" max="9984" width="3.5703125" style="173" customWidth="1"/>
    <col min="9985" max="9985" width="2.5703125" style="173" customWidth="1"/>
    <col min="9986" max="9986" width="31.140625" style="173" customWidth="1"/>
    <col min="9987" max="9987" width="10.140625" style="173" bestFit="1" customWidth="1"/>
    <col min="9988" max="9988" width="13.7109375" style="173" customWidth="1"/>
    <col min="9989" max="9989" width="13.42578125" style="173" bestFit="1" customWidth="1"/>
    <col min="9990" max="9990" width="13.7109375" style="173" bestFit="1" customWidth="1"/>
    <col min="9991" max="9992" width="13" style="173" bestFit="1" customWidth="1"/>
    <col min="9993" max="9993" width="12.5703125" style="173" bestFit="1" customWidth="1"/>
    <col min="9994" max="9994" width="13.85546875" style="173" bestFit="1" customWidth="1"/>
    <col min="9995" max="9995" width="12" style="173" bestFit="1" customWidth="1"/>
    <col min="9996" max="9996" width="9.140625" style="173"/>
    <col min="9997" max="9997" width="9.28515625" style="173" bestFit="1" customWidth="1"/>
    <col min="9998" max="10239" width="9.140625" style="173"/>
    <col min="10240" max="10240" width="3.5703125" style="173" customWidth="1"/>
    <col min="10241" max="10241" width="2.5703125" style="173" customWidth="1"/>
    <col min="10242" max="10242" width="31.140625" style="173" customWidth="1"/>
    <col min="10243" max="10243" width="10.140625" style="173" bestFit="1" customWidth="1"/>
    <col min="10244" max="10244" width="13.7109375" style="173" customWidth="1"/>
    <col min="10245" max="10245" width="13.42578125" style="173" bestFit="1" customWidth="1"/>
    <col min="10246" max="10246" width="13.7109375" style="173" bestFit="1" customWidth="1"/>
    <col min="10247" max="10248" width="13" style="173" bestFit="1" customWidth="1"/>
    <col min="10249" max="10249" width="12.5703125" style="173" bestFit="1" customWidth="1"/>
    <col min="10250" max="10250" width="13.85546875" style="173" bestFit="1" customWidth="1"/>
    <col min="10251" max="10251" width="12" style="173" bestFit="1" customWidth="1"/>
    <col min="10252" max="10252" width="9.140625" style="173"/>
    <col min="10253" max="10253" width="9.28515625" style="173" bestFit="1" customWidth="1"/>
    <col min="10254" max="10495" width="9.140625" style="173"/>
    <col min="10496" max="10496" width="3.5703125" style="173" customWidth="1"/>
    <col min="10497" max="10497" width="2.5703125" style="173" customWidth="1"/>
    <col min="10498" max="10498" width="31.140625" style="173" customWidth="1"/>
    <col min="10499" max="10499" width="10.140625" style="173" bestFit="1" customWidth="1"/>
    <col min="10500" max="10500" width="13.7109375" style="173" customWidth="1"/>
    <col min="10501" max="10501" width="13.42578125" style="173" bestFit="1" customWidth="1"/>
    <col min="10502" max="10502" width="13.7109375" style="173" bestFit="1" customWidth="1"/>
    <col min="10503" max="10504" width="13" style="173" bestFit="1" customWidth="1"/>
    <col min="10505" max="10505" width="12.5703125" style="173" bestFit="1" customWidth="1"/>
    <col min="10506" max="10506" width="13.85546875" style="173" bestFit="1" customWidth="1"/>
    <col min="10507" max="10507" width="12" style="173" bestFit="1" customWidth="1"/>
    <col min="10508" max="10508" width="9.140625" style="173"/>
    <col min="10509" max="10509" width="9.28515625" style="173" bestFit="1" customWidth="1"/>
    <col min="10510" max="10751" width="9.140625" style="173"/>
    <col min="10752" max="10752" width="3.5703125" style="173" customWidth="1"/>
    <col min="10753" max="10753" width="2.5703125" style="173" customWidth="1"/>
    <col min="10754" max="10754" width="31.140625" style="173" customWidth="1"/>
    <col min="10755" max="10755" width="10.140625" style="173" bestFit="1" customWidth="1"/>
    <col min="10756" max="10756" width="13.7109375" style="173" customWidth="1"/>
    <col min="10757" max="10757" width="13.42578125" style="173" bestFit="1" customWidth="1"/>
    <col min="10758" max="10758" width="13.7109375" style="173" bestFit="1" customWidth="1"/>
    <col min="10759" max="10760" width="13" style="173" bestFit="1" customWidth="1"/>
    <col min="10761" max="10761" width="12.5703125" style="173" bestFit="1" customWidth="1"/>
    <col min="10762" max="10762" width="13.85546875" style="173" bestFit="1" customWidth="1"/>
    <col min="10763" max="10763" width="12" style="173" bestFit="1" customWidth="1"/>
    <col min="10764" max="10764" width="9.140625" style="173"/>
    <col min="10765" max="10765" width="9.28515625" style="173" bestFit="1" customWidth="1"/>
    <col min="10766" max="11007" width="9.140625" style="173"/>
    <col min="11008" max="11008" width="3.5703125" style="173" customWidth="1"/>
    <col min="11009" max="11009" width="2.5703125" style="173" customWidth="1"/>
    <col min="11010" max="11010" width="31.140625" style="173" customWidth="1"/>
    <col min="11011" max="11011" width="10.140625" style="173" bestFit="1" customWidth="1"/>
    <col min="11012" max="11012" width="13.7109375" style="173" customWidth="1"/>
    <col min="11013" max="11013" width="13.42578125" style="173" bestFit="1" customWidth="1"/>
    <col min="11014" max="11014" width="13.7109375" style="173" bestFit="1" customWidth="1"/>
    <col min="11015" max="11016" width="13" style="173" bestFit="1" customWidth="1"/>
    <col min="11017" max="11017" width="12.5703125" style="173" bestFit="1" customWidth="1"/>
    <col min="11018" max="11018" width="13.85546875" style="173" bestFit="1" customWidth="1"/>
    <col min="11019" max="11019" width="12" style="173" bestFit="1" customWidth="1"/>
    <col min="11020" max="11020" width="9.140625" style="173"/>
    <col min="11021" max="11021" width="9.28515625" style="173" bestFit="1" customWidth="1"/>
    <col min="11022" max="11263" width="9.140625" style="173"/>
    <col min="11264" max="11264" width="3.5703125" style="173" customWidth="1"/>
    <col min="11265" max="11265" width="2.5703125" style="173" customWidth="1"/>
    <col min="11266" max="11266" width="31.140625" style="173" customWidth="1"/>
    <col min="11267" max="11267" width="10.140625" style="173" bestFit="1" customWidth="1"/>
    <col min="11268" max="11268" width="13.7109375" style="173" customWidth="1"/>
    <col min="11269" max="11269" width="13.42578125" style="173" bestFit="1" customWidth="1"/>
    <col min="11270" max="11270" width="13.7109375" style="173" bestFit="1" customWidth="1"/>
    <col min="11271" max="11272" width="13" style="173" bestFit="1" customWidth="1"/>
    <col min="11273" max="11273" width="12.5703125" style="173" bestFit="1" customWidth="1"/>
    <col min="11274" max="11274" width="13.85546875" style="173" bestFit="1" customWidth="1"/>
    <col min="11275" max="11275" width="12" style="173" bestFit="1" customWidth="1"/>
    <col min="11276" max="11276" width="9.140625" style="173"/>
    <col min="11277" max="11277" width="9.28515625" style="173" bestFit="1" customWidth="1"/>
    <col min="11278" max="11519" width="9.140625" style="173"/>
    <col min="11520" max="11520" width="3.5703125" style="173" customWidth="1"/>
    <col min="11521" max="11521" width="2.5703125" style="173" customWidth="1"/>
    <col min="11522" max="11522" width="31.140625" style="173" customWidth="1"/>
    <col min="11523" max="11523" width="10.140625" style="173" bestFit="1" customWidth="1"/>
    <col min="11524" max="11524" width="13.7109375" style="173" customWidth="1"/>
    <col min="11525" max="11525" width="13.42578125" style="173" bestFit="1" customWidth="1"/>
    <col min="11526" max="11526" width="13.7109375" style="173" bestFit="1" customWidth="1"/>
    <col min="11527" max="11528" width="13" style="173" bestFit="1" customWidth="1"/>
    <col min="11529" max="11529" width="12.5703125" style="173" bestFit="1" customWidth="1"/>
    <col min="11530" max="11530" width="13.85546875" style="173" bestFit="1" customWidth="1"/>
    <col min="11531" max="11531" width="12" style="173" bestFit="1" customWidth="1"/>
    <col min="11532" max="11532" width="9.140625" style="173"/>
    <col min="11533" max="11533" width="9.28515625" style="173" bestFit="1" customWidth="1"/>
    <col min="11534" max="11775" width="9.140625" style="173"/>
    <col min="11776" max="11776" width="3.5703125" style="173" customWidth="1"/>
    <col min="11777" max="11777" width="2.5703125" style="173" customWidth="1"/>
    <col min="11778" max="11778" width="31.140625" style="173" customWidth="1"/>
    <col min="11779" max="11779" width="10.140625" style="173" bestFit="1" customWidth="1"/>
    <col min="11780" max="11780" width="13.7109375" style="173" customWidth="1"/>
    <col min="11781" max="11781" width="13.42578125" style="173" bestFit="1" customWidth="1"/>
    <col min="11782" max="11782" width="13.7109375" style="173" bestFit="1" customWidth="1"/>
    <col min="11783" max="11784" width="13" style="173" bestFit="1" customWidth="1"/>
    <col min="11785" max="11785" width="12.5703125" style="173" bestFit="1" customWidth="1"/>
    <col min="11786" max="11786" width="13.85546875" style="173" bestFit="1" customWidth="1"/>
    <col min="11787" max="11787" width="12" style="173" bestFit="1" customWidth="1"/>
    <col min="11788" max="11788" width="9.140625" style="173"/>
    <col min="11789" max="11789" width="9.28515625" style="173" bestFit="1" customWidth="1"/>
    <col min="11790" max="12031" width="9.140625" style="173"/>
    <col min="12032" max="12032" width="3.5703125" style="173" customWidth="1"/>
    <col min="12033" max="12033" width="2.5703125" style="173" customWidth="1"/>
    <col min="12034" max="12034" width="31.140625" style="173" customWidth="1"/>
    <col min="12035" max="12035" width="10.140625" style="173" bestFit="1" customWidth="1"/>
    <col min="12036" max="12036" width="13.7109375" style="173" customWidth="1"/>
    <col min="12037" max="12037" width="13.42578125" style="173" bestFit="1" customWidth="1"/>
    <col min="12038" max="12038" width="13.7109375" style="173" bestFit="1" customWidth="1"/>
    <col min="12039" max="12040" width="13" style="173" bestFit="1" customWidth="1"/>
    <col min="12041" max="12041" width="12.5703125" style="173" bestFit="1" customWidth="1"/>
    <col min="12042" max="12042" width="13.85546875" style="173" bestFit="1" customWidth="1"/>
    <col min="12043" max="12043" width="12" style="173" bestFit="1" customWidth="1"/>
    <col min="12044" max="12044" width="9.140625" style="173"/>
    <col min="12045" max="12045" width="9.28515625" style="173" bestFit="1" customWidth="1"/>
    <col min="12046" max="12287" width="9.140625" style="173"/>
    <col min="12288" max="12288" width="3.5703125" style="173" customWidth="1"/>
    <col min="12289" max="12289" width="2.5703125" style="173" customWidth="1"/>
    <col min="12290" max="12290" width="31.140625" style="173" customWidth="1"/>
    <col min="12291" max="12291" width="10.140625" style="173" bestFit="1" customWidth="1"/>
    <col min="12292" max="12292" width="13.7109375" style="173" customWidth="1"/>
    <col min="12293" max="12293" width="13.42578125" style="173" bestFit="1" customWidth="1"/>
    <col min="12294" max="12294" width="13.7109375" style="173" bestFit="1" customWidth="1"/>
    <col min="12295" max="12296" width="13" style="173" bestFit="1" customWidth="1"/>
    <col min="12297" max="12297" width="12.5703125" style="173" bestFit="1" customWidth="1"/>
    <col min="12298" max="12298" width="13.85546875" style="173" bestFit="1" customWidth="1"/>
    <col min="12299" max="12299" width="12" style="173" bestFit="1" customWidth="1"/>
    <col min="12300" max="12300" width="9.140625" style="173"/>
    <col min="12301" max="12301" width="9.28515625" style="173" bestFit="1" customWidth="1"/>
    <col min="12302" max="12543" width="9.140625" style="173"/>
    <col min="12544" max="12544" width="3.5703125" style="173" customWidth="1"/>
    <col min="12545" max="12545" width="2.5703125" style="173" customWidth="1"/>
    <col min="12546" max="12546" width="31.140625" style="173" customWidth="1"/>
    <col min="12547" max="12547" width="10.140625" style="173" bestFit="1" customWidth="1"/>
    <col min="12548" max="12548" width="13.7109375" style="173" customWidth="1"/>
    <col min="12549" max="12549" width="13.42578125" style="173" bestFit="1" customWidth="1"/>
    <col min="12550" max="12550" width="13.7109375" style="173" bestFit="1" customWidth="1"/>
    <col min="12551" max="12552" width="13" style="173" bestFit="1" customWidth="1"/>
    <col min="12553" max="12553" width="12.5703125" style="173" bestFit="1" customWidth="1"/>
    <col min="12554" max="12554" width="13.85546875" style="173" bestFit="1" customWidth="1"/>
    <col min="12555" max="12555" width="12" style="173" bestFit="1" customWidth="1"/>
    <col min="12556" max="12556" width="9.140625" style="173"/>
    <col min="12557" max="12557" width="9.28515625" style="173" bestFit="1" customWidth="1"/>
    <col min="12558" max="12799" width="9.140625" style="173"/>
    <col min="12800" max="12800" width="3.5703125" style="173" customWidth="1"/>
    <col min="12801" max="12801" width="2.5703125" style="173" customWidth="1"/>
    <col min="12802" max="12802" width="31.140625" style="173" customWidth="1"/>
    <col min="12803" max="12803" width="10.140625" style="173" bestFit="1" customWidth="1"/>
    <col min="12804" max="12804" width="13.7109375" style="173" customWidth="1"/>
    <col min="12805" max="12805" width="13.42578125" style="173" bestFit="1" customWidth="1"/>
    <col min="12806" max="12806" width="13.7109375" style="173" bestFit="1" customWidth="1"/>
    <col min="12807" max="12808" width="13" style="173" bestFit="1" customWidth="1"/>
    <col min="12809" max="12809" width="12.5703125" style="173" bestFit="1" customWidth="1"/>
    <col min="12810" max="12810" width="13.85546875" style="173" bestFit="1" customWidth="1"/>
    <col min="12811" max="12811" width="12" style="173" bestFit="1" customWidth="1"/>
    <col min="12812" max="12812" width="9.140625" style="173"/>
    <col min="12813" max="12813" width="9.28515625" style="173" bestFit="1" customWidth="1"/>
    <col min="12814" max="13055" width="9.140625" style="173"/>
    <col min="13056" max="13056" width="3.5703125" style="173" customWidth="1"/>
    <col min="13057" max="13057" width="2.5703125" style="173" customWidth="1"/>
    <col min="13058" max="13058" width="31.140625" style="173" customWidth="1"/>
    <col min="13059" max="13059" width="10.140625" style="173" bestFit="1" customWidth="1"/>
    <col min="13060" max="13060" width="13.7109375" style="173" customWidth="1"/>
    <col min="13061" max="13061" width="13.42578125" style="173" bestFit="1" customWidth="1"/>
    <col min="13062" max="13062" width="13.7109375" style="173" bestFit="1" customWidth="1"/>
    <col min="13063" max="13064" width="13" style="173" bestFit="1" customWidth="1"/>
    <col min="13065" max="13065" width="12.5703125" style="173" bestFit="1" customWidth="1"/>
    <col min="13066" max="13066" width="13.85546875" style="173" bestFit="1" customWidth="1"/>
    <col min="13067" max="13067" width="12" style="173" bestFit="1" customWidth="1"/>
    <col min="13068" max="13068" width="9.140625" style="173"/>
    <col min="13069" max="13069" width="9.28515625" style="173" bestFit="1" customWidth="1"/>
    <col min="13070" max="13311" width="9.140625" style="173"/>
    <col min="13312" max="13312" width="3.5703125" style="173" customWidth="1"/>
    <col min="13313" max="13313" width="2.5703125" style="173" customWidth="1"/>
    <col min="13314" max="13314" width="31.140625" style="173" customWidth="1"/>
    <col min="13315" max="13315" width="10.140625" style="173" bestFit="1" customWidth="1"/>
    <col min="13316" max="13316" width="13.7109375" style="173" customWidth="1"/>
    <col min="13317" max="13317" width="13.42578125" style="173" bestFit="1" customWidth="1"/>
    <col min="13318" max="13318" width="13.7109375" style="173" bestFit="1" customWidth="1"/>
    <col min="13319" max="13320" width="13" style="173" bestFit="1" customWidth="1"/>
    <col min="13321" max="13321" width="12.5703125" style="173" bestFit="1" customWidth="1"/>
    <col min="13322" max="13322" width="13.85546875" style="173" bestFit="1" customWidth="1"/>
    <col min="13323" max="13323" width="12" style="173" bestFit="1" customWidth="1"/>
    <col min="13324" max="13324" width="9.140625" style="173"/>
    <col min="13325" max="13325" width="9.28515625" style="173" bestFit="1" customWidth="1"/>
    <col min="13326" max="13567" width="9.140625" style="173"/>
    <col min="13568" max="13568" width="3.5703125" style="173" customWidth="1"/>
    <col min="13569" max="13569" width="2.5703125" style="173" customWidth="1"/>
    <col min="13570" max="13570" width="31.140625" style="173" customWidth="1"/>
    <col min="13571" max="13571" width="10.140625" style="173" bestFit="1" customWidth="1"/>
    <col min="13572" max="13572" width="13.7109375" style="173" customWidth="1"/>
    <col min="13573" max="13573" width="13.42578125" style="173" bestFit="1" customWidth="1"/>
    <col min="13574" max="13574" width="13.7109375" style="173" bestFit="1" customWidth="1"/>
    <col min="13575" max="13576" width="13" style="173" bestFit="1" customWidth="1"/>
    <col min="13577" max="13577" width="12.5703125" style="173" bestFit="1" customWidth="1"/>
    <col min="13578" max="13578" width="13.85546875" style="173" bestFit="1" customWidth="1"/>
    <col min="13579" max="13579" width="12" style="173" bestFit="1" customWidth="1"/>
    <col min="13580" max="13580" width="9.140625" style="173"/>
    <col min="13581" max="13581" width="9.28515625" style="173" bestFit="1" customWidth="1"/>
    <col min="13582" max="13823" width="9.140625" style="173"/>
    <col min="13824" max="13824" width="3.5703125" style="173" customWidth="1"/>
    <col min="13825" max="13825" width="2.5703125" style="173" customWidth="1"/>
    <col min="13826" max="13826" width="31.140625" style="173" customWidth="1"/>
    <col min="13827" max="13827" width="10.140625" style="173" bestFit="1" customWidth="1"/>
    <col min="13828" max="13828" width="13.7109375" style="173" customWidth="1"/>
    <col min="13829" max="13829" width="13.42578125" style="173" bestFit="1" customWidth="1"/>
    <col min="13830" max="13830" width="13.7109375" style="173" bestFit="1" customWidth="1"/>
    <col min="13831" max="13832" width="13" style="173" bestFit="1" customWidth="1"/>
    <col min="13833" max="13833" width="12.5703125" style="173" bestFit="1" customWidth="1"/>
    <col min="13834" max="13834" width="13.85546875" style="173" bestFit="1" customWidth="1"/>
    <col min="13835" max="13835" width="12" style="173" bestFit="1" customWidth="1"/>
    <col min="13836" max="13836" width="9.140625" style="173"/>
    <col min="13837" max="13837" width="9.28515625" style="173" bestFit="1" customWidth="1"/>
    <col min="13838" max="14079" width="9.140625" style="173"/>
    <col min="14080" max="14080" width="3.5703125" style="173" customWidth="1"/>
    <col min="14081" max="14081" width="2.5703125" style="173" customWidth="1"/>
    <col min="14082" max="14082" width="31.140625" style="173" customWidth="1"/>
    <col min="14083" max="14083" width="10.140625" style="173" bestFit="1" customWidth="1"/>
    <col min="14084" max="14084" width="13.7109375" style="173" customWidth="1"/>
    <col min="14085" max="14085" width="13.42578125" style="173" bestFit="1" customWidth="1"/>
    <col min="14086" max="14086" width="13.7109375" style="173" bestFit="1" customWidth="1"/>
    <col min="14087" max="14088" width="13" style="173" bestFit="1" customWidth="1"/>
    <col min="14089" max="14089" width="12.5703125" style="173" bestFit="1" customWidth="1"/>
    <col min="14090" max="14090" width="13.85546875" style="173" bestFit="1" customWidth="1"/>
    <col min="14091" max="14091" width="12" style="173" bestFit="1" customWidth="1"/>
    <col min="14092" max="14092" width="9.140625" style="173"/>
    <col min="14093" max="14093" width="9.28515625" style="173" bestFit="1" customWidth="1"/>
    <col min="14094" max="14335" width="9.140625" style="173"/>
    <col min="14336" max="14336" width="3.5703125" style="173" customWidth="1"/>
    <col min="14337" max="14337" width="2.5703125" style="173" customWidth="1"/>
    <col min="14338" max="14338" width="31.140625" style="173" customWidth="1"/>
    <col min="14339" max="14339" width="10.140625" style="173" bestFit="1" customWidth="1"/>
    <col min="14340" max="14340" width="13.7109375" style="173" customWidth="1"/>
    <col min="14341" max="14341" width="13.42578125" style="173" bestFit="1" customWidth="1"/>
    <col min="14342" max="14342" width="13.7109375" style="173" bestFit="1" customWidth="1"/>
    <col min="14343" max="14344" width="13" style="173" bestFit="1" customWidth="1"/>
    <col min="14345" max="14345" width="12.5703125" style="173" bestFit="1" customWidth="1"/>
    <col min="14346" max="14346" width="13.85546875" style="173" bestFit="1" customWidth="1"/>
    <col min="14347" max="14347" width="12" style="173" bestFit="1" customWidth="1"/>
    <col min="14348" max="14348" width="9.140625" style="173"/>
    <col min="14349" max="14349" width="9.28515625" style="173" bestFit="1" customWidth="1"/>
    <col min="14350" max="14591" width="9.140625" style="173"/>
    <col min="14592" max="14592" width="3.5703125" style="173" customWidth="1"/>
    <col min="14593" max="14593" width="2.5703125" style="173" customWidth="1"/>
    <col min="14594" max="14594" width="31.140625" style="173" customWidth="1"/>
    <col min="14595" max="14595" width="10.140625" style="173" bestFit="1" customWidth="1"/>
    <col min="14596" max="14596" width="13.7109375" style="173" customWidth="1"/>
    <col min="14597" max="14597" width="13.42578125" style="173" bestFit="1" customWidth="1"/>
    <col min="14598" max="14598" width="13.7109375" style="173" bestFit="1" customWidth="1"/>
    <col min="14599" max="14600" width="13" style="173" bestFit="1" customWidth="1"/>
    <col min="14601" max="14601" width="12.5703125" style="173" bestFit="1" customWidth="1"/>
    <col min="14602" max="14602" width="13.85546875" style="173" bestFit="1" customWidth="1"/>
    <col min="14603" max="14603" width="12" style="173" bestFit="1" customWidth="1"/>
    <col min="14604" max="14604" width="9.140625" style="173"/>
    <col min="14605" max="14605" width="9.28515625" style="173" bestFit="1" customWidth="1"/>
    <col min="14606" max="14847" width="9.140625" style="173"/>
    <col min="14848" max="14848" width="3.5703125" style="173" customWidth="1"/>
    <col min="14849" max="14849" width="2.5703125" style="173" customWidth="1"/>
    <col min="14850" max="14850" width="31.140625" style="173" customWidth="1"/>
    <col min="14851" max="14851" width="10.140625" style="173" bestFit="1" customWidth="1"/>
    <col min="14852" max="14852" width="13.7109375" style="173" customWidth="1"/>
    <col min="14853" max="14853" width="13.42578125" style="173" bestFit="1" customWidth="1"/>
    <col min="14854" max="14854" width="13.7109375" style="173" bestFit="1" customWidth="1"/>
    <col min="14855" max="14856" width="13" style="173" bestFit="1" customWidth="1"/>
    <col min="14857" max="14857" width="12.5703125" style="173" bestFit="1" customWidth="1"/>
    <col min="14858" max="14858" width="13.85546875" style="173" bestFit="1" customWidth="1"/>
    <col min="14859" max="14859" width="12" style="173" bestFit="1" customWidth="1"/>
    <col min="14860" max="14860" width="9.140625" style="173"/>
    <col min="14861" max="14861" width="9.28515625" style="173" bestFit="1" customWidth="1"/>
    <col min="14862" max="15103" width="9.140625" style="173"/>
    <col min="15104" max="15104" width="3.5703125" style="173" customWidth="1"/>
    <col min="15105" max="15105" width="2.5703125" style="173" customWidth="1"/>
    <col min="15106" max="15106" width="31.140625" style="173" customWidth="1"/>
    <col min="15107" max="15107" width="10.140625" style="173" bestFit="1" customWidth="1"/>
    <col min="15108" max="15108" width="13.7109375" style="173" customWidth="1"/>
    <col min="15109" max="15109" width="13.42578125" style="173" bestFit="1" customWidth="1"/>
    <col min="15110" max="15110" width="13.7109375" style="173" bestFit="1" customWidth="1"/>
    <col min="15111" max="15112" width="13" style="173" bestFit="1" customWidth="1"/>
    <col min="15113" max="15113" width="12.5703125" style="173" bestFit="1" customWidth="1"/>
    <col min="15114" max="15114" width="13.85546875" style="173" bestFit="1" customWidth="1"/>
    <col min="15115" max="15115" width="12" style="173" bestFit="1" customWidth="1"/>
    <col min="15116" max="15116" width="9.140625" style="173"/>
    <col min="15117" max="15117" width="9.28515625" style="173" bestFit="1" customWidth="1"/>
    <col min="15118" max="15359" width="9.140625" style="173"/>
    <col min="15360" max="15360" width="3.5703125" style="173" customWidth="1"/>
    <col min="15361" max="15361" width="2.5703125" style="173" customWidth="1"/>
    <col min="15362" max="15362" width="31.140625" style="173" customWidth="1"/>
    <col min="15363" max="15363" width="10.140625" style="173" bestFit="1" customWidth="1"/>
    <col min="15364" max="15364" width="13.7109375" style="173" customWidth="1"/>
    <col min="15365" max="15365" width="13.42578125" style="173" bestFit="1" customWidth="1"/>
    <col min="15366" max="15366" width="13.7109375" style="173" bestFit="1" customWidth="1"/>
    <col min="15367" max="15368" width="13" style="173" bestFit="1" customWidth="1"/>
    <col min="15369" max="15369" width="12.5703125" style="173" bestFit="1" customWidth="1"/>
    <col min="15370" max="15370" width="13.85546875" style="173" bestFit="1" customWidth="1"/>
    <col min="15371" max="15371" width="12" style="173" bestFit="1" customWidth="1"/>
    <col min="15372" max="15372" width="9.140625" style="173"/>
    <col min="15373" max="15373" width="9.28515625" style="173" bestFit="1" customWidth="1"/>
    <col min="15374" max="15615" width="9.140625" style="173"/>
    <col min="15616" max="15616" width="3.5703125" style="173" customWidth="1"/>
    <col min="15617" max="15617" width="2.5703125" style="173" customWidth="1"/>
    <col min="15618" max="15618" width="31.140625" style="173" customWidth="1"/>
    <col min="15619" max="15619" width="10.140625" style="173" bestFit="1" customWidth="1"/>
    <col min="15620" max="15620" width="13.7109375" style="173" customWidth="1"/>
    <col min="15621" max="15621" width="13.42578125" style="173" bestFit="1" customWidth="1"/>
    <col min="15622" max="15622" width="13.7109375" style="173" bestFit="1" customWidth="1"/>
    <col min="15623" max="15624" width="13" style="173" bestFit="1" customWidth="1"/>
    <col min="15625" max="15625" width="12.5703125" style="173" bestFit="1" customWidth="1"/>
    <col min="15626" max="15626" width="13.85546875" style="173" bestFit="1" customWidth="1"/>
    <col min="15627" max="15627" width="12" style="173" bestFit="1" customWidth="1"/>
    <col min="15628" max="15628" width="9.140625" style="173"/>
    <col min="15629" max="15629" width="9.28515625" style="173" bestFit="1" customWidth="1"/>
    <col min="15630" max="15871" width="9.140625" style="173"/>
    <col min="15872" max="15872" width="3.5703125" style="173" customWidth="1"/>
    <col min="15873" max="15873" width="2.5703125" style="173" customWidth="1"/>
    <col min="15874" max="15874" width="31.140625" style="173" customWidth="1"/>
    <col min="15875" max="15875" width="10.140625" style="173" bestFit="1" customWidth="1"/>
    <col min="15876" max="15876" width="13.7109375" style="173" customWidth="1"/>
    <col min="15877" max="15877" width="13.42578125" style="173" bestFit="1" customWidth="1"/>
    <col min="15878" max="15878" width="13.7109375" style="173" bestFit="1" customWidth="1"/>
    <col min="15879" max="15880" width="13" style="173" bestFit="1" customWidth="1"/>
    <col min="15881" max="15881" width="12.5703125" style="173" bestFit="1" customWidth="1"/>
    <col min="15882" max="15882" width="13.85546875" style="173" bestFit="1" customWidth="1"/>
    <col min="15883" max="15883" width="12" style="173" bestFit="1" customWidth="1"/>
    <col min="15884" max="15884" width="9.140625" style="173"/>
    <col min="15885" max="15885" width="9.28515625" style="173" bestFit="1" customWidth="1"/>
    <col min="15886" max="16127" width="9.140625" style="173"/>
    <col min="16128" max="16128" width="3.5703125" style="173" customWidth="1"/>
    <col min="16129" max="16129" width="2.5703125" style="173" customWidth="1"/>
    <col min="16130" max="16130" width="31.140625" style="173" customWidth="1"/>
    <col min="16131" max="16131" width="10.140625" style="173" bestFit="1" customWidth="1"/>
    <col min="16132" max="16132" width="13.7109375" style="173" customWidth="1"/>
    <col min="16133" max="16133" width="13.42578125" style="173" bestFit="1" customWidth="1"/>
    <col min="16134" max="16134" width="13.7109375" style="173" bestFit="1" customWidth="1"/>
    <col min="16135" max="16136" width="13" style="173" bestFit="1" customWidth="1"/>
    <col min="16137" max="16137" width="12.5703125" style="173" bestFit="1" customWidth="1"/>
    <col min="16138" max="16138" width="13.85546875" style="173" bestFit="1" customWidth="1"/>
    <col min="16139" max="16139" width="12" style="173" bestFit="1" customWidth="1"/>
    <col min="16140" max="16140" width="9.140625" style="173"/>
    <col min="16141" max="16141" width="9.28515625" style="173" bestFit="1" customWidth="1"/>
    <col min="16142" max="16384" width="9.140625" style="173"/>
  </cols>
  <sheetData>
    <row r="1" spans="2:14">
      <c r="B1" s="172" t="s">
        <v>213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2:14">
      <c r="B2" s="174" t="s">
        <v>194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4">
      <c r="B3" s="175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2:14">
      <c r="B4" s="176"/>
    </row>
    <row r="5" spans="2:14">
      <c r="F5" s="177"/>
      <c r="G5" s="177" t="s">
        <v>165</v>
      </c>
      <c r="H5" s="177" t="s">
        <v>166</v>
      </c>
      <c r="I5" s="177"/>
      <c r="J5" s="177" t="s">
        <v>167</v>
      </c>
      <c r="K5" s="177" t="s">
        <v>168</v>
      </c>
      <c r="L5" s="177"/>
    </row>
    <row r="6" spans="2:14">
      <c r="D6" s="177" t="s">
        <v>169</v>
      </c>
      <c r="F6" s="177" t="s">
        <v>170</v>
      </c>
      <c r="G6" s="177" t="s">
        <v>171</v>
      </c>
      <c r="H6" s="177" t="s">
        <v>172</v>
      </c>
      <c r="I6" s="177" t="s">
        <v>173</v>
      </c>
      <c r="J6" s="177" t="s">
        <v>174</v>
      </c>
      <c r="K6" s="177" t="s">
        <v>175</v>
      </c>
      <c r="L6" s="177"/>
    </row>
    <row r="7" spans="2:14">
      <c r="D7" s="178" t="s">
        <v>176</v>
      </c>
      <c r="E7" s="178" t="s">
        <v>0</v>
      </c>
      <c r="F7" s="178" t="s">
        <v>177</v>
      </c>
      <c r="G7" s="178" t="s">
        <v>178</v>
      </c>
      <c r="H7" s="178" t="s">
        <v>179</v>
      </c>
      <c r="I7" s="178" t="s">
        <v>180</v>
      </c>
      <c r="J7" s="178" t="s">
        <v>180</v>
      </c>
      <c r="K7" s="178" t="s">
        <v>180</v>
      </c>
      <c r="L7" s="178" t="s">
        <v>181</v>
      </c>
      <c r="N7" s="173" t="s">
        <v>212</v>
      </c>
    </row>
    <row r="8" spans="2:14">
      <c r="B8" s="182" t="s">
        <v>184</v>
      </c>
      <c r="E8" s="181"/>
      <c r="F8" s="181"/>
      <c r="G8" s="181"/>
      <c r="H8" s="181"/>
      <c r="I8" s="181"/>
      <c r="J8" s="181"/>
      <c r="K8" s="181"/>
      <c r="L8" s="181"/>
      <c r="N8" s="249"/>
    </row>
    <row r="9" spans="2:14">
      <c r="C9" s="173" t="s">
        <v>182</v>
      </c>
      <c r="E9" s="181">
        <f>('COS Yr1-2014Filed'!$E$35+'COS Yr1-2014Filed'!$E$29)*'CRM Forecast Summary'!E12</f>
        <v>1542382.8567001149</v>
      </c>
      <c r="F9" s="248">
        <f>$E$9*'2014 Allocators'!E$18</f>
        <v>1002587.1770651166</v>
      </c>
      <c r="G9" s="248">
        <f>$E$9*'2014 Allocators'!F$18</f>
        <v>353505.47681175784</v>
      </c>
      <c r="H9" s="248">
        <f>$E$9*'2014 Allocators'!G$18</f>
        <v>85158.111807603855</v>
      </c>
      <c r="I9" s="248">
        <f>$E$9*'2014 Allocators'!H$18</f>
        <v>40132.010188964174</v>
      </c>
      <c r="J9" s="248">
        <f>$E$9*'2014 Allocators'!I$18</f>
        <v>8116.1825039409005</v>
      </c>
      <c r="K9" s="248">
        <f>$E$9*'2014 Allocators'!J$18</f>
        <v>37515.556667552941</v>
      </c>
      <c r="L9" s="248">
        <f>$E$9*'2014 Allocators'!K$18</f>
        <v>15368.341655178854</v>
      </c>
      <c r="N9" s="249">
        <f t="shared" ref="N9:N16" si="0">SUM(F9:L9)-E9</f>
        <v>0</v>
      </c>
    </row>
    <row r="10" spans="2:14">
      <c r="C10" s="173" t="s">
        <v>183</v>
      </c>
      <c r="E10" s="181">
        <f>('COS Yr1-2014Filed'!$E$35+'COS Yr1-2014Filed'!$E$29)*'CRM Forecast Summary'!E13</f>
        <v>189906.41087400698</v>
      </c>
      <c r="F10" s="248">
        <f>$E$10*'2014 Allocators'!E$13</f>
        <v>138952.5816173871</v>
      </c>
      <c r="G10" s="248">
        <f>$E$10*'2014 Allocators'!F$13</f>
        <v>48476.068026299668</v>
      </c>
      <c r="H10" s="248">
        <f>$E$10*'2014 Allocators'!G$13</f>
        <v>1437.1631503946494</v>
      </c>
      <c r="I10" s="248">
        <f>$E$10*'2014 Allocators'!H$13</f>
        <v>587.34208754396752</v>
      </c>
      <c r="J10" s="248">
        <f>$E$10*'2014 Allocators'!I$13</f>
        <v>307.70419451607557</v>
      </c>
      <c r="K10" s="248">
        <f>$E$10*'2014 Allocators'!J$13</f>
        <v>77.288417958677471</v>
      </c>
      <c r="L10" s="248">
        <f>$E$10*'2014 Allocators'!K$13</f>
        <v>68.263379906785659</v>
      </c>
      <c r="N10" s="249">
        <f t="shared" si="0"/>
        <v>0</v>
      </c>
    </row>
    <row r="11" spans="2:14">
      <c r="C11" s="173" t="s">
        <v>0</v>
      </c>
      <c r="E11" s="180">
        <f>SUM(E9:E10)</f>
        <v>1732289.2675741219</v>
      </c>
      <c r="F11" s="180">
        <f t="shared" ref="F11:L11" si="1">SUM(F9:F10)</f>
        <v>1141539.7586825036</v>
      </c>
      <c r="G11" s="180">
        <f t="shared" si="1"/>
        <v>401981.54483805748</v>
      </c>
      <c r="H11" s="180">
        <f t="shared" si="1"/>
        <v>86595.27495799851</v>
      </c>
      <c r="I11" s="180">
        <f t="shared" si="1"/>
        <v>40719.352276508143</v>
      </c>
      <c r="J11" s="180">
        <f t="shared" si="1"/>
        <v>8423.8866984569759</v>
      </c>
      <c r="K11" s="180">
        <f t="shared" si="1"/>
        <v>37592.845085511617</v>
      </c>
      <c r="L11" s="180">
        <f t="shared" si="1"/>
        <v>15436.60503508564</v>
      </c>
      <c r="N11" s="249"/>
    </row>
    <row r="12" spans="2:14">
      <c r="E12" s="181"/>
      <c r="F12" s="181"/>
      <c r="G12" s="181"/>
      <c r="H12" s="181"/>
      <c r="I12" s="181"/>
      <c r="J12" s="181"/>
      <c r="K12" s="181"/>
      <c r="L12" s="181"/>
      <c r="N12" s="249"/>
    </row>
    <row r="13" spans="2:14" s="182" customFormat="1">
      <c r="B13" s="182" t="s">
        <v>3</v>
      </c>
      <c r="E13" s="184"/>
      <c r="F13" s="184"/>
      <c r="G13" s="184"/>
      <c r="H13" s="184"/>
      <c r="I13" s="184"/>
      <c r="J13" s="184"/>
      <c r="K13" s="184"/>
      <c r="L13" s="184"/>
      <c r="N13" s="249">
        <f t="shared" si="0"/>
        <v>0</v>
      </c>
    </row>
    <row r="14" spans="2:14" s="182" customFormat="1">
      <c r="C14" s="182" t="s">
        <v>182</v>
      </c>
      <c r="D14" s="182">
        <v>376</v>
      </c>
      <c r="E14" s="250">
        <f>'CRM Forecast Summary'!E17</f>
        <v>421592.96881568269</v>
      </c>
      <c r="F14" s="251">
        <f>$E$14*'2014 Allocators'!E$18</f>
        <v>274045.90412768011</v>
      </c>
      <c r="G14" s="251">
        <f>$E$14*'2014 Allocators'!F$18</f>
        <v>96626.737527755977</v>
      </c>
      <c r="H14" s="251">
        <f>$E$14*'2014 Allocators'!G$18</f>
        <v>23277.009997710305</v>
      </c>
      <c r="I14" s="251">
        <f>$E$14*'2014 Allocators'!H$18</f>
        <v>10969.632634730628</v>
      </c>
      <c r="J14" s="251">
        <f>$E$14*'2014 Allocators'!I$18</f>
        <v>2218.4670054016497</v>
      </c>
      <c r="K14" s="251">
        <f>$E$14*'2014 Allocators'!J$18</f>
        <v>10254.454556169761</v>
      </c>
      <c r="L14" s="251">
        <f>$E$14*'2014 Allocators'!K$18</f>
        <v>4200.7629662343443</v>
      </c>
      <c r="N14" s="249">
        <f t="shared" si="0"/>
        <v>0</v>
      </c>
    </row>
    <row r="15" spans="2:14" s="182" customFormat="1">
      <c r="C15" s="182" t="s">
        <v>183</v>
      </c>
      <c r="D15" s="182">
        <v>380</v>
      </c>
      <c r="E15" s="250">
        <f>'CRM Forecast Summary'!E18</f>
        <v>85827.508327582385</v>
      </c>
      <c r="F15" s="251">
        <f>$E$15*'2014 Allocators'!E$13</f>
        <v>62799.111420296453</v>
      </c>
      <c r="G15" s="251">
        <f>$E$15*'2014 Allocators'!F$13</f>
        <v>21908.581774924984</v>
      </c>
      <c r="H15" s="251">
        <f>$E$15*'2014 Allocators'!G$13</f>
        <v>649.52063329987516</v>
      </c>
      <c r="I15" s="251">
        <f>$E$15*'2014 Allocators'!H$13</f>
        <v>265.44710985699146</v>
      </c>
      <c r="J15" s="251">
        <f>$E$15*'2014 Allocators'!I$13</f>
        <v>139.06578611915225</v>
      </c>
      <c r="K15" s="251">
        <f>$E$15*'2014 Allocators'!J$13</f>
        <v>34.930218023945606</v>
      </c>
      <c r="L15" s="251">
        <f>$E$15*'2014 Allocators'!K$13</f>
        <v>30.851385060958396</v>
      </c>
      <c r="N15" s="249">
        <f t="shared" si="0"/>
        <v>0</v>
      </c>
    </row>
    <row r="16" spans="2:14" s="182" customFormat="1">
      <c r="C16" s="182" t="s">
        <v>0</v>
      </c>
      <c r="E16" s="183">
        <f>SUM(E14:E15)</f>
        <v>507420.47714326507</v>
      </c>
      <c r="F16" s="183">
        <f t="shared" ref="F16:L16" si="2">SUM(F14:F15)</f>
        <v>336845.0155479766</v>
      </c>
      <c r="G16" s="183">
        <f t="shared" si="2"/>
        <v>118535.31930268096</v>
      </c>
      <c r="H16" s="183">
        <f t="shared" si="2"/>
        <v>23926.530631010181</v>
      </c>
      <c r="I16" s="183">
        <f t="shared" si="2"/>
        <v>11235.07974458762</v>
      </c>
      <c r="J16" s="183">
        <f t="shared" si="2"/>
        <v>2357.5327915208018</v>
      </c>
      <c r="K16" s="183">
        <f t="shared" si="2"/>
        <v>10289.384774193708</v>
      </c>
      <c r="L16" s="183">
        <f t="shared" si="2"/>
        <v>4231.6143512953031</v>
      </c>
      <c r="N16" s="249">
        <f t="shared" si="0"/>
        <v>0</v>
      </c>
    </row>
    <row r="17" spans="1:14" s="182" customFormat="1">
      <c r="E17" s="245"/>
      <c r="F17" s="245"/>
      <c r="G17" s="245"/>
      <c r="H17" s="245"/>
      <c r="I17" s="245"/>
      <c r="J17" s="245"/>
      <c r="K17" s="245"/>
      <c r="L17" s="245"/>
    </row>
    <row r="18" spans="1:14" s="182" customFormat="1">
      <c r="E18" s="184"/>
      <c r="F18" s="184"/>
      <c r="G18" s="184"/>
      <c r="H18" s="184"/>
      <c r="I18" s="184"/>
      <c r="J18" s="184"/>
      <c r="K18" s="184"/>
      <c r="L18" s="184"/>
    </row>
    <row r="19" spans="1:14" s="182" customFormat="1">
      <c r="B19" s="182" t="s">
        <v>185</v>
      </c>
      <c r="E19" s="184">
        <f>E11+E16</f>
        <v>2239709.744717387</v>
      </c>
      <c r="F19" s="184">
        <f t="shared" ref="F19:L19" si="3">F11+F16</f>
        <v>1478384.7742304802</v>
      </c>
      <c r="G19" s="184">
        <f t="shared" si="3"/>
        <v>520516.86414073844</v>
      </c>
      <c r="H19" s="184">
        <f t="shared" si="3"/>
        <v>110521.8055890087</v>
      </c>
      <c r="I19" s="184">
        <f t="shared" si="3"/>
        <v>51954.432021095767</v>
      </c>
      <c r="J19" s="184">
        <f t="shared" si="3"/>
        <v>10781.419489977778</v>
      </c>
      <c r="K19" s="184">
        <f t="shared" si="3"/>
        <v>47882.229859705323</v>
      </c>
      <c r="L19" s="184">
        <f t="shared" si="3"/>
        <v>19668.219386380944</v>
      </c>
    </row>
    <row r="20" spans="1:14" s="182" customFormat="1">
      <c r="B20" s="182" t="s">
        <v>186</v>
      </c>
      <c r="E20" s="185">
        <v>0.95589999999999997</v>
      </c>
      <c r="F20" s="184"/>
      <c r="G20" s="184"/>
      <c r="H20" s="184"/>
      <c r="I20" s="184"/>
      <c r="J20" s="184"/>
      <c r="K20" s="184"/>
      <c r="L20" s="184"/>
    </row>
    <row r="21" spans="1:14" s="182" customFormat="1">
      <c r="B21" s="186" t="s">
        <v>187</v>
      </c>
      <c r="C21" s="186"/>
      <c r="D21" s="186"/>
      <c r="E21" s="187">
        <f>E19/$E$20</f>
        <v>2343037.7076235875</v>
      </c>
      <c r="F21" s="187">
        <f t="shared" ref="F21:L21" si="4">F19/$E$20</f>
        <v>1546589.3652374519</v>
      </c>
      <c r="G21" s="187">
        <f t="shared" si="4"/>
        <v>544530.66653492884</v>
      </c>
      <c r="H21" s="187">
        <f t="shared" si="4"/>
        <v>115620.67746522513</v>
      </c>
      <c r="I21" s="187">
        <f t="shared" si="4"/>
        <v>54351.3254745222</v>
      </c>
      <c r="J21" s="187">
        <f t="shared" si="4"/>
        <v>11278.815242156898</v>
      </c>
      <c r="K21" s="187">
        <f t="shared" si="4"/>
        <v>50091.254168537846</v>
      </c>
      <c r="L21" s="187">
        <f t="shared" si="4"/>
        <v>20575.603500764668</v>
      </c>
    </row>
    <row r="22" spans="1:14" s="182" customFormat="1">
      <c r="F22" s="184"/>
      <c r="G22" s="184"/>
      <c r="H22" s="184"/>
      <c r="I22" s="184"/>
      <c r="J22" s="184"/>
      <c r="K22" s="184"/>
      <c r="L22" s="184"/>
    </row>
    <row r="23" spans="1:14">
      <c r="B23" s="173" t="s">
        <v>188</v>
      </c>
      <c r="E23" s="188">
        <f>SUM(F23:L23)</f>
        <v>1</v>
      </c>
      <c r="F23" s="189">
        <f>F21/$E21</f>
        <v>0.66007873462952982</v>
      </c>
      <c r="G23" s="189">
        <f t="shared" ref="G23:L23" si="5">G21/$E21</f>
        <v>0.23240371452972303</v>
      </c>
      <c r="H23" s="189">
        <f t="shared" si="5"/>
        <v>4.9346486012166124E-2</v>
      </c>
      <c r="I23" s="189">
        <f t="shared" si="5"/>
        <v>2.3196948686603817E-2</v>
      </c>
      <c r="J23" s="189">
        <f t="shared" si="5"/>
        <v>4.8137574591560336E-3</v>
      </c>
      <c r="K23" s="189">
        <f t="shared" si="5"/>
        <v>2.137876569615374E-2</v>
      </c>
      <c r="L23" s="189">
        <f t="shared" si="5"/>
        <v>8.7815929866674469E-3</v>
      </c>
    </row>
    <row r="24" spans="1:14">
      <c r="F24" s="179"/>
      <c r="G24" s="179"/>
      <c r="H24" s="179"/>
      <c r="I24" s="179"/>
      <c r="J24" s="179"/>
      <c r="K24" s="179"/>
      <c r="L24" s="179"/>
    </row>
    <row r="25" spans="1:14" s="182" customFormat="1">
      <c r="B25" s="182" t="s">
        <v>195</v>
      </c>
      <c r="E25" s="190">
        <f>SUM(F25:L25)</f>
        <v>1184162950.3991153</v>
      </c>
      <c r="F25" s="191">
        <v>603460315.91581285</v>
      </c>
      <c r="G25" s="191">
        <v>219873879.44990402</v>
      </c>
      <c r="H25" s="191">
        <v>89882437.322758675</v>
      </c>
      <c r="I25" s="191">
        <v>89619351.742908761</v>
      </c>
      <c r="J25" s="191">
        <v>8459669.5344326254</v>
      </c>
      <c r="K25" s="191">
        <v>130637059.92949331</v>
      </c>
      <c r="L25" s="191">
        <v>42230236.503804877</v>
      </c>
    </row>
    <row r="26" spans="1:14">
      <c r="E26" s="192"/>
      <c r="F26" s="192"/>
      <c r="G26" s="192"/>
      <c r="H26" s="192"/>
      <c r="I26" s="192"/>
      <c r="J26" s="192"/>
      <c r="K26" s="192"/>
      <c r="L26" s="192"/>
    </row>
    <row r="27" spans="1:14">
      <c r="B27" s="173" t="s">
        <v>189</v>
      </c>
      <c r="E27" s="193">
        <f>ROUND(E21/E25,5)</f>
        <v>1.98E-3</v>
      </c>
      <c r="F27" s="193">
        <f t="shared" ref="F27:L27" si="6">ROUND(F21/F25,5)</f>
        <v>2.5600000000000002E-3</v>
      </c>
      <c r="G27" s="193">
        <f t="shared" si="6"/>
        <v>2.48E-3</v>
      </c>
      <c r="H27" s="193">
        <f t="shared" si="6"/>
        <v>1.2899999999999999E-3</v>
      </c>
      <c r="I27" s="193">
        <f t="shared" si="6"/>
        <v>6.0999999999999997E-4</v>
      </c>
      <c r="J27" s="193">
        <f t="shared" si="6"/>
        <v>1.33E-3</v>
      </c>
      <c r="K27" s="193">
        <f t="shared" si="6"/>
        <v>3.8000000000000002E-4</v>
      </c>
      <c r="L27" s="193">
        <f t="shared" si="6"/>
        <v>4.8999999999999998E-4</v>
      </c>
    </row>
    <row r="28" spans="1:14">
      <c r="A28" s="184"/>
      <c r="B28" s="173" t="s">
        <v>190</v>
      </c>
      <c r="C28" s="184"/>
      <c r="D28" s="184"/>
      <c r="E28" s="184"/>
      <c r="F28" s="252">
        <f>ROUND(F27*19,2)</f>
        <v>0.05</v>
      </c>
      <c r="G28" s="184"/>
      <c r="H28" s="184"/>
      <c r="I28" s="184"/>
      <c r="J28" s="184"/>
      <c r="K28" s="184"/>
      <c r="L28" s="184"/>
      <c r="M28" s="184"/>
      <c r="N28" s="184"/>
    </row>
    <row r="29" spans="1:14">
      <c r="A29" s="184"/>
      <c r="B29" s="173" t="s">
        <v>191</v>
      </c>
      <c r="C29" s="184"/>
      <c r="D29" s="184"/>
      <c r="E29" s="184">
        <f>SUM(F29:L29)</f>
        <v>2342348.0376306437</v>
      </c>
      <c r="F29" s="184">
        <f>F27*F25</f>
        <v>1544858.4087444809</v>
      </c>
      <c r="G29" s="184">
        <f t="shared" ref="G29:L29" si="7">G27*G25</f>
        <v>545287.22103576199</v>
      </c>
      <c r="H29" s="184">
        <f t="shared" si="7"/>
        <v>115948.34414635868</v>
      </c>
      <c r="I29" s="184">
        <f t="shared" si="7"/>
        <v>54667.804563174344</v>
      </c>
      <c r="J29" s="184">
        <f t="shared" si="7"/>
        <v>11251.360480795393</v>
      </c>
      <c r="K29" s="184">
        <f t="shared" si="7"/>
        <v>49642.082773207461</v>
      </c>
      <c r="L29" s="184">
        <f t="shared" si="7"/>
        <v>20692.815886864388</v>
      </c>
      <c r="M29" s="184"/>
      <c r="N29" s="184"/>
    </row>
    <row r="30" spans="1:14">
      <c r="A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</row>
    <row r="31" spans="1:14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4">
      <c r="A32" s="184"/>
      <c r="B32" s="182" t="s">
        <v>192</v>
      </c>
      <c r="C32" s="184"/>
      <c r="D32" s="184"/>
      <c r="E32" s="184">
        <f>SUM(F32:L32)</f>
        <v>-689.66999294425659</v>
      </c>
      <c r="F32" s="184">
        <f>F29-F21</f>
        <v>-1730.9564929709304</v>
      </c>
      <c r="G32" s="184">
        <f t="shared" ref="G32:L32" si="8">G29-G21</f>
        <v>756.55450083315372</v>
      </c>
      <c r="H32" s="184">
        <f t="shared" si="8"/>
        <v>327.66668113354535</v>
      </c>
      <c r="I32" s="184">
        <f t="shared" si="8"/>
        <v>316.47908865214413</v>
      </c>
      <c r="J32" s="184">
        <f t="shared" si="8"/>
        <v>-27.454761361505007</v>
      </c>
      <c r="K32" s="184">
        <f t="shared" si="8"/>
        <v>-449.17139533038426</v>
      </c>
      <c r="L32" s="184">
        <f t="shared" si="8"/>
        <v>117.21238609971988</v>
      </c>
      <c r="M32" s="184"/>
      <c r="N32" s="184"/>
    </row>
    <row r="33" spans="1:14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1:14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</row>
    <row r="37" spans="1:14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</row>
    <row r="38" spans="1:14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</row>
    <row r="41" spans="1:14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</row>
    <row r="44" spans="1:14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</row>
    <row r="45" spans="1:14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</row>
    <row r="46" spans="1:14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</row>
    <row r="47" spans="1:14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</row>
    <row r="48" spans="1:14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49" spans="1:14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</row>
    <row r="50" spans="1:14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</row>
    <row r="51" spans="1:14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</row>
    <row r="52" spans="1:14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</row>
    <row r="53" spans="1:14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</row>
    <row r="54" spans="1:14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</row>
    <row r="55" spans="1:14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</row>
    <row r="56" spans="1:14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</row>
    <row r="57" spans="1:14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</row>
    <row r="58" spans="1:14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</row>
    <row r="59" spans="1:14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</row>
    <row r="60" spans="1:14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</row>
    <row r="61" spans="1:14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</row>
    <row r="62" spans="1:14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</row>
    <row r="63" spans="1:14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</row>
    <row r="64" spans="1:14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</row>
    <row r="65" spans="1:14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</row>
    <row r="66" spans="1:14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</row>
    <row r="67" spans="1:14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</row>
    <row r="68" spans="1:14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</row>
    <row r="69" spans="1:14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</row>
    <row r="70" spans="1:14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</row>
    <row r="71" spans="1:14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</row>
    <row r="73" spans="1:14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</row>
    <row r="74" spans="1:14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</row>
    <row r="75" spans="1:14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</row>
    <row r="76" spans="1:14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</row>
    <row r="77" spans="1:14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</row>
    <row r="78" spans="1:14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</row>
    <row r="79" spans="1:14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</row>
    <row r="80" spans="1:14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</row>
    <row r="81" spans="1:14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</row>
    <row r="82" spans="1:14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</row>
    <row r="83" spans="1:14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</row>
    <row r="84" spans="1:14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</row>
    <row r="85" spans="1:14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</row>
    <row r="86" spans="1:14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</row>
    <row r="87" spans="1:14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</row>
    <row r="88" spans="1:14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</row>
    <row r="89" spans="1:14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</row>
    <row r="90" spans="1:14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</row>
    <row r="91" spans="1:14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</row>
    <row r="92" spans="1:14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</row>
    <row r="93" spans="1:14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</row>
    <row r="94" spans="1:14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</row>
    <row r="95" spans="1:14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</row>
    <row r="96" spans="1:14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</row>
    <row r="97" spans="1:14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</row>
    <row r="98" spans="1:14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</row>
    <row r="99" spans="1:14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</row>
    <row r="100" spans="1:14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</row>
    <row r="101" spans="1:14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</row>
    <row r="102" spans="1:14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</row>
    <row r="103" spans="1:14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</row>
    <row r="104" spans="1:14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</row>
    <row r="105" spans="1:14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</row>
    <row r="106" spans="1:14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</row>
    <row r="107" spans="1:14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</row>
    <row r="108" spans="1:14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</row>
    <row r="109" spans="1:14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</row>
    <row r="110" spans="1:14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</row>
    <row r="111" spans="1:14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</row>
    <row r="112" spans="1:14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</row>
    <row r="113" spans="1:14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</row>
    <row r="114" spans="1:14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</row>
    <row r="115" spans="1:14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</row>
    <row r="116" spans="1:14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</row>
    <row r="117" spans="1:14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</row>
    <row r="118" spans="1:14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</row>
    <row r="119" spans="1:14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</row>
    <row r="120" spans="1:14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</row>
    <row r="121" spans="1:14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</row>
    <row r="122" spans="1:14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</row>
    <row r="123" spans="1:14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</row>
    <row r="124" spans="1:14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</row>
    <row r="125" spans="1:14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</row>
    <row r="126" spans="1:14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</row>
    <row r="127" spans="1:14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</row>
    <row r="128" spans="1:14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</row>
    <row r="129" spans="1:14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</row>
    <row r="130" spans="1:14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</row>
    <row r="131" spans="1:14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</row>
    <row r="132" spans="1:14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</row>
    <row r="133" spans="1:14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</row>
    <row r="134" spans="1:14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</row>
    <row r="135" spans="1:14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</row>
    <row r="136" spans="1:14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</row>
    <row r="137" spans="1:14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</row>
    <row r="138" spans="1:14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</row>
    <row r="139" spans="1:14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</row>
    <row r="140" spans="1:14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</row>
    <row r="141" spans="1:14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</row>
    <row r="142" spans="1:14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</row>
    <row r="143" spans="1:14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</row>
    <row r="144" spans="1:14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</row>
    <row r="145" spans="1:14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</row>
    <row r="146" spans="1:14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</row>
    <row r="147" spans="1:14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</row>
    <row r="148" spans="1:14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</row>
    <row r="149" spans="1:14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</row>
    <row r="150" spans="1:14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</row>
    <row r="151" spans="1:14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</row>
    <row r="152" spans="1:14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</row>
    <row r="153" spans="1:14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</row>
    <row r="154" spans="1:14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</row>
  </sheetData>
  <printOptions horizontalCentered="1"/>
  <pageMargins left="0.7" right="0.7" top="0.75" bottom="0.75" header="0.3" footer="0.3"/>
  <pageSetup scale="82" orientation="landscape" blackAndWhite="1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workbookViewId="0">
      <selection activeCell="D8" sqref="D8"/>
    </sheetView>
  </sheetViews>
  <sheetFormatPr defaultColWidth="9.140625" defaultRowHeight="15"/>
  <cols>
    <col min="1" max="1" width="2.85546875" style="234" customWidth="1"/>
    <col min="2" max="2" width="8.140625" style="234" bestFit="1" customWidth="1"/>
    <col min="3" max="3" width="29.7109375" style="234" bestFit="1" customWidth="1"/>
    <col min="4" max="4" width="15.42578125" style="234" bestFit="1" customWidth="1"/>
    <col min="5" max="5" width="15.28515625" style="234" bestFit="1" customWidth="1"/>
    <col min="6" max="6" width="14" style="234" bestFit="1" customWidth="1"/>
    <col min="7" max="8" width="13.42578125" style="234" bestFit="1" customWidth="1"/>
    <col min="9" max="9" width="12.85546875" style="234" bestFit="1" customWidth="1"/>
    <col min="10" max="10" width="14.140625" style="234" bestFit="1" customWidth="1"/>
    <col min="11" max="11" width="12.7109375" style="234" bestFit="1" customWidth="1"/>
    <col min="12" max="16384" width="9.140625" style="234"/>
  </cols>
  <sheetData>
    <row r="1" spans="2:11">
      <c r="B1" s="233" t="s">
        <v>201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2:11">
      <c r="B2" s="233" t="s">
        <v>202</v>
      </c>
      <c r="C2" s="233"/>
      <c r="D2" s="233"/>
      <c r="E2" s="233"/>
      <c r="F2" s="233"/>
      <c r="G2" s="233"/>
      <c r="H2" s="233"/>
      <c r="I2" s="233"/>
      <c r="J2" s="233"/>
      <c r="K2" s="233"/>
    </row>
    <row r="4" spans="2:11">
      <c r="D4" s="235"/>
      <c r="E4" s="235"/>
      <c r="F4" s="235" t="s">
        <v>165</v>
      </c>
      <c r="G4" s="235" t="s">
        <v>166</v>
      </c>
      <c r="H4" s="235"/>
      <c r="I4" s="235" t="s">
        <v>167</v>
      </c>
      <c r="J4" s="235" t="s">
        <v>168</v>
      </c>
      <c r="K4" s="235"/>
    </row>
    <row r="5" spans="2:11">
      <c r="D5" s="235"/>
      <c r="E5" s="235" t="s">
        <v>170</v>
      </c>
      <c r="F5" s="235" t="s">
        <v>171</v>
      </c>
      <c r="G5" s="235" t="s">
        <v>172</v>
      </c>
      <c r="H5" s="235" t="s">
        <v>173</v>
      </c>
      <c r="I5" s="235" t="s">
        <v>174</v>
      </c>
      <c r="J5" s="235" t="s">
        <v>175</v>
      </c>
      <c r="K5" s="235"/>
    </row>
    <row r="6" spans="2:11">
      <c r="B6" s="236" t="s">
        <v>203</v>
      </c>
      <c r="C6" s="236" t="s">
        <v>137</v>
      </c>
      <c r="D6" s="236" t="s">
        <v>0</v>
      </c>
      <c r="E6" s="236" t="s">
        <v>177</v>
      </c>
      <c r="F6" s="236" t="s">
        <v>178</v>
      </c>
      <c r="G6" s="236" t="s">
        <v>179</v>
      </c>
      <c r="H6" s="236" t="s">
        <v>180</v>
      </c>
      <c r="I6" s="236" t="s">
        <v>180</v>
      </c>
      <c r="J6" s="236" t="s">
        <v>180</v>
      </c>
      <c r="K6" s="236" t="s">
        <v>181</v>
      </c>
    </row>
    <row r="7" spans="2:11">
      <c r="B7" s="237"/>
      <c r="C7" s="235"/>
      <c r="D7" s="235"/>
      <c r="E7" s="235"/>
      <c r="F7" s="235"/>
      <c r="G7" s="235"/>
      <c r="H7" s="235"/>
      <c r="I7" s="235"/>
      <c r="J7" s="235"/>
      <c r="K7" s="235"/>
    </row>
    <row r="8" spans="2:11">
      <c r="B8" s="238">
        <v>380</v>
      </c>
      <c r="C8" s="234" t="s">
        <v>91</v>
      </c>
      <c r="D8" s="239">
        <f>SUM(E8:K8)</f>
        <v>709842394.68120992</v>
      </c>
      <c r="E8" s="247">
        <v>521396624.92169845</v>
      </c>
      <c r="F8" s="247">
        <v>181898443.08171257</v>
      </c>
      <c r="G8" s="247">
        <v>5392717.4821474627</v>
      </c>
      <c r="H8" s="247"/>
      <c r="I8" s="247">
        <v>1154609.1956513622</v>
      </c>
      <c r="J8" s="247"/>
      <c r="K8" s="247"/>
    </row>
    <row r="9" spans="2:11">
      <c r="B9" s="238">
        <v>380</v>
      </c>
      <c r="C9" s="234" t="s">
        <v>204</v>
      </c>
      <c r="D9" s="239">
        <f>SUM(E9:K9)</f>
        <v>2750063.3225400364</v>
      </c>
      <c r="E9" s="247"/>
      <c r="F9" s="247"/>
      <c r="G9" s="247"/>
      <c r="H9" s="247">
        <v>2203904.228013061</v>
      </c>
      <c r="I9" s="247"/>
      <c r="J9" s="247">
        <v>290012.03000426694</v>
      </c>
      <c r="K9" s="247">
        <v>256147.0645227081</v>
      </c>
    </row>
    <row r="10" spans="2:11">
      <c r="B10" s="238"/>
      <c r="C10" s="234" t="s">
        <v>205</v>
      </c>
      <c r="D10" s="239">
        <f>SUM(E10:K10)</f>
        <v>-300389259.66986799</v>
      </c>
      <c r="E10" s="247">
        <v>-220643268.60180807</v>
      </c>
      <c r="F10" s="247">
        <v>-76975310.381336451</v>
      </c>
      <c r="G10" s="247">
        <v>-2282076.1681873542</v>
      </c>
      <c r="H10" s="247"/>
      <c r="I10" s="247">
        <v>-488604.51853611355</v>
      </c>
      <c r="J10" s="247"/>
      <c r="K10" s="247"/>
    </row>
    <row r="11" spans="2:11">
      <c r="B11" s="238"/>
      <c r="C11" s="234" t="s">
        <v>206</v>
      </c>
      <c r="D11" s="239">
        <f>SUM(E11:K11)</f>
        <v>-1163764.6492980393</v>
      </c>
      <c r="E11" s="247"/>
      <c r="F11" s="247"/>
      <c r="G11" s="247"/>
      <c r="H11" s="247">
        <v>-932642.46316740836</v>
      </c>
      <c r="I11" s="247"/>
      <c r="J11" s="247">
        <v>-122726.53710329781</v>
      </c>
      <c r="K11" s="247">
        <v>-108395.64902733323</v>
      </c>
    </row>
    <row r="12" spans="2:11">
      <c r="B12" s="238">
        <v>380</v>
      </c>
      <c r="C12" s="234" t="s">
        <v>207</v>
      </c>
      <c r="D12" s="240">
        <f>SUM(D8:D11)</f>
        <v>411039433.68458396</v>
      </c>
      <c r="E12" s="240">
        <f t="shared" ref="E12:K12" si="0">SUM(E8:E11)</f>
        <v>300753356.31989038</v>
      </c>
      <c r="F12" s="240">
        <f t="shared" si="0"/>
        <v>104923132.70037612</v>
      </c>
      <c r="G12" s="240">
        <f t="shared" si="0"/>
        <v>3110641.3139601084</v>
      </c>
      <c r="H12" s="240">
        <f t="shared" si="0"/>
        <v>1271261.7648456525</v>
      </c>
      <c r="I12" s="240">
        <f t="shared" si="0"/>
        <v>666004.67711524863</v>
      </c>
      <c r="J12" s="240">
        <f t="shared" si="0"/>
        <v>167285.49290096911</v>
      </c>
      <c r="K12" s="240">
        <f t="shared" si="0"/>
        <v>147751.41549537488</v>
      </c>
    </row>
    <row r="13" spans="2:11">
      <c r="B13" s="238"/>
      <c r="C13" s="234" t="s">
        <v>208</v>
      </c>
      <c r="D13" s="241">
        <f>SUM(E13:K13)</f>
        <v>0.99999999999999967</v>
      </c>
      <c r="E13" s="241">
        <f t="shared" ref="E13:K13" si="1">E12/$D12</f>
        <v>0.7316897885536624</v>
      </c>
      <c r="F13" s="241">
        <f t="shared" si="1"/>
        <v>0.25526293611257295</v>
      </c>
      <c r="G13" s="241">
        <f t="shared" si="1"/>
        <v>7.5677442577129867E-3</v>
      </c>
      <c r="H13" s="241">
        <f t="shared" si="1"/>
        <v>3.0927975777165226E-3</v>
      </c>
      <c r="I13" s="241">
        <f t="shared" si="1"/>
        <v>1.6202938758092863E-3</v>
      </c>
      <c r="J13" s="241">
        <f t="shared" si="1"/>
        <v>4.0698161585473971E-4</v>
      </c>
      <c r="K13" s="241">
        <f t="shared" si="1"/>
        <v>3.5945800667084828E-4</v>
      </c>
    </row>
    <row r="14" spans="2:11">
      <c r="B14" s="238"/>
      <c r="D14" s="242"/>
      <c r="E14" s="242"/>
      <c r="F14" s="242"/>
      <c r="G14" s="242"/>
      <c r="H14" s="242"/>
      <c r="I14" s="242"/>
      <c r="J14" s="242"/>
      <c r="K14" s="242"/>
    </row>
    <row r="15" spans="2:11">
      <c r="B15" s="238">
        <v>376</v>
      </c>
      <c r="C15" s="234" t="s">
        <v>163</v>
      </c>
      <c r="D15" s="239">
        <f>SUM(E15:K15)</f>
        <v>1340632645.60583</v>
      </c>
      <c r="E15" s="247">
        <v>871444527.40803587</v>
      </c>
      <c r="F15" s="247">
        <v>307265463.01755321</v>
      </c>
      <c r="G15" s="247">
        <v>74019070.058700889</v>
      </c>
      <c r="H15" s="247">
        <v>34882573.25954701</v>
      </c>
      <c r="I15" s="247">
        <v>7054551.4527808288</v>
      </c>
      <c r="J15" s="247">
        <v>32608362.941870857</v>
      </c>
      <c r="K15" s="247">
        <v>13358097.467341471</v>
      </c>
    </row>
    <row r="16" spans="2:11">
      <c r="B16" s="238"/>
      <c r="C16" s="234" t="s">
        <v>209</v>
      </c>
      <c r="D16" s="239">
        <f>SUM(E16:K16)</f>
        <v>-389908286.68675709</v>
      </c>
      <c r="E16" s="247">
        <v>-253450073.54395005</v>
      </c>
      <c r="F16" s="247">
        <v>-89364786.569886491</v>
      </c>
      <c r="G16" s="247">
        <v>-21527633.899809305</v>
      </c>
      <c r="H16" s="247">
        <v>-10145213.470248582</v>
      </c>
      <c r="I16" s="247">
        <v>-2051738.8408472934</v>
      </c>
      <c r="J16" s="247">
        <v>-9483784.3670286313</v>
      </c>
      <c r="K16" s="247">
        <v>-3885055.9949867087</v>
      </c>
    </row>
    <row r="17" spans="2:11">
      <c r="B17" s="238"/>
      <c r="C17" s="234" t="s">
        <v>210</v>
      </c>
      <c r="D17" s="240">
        <f>SUM(D15:D16)</f>
        <v>950724358.91907287</v>
      </c>
      <c r="E17" s="240">
        <f t="shared" ref="E17:K17" si="2">SUM(E15:E16)</f>
        <v>617994453.86408579</v>
      </c>
      <c r="F17" s="240">
        <f t="shared" si="2"/>
        <v>217900676.4476667</v>
      </c>
      <c r="G17" s="240">
        <f t="shared" si="2"/>
        <v>52491436.158891588</v>
      </c>
      <c r="H17" s="240">
        <f t="shared" si="2"/>
        <v>24737359.78929843</v>
      </c>
      <c r="I17" s="240">
        <f t="shared" si="2"/>
        <v>5002812.611933535</v>
      </c>
      <c r="J17" s="240">
        <f t="shared" si="2"/>
        <v>23124578.574842226</v>
      </c>
      <c r="K17" s="240">
        <f t="shared" si="2"/>
        <v>9473041.4723547623</v>
      </c>
    </row>
    <row r="18" spans="2:11">
      <c r="B18" s="238"/>
      <c r="C18" s="234" t="s">
        <v>208</v>
      </c>
      <c r="D18" s="241">
        <f>SUM(E18:K18)</f>
        <v>1.0000000000000002</v>
      </c>
      <c r="E18" s="241">
        <f>E17/$D17</f>
        <v>0.65002484481066125</v>
      </c>
      <c r="F18" s="241">
        <f t="shared" ref="F18:K18" si="3">F17/$D17</f>
        <v>0.22919437627054084</v>
      </c>
      <c r="G18" s="241">
        <f t="shared" si="3"/>
        <v>5.5212045075369462E-2</v>
      </c>
      <c r="H18" s="241">
        <f t="shared" si="3"/>
        <v>2.6019486675847456E-2</v>
      </c>
      <c r="I18" s="241">
        <f t="shared" si="3"/>
        <v>5.2621062719182751E-3</v>
      </c>
      <c r="J18" s="241">
        <f t="shared" si="3"/>
        <v>2.4323115693736658E-2</v>
      </c>
      <c r="K18" s="241">
        <f t="shared" si="3"/>
        <v>9.9640252019261889E-3</v>
      </c>
    </row>
    <row r="19" spans="2:11">
      <c r="B19" s="238"/>
      <c r="D19" s="242"/>
      <c r="E19" s="242"/>
      <c r="F19" s="242"/>
      <c r="G19" s="242"/>
      <c r="H19" s="242"/>
      <c r="I19" s="242"/>
      <c r="J19" s="242"/>
      <c r="K19" s="242"/>
    </row>
    <row r="23" spans="2:11">
      <c r="B23" s="234" t="s">
        <v>211</v>
      </c>
    </row>
  </sheetData>
  <printOptions horizontalCentered="1"/>
  <pageMargins left="0.7" right="0.7" top="0.75" bottom="0.75" header="0.3" footer="0.3"/>
  <pageSetup scale="83" orientation="landscape" blackAndWhite="1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N42"/>
  <sheetViews>
    <sheetView workbookViewId="0">
      <selection activeCell="K8" sqref="K8"/>
    </sheetView>
  </sheetViews>
  <sheetFormatPr defaultColWidth="9.140625" defaultRowHeight="15"/>
  <cols>
    <col min="1" max="1" width="20.28515625" style="169" customWidth="1"/>
    <col min="2" max="2" width="41" style="169" bestFit="1" customWidth="1"/>
    <col min="3" max="3" width="14.85546875" style="169" customWidth="1"/>
    <col min="4" max="4" width="16.140625" style="169" customWidth="1"/>
    <col min="5" max="5" width="16.28515625" style="169" customWidth="1"/>
    <col min="6" max="6" width="15.28515625" style="169" customWidth="1"/>
    <col min="7" max="7" width="17.140625" style="169" customWidth="1"/>
    <col min="8" max="8" width="39.140625" style="169" bestFit="1" customWidth="1"/>
    <col min="9" max="9" width="16.140625" style="169" customWidth="1"/>
    <col min="10" max="10" width="13.140625" style="169" customWidth="1"/>
    <col min="11" max="11" width="21" style="169" customWidth="1"/>
    <col min="12" max="16384" width="9.140625" style="169"/>
  </cols>
  <sheetData>
    <row r="2" spans="1:11" ht="15.75" thickBot="1">
      <c r="B2" s="229" t="s">
        <v>196</v>
      </c>
      <c r="C2" s="170"/>
      <c r="D2" s="170"/>
      <c r="E2" s="170"/>
    </row>
    <row r="3" spans="1:11" ht="15.75" thickBot="1">
      <c r="A3" s="320"/>
      <c r="B3" s="321" t="s">
        <v>246</v>
      </c>
      <c r="C3" s="322"/>
      <c r="D3" s="322"/>
      <c r="E3" s="323"/>
      <c r="G3" s="329"/>
      <c r="H3" s="330" t="s">
        <v>247</v>
      </c>
      <c r="I3" s="330"/>
      <c r="J3" s="330"/>
      <c r="K3" s="331"/>
    </row>
    <row r="4" spans="1:11" ht="29.25" customHeight="1">
      <c r="A4" s="318" t="s">
        <v>1</v>
      </c>
      <c r="B4" s="318" t="s">
        <v>156</v>
      </c>
      <c r="C4" s="231" t="s">
        <v>222</v>
      </c>
      <c r="D4" s="231" t="s">
        <v>215</v>
      </c>
      <c r="E4" s="319" t="s">
        <v>214</v>
      </c>
      <c r="G4" s="223" t="s">
        <v>1</v>
      </c>
      <c r="H4" s="223" t="s">
        <v>156</v>
      </c>
      <c r="I4" s="231" t="s">
        <v>222</v>
      </c>
      <c r="J4" s="231" t="s">
        <v>216</v>
      </c>
      <c r="K4" s="231" t="s">
        <v>217</v>
      </c>
    </row>
    <row r="5" spans="1:11">
      <c r="A5" s="257" t="s">
        <v>157</v>
      </c>
      <c r="B5" s="257" t="s">
        <v>158</v>
      </c>
      <c r="C5" s="224">
        <v>8552566.0099999979</v>
      </c>
      <c r="D5" s="224">
        <v>1369715.9115702866</v>
      </c>
      <c r="E5" s="224">
        <f>SUM(C5:D5)</f>
        <v>9922281.9215702843</v>
      </c>
      <c r="G5" s="257" t="s">
        <v>157</v>
      </c>
      <c r="H5" s="257" t="s">
        <v>158</v>
      </c>
      <c r="I5" s="224">
        <f>+C5</f>
        <v>8552566.0099999979</v>
      </c>
      <c r="J5" s="224">
        <v>2122314.86</v>
      </c>
      <c r="K5" s="224">
        <f>SUM(I5:J5)</f>
        <v>10674880.869999997</v>
      </c>
    </row>
    <row r="6" spans="1:11">
      <c r="A6" s="257" t="s">
        <v>161</v>
      </c>
      <c r="B6" s="257" t="s">
        <v>162</v>
      </c>
      <c r="C6" s="224">
        <v>4459570.3899999997</v>
      </c>
      <c r="D6" s="224">
        <v>838110.46155905561</v>
      </c>
      <c r="E6" s="224">
        <f>SUM(C6:D6)</f>
        <v>5297680.851559055</v>
      </c>
      <c r="G6" s="257" t="s">
        <v>161</v>
      </c>
      <c r="H6" s="257" t="s">
        <v>162</v>
      </c>
      <c r="I6" s="224">
        <f t="shared" ref="I6:I7" si="0">+C6</f>
        <v>4459570.3899999997</v>
      </c>
      <c r="J6" s="224">
        <v>986233.95</v>
      </c>
      <c r="K6" s="224">
        <f>SUM(I6:J6)</f>
        <v>5445804.3399999999</v>
      </c>
    </row>
    <row r="7" spans="1:11">
      <c r="A7" s="257" t="s">
        <v>159</v>
      </c>
      <c r="B7" s="257" t="s">
        <v>160</v>
      </c>
      <c r="C7" s="224">
        <v>1554161.4700000009</v>
      </c>
      <c r="D7" s="224">
        <v>319801.59392101184</v>
      </c>
      <c r="E7" s="224">
        <f>SUM(C7:D7)</f>
        <v>1873963.0639210127</v>
      </c>
      <c r="G7" s="257" t="s">
        <v>159</v>
      </c>
      <c r="H7" s="257" t="s">
        <v>160</v>
      </c>
      <c r="I7" s="224">
        <f t="shared" si="0"/>
        <v>1554161.4700000009</v>
      </c>
      <c r="J7" s="224">
        <v>398906.34000000008</v>
      </c>
      <c r="K7" s="224">
        <f>SUM(I7:J7)</f>
        <v>1953067.810000001</v>
      </c>
    </row>
    <row r="8" spans="1:11">
      <c r="A8" s="223" t="s">
        <v>89</v>
      </c>
      <c r="B8" s="223"/>
      <c r="C8" s="224">
        <f t="shared" ref="C8:E8" si="1">SUM(C5:C7)</f>
        <v>14566297.869999999</v>
      </c>
      <c r="D8" s="224">
        <f t="shared" si="1"/>
        <v>2527627.967050354</v>
      </c>
      <c r="E8" s="224">
        <f t="shared" si="1"/>
        <v>17093925.837050352</v>
      </c>
      <c r="G8" s="223" t="s">
        <v>89</v>
      </c>
      <c r="H8" s="223"/>
      <c r="I8" s="224">
        <f t="shared" ref="I8:K8" si="2">SUM(I5:I7)</f>
        <v>14566297.869999999</v>
      </c>
      <c r="J8" s="224">
        <f t="shared" si="2"/>
        <v>3507455.1499999994</v>
      </c>
      <c r="K8" s="224">
        <f t="shared" si="2"/>
        <v>18073753.02</v>
      </c>
    </row>
    <row r="10" spans="1:11">
      <c r="B10" s="221" t="s">
        <v>163</v>
      </c>
      <c r="C10" s="221"/>
      <c r="D10" s="221"/>
      <c r="E10" s="222">
        <f>+E5+E6</f>
        <v>15219962.77312934</v>
      </c>
      <c r="F10" s="259"/>
      <c r="H10" s="221" t="s">
        <v>163</v>
      </c>
      <c r="I10" s="221"/>
      <c r="J10" s="221"/>
      <c r="K10" s="222">
        <f>+K5+K6</f>
        <v>16120685.209999997</v>
      </c>
    </row>
    <row r="11" spans="1:11">
      <c r="B11" s="221" t="s">
        <v>91</v>
      </c>
      <c r="C11" s="221"/>
      <c r="D11" s="221"/>
      <c r="E11" s="222">
        <f>+E7</f>
        <v>1873963.0639210127</v>
      </c>
      <c r="F11" s="259"/>
      <c r="H11" s="221" t="s">
        <v>91</v>
      </c>
      <c r="I11" s="221"/>
      <c r="J11" s="221"/>
      <c r="K11" s="222">
        <f>+K7</f>
        <v>1953067.810000001</v>
      </c>
    </row>
    <row r="12" spans="1:11">
      <c r="E12" s="244">
        <f>+E10/E8</f>
        <v>0.89037257551104632</v>
      </c>
      <c r="K12" s="244">
        <f>+K10/K8</f>
        <v>0.89193900083514577</v>
      </c>
    </row>
    <row r="13" spans="1:11">
      <c r="E13" s="244">
        <f>+E11/E8</f>
        <v>0.10962742448895373</v>
      </c>
      <c r="K13" s="244">
        <f>+K11/K8</f>
        <v>0.1080609991648542</v>
      </c>
    </row>
    <row r="15" spans="1:11">
      <c r="A15" s="2"/>
      <c r="B15" s="229" t="s">
        <v>197</v>
      </c>
      <c r="C15" s="229"/>
      <c r="D15" s="229"/>
      <c r="E15" s="229"/>
      <c r="F15" s="22"/>
      <c r="G15" s="2"/>
      <c r="H15" s="229" t="s">
        <v>197</v>
      </c>
      <c r="I15" s="229"/>
      <c r="J15" s="229"/>
      <c r="K15" s="229"/>
    </row>
    <row r="16" spans="1:11">
      <c r="A16" s="243" t="s">
        <v>200</v>
      </c>
      <c r="B16" s="231" t="s">
        <v>199</v>
      </c>
      <c r="C16" s="232" t="s">
        <v>92</v>
      </c>
      <c r="D16" s="232" t="s">
        <v>93</v>
      </c>
      <c r="E16" s="232" t="s">
        <v>0</v>
      </c>
      <c r="G16" s="243" t="s">
        <v>200</v>
      </c>
      <c r="H16" s="231" t="s">
        <v>199</v>
      </c>
      <c r="I16" s="232" t="s">
        <v>92</v>
      </c>
      <c r="J16" s="232" t="s">
        <v>93</v>
      </c>
      <c r="K16" s="232" t="s">
        <v>0</v>
      </c>
    </row>
    <row r="17" spans="1:14">
      <c r="A17" s="223" t="s">
        <v>90</v>
      </c>
      <c r="B17" s="226">
        <v>2.7699999999999999E-2</v>
      </c>
      <c r="C17" s="227">
        <f>E10*B17</f>
        <v>421592.96881568269</v>
      </c>
      <c r="D17" s="227"/>
      <c r="E17" s="227">
        <f>SUM(C17:D17)</f>
        <v>421592.96881568269</v>
      </c>
      <c r="F17" s="258"/>
      <c r="G17" s="223" t="s">
        <v>90</v>
      </c>
      <c r="H17" s="226">
        <v>2.7699999999999999E-2</v>
      </c>
      <c r="I17" s="227">
        <f>K10*H17</f>
        <v>446542.98031699989</v>
      </c>
      <c r="J17" s="227"/>
      <c r="K17" s="227">
        <f>SUM(I17:J17)</f>
        <v>446542.98031699989</v>
      </c>
      <c r="M17" s="328">
        <f>1/H17</f>
        <v>36.101083032490976</v>
      </c>
      <c r="N17" s="169" t="s">
        <v>223</v>
      </c>
    </row>
    <row r="18" spans="1:14">
      <c r="A18" s="223" t="s">
        <v>91</v>
      </c>
      <c r="B18" s="226">
        <v>4.58E-2</v>
      </c>
      <c r="C18" s="227"/>
      <c r="D18" s="227">
        <f>E11*B18</f>
        <v>85827.508327582385</v>
      </c>
      <c r="E18" s="227">
        <f>SUM(C18:D18)</f>
        <v>85827.508327582385</v>
      </c>
      <c r="G18" s="223" t="s">
        <v>91</v>
      </c>
      <c r="H18" s="226">
        <v>4.58E-2</v>
      </c>
      <c r="I18" s="227"/>
      <c r="J18" s="227">
        <f>K11*H18</f>
        <v>89450.505698000052</v>
      </c>
      <c r="K18" s="227">
        <f>SUM(I18:J18)</f>
        <v>89450.505698000052</v>
      </c>
      <c r="M18" s="328">
        <f>1/H18</f>
        <v>21.834061135371179</v>
      </c>
      <c r="N18" s="169" t="s">
        <v>223</v>
      </c>
    </row>
    <row r="19" spans="1:14">
      <c r="A19" s="223" t="s">
        <v>94</v>
      </c>
      <c r="B19" s="225"/>
      <c r="C19" s="228">
        <f>SUM(C17:C18)</f>
        <v>421592.96881568269</v>
      </c>
      <c r="D19" s="228">
        <f>SUM(D17:D18)</f>
        <v>85827.508327582385</v>
      </c>
      <c r="E19" s="227">
        <f>SUM(C19:D19)</f>
        <v>507420.47714326507</v>
      </c>
      <c r="G19" s="223" t="s">
        <v>94</v>
      </c>
      <c r="H19" s="225"/>
      <c r="I19" s="228">
        <f>SUM(I17:I18)</f>
        <v>446542.98031699989</v>
      </c>
      <c r="J19" s="228">
        <f>SUM(J17:J18)</f>
        <v>89450.505698000052</v>
      </c>
      <c r="K19" s="227">
        <f>SUM(I19:J19)</f>
        <v>535993.48601499991</v>
      </c>
    </row>
    <row r="20" spans="1:14">
      <c r="A20" s="225"/>
      <c r="B20" s="230" t="s">
        <v>198</v>
      </c>
      <c r="C20" s="225"/>
      <c r="D20" s="225"/>
      <c r="E20" s="226">
        <f>+E19/E8</f>
        <v>2.9684256383250063E-2</v>
      </c>
      <c r="G20" s="225"/>
      <c r="H20" s="230" t="s">
        <v>198</v>
      </c>
      <c r="I20" s="225"/>
      <c r="J20" s="225"/>
      <c r="K20" s="226">
        <f>+K19/K8</f>
        <v>2.9655904084883857E-2</v>
      </c>
    </row>
    <row r="24" spans="1:14" ht="15.75" thickBot="1"/>
    <row r="25" spans="1:14" ht="15.75" thickBot="1">
      <c r="A25" s="324"/>
      <c r="B25" s="325">
        <v>2015</v>
      </c>
      <c r="C25" s="326"/>
      <c r="D25" s="326"/>
      <c r="E25" s="327"/>
    </row>
    <row r="26" spans="1:14" ht="30">
      <c r="A26" s="318" t="s">
        <v>1</v>
      </c>
      <c r="B26" s="318" t="s">
        <v>156</v>
      </c>
      <c r="C26" s="319" t="s">
        <v>248</v>
      </c>
      <c r="D26" s="319" t="s">
        <v>249</v>
      </c>
      <c r="E26" s="319" t="s">
        <v>214</v>
      </c>
    </row>
    <row r="27" spans="1:14">
      <c r="A27" s="257" t="s">
        <v>157</v>
      </c>
      <c r="B27" s="257" t="s">
        <v>158</v>
      </c>
      <c r="C27" s="224">
        <v>22690714.589999977</v>
      </c>
      <c r="D27" s="224">
        <v>5234884.9030829286</v>
      </c>
      <c r="E27" s="224">
        <f>SUM(C27:D27)</f>
        <v>27925599.493082907</v>
      </c>
    </row>
    <row r="28" spans="1:14">
      <c r="A28" s="257" t="s">
        <v>161</v>
      </c>
      <c r="B28" s="257" t="s">
        <v>162</v>
      </c>
      <c r="C28" s="224">
        <v>6082398.9000000032</v>
      </c>
      <c r="D28" s="224">
        <v>1369286.3155626853</v>
      </c>
      <c r="E28" s="224">
        <f>SUM(C28:D28)</f>
        <v>7451685.2155626882</v>
      </c>
    </row>
    <row r="29" spans="1:14">
      <c r="A29" s="257" t="s">
        <v>159</v>
      </c>
      <c r="B29" s="257" t="s">
        <v>160</v>
      </c>
      <c r="C29" s="224">
        <v>1966094.650000002</v>
      </c>
      <c r="D29" s="224">
        <v>413552.23053104739</v>
      </c>
      <c r="E29" s="224">
        <f>SUM(C29:D29)</f>
        <v>2379646.8805310493</v>
      </c>
    </row>
    <row r="30" spans="1:14">
      <c r="A30" s="223" t="s">
        <v>89</v>
      </c>
      <c r="B30" s="223"/>
      <c r="C30" s="224">
        <f t="shared" ref="C30:E30" si="3">SUM(C27:C29)</f>
        <v>30739208.139999982</v>
      </c>
      <c r="D30" s="224">
        <f t="shared" si="3"/>
        <v>7017723.4491766607</v>
      </c>
      <c r="E30" s="224">
        <f t="shared" si="3"/>
        <v>37756931.589176647</v>
      </c>
    </row>
    <row r="32" spans="1:14">
      <c r="B32" s="221" t="s">
        <v>163</v>
      </c>
      <c r="C32" s="221"/>
      <c r="D32" s="221"/>
      <c r="E32" s="222">
        <f>+E27+E28</f>
        <v>35377284.708645597</v>
      </c>
    </row>
    <row r="33" spans="1:8">
      <c r="B33" s="221" t="s">
        <v>91</v>
      </c>
      <c r="C33" s="221"/>
      <c r="D33" s="221"/>
      <c r="E33" s="222">
        <f>+E29</f>
        <v>2379646.8805310493</v>
      </c>
    </row>
    <row r="34" spans="1:8">
      <c r="E34" s="244">
        <f>+E32/E30</f>
        <v>0.93697456916193911</v>
      </c>
    </row>
    <row r="35" spans="1:8">
      <c r="E35" s="244">
        <f>+E33/E30</f>
        <v>6.3025430838060892E-2</v>
      </c>
    </row>
    <row r="37" spans="1:8">
      <c r="A37" s="2"/>
      <c r="B37" s="229" t="s">
        <v>197</v>
      </c>
      <c r="C37" s="229"/>
      <c r="D37" s="229"/>
      <c r="E37" s="229"/>
    </row>
    <row r="38" spans="1:8">
      <c r="A38" s="243" t="s">
        <v>200</v>
      </c>
      <c r="B38" s="231" t="s">
        <v>199</v>
      </c>
      <c r="C38" s="232" t="s">
        <v>92</v>
      </c>
      <c r="D38" s="232" t="s">
        <v>93</v>
      </c>
      <c r="E38" s="232" t="s">
        <v>0</v>
      </c>
    </row>
    <row r="39" spans="1:8">
      <c r="A39" s="223" t="s">
        <v>90</v>
      </c>
      <c r="B39" s="226">
        <v>2.7699999999999999E-2</v>
      </c>
      <c r="C39" s="227">
        <f>E32*B39</f>
        <v>979950.78642948298</v>
      </c>
      <c r="D39" s="227"/>
      <c r="E39" s="227">
        <f>SUM(C39:D39)</f>
        <v>979950.78642948298</v>
      </c>
      <c r="G39" s="328">
        <f>1/B39</f>
        <v>36.101083032490976</v>
      </c>
      <c r="H39" s="169" t="s">
        <v>223</v>
      </c>
    </row>
    <row r="40" spans="1:8">
      <c r="A40" s="223" t="s">
        <v>91</v>
      </c>
      <c r="B40" s="226">
        <v>4.58E-2</v>
      </c>
      <c r="C40" s="227"/>
      <c r="D40" s="227">
        <f>E33*B40</f>
        <v>108987.82712832207</v>
      </c>
      <c r="E40" s="227">
        <f>SUM(C40:D40)</f>
        <v>108987.82712832207</v>
      </c>
      <c r="G40" s="328">
        <f>1/B40</f>
        <v>21.834061135371179</v>
      </c>
      <c r="H40" s="169" t="s">
        <v>223</v>
      </c>
    </row>
    <row r="41" spans="1:8">
      <c r="A41" s="223" t="s">
        <v>94</v>
      </c>
      <c r="B41" s="225"/>
      <c r="C41" s="228">
        <f>SUM(C39:C40)</f>
        <v>979950.78642948298</v>
      </c>
      <c r="D41" s="228">
        <f>SUM(D39:D40)</f>
        <v>108987.82712832207</v>
      </c>
      <c r="E41" s="227">
        <f>SUM(C41:D41)</f>
        <v>1088938.6135578051</v>
      </c>
    </row>
    <row r="42" spans="1:8">
      <c r="A42" s="225"/>
      <c r="B42" s="230" t="s">
        <v>198</v>
      </c>
      <c r="C42" s="225"/>
      <c r="D42" s="225"/>
      <c r="E42" s="226">
        <f>+E41/E30</f>
        <v>2.8840760298168899E-2</v>
      </c>
    </row>
  </sheetData>
  <pageMargins left="0.7" right="0.7" top="0.75" bottom="0.75" header="0.3" footer="0.3"/>
  <pageSetup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77"/>
  <sheetViews>
    <sheetView topLeftCell="F1" zoomScaleNormal="100" workbookViewId="0">
      <selection activeCell="M34" sqref="M34"/>
    </sheetView>
  </sheetViews>
  <sheetFormatPr defaultColWidth="9.140625" defaultRowHeight="10.5"/>
  <cols>
    <col min="1" max="1" width="5.28515625" style="2" hidden="1" customWidth="1"/>
    <col min="2" max="2" width="42" style="2" hidden="1" customWidth="1"/>
    <col min="3" max="4" width="11.5703125" style="2" hidden="1" customWidth="1"/>
    <col min="5" max="5" width="23" style="2" hidden="1" customWidth="1"/>
    <col min="6" max="6" width="9.140625" style="2"/>
    <col min="7" max="7" width="6.5703125" style="2" customWidth="1"/>
    <col min="8" max="8" width="42" style="2" bestFit="1" customWidth="1"/>
    <col min="9" max="11" width="11.5703125" style="2" customWidth="1"/>
    <col min="12" max="16384" width="9.140625" style="2"/>
  </cols>
  <sheetData>
    <row r="1" spans="1:11" ht="13.5" thickBot="1">
      <c r="A1" s="23"/>
      <c r="B1" s="24"/>
      <c r="C1" s="24"/>
      <c r="D1" s="24"/>
      <c r="E1" s="25" t="s">
        <v>95</v>
      </c>
      <c r="F1" s="26"/>
      <c r="G1" s="26"/>
      <c r="H1" s="26"/>
    </row>
    <row r="2" spans="1:11" ht="12.75">
      <c r="A2" s="27"/>
      <c r="B2" s="28"/>
      <c r="C2" s="28"/>
      <c r="D2" s="28"/>
      <c r="E2" s="29" t="s">
        <v>96</v>
      </c>
      <c r="F2" s="26"/>
      <c r="G2" s="23"/>
      <c r="H2" s="24"/>
      <c r="I2" s="24"/>
      <c r="J2" s="24"/>
      <c r="K2" s="25" t="s">
        <v>97</v>
      </c>
    </row>
    <row r="3" spans="1:11" ht="12.75">
      <c r="A3" s="30"/>
      <c r="B3" s="28"/>
      <c r="C3" s="28"/>
      <c r="D3" s="28"/>
      <c r="E3" s="31"/>
      <c r="F3" s="26"/>
      <c r="G3" s="27"/>
      <c r="H3" s="28"/>
      <c r="I3" s="28"/>
      <c r="J3" s="28"/>
      <c r="K3" s="29" t="s">
        <v>98</v>
      </c>
    </row>
    <row r="4" spans="1:11" ht="12.75">
      <c r="A4" s="32" t="s">
        <v>99</v>
      </c>
      <c r="B4" s="33"/>
      <c r="C4" s="34"/>
      <c r="D4" s="34"/>
      <c r="E4" s="35"/>
      <c r="F4" s="26"/>
      <c r="G4" s="30"/>
      <c r="H4" s="28"/>
      <c r="I4" s="28"/>
      <c r="J4" s="28"/>
      <c r="K4" s="29"/>
    </row>
    <row r="5" spans="1:11" ht="12.75">
      <c r="A5" s="36" t="s">
        <v>100</v>
      </c>
      <c r="B5" s="33"/>
      <c r="C5" s="34"/>
      <c r="D5" s="34"/>
      <c r="E5" s="35"/>
      <c r="F5" s="26"/>
      <c r="G5" s="32" t="s">
        <v>99</v>
      </c>
      <c r="H5" s="33"/>
      <c r="I5" s="34"/>
      <c r="J5" s="34"/>
      <c r="K5" s="35"/>
    </row>
    <row r="6" spans="1:11" ht="12.75">
      <c r="A6" s="36" t="s">
        <v>101</v>
      </c>
      <c r="B6" s="33"/>
      <c r="C6" s="34"/>
      <c r="D6" s="34"/>
      <c r="E6" s="35"/>
      <c r="F6" s="26"/>
      <c r="G6" s="36" t="s">
        <v>100</v>
      </c>
      <c r="H6" s="33"/>
      <c r="I6" s="34"/>
      <c r="J6" s="34"/>
      <c r="K6" s="35"/>
    </row>
    <row r="7" spans="1:11" ht="12.75">
      <c r="A7" s="32" t="s">
        <v>102</v>
      </c>
      <c r="B7" s="33"/>
      <c r="C7" s="34"/>
      <c r="D7" s="34"/>
      <c r="E7" s="35"/>
      <c r="F7" s="26"/>
      <c r="G7" s="36" t="s">
        <v>103</v>
      </c>
      <c r="H7" s="33"/>
      <c r="I7" s="34"/>
      <c r="J7" s="34"/>
      <c r="K7" s="35"/>
    </row>
    <row r="8" spans="1:11" ht="12.75">
      <c r="A8" s="37"/>
      <c r="B8" s="28"/>
      <c r="C8" s="28"/>
      <c r="D8" s="28"/>
      <c r="E8" s="31"/>
      <c r="F8" s="26"/>
      <c r="G8" s="32" t="s">
        <v>104</v>
      </c>
      <c r="H8" s="33"/>
      <c r="I8" s="34"/>
      <c r="J8" s="34"/>
      <c r="K8" s="35"/>
    </row>
    <row r="9" spans="1:11" ht="12.75">
      <c r="A9" s="30"/>
      <c r="B9" s="28"/>
      <c r="C9" s="28"/>
      <c r="D9" s="28"/>
      <c r="E9" s="31"/>
      <c r="F9" s="26"/>
      <c r="G9" s="37"/>
      <c r="H9" s="28"/>
      <c r="I9" s="28"/>
      <c r="J9" s="28"/>
      <c r="K9" s="31"/>
    </row>
    <row r="10" spans="1:11" ht="12.75">
      <c r="A10" s="38" t="s">
        <v>105</v>
      </c>
      <c r="B10" s="28"/>
      <c r="C10" s="39" t="s">
        <v>106</v>
      </c>
      <c r="D10" s="39"/>
      <c r="E10" s="40" t="s">
        <v>107</v>
      </c>
      <c r="F10" s="26"/>
      <c r="G10" s="30"/>
      <c r="H10" s="28"/>
      <c r="I10" s="28"/>
      <c r="J10" s="28"/>
      <c r="K10" s="31"/>
    </row>
    <row r="11" spans="1:11" ht="12.75">
      <c r="A11" s="41" t="s">
        <v>108</v>
      </c>
      <c r="B11" s="42" t="s">
        <v>109</v>
      </c>
      <c r="C11" s="43" t="s">
        <v>110</v>
      </c>
      <c r="D11" s="43" t="s">
        <v>111</v>
      </c>
      <c r="E11" s="44" t="s">
        <v>112</v>
      </c>
      <c r="F11" s="26"/>
      <c r="G11" s="38" t="s">
        <v>105</v>
      </c>
      <c r="H11" s="28"/>
      <c r="I11" s="39" t="s">
        <v>106</v>
      </c>
      <c r="J11" s="39"/>
      <c r="K11" s="40" t="s">
        <v>107</v>
      </c>
    </row>
    <row r="12" spans="1:11" ht="12.75">
      <c r="A12" s="45"/>
      <c r="B12" s="46"/>
      <c r="C12" s="46"/>
      <c r="D12" s="46"/>
      <c r="E12" s="47"/>
      <c r="F12" s="26"/>
      <c r="G12" s="41" t="s">
        <v>108</v>
      </c>
      <c r="H12" s="42" t="s">
        <v>109</v>
      </c>
      <c r="I12" s="43" t="s">
        <v>110</v>
      </c>
      <c r="J12" s="43" t="s">
        <v>111</v>
      </c>
      <c r="K12" s="44" t="s">
        <v>112</v>
      </c>
    </row>
    <row r="13" spans="1:11" ht="12.75">
      <c r="A13" s="48">
        <v>1</v>
      </c>
      <c r="B13" s="28" t="s">
        <v>113</v>
      </c>
      <c r="C13" s="49">
        <v>3.95E-2</v>
      </c>
      <c r="D13" s="49">
        <v>2.47E-2</v>
      </c>
      <c r="E13" s="50">
        <v>1E-3</v>
      </c>
      <c r="F13" s="26"/>
      <c r="G13" s="45"/>
      <c r="H13" s="46"/>
      <c r="I13" s="46"/>
      <c r="J13" s="46"/>
      <c r="K13" s="47"/>
    </row>
    <row r="14" spans="1:11" ht="12.75">
      <c r="A14" s="48">
        <v>2</v>
      </c>
      <c r="B14" s="28" t="s">
        <v>114</v>
      </c>
      <c r="C14" s="49">
        <v>0.50049999999999994</v>
      </c>
      <c r="D14" s="49">
        <v>6.7000000000000004E-2</v>
      </c>
      <c r="E14" s="50">
        <v>3.3500000000000002E-2</v>
      </c>
      <c r="F14" s="26"/>
      <c r="G14" s="48">
        <v>1</v>
      </c>
      <c r="H14" s="28" t="s">
        <v>113</v>
      </c>
      <c r="I14" s="51">
        <v>0.04</v>
      </c>
      <c r="J14" s="51">
        <v>2.6800000000000001E-2</v>
      </c>
      <c r="K14" s="50">
        <f>ROUND(I14*J14,4)</f>
        <v>1.1000000000000001E-3</v>
      </c>
    </row>
    <row r="15" spans="1:11" ht="12.75">
      <c r="A15" s="48">
        <v>3</v>
      </c>
      <c r="B15" s="28" t="s">
        <v>115</v>
      </c>
      <c r="C15" s="49">
        <v>0</v>
      </c>
      <c r="D15" s="49">
        <v>0</v>
      </c>
      <c r="E15" s="50">
        <v>0</v>
      </c>
      <c r="F15" s="26"/>
      <c r="G15" s="48">
        <v>2</v>
      </c>
      <c r="H15" s="28" t="s">
        <v>114</v>
      </c>
      <c r="I15" s="52">
        <f>I18-I16-I17-I14</f>
        <v>0.48000000000000004</v>
      </c>
      <c r="J15" s="51">
        <v>6.1600000000000002E-2</v>
      </c>
      <c r="K15" s="50">
        <f>ROUND(I15*J15,4)</f>
        <v>2.9600000000000001E-2</v>
      </c>
    </row>
    <row r="16" spans="1:11" ht="12.75">
      <c r="A16" s="48">
        <v>4</v>
      </c>
      <c r="B16" s="28" t="s">
        <v>116</v>
      </c>
      <c r="C16" s="49">
        <v>0.46</v>
      </c>
      <c r="D16" s="53">
        <v>0.10100000000000001</v>
      </c>
      <c r="E16" s="50">
        <v>4.65E-2</v>
      </c>
      <c r="F16" s="26"/>
      <c r="G16" s="48">
        <v>3</v>
      </c>
      <c r="H16" s="28" t="s">
        <v>115</v>
      </c>
      <c r="I16" s="52">
        <v>0</v>
      </c>
      <c r="J16" s="52">
        <v>0</v>
      </c>
      <c r="K16" s="50">
        <f>ROUND(I16*J16,4)</f>
        <v>0</v>
      </c>
    </row>
    <row r="17" spans="1:11" ht="12.75">
      <c r="A17" s="48">
        <v>5</v>
      </c>
      <c r="B17" s="28" t="s">
        <v>117</v>
      </c>
      <c r="C17" s="54">
        <v>1</v>
      </c>
      <c r="D17" s="49"/>
      <c r="E17" s="55">
        <v>8.1000000000000003E-2</v>
      </c>
      <c r="F17" s="26"/>
      <c r="G17" s="48">
        <v>4</v>
      </c>
      <c r="H17" s="28" t="s">
        <v>116</v>
      </c>
      <c r="I17" s="49">
        <v>0.48</v>
      </c>
      <c r="J17" s="53">
        <v>9.8000000000000004E-2</v>
      </c>
      <c r="K17" s="50">
        <f>ROUND(I17*J17,4)</f>
        <v>4.7E-2</v>
      </c>
    </row>
    <row r="18" spans="1:11" ht="12.75">
      <c r="A18" s="48">
        <v>6</v>
      </c>
      <c r="B18" s="28"/>
      <c r="C18" s="49"/>
      <c r="D18" s="49"/>
      <c r="E18" s="50"/>
      <c r="F18" s="26"/>
      <c r="G18" s="48">
        <v>5</v>
      </c>
      <c r="H18" s="28" t="s">
        <v>117</v>
      </c>
      <c r="I18" s="54">
        <v>1</v>
      </c>
      <c r="J18" s="52"/>
      <c r="K18" s="55">
        <f>SUM(K14:K17)</f>
        <v>7.7700000000000005E-2</v>
      </c>
    </row>
    <row r="19" spans="1:11" ht="12.75">
      <c r="A19" s="48">
        <v>7</v>
      </c>
      <c r="B19" s="28" t="s">
        <v>118</v>
      </c>
      <c r="C19" s="49">
        <v>3.95E-2</v>
      </c>
      <c r="D19" s="49">
        <v>1.6055E-2</v>
      </c>
      <c r="E19" s="50">
        <v>6.9999999999999999E-4</v>
      </c>
      <c r="F19" s="26"/>
      <c r="G19" s="48">
        <v>6</v>
      </c>
      <c r="H19" s="28"/>
      <c r="I19" s="52"/>
      <c r="J19" s="52"/>
      <c r="K19" s="50"/>
    </row>
    <row r="20" spans="1:11" ht="12.75">
      <c r="A20" s="48">
        <v>8</v>
      </c>
      <c r="B20" s="28" t="s">
        <v>119</v>
      </c>
      <c r="C20" s="49">
        <v>0.50049999999999994</v>
      </c>
      <c r="D20" s="49">
        <v>4.3550000000000005E-2</v>
      </c>
      <c r="E20" s="50">
        <v>2.18E-2</v>
      </c>
      <c r="F20" s="26"/>
      <c r="G20" s="48">
        <v>7</v>
      </c>
      <c r="H20" s="28" t="s">
        <v>118</v>
      </c>
      <c r="I20" s="52">
        <f>I14</f>
        <v>0.04</v>
      </c>
      <c r="J20" s="52">
        <f>J14*0.65</f>
        <v>1.7420000000000001E-2</v>
      </c>
      <c r="K20" s="50">
        <f>ROUND(K14*0.65,4)</f>
        <v>6.9999999999999999E-4</v>
      </c>
    </row>
    <row r="21" spans="1:11" ht="12.75">
      <c r="A21" s="48">
        <v>9</v>
      </c>
      <c r="B21" s="28" t="s">
        <v>115</v>
      </c>
      <c r="C21" s="49">
        <v>0</v>
      </c>
      <c r="D21" s="49">
        <v>0</v>
      </c>
      <c r="E21" s="50">
        <v>0</v>
      </c>
      <c r="F21" s="26"/>
      <c r="G21" s="48">
        <v>8</v>
      </c>
      <c r="H21" s="28" t="s">
        <v>119</v>
      </c>
      <c r="I21" s="52">
        <f>I15</f>
        <v>0.48000000000000004</v>
      </c>
      <c r="J21" s="52">
        <f>J15*0.65</f>
        <v>4.0039999999999999E-2</v>
      </c>
      <c r="K21" s="50">
        <f>ROUND(K15*0.65,4)</f>
        <v>1.9199999999999998E-2</v>
      </c>
    </row>
    <row r="22" spans="1:11" ht="12.75">
      <c r="A22" s="48">
        <v>10</v>
      </c>
      <c r="B22" s="28" t="s">
        <v>116</v>
      </c>
      <c r="C22" s="49">
        <v>0.46</v>
      </c>
      <c r="D22" s="53">
        <v>0.10100000000000001</v>
      </c>
      <c r="E22" s="50">
        <v>4.65E-2</v>
      </c>
      <c r="F22" s="26"/>
      <c r="G22" s="48">
        <v>9</v>
      </c>
      <c r="H22" s="28" t="s">
        <v>115</v>
      </c>
      <c r="I22" s="52">
        <f>I16</f>
        <v>0</v>
      </c>
      <c r="J22" s="52">
        <f>J16</f>
        <v>0</v>
      </c>
      <c r="K22" s="50">
        <f>ROUND(I22*J22,4)</f>
        <v>0</v>
      </c>
    </row>
    <row r="23" spans="1:11" ht="12.75">
      <c r="A23" s="48">
        <v>11</v>
      </c>
      <c r="B23" s="28" t="s">
        <v>120</v>
      </c>
      <c r="C23" s="54">
        <v>1</v>
      </c>
      <c r="D23" s="49"/>
      <c r="E23" s="55">
        <v>6.9000000000000006E-2</v>
      </c>
      <c r="F23" s="26"/>
      <c r="G23" s="48">
        <v>10</v>
      </c>
      <c r="H23" s="28" t="s">
        <v>116</v>
      </c>
      <c r="I23" s="49">
        <f>I17</f>
        <v>0.48</v>
      </c>
      <c r="J23" s="53">
        <f>J17</f>
        <v>9.8000000000000004E-2</v>
      </c>
      <c r="K23" s="50">
        <f>ROUND(I23*J23,4)</f>
        <v>4.7E-2</v>
      </c>
    </row>
    <row r="24" spans="1:11" ht="13.5" thickBot="1">
      <c r="A24" s="56"/>
      <c r="B24" s="57"/>
      <c r="C24" s="58"/>
      <c r="D24" s="58"/>
      <c r="E24" s="59"/>
      <c r="F24" s="26"/>
      <c r="G24" s="48">
        <v>11</v>
      </c>
      <c r="H24" s="28" t="s">
        <v>120</v>
      </c>
      <c r="I24" s="54">
        <f>SUM(I20:I23)</f>
        <v>1</v>
      </c>
      <c r="J24" s="52"/>
      <c r="K24" s="55">
        <f>SUM(K20:K23)</f>
        <v>6.6900000000000001E-2</v>
      </c>
    </row>
    <row r="25" spans="1:11" ht="13.5" thickBot="1">
      <c r="A25" s="26"/>
      <c r="B25" s="26"/>
      <c r="C25" s="26"/>
      <c r="D25" s="26"/>
      <c r="E25" s="26"/>
      <c r="F25" s="26"/>
      <c r="G25" s="56"/>
      <c r="H25" s="57"/>
      <c r="I25" s="58"/>
      <c r="J25" s="58"/>
      <c r="K25" s="59"/>
    </row>
    <row r="26" spans="1:11" ht="12.75">
      <c r="A26" s="23"/>
      <c r="B26" s="24"/>
      <c r="C26" s="24"/>
      <c r="D26" s="24"/>
      <c r="E26" s="25" t="s">
        <v>121</v>
      </c>
      <c r="F26" s="26"/>
    </row>
    <row r="27" spans="1:11" ht="12.75">
      <c r="A27" s="27"/>
      <c r="B27" s="28"/>
      <c r="C27" s="28"/>
      <c r="D27" s="28"/>
      <c r="E27" s="29" t="s">
        <v>96</v>
      </c>
      <c r="F27" s="26"/>
    </row>
    <row r="28" spans="1:11" ht="12.75">
      <c r="A28" s="30"/>
      <c r="B28" s="28"/>
      <c r="C28" s="28"/>
      <c r="D28" s="28"/>
      <c r="E28" s="29"/>
      <c r="F28" s="26"/>
    </row>
    <row r="29" spans="1:11">
      <c r="A29" s="26"/>
      <c r="B29" s="26"/>
      <c r="C29" s="26"/>
      <c r="D29" s="26"/>
      <c r="E29" s="26"/>
      <c r="F29" s="60"/>
      <c r="G29" s="60"/>
      <c r="H29" s="60"/>
    </row>
    <row r="30" spans="1:11">
      <c r="A30" s="26"/>
      <c r="B30" s="26"/>
      <c r="C30" s="26"/>
      <c r="D30" s="26"/>
      <c r="E30" s="26"/>
      <c r="F30" s="26"/>
      <c r="G30" s="26"/>
      <c r="H30" s="26"/>
    </row>
    <row r="31" spans="1:11" ht="11.25" thickBot="1">
      <c r="A31" s="26"/>
      <c r="B31" s="26"/>
      <c r="C31" s="26"/>
      <c r="D31" s="26"/>
      <c r="E31" s="26"/>
      <c r="F31" s="26"/>
      <c r="G31" s="26"/>
      <c r="H31" s="26"/>
    </row>
    <row r="32" spans="1:11" ht="12.75">
      <c r="A32" s="23"/>
      <c r="B32" s="61"/>
      <c r="C32" s="62"/>
      <c r="D32" s="24"/>
      <c r="E32" s="25" t="s">
        <v>121</v>
      </c>
      <c r="F32" s="26"/>
      <c r="G32" s="26"/>
      <c r="H32" s="26"/>
    </row>
    <row r="33" spans="1:8" ht="12.75">
      <c r="A33" s="30"/>
      <c r="B33" s="28"/>
      <c r="C33" s="28"/>
      <c r="D33" s="28"/>
      <c r="E33" s="29" t="s">
        <v>96</v>
      </c>
      <c r="F33" s="26"/>
      <c r="G33" s="26"/>
      <c r="H33" s="26"/>
    </row>
    <row r="34" spans="1:8" ht="12.75">
      <c r="A34" s="63"/>
      <c r="B34" s="34"/>
      <c r="C34" s="64"/>
      <c r="D34" s="64"/>
      <c r="E34" s="65"/>
      <c r="F34" s="26"/>
      <c r="G34" s="26"/>
      <c r="H34" s="26"/>
    </row>
    <row r="35" spans="1:8" ht="12.75">
      <c r="A35" s="32" t="s">
        <v>99</v>
      </c>
      <c r="B35" s="34"/>
      <c r="C35" s="34"/>
      <c r="D35" s="34"/>
      <c r="E35" s="35"/>
      <c r="F35" s="26"/>
      <c r="G35" s="26"/>
      <c r="H35" s="26"/>
    </row>
    <row r="36" spans="1:8" ht="12.75">
      <c r="A36" s="36" t="s">
        <v>123</v>
      </c>
      <c r="B36" s="34"/>
      <c r="C36" s="34"/>
      <c r="D36" s="34"/>
      <c r="E36" s="35"/>
      <c r="F36" s="26"/>
      <c r="G36" s="26"/>
      <c r="H36" s="26"/>
    </row>
    <row r="37" spans="1:8" ht="12.75">
      <c r="A37" s="36" t="s">
        <v>103</v>
      </c>
      <c r="B37" s="34"/>
      <c r="C37" s="34"/>
      <c r="D37" s="34"/>
      <c r="E37" s="35"/>
      <c r="F37" s="26"/>
      <c r="G37" s="26"/>
      <c r="H37" s="26"/>
    </row>
    <row r="38" spans="1:8" ht="12.75">
      <c r="A38" s="32" t="s">
        <v>122</v>
      </c>
      <c r="B38" s="34"/>
      <c r="C38" s="34"/>
      <c r="D38" s="34"/>
      <c r="E38" s="35"/>
      <c r="F38" s="26"/>
      <c r="G38" s="26"/>
      <c r="H38" s="26"/>
    </row>
    <row r="39" spans="1:8" ht="12.75">
      <c r="A39" s="63"/>
      <c r="B39" s="64"/>
      <c r="C39" s="64"/>
      <c r="D39" s="64"/>
      <c r="E39" s="65"/>
      <c r="F39" s="26"/>
      <c r="G39" s="26"/>
      <c r="H39" s="26"/>
    </row>
    <row r="40" spans="1:8">
      <c r="A40" s="66"/>
      <c r="B40" s="60"/>
      <c r="C40" s="60"/>
      <c r="D40" s="60"/>
      <c r="E40" s="67"/>
      <c r="F40" s="26"/>
      <c r="G40" s="26"/>
      <c r="H40" s="26"/>
    </row>
    <row r="41" spans="1:8" ht="12.75">
      <c r="A41" s="38" t="s">
        <v>105</v>
      </c>
      <c r="B41" s="64"/>
      <c r="C41" s="64"/>
      <c r="D41" s="64"/>
      <c r="E41" s="65"/>
      <c r="F41" s="26"/>
      <c r="G41" s="26"/>
      <c r="H41" s="26"/>
    </row>
    <row r="42" spans="1:8" ht="12.75">
      <c r="A42" s="41" t="s">
        <v>108</v>
      </c>
      <c r="B42" s="68" t="s">
        <v>109</v>
      </c>
      <c r="C42" s="69" t="s">
        <v>124</v>
      </c>
      <c r="D42" s="69" t="s">
        <v>125</v>
      </c>
      <c r="E42" s="70" t="s">
        <v>126</v>
      </c>
    </row>
    <row r="43" spans="1:8">
      <c r="A43" s="71"/>
      <c r="B43" s="72"/>
      <c r="C43" s="72"/>
      <c r="D43" s="72"/>
      <c r="E43" s="73"/>
    </row>
    <row r="44" spans="1:8">
      <c r="A44" s="71"/>
      <c r="B44" s="72"/>
      <c r="C44" s="72"/>
      <c r="D44" s="72"/>
      <c r="E44" s="73"/>
    </row>
    <row r="45" spans="1:8" ht="12.75">
      <c r="A45" s="74">
        <v>1</v>
      </c>
      <c r="B45" s="75" t="s">
        <v>127</v>
      </c>
      <c r="C45" s="76"/>
      <c r="D45" s="76"/>
      <c r="E45" s="77">
        <v>4.444E-3</v>
      </c>
    </row>
    <row r="46" spans="1:8" ht="12.75">
      <c r="A46" s="74">
        <v>2</v>
      </c>
      <c r="B46" s="28" t="s">
        <v>128</v>
      </c>
      <c r="C46" s="76"/>
      <c r="D46" s="76"/>
      <c r="E46" s="77">
        <v>2E-3</v>
      </c>
    </row>
    <row r="47" spans="1:8" ht="12.75">
      <c r="A47" s="74">
        <v>3</v>
      </c>
      <c r="B47" s="78" t="str">
        <f>"STATE UTILITY TAX ( "&amp;D47*100&amp;"% - ( LINE 1 * "&amp;D47*100&amp;"% )  )"</f>
        <v>STATE UTILITY TAX ( 3.873% - ( LINE 1 * 3.873% )  )</v>
      </c>
      <c r="C47" s="79"/>
      <c r="D47" s="80">
        <v>3.8730000000000001E-2</v>
      </c>
      <c r="E47" s="81">
        <f>ROUND(D47-(D47*E45),6)</f>
        <v>3.8558000000000002E-2</v>
      </c>
    </row>
    <row r="48" spans="1:8" ht="12.75">
      <c r="A48" s="74">
        <v>4</v>
      </c>
      <c r="B48" s="28"/>
      <c r="C48" s="76"/>
      <c r="D48" s="76"/>
      <c r="E48" s="77"/>
    </row>
    <row r="49" spans="1:5" ht="12.75">
      <c r="A49" s="74">
        <v>5</v>
      </c>
      <c r="B49" s="78" t="s">
        <v>129</v>
      </c>
      <c r="C49" s="76"/>
      <c r="D49" s="76"/>
      <c r="E49" s="77">
        <f>SUM(E45:E48)</f>
        <v>4.5002E-2</v>
      </c>
    </row>
    <row r="50" spans="1:5" ht="12.75">
      <c r="A50" s="74">
        <v>6</v>
      </c>
      <c r="B50" s="28"/>
      <c r="C50" s="28"/>
      <c r="D50" s="28"/>
      <c r="E50" s="31"/>
    </row>
    <row r="51" spans="1:5" ht="12.75">
      <c r="A51" s="74">
        <v>7</v>
      </c>
      <c r="B51" s="79" t="s">
        <v>130</v>
      </c>
      <c r="C51" s="79"/>
      <c r="D51" s="79"/>
      <c r="E51" s="77">
        <f>ROUND(1-E49,6)</f>
        <v>0.95499800000000001</v>
      </c>
    </row>
    <row r="52" spans="1:5" ht="12.75">
      <c r="A52" s="74">
        <v>8</v>
      </c>
      <c r="B52" s="78" t="s">
        <v>131</v>
      </c>
      <c r="C52" s="76"/>
      <c r="D52" s="82">
        <v>0.35</v>
      </c>
      <c r="E52" s="77">
        <f>ROUND(E51*D52,6)</f>
        <v>0.33424900000000002</v>
      </c>
    </row>
    <row r="53" spans="1:5" ht="12.75">
      <c r="A53" s="74">
        <v>9</v>
      </c>
      <c r="B53" s="75"/>
      <c r="C53" s="76"/>
      <c r="D53" s="76"/>
      <c r="E53" s="83"/>
    </row>
    <row r="54" spans="1:5" ht="13.5" thickBot="1">
      <c r="A54" s="74">
        <v>10</v>
      </c>
      <c r="B54" s="75" t="s">
        <v>123</v>
      </c>
      <c r="C54" s="76"/>
      <c r="D54" s="76"/>
      <c r="E54" s="84">
        <f>E51-E52</f>
        <v>0.620749</v>
      </c>
    </row>
    <row r="55" spans="1:5" ht="12" thickTop="1" thickBot="1">
      <c r="A55" s="85"/>
      <c r="B55" s="86"/>
      <c r="C55" s="86"/>
      <c r="D55" s="86"/>
      <c r="E55" s="87"/>
    </row>
    <row r="56" spans="1:5" ht="11.25" thickBot="1"/>
    <row r="57" spans="1:5" ht="12.75">
      <c r="A57" s="88" t="s">
        <v>2</v>
      </c>
      <c r="B57" s="89"/>
      <c r="C57" s="89"/>
      <c r="D57" s="89"/>
      <c r="E57" s="90"/>
    </row>
    <row r="58" spans="1:5" ht="12.75">
      <c r="A58" s="91" t="s">
        <v>132</v>
      </c>
      <c r="B58" s="92"/>
      <c r="C58" s="92"/>
      <c r="D58" s="92"/>
      <c r="E58" s="93"/>
    </row>
    <row r="59" spans="1:5" ht="12.75">
      <c r="A59" s="91" t="s">
        <v>133</v>
      </c>
      <c r="B59" s="92"/>
      <c r="C59" s="92"/>
      <c r="D59" s="92"/>
      <c r="E59" s="93"/>
    </row>
    <row r="60" spans="1:5" ht="13.5">
      <c r="A60" s="94" t="s">
        <v>134</v>
      </c>
      <c r="B60" s="95"/>
      <c r="C60" s="95"/>
      <c r="D60" s="95"/>
      <c r="E60" s="96"/>
    </row>
    <row r="61" spans="1:5" ht="12.75">
      <c r="A61" s="97"/>
      <c r="B61" s="98"/>
      <c r="C61" s="98"/>
      <c r="D61" s="98"/>
      <c r="E61" s="99"/>
    </row>
    <row r="62" spans="1:5" ht="12.75">
      <c r="A62" s="74"/>
      <c r="B62" s="100"/>
      <c r="C62" s="100"/>
      <c r="D62" s="100"/>
      <c r="E62" s="101" t="s">
        <v>135</v>
      </c>
    </row>
    <row r="63" spans="1:5" ht="12.75">
      <c r="A63" s="102" t="s">
        <v>136</v>
      </c>
      <c r="B63" s="103" t="s">
        <v>137</v>
      </c>
      <c r="C63" s="103"/>
      <c r="D63" s="103"/>
      <c r="E63" s="104" t="s">
        <v>138</v>
      </c>
    </row>
    <row r="64" spans="1:5" ht="12.75">
      <c r="A64" s="74"/>
      <c r="B64" s="98"/>
      <c r="C64" s="98"/>
      <c r="D64" s="98"/>
      <c r="E64" s="99"/>
    </row>
    <row r="65" spans="1:5" ht="12.75">
      <c r="A65" s="74">
        <v>1</v>
      </c>
      <c r="B65" s="98" t="s">
        <v>139</v>
      </c>
      <c r="C65" s="98"/>
      <c r="D65" s="98"/>
      <c r="E65" s="105">
        <v>21033671724</v>
      </c>
    </row>
    <row r="66" spans="1:5" ht="12.75">
      <c r="A66" s="74">
        <v>2</v>
      </c>
      <c r="B66" s="98" t="s">
        <v>140</v>
      </c>
      <c r="C66" s="98"/>
      <c r="D66" s="98"/>
      <c r="E66" s="106">
        <v>-125288128</v>
      </c>
    </row>
    <row r="67" spans="1:5" ht="12.75">
      <c r="A67" s="74">
        <v>3</v>
      </c>
      <c r="B67" s="98" t="s">
        <v>141</v>
      </c>
      <c r="C67" s="98"/>
      <c r="D67" s="98"/>
      <c r="E67" s="107"/>
    </row>
    <row r="68" spans="1:5" ht="12.75">
      <c r="A68" s="74">
        <v>4</v>
      </c>
      <c r="B68" s="98" t="s">
        <v>142</v>
      </c>
      <c r="C68" s="98"/>
      <c r="D68" s="98"/>
      <c r="E68" s="106">
        <f>SUM(E65:E67)</f>
        <v>20908383596</v>
      </c>
    </row>
    <row r="69" spans="1:5" ht="12.75">
      <c r="A69" s="74">
        <v>5</v>
      </c>
      <c r="B69" s="98" t="s">
        <v>143</v>
      </c>
      <c r="C69" s="98"/>
      <c r="D69" s="98"/>
      <c r="E69" s="106">
        <v>234916406.48292115</v>
      </c>
    </row>
    <row r="70" spans="1:5" ht="12.75">
      <c r="A70" s="74">
        <v>6</v>
      </c>
      <c r="B70" s="98"/>
      <c r="C70" s="98"/>
      <c r="D70" s="98"/>
      <c r="E70" s="107"/>
    </row>
    <row r="71" spans="1:5" ht="12.75">
      <c r="A71" s="74">
        <v>7</v>
      </c>
      <c r="B71" s="98" t="s">
        <v>144</v>
      </c>
      <c r="C71" s="98"/>
      <c r="D71" s="98"/>
      <c r="E71" s="108">
        <f>SUM(E68:E70)</f>
        <v>21143300002.482922</v>
      </c>
    </row>
    <row r="72" spans="1:5" ht="12.75">
      <c r="A72" s="74">
        <v>8</v>
      </c>
      <c r="B72" s="98" t="s">
        <v>145</v>
      </c>
      <c r="C72" s="98"/>
      <c r="D72" s="98"/>
      <c r="E72" s="105">
        <v>21596717808.000004</v>
      </c>
    </row>
    <row r="73" spans="1:5" ht="12.75">
      <c r="A73" s="74">
        <v>9</v>
      </c>
      <c r="B73" s="98"/>
      <c r="C73" s="98"/>
      <c r="D73" s="98"/>
      <c r="E73" s="109"/>
    </row>
    <row r="74" spans="1:5" ht="12.75">
      <c r="A74" s="74">
        <v>10</v>
      </c>
      <c r="B74" s="98" t="s">
        <v>146</v>
      </c>
      <c r="C74" s="98"/>
      <c r="D74" s="110"/>
      <c r="E74" s="111">
        <f>IF(ISERROR(ROUND(+E71/E72,5)),1,ROUND(+E71/E72,5))</f>
        <v>0.97901000000000005</v>
      </c>
    </row>
    <row r="75" spans="1:5" ht="12.75">
      <c r="A75" s="74">
        <v>11</v>
      </c>
      <c r="B75" s="98"/>
      <c r="C75" s="98"/>
      <c r="D75" s="110"/>
      <c r="E75" s="111"/>
    </row>
    <row r="76" spans="1:5" ht="12.75">
      <c r="A76" s="74">
        <v>12</v>
      </c>
      <c r="B76" s="98" t="s">
        <v>147</v>
      </c>
      <c r="C76" s="98"/>
      <c r="D76" s="110"/>
      <c r="E76" s="111">
        <f>ROUND(1-E74,5)</f>
        <v>2.0990000000000002E-2</v>
      </c>
    </row>
    <row r="77" spans="1:5" ht="11.25" thickBot="1">
      <c r="A77" s="85"/>
      <c r="B77" s="86"/>
      <c r="C77" s="86"/>
      <c r="D77" s="86"/>
      <c r="E77" s="87"/>
    </row>
  </sheetData>
  <printOptions horizontalCentered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F25"/>
  <sheetViews>
    <sheetView workbookViewId="0">
      <selection activeCell="C44" sqref="C44"/>
    </sheetView>
  </sheetViews>
  <sheetFormatPr defaultColWidth="9.140625" defaultRowHeight="12.75"/>
  <cols>
    <col min="1" max="1" width="5.42578125" style="115" customWidth="1"/>
    <col min="2" max="2" width="57.42578125" style="115" customWidth="1"/>
    <col min="3" max="3" width="3.42578125" style="115" customWidth="1"/>
    <col min="4" max="4" width="7.85546875" style="115" customWidth="1"/>
    <col min="5" max="5" width="18.140625" style="115" customWidth="1"/>
    <col min="6" max="16384" width="9.140625" style="115"/>
  </cols>
  <sheetData>
    <row r="2" spans="1:5">
      <c r="A2" s="112"/>
      <c r="B2" s="113"/>
      <c r="C2" s="113"/>
      <c r="D2" s="113"/>
      <c r="E2" s="114"/>
    </row>
    <row r="3" spans="1:5" ht="13.5" thickBot="1">
      <c r="A3" s="112"/>
      <c r="B3" s="112"/>
      <c r="C3" s="112"/>
      <c r="D3" s="112"/>
      <c r="E3" s="114"/>
    </row>
    <row r="4" spans="1:5" ht="13.5" thickBot="1">
      <c r="A4" s="112"/>
      <c r="B4" s="112"/>
      <c r="C4" s="112"/>
      <c r="D4" s="112"/>
      <c r="E4" s="116" t="s">
        <v>148</v>
      </c>
    </row>
    <row r="5" spans="1:5">
      <c r="B5" s="461" t="s">
        <v>149</v>
      </c>
      <c r="C5" s="461"/>
      <c r="D5" s="461"/>
      <c r="E5" s="461"/>
    </row>
    <row r="6" spans="1:5">
      <c r="A6" s="117"/>
      <c r="B6" s="462" t="s">
        <v>150</v>
      </c>
      <c r="C6" s="462"/>
      <c r="D6" s="462"/>
      <c r="E6" s="462"/>
    </row>
    <row r="7" spans="1:5">
      <c r="A7" s="118"/>
      <c r="B7" s="463" t="s">
        <v>151</v>
      </c>
      <c r="C7" s="463"/>
      <c r="D7" s="463"/>
      <c r="E7" s="463"/>
    </row>
    <row r="8" spans="1:5">
      <c r="A8" s="118"/>
      <c r="B8" s="463" t="s">
        <v>152</v>
      </c>
      <c r="C8" s="463"/>
      <c r="D8" s="463"/>
      <c r="E8" s="463"/>
    </row>
    <row r="9" spans="1:5">
      <c r="A9" s="112"/>
      <c r="B9" s="112"/>
      <c r="C9" s="112"/>
      <c r="D9" s="112"/>
      <c r="E9" s="112"/>
    </row>
    <row r="10" spans="1:5">
      <c r="A10" s="119" t="s">
        <v>105</v>
      </c>
      <c r="B10" s="112"/>
      <c r="C10" s="112"/>
      <c r="D10" s="112"/>
      <c r="E10" s="112"/>
    </row>
    <row r="11" spans="1:5">
      <c r="A11" s="120" t="s">
        <v>108</v>
      </c>
      <c r="B11" s="121" t="s">
        <v>109</v>
      </c>
      <c r="C11" s="122"/>
      <c r="D11" s="122"/>
      <c r="E11" s="123" t="s">
        <v>125</v>
      </c>
    </row>
    <row r="12" spans="1:5">
      <c r="A12" s="113"/>
      <c r="B12" s="113"/>
      <c r="C12" s="113"/>
      <c r="D12" s="113"/>
      <c r="E12" s="124"/>
    </row>
    <row r="13" spans="1:5">
      <c r="A13" s="124">
        <v>1</v>
      </c>
      <c r="B13" s="125" t="s">
        <v>127</v>
      </c>
      <c r="C13" s="113"/>
      <c r="D13" s="113"/>
      <c r="E13" s="126">
        <v>3.7230000000000002E-3</v>
      </c>
    </row>
    <row r="14" spans="1:5">
      <c r="A14" s="124">
        <v>2</v>
      </c>
      <c r="B14" s="125" t="s">
        <v>128</v>
      </c>
      <c r="C14" s="113"/>
      <c r="D14" s="113"/>
      <c r="E14" s="126">
        <v>2E-3</v>
      </c>
    </row>
    <row r="15" spans="1:5">
      <c r="A15" s="124">
        <v>3</v>
      </c>
      <c r="B15" s="125" t="str">
        <f>"STATE UTILITY TAX - NET OF BAD DEBTS ( "&amp;D15*100&amp;"% - ( LINE 1 * "&amp;D15*100&amp;"%) )"</f>
        <v>STATE UTILITY TAX - NET OF BAD DEBTS ( 3.852% - ( LINE 1 * 3.852%) )</v>
      </c>
      <c r="C15" s="113"/>
      <c r="D15" s="127">
        <v>3.8519999999999999E-2</v>
      </c>
      <c r="E15" s="128">
        <f>ROUND(D15-(D15*E13),6)</f>
        <v>3.8377000000000001E-2</v>
      </c>
    </row>
    <row r="16" spans="1:5">
      <c r="A16" s="124">
        <v>4</v>
      </c>
      <c r="B16" s="125"/>
      <c r="C16" s="113"/>
      <c r="D16" s="113"/>
      <c r="E16" s="129"/>
    </row>
    <row r="17" spans="1:6">
      <c r="A17" s="124">
        <v>5</v>
      </c>
      <c r="B17" s="125" t="s">
        <v>129</v>
      </c>
      <c r="C17" s="113"/>
      <c r="D17" s="113"/>
      <c r="E17" s="126">
        <f>ROUND(SUM(E13:E15),6)</f>
        <v>4.41E-2</v>
      </c>
    </row>
    <row r="18" spans="1:6">
      <c r="A18" s="124">
        <v>6</v>
      </c>
      <c r="B18" s="113"/>
      <c r="C18" s="113"/>
      <c r="D18" s="113"/>
      <c r="E18" s="126"/>
    </row>
    <row r="19" spans="1:6">
      <c r="A19" s="124">
        <v>7</v>
      </c>
      <c r="B19" s="113" t="s">
        <v>130</v>
      </c>
      <c r="C19" s="113"/>
      <c r="D19" s="113"/>
      <c r="E19" s="126">
        <f>ROUND(1-E17,6)</f>
        <v>0.95589999999999997</v>
      </c>
      <c r="F19" s="130"/>
    </row>
    <row r="20" spans="1:6">
      <c r="A20" s="124">
        <v>8</v>
      </c>
      <c r="B20" s="125" t="s">
        <v>131</v>
      </c>
      <c r="C20" s="113"/>
      <c r="D20" s="131">
        <v>0.35</v>
      </c>
      <c r="E20" s="126">
        <f>ROUND((E19)*D20,6)</f>
        <v>0.334565</v>
      </c>
    </row>
    <row r="21" spans="1:6">
      <c r="A21" s="124">
        <v>9</v>
      </c>
      <c r="B21" s="125" t="s">
        <v>153</v>
      </c>
      <c r="C21" s="113"/>
      <c r="D21" s="113"/>
      <c r="E21" s="132">
        <f>ROUND(1-E20-E17,6)</f>
        <v>0.62133499999999997</v>
      </c>
    </row>
    <row r="22" spans="1:6">
      <c r="A22" s="113"/>
      <c r="B22" s="113"/>
      <c r="C22" s="113"/>
      <c r="D22" s="113"/>
      <c r="E22" s="124"/>
    </row>
    <row r="24" spans="1:6">
      <c r="A24" s="133"/>
      <c r="B24" s="133"/>
      <c r="C24" s="133"/>
      <c r="D24" s="133"/>
      <c r="E24" s="133"/>
    </row>
    <row r="25" spans="1:6">
      <c r="E25" s="134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G31"/>
  <sheetViews>
    <sheetView workbookViewId="0"/>
  </sheetViews>
  <sheetFormatPr defaultColWidth="9.140625" defaultRowHeight="12.75"/>
  <cols>
    <col min="1" max="1" width="9.140625" style="1" customWidth="1"/>
    <col min="2" max="5" width="9.140625" style="1"/>
    <col min="6" max="6" width="12.5703125" style="1" bestFit="1" customWidth="1"/>
    <col min="7" max="16384" width="9.140625" style="1"/>
  </cols>
  <sheetData>
    <row r="2" spans="1:7">
      <c r="A2" s="1">
        <v>104</v>
      </c>
      <c r="B2" s="1" t="s">
        <v>78</v>
      </c>
    </row>
    <row r="3" spans="1:7">
      <c r="A3" s="1" t="s">
        <v>76</v>
      </c>
    </row>
    <row r="4" spans="1:7">
      <c r="A4" s="1" t="s">
        <v>77</v>
      </c>
    </row>
    <row r="6" spans="1:7">
      <c r="B6" s="464" t="s">
        <v>81</v>
      </c>
      <c r="C6" s="464"/>
      <c r="D6" s="464"/>
      <c r="E6" s="464"/>
      <c r="F6" s="464"/>
      <c r="G6" s="464"/>
    </row>
    <row r="7" spans="1:7">
      <c r="F7" s="1" t="s">
        <v>87</v>
      </c>
      <c r="G7" s="1" t="s">
        <v>88</v>
      </c>
    </row>
    <row r="8" spans="1:7" ht="38.25">
      <c r="A8" s="253" t="s">
        <v>79</v>
      </c>
      <c r="B8" s="254" t="s">
        <v>80</v>
      </c>
      <c r="C8" s="254" t="s">
        <v>82</v>
      </c>
      <c r="D8" s="254" t="s">
        <v>83</v>
      </c>
      <c r="E8" s="254" t="s">
        <v>84</v>
      </c>
      <c r="F8" s="254" t="s">
        <v>85</v>
      </c>
      <c r="G8" s="254" t="s">
        <v>86</v>
      </c>
    </row>
    <row r="10" spans="1:7">
      <c r="A10" s="1">
        <v>1</v>
      </c>
      <c r="B10" s="255">
        <v>33.33</v>
      </c>
      <c r="C10" s="255">
        <v>20</v>
      </c>
      <c r="D10" s="255">
        <v>14.29</v>
      </c>
      <c r="E10" s="255">
        <v>10</v>
      </c>
      <c r="F10" s="255">
        <v>5</v>
      </c>
      <c r="G10" s="256">
        <v>3.7499999999999999E-2</v>
      </c>
    </row>
    <row r="11" spans="1:7">
      <c r="A11" s="1">
        <v>2</v>
      </c>
      <c r="B11" s="255">
        <v>44.45</v>
      </c>
      <c r="C11" s="255">
        <v>32</v>
      </c>
      <c r="D11" s="255">
        <v>24.49</v>
      </c>
      <c r="E11" s="255">
        <v>18</v>
      </c>
      <c r="F11" s="256">
        <v>9.5000000000000001E-2</v>
      </c>
      <c r="G11" s="256">
        <v>7.2190000000000004E-2</v>
      </c>
    </row>
    <row r="12" spans="1:7">
      <c r="A12" s="1">
        <v>3</v>
      </c>
      <c r="B12" s="255">
        <v>14.81</v>
      </c>
      <c r="C12" s="255">
        <v>19.2</v>
      </c>
      <c r="D12" s="255">
        <v>17.489999999999998</v>
      </c>
      <c r="E12" s="255">
        <v>14.4</v>
      </c>
      <c r="F12" s="255">
        <v>8.5500000000000007</v>
      </c>
      <c r="G12" s="256">
        <v>6.6769999999999996E-2</v>
      </c>
    </row>
    <row r="13" spans="1:7">
      <c r="A13" s="1">
        <v>4</v>
      </c>
      <c r="B13" s="255">
        <v>7.41</v>
      </c>
      <c r="C13" s="255">
        <v>11.52</v>
      </c>
      <c r="D13" s="255">
        <v>12.49</v>
      </c>
      <c r="E13" s="255">
        <v>11.52</v>
      </c>
      <c r="F13" s="255">
        <v>7.7</v>
      </c>
      <c r="G13" s="256">
        <v>6.1769999999999999E-2</v>
      </c>
    </row>
    <row r="14" spans="1:7">
      <c r="A14" s="1">
        <v>5</v>
      </c>
      <c r="B14" s="255"/>
      <c r="C14" s="255">
        <v>11.52</v>
      </c>
      <c r="D14" s="255">
        <v>8.93</v>
      </c>
      <c r="E14" s="255">
        <v>9.2200000000000006</v>
      </c>
      <c r="F14" s="255">
        <v>6.93</v>
      </c>
      <c r="G14" s="256">
        <v>5.713E-2</v>
      </c>
    </row>
    <row r="15" spans="1:7">
      <c r="A15" s="1">
        <v>6</v>
      </c>
      <c r="B15" s="255"/>
      <c r="C15" s="255">
        <v>5.76</v>
      </c>
      <c r="D15" s="255">
        <v>8.92</v>
      </c>
      <c r="E15" s="255">
        <v>7.37</v>
      </c>
      <c r="F15" s="255">
        <v>6.23</v>
      </c>
      <c r="G15" s="256">
        <v>5.2850000000000001E-2</v>
      </c>
    </row>
    <row r="16" spans="1:7">
      <c r="A16" s="1">
        <v>7</v>
      </c>
      <c r="B16" s="255"/>
      <c r="C16" s="255"/>
      <c r="D16" s="255">
        <v>8.93</v>
      </c>
      <c r="E16" s="255">
        <v>6.55</v>
      </c>
      <c r="F16" s="255">
        <v>5.9</v>
      </c>
      <c r="G16" s="256">
        <v>4.888E-2</v>
      </c>
    </row>
    <row r="17" spans="1:7">
      <c r="A17" s="1">
        <v>8</v>
      </c>
      <c r="B17" s="255"/>
      <c r="C17" s="255"/>
      <c r="D17" s="255">
        <v>4.46</v>
      </c>
      <c r="E17" s="255">
        <v>6.55</v>
      </c>
      <c r="F17" s="255">
        <v>5.9</v>
      </c>
      <c r="G17" s="256">
        <v>4.5220000000000003E-2</v>
      </c>
    </row>
    <row r="18" spans="1:7">
      <c r="A18" s="1">
        <v>9</v>
      </c>
      <c r="B18" s="255"/>
      <c r="C18" s="255"/>
      <c r="D18" s="255"/>
      <c r="E18" s="255">
        <v>6.56</v>
      </c>
      <c r="F18" s="255">
        <v>5.91</v>
      </c>
      <c r="G18" s="256">
        <v>4.462E-2</v>
      </c>
    </row>
    <row r="19" spans="1:7">
      <c r="A19" s="1">
        <v>10</v>
      </c>
      <c r="B19" s="255"/>
      <c r="C19" s="255"/>
      <c r="D19" s="255"/>
      <c r="E19" s="255">
        <v>6.55</v>
      </c>
      <c r="F19" s="255">
        <v>5.9</v>
      </c>
      <c r="G19" s="256">
        <v>4.4610000000000004E-2</v>
      </c>
    </row>
    <row r="20" spans="1:7">
      <c r="A20" s="1">
        <v>11</v>
      </c>
      <c r="B20" s="255"/>
      <c r="C20" s="255"/>
      <c r="D20" s="255"/>
      <c r="E20" s="255">
        <v>3.28</v>
      </c>
      <c r="F20" s="255">
        <v>5.91</v>
      </c>
      <c r="G20" s="256">
        <v>4.462E-2</v>
      </c>
    </row>
    <row r="21" spans="1:7">
      <c r="A21" s="1">
        <v>12</v>
      </c>
      <c r="B21" s="255"/>
      <c r="C21" s="255"/>
      <c r="D21" s="255"/>
      <c r="E21" s="255"/>
      <c r="F21" s="255">
        <v>5.9</v>
      </c>
      <c r="G21" s="256">
        <v>4.4610000000000004E-2</v>
      </c>
    </row>
    <row r="22" spans="1:7">
      <c r="A22" s="1">
        <v>13</v>
      </c>
      <c r="B22" s="255"/>
      <c r="C22" s="255"/>
      <c r="D22" s="255"/>
      <c r="E22" s="255"/>
      <c r="F22" s="255">
        <v>5.91</v>
      </c>
      <c r="G22" s="256">
        <v>4.462E-2</v>
      </c>
    </row>
    <row r="23" spans="1:7">
      <c r="A23" s="1">
        <v>14</v>
      </c>
      <c r="B23" s="255"/>
      <c r="C23" s="255"/>
      <c r="D23" s="255"/>
      <c r="E23" s="255"/>
      <c r="F23" s="255">
        <v>5.9</v>
      </c>
      <c r="G23" s="256">
        <v>4.4610000000000004E-2</v>
      </c>
    </row>
    <row r="24" spans="1:7">
      <c r="A24" s="1">
        <v>15</v>
      </c>
      <c r="B24" s="255"/>
      <c r="C24" s="255"/>
      <c r="D24" s="255"/>
      <c r="E24" s="255"/>
      <c r="F24" s="255">
        <v>5.91</v>
      </c>
      <c r="G24" s="256">
        <v>4.462E-2</v>
      </c>
    </row>
    <row r="25" spans="1:7">
      <c r="A25" s="1">
        <v>16</v>
      </c>
      <c r="B25" s="255"/>
      <c r="C25" s="255"/>
      <c r="D25" s="255"/>
      <c r="E25" s="255"/>
      <c r="F25" s="255">
        <v>2.95</v>
      </c>
      <c r="G25" s="256">
        <v>4.4610000000000004E-2</v>
      </c>
    </row>
    <row r="26" spans="1:7">
      <c r="A26" s="1">
        <v>17</v>
      </c>
      <c r="B26" s="255"/>
      <c r="C26" s="255"/>
      <c r="D26" s="255"/>
      <c r="E26" s="255"/>
      <c r="F26" s="255"/>
      <c r="G26" s="256">
        <v>4.462E-2</v>
      </c>
    </row>
    <row r="27" spans="1:7">
      <c r="A27" s="1">
        <v>18</v>
      </c>
      <c r="B27" s="255"/>
      <c r="C27" s="255"/>
      <c r="D27" s="255"/>
      <c r="E27" s="255"/>
      <c r="F27" s="255"/>
      <c r="G27" s="256">
        <v>4.4610000000000004E-2</v>
      </c>
    </row>
    <row r="28" spans="1:7">
      <c r="A28" s="1">
        <v>19</v>
      </c>
      <c r="B28" s="255"/>
      <c r="C28" s="255"/>
      <c r="D28" s="255"/>
      <c r="E28" s="255"/>
      <c r="F28" s="255"/>
      <c r="G28" s="256">
        <v>4.462E-2</v>
      </c>
    </row>
    <row r="29" spans="1:7">
      <c r="A29" s="1">
        <v>20</v>
      </c>
      <c r="B29" s="255"/>
      <c r="C29" s="255"/>
      <c r="D29" s="255"/>
      <c r="E29" s="255"/>
      <c r="F29" s="255"/>
      <c r="G29" s="256">
        <v>4.4610000000000004E-2</v>
      </c>
    </row>
    <row r="30" spans="1:7">
      <c r="A30" s="1">
        <v>21</v>
      </c>
      <c r="B30" s="255"/>
      <c r="C30" s="255"/>
      <c r="D30" s="255"/>
      <c r="E30" s="255"/>
      <c r="F30" s="255"/>
      <c r="G30" s="256">
        <v>2.231E-2</v>
      </c>
    </row>
    <row r="31" spans="1:7">
      <c r="B31" s="1">
        <f t="shared" ref="B31:G31" si="0">SUM(B10:B30)</f>
        <v>100</v>
      </c>
      <c r="C31" s="1">
        <f t="shared" si="0"/>
        <v>100</v>
      </c>
      <c r="D31" s="1">
        <f t="shared" si="0"/>
        <v>99.999999999999986</v>
      </c>
      <c r="E31" s="1">
        <f t="shared" si="0"/>
        <v>100</v>
      </c>
      <c r="F31" s="1">
        <f t="shared" si="0"/>
        <v>90.594999999999999</v>
      </c>
      <c r="G31" s="1">
        <f t="shared" si="0"/>
        <v>1.0000000000000002</v>
      </c>
    </row>
  </sheetData>
  <mergeCells count="1">
    <mergeCell ref="B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zoomScaleNormal="100" workbookViewId="0">
      <pane ySplit="7" topLeftCell="A8" activePane="bottomLeft" state="frozen"/>
      <selection activeCell="E9" sqref="E9"/>
      <selection pane="bottomLeft" activeCell="G26" sqref="G26"/>
    </sheetView>
  </sheetViews>
  <sheetFormatPr defaultRowHeight="15"/>
  <cols>
    <col min="1" max="1" width="3.5703125" style="367" customWidth="1"/>
    <col min="2" max="2" width="2.5703125" style="367" customWidth="1"/>
    <col min="3" max="3" width="31.140625" style="367" customWidth="1"/>
    <col min="4" max="4" width="10.140625" style="367" bestFit="1" customWidth="1"/>
    <col min="5" max="5" width="13.7109375" style="367" customWidth="1"/>
    <col min="6" max="6" width="15.28515625" style="367" bestFit="1" customWidth="1"/>
    <col min="7" max="7" width="13.7109375" style="367" bestFit="1" customWidth="1"/>
    <col min="8" max="9" width="13" style="367" bestFit="1" customWidth="1"/>
    <col min="10" max="10" width="12.5703125" style="367" bestFit="1" customWidth="1"/>
    <col min="11" max="11" width="13.85546875" style="367" bestFit="1" customWidth="1"/>
    <col min="12" max="12" width="12" style="367" bestFit="1" customWidth="1"/>
    <col min="13" max="253" width="9.140625" style="367"/>
    <col min="254" max="254" width="3.5703125" style="367" customWidth="1"/>
    <col min="255" max="255" width="2.5703125" style="367" customWidth="1"/>
    <col min="256" max="256" width="31.140625" style="367" customWidth="1"/>
    <col min="257" max="257" width="10.140625" style="367" bestFit="1" customWidth="1"/>
    <col min="258" max="258" width="13.7109375" style="367" customWidth="1"/>
    <col min="259" max="259" width="13.42578125" style="367" bestFit="1" customWidth="1"/>
    <col min="260" max="260" width="13.7109375" style="367" bestFit="1" customWidth="1"/>
    <col min="261" max="262" width="13" style="367" bestFit="1" customWidth="1"/>
    <col min="263" max="263" width="12.5703125" style="367" bestFit="1" customWidth="1"/>
    <col min="264" max="264" width="13.85546875" style="367" bestFit="1" customWidth="1"/>
    <col min="265" max="265" width="12" style="367" bestFit="1" customWidth="1"/>
    <col min="266" max="266" width="9.140625" style="367"/>
    <col min="267" max="267" width="9.28515625" style="367" bestFit="1" customWidth="1"/>
    <col min="268" max="509" width="9.140625" style="367"/>
    <col min="510" max="510" width="3.5703125" style="367" customWidth="1"/>
    <col min="511" max="511" width="2.5703125" style="367" customWidth="1"/>
    <col min="512" max="512" width="31.140625" style="367" customWidth="1"/>
    <col min="513" max="513" width="10.140625" style="367" bestFit="1" customWidth="1"/>
    <col min="514" max="514" width="13.7109375" style="367" customWidth="1"/>
    <col min="515" max="515" width="13.42578125" style="367" bestFit="1" customWidth="1"/>
    <col min="516" max="516" width="13.7109375" style="367" bestFit="1" customWidth="1"/>
    <col min="517" max="518" width="13" style="367" bestFit="1" customWidth="1"/>
    <col min="519" max="519" width="12.5703125" style="367" bestFit="1" customWidth="1"/>
    <col min="520" max="520" width="13.85546875" style="367" bestFit="1" customWidth="1"/>
    <col min="521" max="521" width="12" style="367" bestFit="1" customWidth="1"/>
    <col min="522" max="522" width="9.140625" style="367"/>
    <col min="523" max="523" width="9.28515625" style="367" bestFit="1" customWidth="1"/>
    <col min="524" max="765" width="9.140625" style="367"/>
    <col min="766" max="766" width="3.5703125" style="367" customWidth="1"/>
    <col min="767" max="767" width="2.5703125" style="367" customWidth="1"/>
    <col min="768" max="768" width="31.140625" style="367" customWidth="1"/>
    <col min="769" max="769" width="10.140625" style="367" bestFit="1" customWidth="1"/>
    <col min="770" max="770" width="13.7109375" style="367" customWidth="1"/>
    <col min="771" max="771" width="13.42578125" style="367" bestFit="1" customWidth="1"/>
    <col min="772" max="772" width="13.7109375" style="367" bestFit="1" customWidth="1"/>
    <col min="773" max="774" width="13" style="367" bestFit="1" customWidth="1"/>
    <col min="775" max="775" width="12.5703125" style="367" bestFit="1" customWidth="1"/>
    <col min="776" max="776" width="13.85546875" style="367" bestFit="1" customWidth="1"/>
    <col min="777" max="777" width="12" style="367" bestFit="1" customWidth="1"/>
    <col min="778" max="778" width="9.140625" style="367"/>
    <col min="779" max="779" width="9.28515625" style="367" bestFit="1" customWidth="1"/>
    <col min="780" max="1021" width="9.140625" style="367"/>
    <col min="1022" max="1022" width="3.5703125" style="367" customWidth="1"/>
    <col min="1023" max="1023" width="2.5703125" style="367" customWidth="1"/>
    <col min="1024" max="1024" width="31.140625" style="367" customWidth="1"/>
    <col min="1025" max="1025" width="10.140625" style="367" bestFit="1" customWidth="1"/>
    <col min="1026" max="1026" width="13.7109375" style="367" customWidth="1"/>
    <col min="1027" max="1027" width="13.42578125" style="367" bestFit="1" customWidth="1"/>
    <col min="1028" max="1028" width="13.7109375" style="367" bestFit="1" customWidth="1"/>
    <col min="1029" max="1030" width="13" style="367" bestFit="1" customWidth="1"/>
    <col min="1031" max="1031" width="12.5703125" style="367" bestFit="1" customWidth="1"/>
    <col min="1032" max="1032" width="13.85546875" style="367" bestFit="1" customWidth="1"/>
    <col min="1033" max="1033" width="12" style="367" bestFit="1" customWidth="1"/>
    <col min="1034" max="1034" width="9.140625" style="367"/>
    <col min="1035" max="1035" width="9.28515625" style="367" bestFit="1" customWidth="1"/>
    <col min="1036" max="1277" width="9.140625" style="367"/>
    <col min="1278" max="1278" width="3.5703125" style="367" customWidth="1"/>
    <col min="1279" max="1279" width="2.5703125" style="367" customWidth="1"/>
    <col min="1280" max="1280" width="31.140625" style="367" customWidth="1"/>
    <col min="1281" max="1281" width="10.140625" style="367" bestFit="1" customWidth="1"/>
    <col min="1282" max="1282" width="13.7109375" style="367" customWidth="1"/>
    <col min="1283" max="1283" width="13.42578125" style="367" bestFit="1" customWidth="1"/>
    <col min="1284" max="1284" width="13.7109375" style="367" bestFit="1" customWidth="1"/>
    <col min="1285" max="1286" width="13" style="367" bestFit="1" customWidth="1"/>
    <col min="1287" max="1287" width="12.5703125" style="367" bestFit="1" customWidth="1"/>
    <col min="1288" max="1288" width="13.85546875" style="367" bestFit="1" customWidth="1"/>
    <col min="1289" max="1289" width="12" style="367" bestFit="1" customWidth="1"/>
    <col min="1290" max="1290" width="9.140625" style="367"/>
    <col min="1291" max="1291" width="9.28515625" style="367" bestFit="1" customWidth="1"/>
    <col min="1292" max="1533" width="9.140625" style="367"/>
    <col min="1534" max="1534" width="3.5703125" style="367" customWidth="1"/>
    <col min="1535" max="1535" width="2.5703125" style="367" customWidth="1"/>
    <col min="1536" max="1536" width="31.140625" style="367" customWidth="1"/>
    <col min="1537" max="1537" width="10.140625" style="367" bestFit="1" customWidth="1"/>
    <col min="1538" max="1538" width="13.7109375" style="367" customWidth="1"/>
    <col min="1539" max="1539" width="13.42578125" style="367" bestFit="1" customWidth="1"/>
    <col min="1540" max="1540" width="13.7109375" style="367" bestFit="1" customWidth="1"/>
    <col min="1541" max="1542" width="13" style="367" bestFit="1" customWidth="1"/>
    <col min="1543" max="1543" width="12.5703125" style="367" bestFit="1" customWidth="1"/>
    <col min="1544" max="1544" width="13.85546875" style="367" bestFit="1" customWidth="1"/>
    <col min="1545" max="1545" width="12" style="367" bestFit="1" customWidth="1"/>
    <col min="1546" max="1546" width="9.140625" style="367"/>
    <col min="1547" max="1547" width="9.28515625" style="367" bestFit="1" customWidth="1"/>
    <col min="1548" max="1789" width="9.140625" style="367"/>
    <col min="1790" max="1790" width="3.5703125" style="367" customWidth="1"/>
    <col min="1791" max="1791" width="2.5703125" style="367" customWidth="1"/>
    <col min="1792" max="1792" width="31.140625" style="367" customWidth="1"/>
    <col min="1793" max="1793" width="10.140625" style="367" bestFit="1" customWidth="1"/>
    <col min="1794" max="1794" width="13.7109375" style="367" customWidth="1"/>
    <col min="1795" max="1795" width="13.42578125" style="367" bestFit="1" customWidth="1"/>
    <col min="1796" max="1796" width="13.7109375" style="367" bestFit="1" customWidth="1"/>
    <col min="1797" max="1798" width="13" style="367" bestFit="1" customWidth="1"/>
    <col min="1799" max="1799" width="12.5703125" style="367" bestFit="1" customWidth="1"/>
    <col min="1800" max="1800" width="13.85546875" style="367" bestFit="1" customWidth="1"/>
    <col min="1801" max="1801" width="12" style="367" bestFit="1" customWidth="1"/>
    <col min="1802" max="1802" width="9.140625" style="367"/>
    <col min="1803" max="1803" width="9.28515625" style="367" bestFit="1" customWidth="1"/>
    <col min="1804" max="2045" width="9.140625" style="367"/>
    <col min="2046" max="2046" width="3.5703125" style="367" customWidth="1"/>
    <col min="2047" max="2047" width="2.5703125" style="367" customWidth="1"/>
    <col min="2048" max="2048" width="31.140625" style="367" customWidth="1"/>
    <col min="2049" max="2049" width="10.140625" style="367" bestFit="1" customWidth="1"/>
    <col min="2050" max="2050" width="13.7109375" style="367" customWidth="1"/>
    <col min="2051" max="2051" width="13.42578125" style="367" bestFit="1" customWidth="1"/>
    <col min="2052" max="2052" width="13.7109375" style="367" bestFit="1" customWidth="1"/>
    <col min="2053" max="2054" width="13" style="367" bestFit="1" customWidth="1"/>
    <col min="2055" max="2055" width="12.5703125" style="367" bestFit="1" customWidth="1"/>
    <col min="2056" max="2056" width="13.85546875" style="367" bestFit="1" customWidth="1"/>
    <col min="2057" max="2057" width="12" style="367" bestFit="1" customWidth="1"/>
    <col min="2058" max="2058" width="9.140625" style="367"/>
    <col min="2059" max="2059" width="9.28515625" style="367" bestFit="1" customWidth="1"/>
    <col min="2060" max="2301" width="9.140625" style="367"/>
    <col min="2302" max="2302" width="3.5703125" style="367" customWidth="1"/>
    <col min="2303" max="2303" width="2.5703125" style="367" customWidth="1"/>
    <col min="2304" max="2304" width="31.140625" style="367" customWidth="1"/>
    <col min="2305" max="2305" width="10.140625" style="367" bestFit="1" customWidth="1"/>
    <col min="2306" max="2306" width="13.7109375" style="367" customWidth="1"/>
    <col min="2307" max="2307" width="13.42578125" style="367" bestFit="1" customWidth="1"/>
    <col min="2308" max="2308" width="13.7109375" style="367" bestFit="1" customWidth="1"/>
    <col min="2309" max="2310" width="13" style="367" bestFit="1" customWidth="1"/>
    <col min="2311" max="2311" width="12.5703125" style="367" bestFit="1" customWidth="1"/>
    <col min="2312" max="2312" width="13.85546875" style="367" bestFit="1" customWidth="1"/>
    <col min="2313" max="2313" width="12" style="367" bestFit="1" customWidth="1"/>
    <col min="2314" max="2314" width="9.140625" style="367"/>
    <col min="2315" max="2315" width="9.28515625" style="367" bestFit="1" customWidth="1"/>
    <col min="2316" max="2557" width="9.140625" style="367"/>
    <col min="2558" max="2558" width="3.5703125" style="367" customWidth="1"/>
    <col min="2559" max="2559" width="2.5703125" style="367" customWidth="1"/>
    <col min="2560" max="2560" width="31.140625" style="367" customWidth="1"/>
    <col min="2561" max="2561" width="10.140625" style="367" bestFit="1" customWidth="1"/>
    <col min="2562" max="2562" width="13.7109375" style="367" customWidth="1"/>
    <col min="2563" max="2563" width="13.42578125" style="367" bestFit="1" customWidth="1"/>
    <col min="2564" max="2564" width="13.7109375" style="367" bestFit="1" customWidth="1"/>
    <col min="2565" max="2566" width="13" style="367" bestFit="1" customWidth="1"/>
    <col min="2567" max="2567" width="12.5703125" style="367" bestFit="1" customWidth="1"/>
    <col min="2568" max="2568" width="13.85546875" style="367" bestFit="1" customWidth="1"/>
    <col min="2569" max="2569" width="12" style="367" bestFit="1" customWidth="1"/>
    <col min="2570" max="2570" width="9.140625" style="367"/>
    <col min="2571" max="2571" width="9.28515625" style="367" bestFit="1" customWidth="1"/>
    <col min="2572" max="2813" width="9.140625" style="367"/>
    <col min="2814" max="2814" width="3.5703125" style="367" customWidth="1"/>
    <col min="2815" max="2815" width="2.5703125" style="367" customWidth="1"/>
    <col min="2816" max="2816" width="31.140625" style="367" customWidth="1"/>
    <col min="2817" max="2817" width="10.140625" style="367" bestFit="1" customWidth="1"/>
    <col min="2818" max="2818" width="13.7109375" style="367" customWidth="1"/>
    <col min="2819" max="2819" width="13.42578125" style="367" bestFit="1" customWidth="1"/>
    <col min="2820" max="2820" width="13.7109375" style="367" bestFit="1" customWidth="1"/>
    <col min="2821" max="2822" width="13" style="367" bestFit="1" customWidth="1"/>
    <col min="2823" max="2823" width="12.5703125" style="367" bestFit="1" customWidth="1"/>
    <col min="2824" max="2824" width="13.85546875" style="367" bestFit="1" customWidth="1"/>
    <col min="2825" max="2825" width="12" style="367" bestFit="1" customWidth="1"/>
    <col min="2826" max="2826" width="9.140625" style="367"/>
    <col min="2827" max="2827" width="9.28515625" style="367" bestFit="1" customWidth="1"/>
    <col min="2828" max="3069" width="9.140625" style="367"/>
    <col min="3070" max="3070" width="3.5703125" style="367" customWidth="1"/>
    <col min="3071" max="3071" width="2.5703125" style="367" customWidth="1"/>
    <col min="3072" max="3072" width="31.140625" style="367" customWidth="1"/>
    <col min="3073" max="3073" width="10.140625" style="367" bestFit="1" customWidth="1"/>
    <col min="3074" max="3074" width="13.7109375" style="367" customWidth="1"/>
    <col min="3075" max="3075" width="13.42578125" style="367" bestFit="1" customWidth="1"/>
    <col min="3076" max="3076" width="13.7109375" style="367" bestFit="1" customWidth="1"/>
    <col min="3077" max="3078" width="13" style="367" bestFit="1" customWidth="1"/>
    <col min="3079" max="3079" width="12.5703125" style="367" bestFit="1" customWidth="1"/>
    <col min="3080" max="3080" width="13.85546875" style="367" bestFit="1" customWidth="1"/>
    <col min="3081" max="3081" width="12" style="367" bestFit="1" customWidth="1"/>
    <col min="3082" max="3082" width="9.140625" style="367"/>
    <col min="3083" max="3083" width="9.28515625" style="367" bestFit="1" customWidth="1"/>
    <col min="3084" max="3325" width="9.140625" style="367"/>
    <col min="3326" max="3326" width="3.5703125" style="367" customWidth="1"/>
    <col min="3327" max="3327" width="2.5703125" style="367" customWidth="1"/>
    <col min="3328" max="3328" width="31.140625" style="367" customWidth="1"/>
    <col min="3329" max="3329" width="10.140625" style="367" bestFit="1" customWidth="1"/>
    <col min="3330" max="3330" width="13.7109375" style="367" customWidth="1"/>
    <col min="3331" max="3331" width="13.42578125" style="367" bestFit="1" customWidth="1"/>
    <col min="3332" max="3332" width="13.7109375" style="367" bestFit="1" customWidth="1"/>
    <col min="3333" max="3334" width="13" style="367" bestFit="1" customWidth="1"/>
    <col min="3335" max="3335" width="12.5703125" style="367" bestFit="1" customWidth="1"/>
    <col min="3336" max="3336" width="13.85546875" style="367" bestFit="1" customWidth="1"/>
    <col min="3337" max="3337" width="12" style="367" bestFit="1" customWidth="1"/>
    <col min="3338" max="3338" width="9.140625" style="367"/>
    <col min="3339" max="3339" width="9.28515625" style="367" bestFit="1" customWidth="1"/>
    <col min="3340" max="3581" width="9.140625" style="367"/>
    <col min="3582" max="3582" width="3.5703125" style="367" customWidth="1"/>
    <col min="3583" max="3583" width="2.5703125" style="367" customWidth="1"/>
    <col min="3584" max="3584" width="31.140625" style="367" customWidth="1"/>
    <col min="3585" max="3585" width="10.140625" style="367" bestFit="1" customWidth="1"/>
    <col min="3586" max="3586" width="13.7109375" style="367" customWidth="1"/>
    <col min="3587" max="3587" width="13.42578125" style="367" bestFit="1" customWidth="1"/>
    <col min="3588" max="3588" width="13.7109375" style="367" bestFit="1" customWidth="1"/>
    <col min="3589" max="3590" width="13" style="367" bestFit="1" customWidth="1"/>
    <col min="3591" max="3591" width="12.5703125" style="367" bestFit="1" customWidth="1"/>
    <col min="3592" max="3592" width="13.85546875" style="367" bestFit="1" customWidth="1"/>
    <col min="3593" max="3593" width="12" style="367" bestFit="1" customWidth="1"/>
    <col min="3594" max="3594" width="9.140625" style="367"/>
    <col min="3595" max="3595" width="9.28515625" style="367" bestFit="1" customWidth="1"/>
    <col min="3596" max="3837" width="9.140625" style="367"/>
    <col min="3838" max="3838" width="3.5703125" style="367" customWidth="1"/>
    <col min="3839" max="3839" width="2.5703125" style="367" customWidth="1"/>
    <col min="3840" max="3840" width="31.140625" style="367" customWidth="1"/>
    <col min="3841" max="3841" width="10.140625" style="367" bestFit="1" customWidth="1"/>
    <col min="3842" max="3842" width="13.7109375" style="367" customWidth="1"/>
    <col min="3843" max="3843" width="13.42578125" style="367" bestFit="1" customWidth="1"/>
    <col min="3844" max="3844" width="13.7109375" style="367" bestFit="1" customWidth="1"/>
    <col min="3845" max="3846" width="13" style="367" bestFit="1" customWidth="1"/>
    <col min="3847" max="3847" width="12.5703125" style="367" bestFit="1" customWidth="1"/>
    <col min="3848" max="3848" width="13.85546875" style="367" bestFit="1" customWidth="1"/>
    <col min="3849" max="3849" width="12" style="367" bestFit="1" customWidth="1"/>
    <col min="3850" max="3850" width="9.140625" style="367"/>
    <col min="3851" max="3851" width="9.28515625" style="367" bestFit="1" customWidth="1"/>
    <col min="3852" max="4093" width="9.140625" style="367"/>
    <col min="4094" max="4094" width="3.5703125" style="367" customWidth="1"/>
    <col min="4095" max="4095" width="2.5703125" style="367" customWidth="1"/>
    <col min="4096" max="4096" width="31.140625" style="367" customWidth="1"/>
    <col min="4097" max="4097" width="10.140625" style="367" bestFit="1" customWidth="1"/>
    <col min="4098" max="4098" width="13.7109375" style="367" customWidth="1"/>
    <col min="4099" max="4099" width="13.42578125" style="367" bestFit="1" customWidth="1"/>
    <col min="4100" max="4100" width="13.7109375" style="367" bestFit="1" customWidth="1"/>
    <col min="4101" max="4102" width="13" style="367" bestFit="1" customWidth="1"/>
    <col min="4103" max="4103" width="12.5703125" style="367" bestFit="1" customWidth="1"/>
    <col min="4104" max="4104" width="13.85546875" style="367" bestFit="1" customWidth="1"/>
    <col min="4105" max="4105" width="12" style="367" bestFit="1" customWidth="1"/>
    <col min="4106" max="4106" width="9.140625" style="367"/>
    <col min="4107" max="4107" width="9.28515625" style="367" bestFit="1" customWidth="1"/>
    <col min="4108" max="4349" width="9.140625" style="367"/>
    <col min="4350" max="4350" width="3.5703125" style="367" customWidth="1"/>
    <col min="4351" max="4351" width="2.5703125" style="367" customWidth="1"/>
    <col min="4352" max="4352" width="31.140625" style="367" customWidth="1"/>
    <col min="4353" max="4353" width="10.140625" style="367" bestFit="1" customWidth="1"/>
    <col min="4354" max="4354" width="13.7109375" style="367" customWidth="1"/>
    <col min="4355" max="4355" width="13.42578125" style="367" bestFit="1" customWidth="1"/>
    <col min="4356" max="4356" width="13.7109375" style="367" bestFit="1" customWidth="1"/>
    <col min="4357" max="4358" width="13" style="367" bestFit="1" customWidth="1"/>
    <col min="4359" max="4359" width="12.5703125" style="367" bestFit="1" customWidth="1"/>
    <col min="4360" max="4360" width="13.85546875" style="367" bestFit="1" customWidth="1"/>
    <col min="4361" max="4361" width="12" style="367" bestFit="1" customWidth="1"/>
    <col min="4362" max="4362" width="9.140625" style="367"/>
    <col min="4363" max="4363" width="9.28515625" style="367" bestFit="1" customWidth="1"/>
    <col min="4364" max="4605" width="9.140625" style="367"/>
    <col min="4606" max="4606" width="3.5703125" style="367" customWidth="1"/>
    <col min="4607" max="4607" width="2.5703125" style="367" customWidth="1"/>
    <col min="4608" max="4608" width="31.140625" style="367" customWidth="1"/>
    <col min="4609" max="4609" width="10.140625" style="367" bestFit="1" customWidth="1"/>
    <col min="4610" max="4610" width="13.7109375" style="367" customWidth="1"/>
    <col min="4611" max="4611" width="13.42578125" style="367" bestFit="1" customWidth="1"/>
    <col min="4612" max="4612" width="13.7109375" style="367" bestFit="1" customWidth="1"/>
    <col min="4613" max="4614" width="13" style="367" bestFit="1" customWidth="1"/>
    <col min="4615" max="4615" width="12.5703125" style="367" bestFit="1" customWidth="1"/>
    <col min="4616" max="4616" width="13.85546875" style="367" bestFit="1" customWidth="1"/>
    <col min="4617" max="4617" width="12" style="367" bestFit="1" customWidth="1"/>
    <col min="4618" max="4618" width="9.140625" style="367"/>
    <col min="4619" max="4619" width="9.28515625" style="367" bestFit="1" customWidth="1"/>
    <col min="4620" max="4861" width="9.140625" style="367"/>
    <col min="4862" max="4862" width="3.5703125" style="367" customWidth="1"/>
    <col min="4863" max="4863" width="2.5703125" style="367" customWidth="1"/>
    <col min="4864" max="4864" width="31.140625" style="367" customWidth="1"/>
    <col min="4865" max="4865" width="10.140625" style="367" bestFit="1" customWidth="1"/>
    <col min="4866" max="4866" width="13.7109375" style="367" customWidth="1"/>
    <col min="4867" max="4867" width="13.42578125" style="367" bestFit="1" customWidth="1"/>
    <col min="4868" max="4868" width="13.7109375" style="367" bestFit="1" customWidth="1"/>
    <col min="4869" max="4870" width="13" style="367" bestFit="1" customWidth="1"/>
    <col min="4871" max="4871" width="12.5703125" style="367" bestFit="1" customWidth="1"/>
    <col min="4872" max="4872" width="13.85546875" style="367" bestFit="1" customWidth="1"/>
    <col min="4873" max="4873" width="12" style="367" bestFit="1" customWidth="1"/>
    <col min="4874" max="4874" width="9.140625" style="367"/>
    <col min="4875" max="4875" width="9.28515625" style="367" bestFit="1" customWidth="1"/>
    <col min="4876" max="5117" width="9.140625" style="367"/>
    <col min="5118" max="5118" width="3.5703125" style="367" customWidth="1"/>
    <col min="5119" max="5119" width="2.5703125" style="367" customWidth="1"/>
    <col min="5120" max="5120" width="31.140625" style="367" customWidth="1"/>
    <col min="5121" max="5121" width="10.140625" style="367" bestFit="1" customWidth="1"/>
    <col min="5122" max="5122" width="13.7109375" style="367" customWidth="1"/>
    <col min="5123" max="5123" width="13.42578125" style="367" bestFit="1" customWidth="1"/>
    <col min="5124" max="5124" width="13.7109375" style="367" bestFit="1" customWidth="1"/>
    <col min="5125" max="5126" width="13" style="367" bestFit="1" customWidth="1"/>
    <col min="5127" max="5127" width="12.5703125" style="367" bestFit="1" customWidth="1"/>
    <col min="5128" max="5128" width="13.85546875" style="367" bestFit="1" customWidth="1"/>
    <col min="5129" max="5129" width="12" style="367" bestFit="1" customWidth="1"/>
    <col min="5130" max="5130" width="9.140625" style="367"/>
    <col min="5131" max="5131" width="9.28515625" style="367" bestFit="1" customWidth="1"/>
    <col min="5132" max="5373" width="9.140625" style="367"/>
    <col min="5374" max="5374" width="3.5703125" style="367" customWidth="1"/>
    <col min="5375" max="5375" width="2.5703125" style="367" customWidth="1"/>
    <col min="5376" max="5376" width="31.140625" style="367" customWidth="1"/>
    <col min="5377" max="5377" width="10.140625" style="367" bestFit="1" customWidth="1"/>
    <col min="5378" max="5378" width="13.7109375" style="367" customWidth="1"/>
    <col min="5379" max="5379" width="13.42578125" style="367" bestFit="1" customWidth="1"/>
    <col min="5380" max="5380" width="13.7109375" style="367" bestFit="1" customWidth="1"/>
    <col min="5381" max="5382" width="13" style="367" bestFit="1" customWidth="1"/>
    <col min="5383" max="5383" width="12.5703125" style="367" bestFit="1" customWidth="1"/>
    <col min="5384" max="5384" width="13.85546875" style="367" bestFit="1" customWidth="1"/>
    <col min="5385" max="5385" width="12" style="367" bestFit="1" customWidth="1"/>
    <col min="5386" max="5386" width="9.140625" style="367"/>
    <col min="5387" max="5387" width="9.28515625" style="367" bestFit="1" customWidth="1"/>
    <col min="5388" max="5629" width="9.140625" style="367"/>
    <col min="5630" max="5630" width="3.5703125" style="367" customWidth="1"/>
    <col min="5631" max="5631" width="2.5703125" style="367" customWidth="1"/>
    <col min="5632" max="5632" width="31.140625" style="367" customWidth="1"/>
    <col min="5633" max="5633" width="10.140625" style="367" bestFit="1" customWidth="1"/>
    <col min="5634" max="5634" width="13.7109375" style="367" customWidth="1"/>
    <col min="5635" max="5635" width="13.42578125" style="367" bestFit="1" customWidth="1"/>
    <col min="5636" max="5636" width="13.7109375" style="367" bestFit="1" customWidth="1"/>
    <col min="5637" max="5638" width="13" style="367" bestFit="1" customWidth="1"/>
    <col min="5639" max="5639" width="12.5703125" style="367" bestFit="1" customWidth="1"/>
    <col min="5640" max="5640" width="13.85546875" style="367" bestFit="1" customWidth="1"/>
    <col min="5641" max="5641" width="12" style="367" bestFit="1" customWidth="1"/>
    <col min="5642" max="5642" width="9.140625" style="367"/>
    <col min="5643" max="5643" width="9.28515625" style="367" bestFit="1" customWidth="1"/>
    <col min="5644" max="5885" width="9.140625" style="367"/>
    <col min="5886" max="5886" width="3.5703125" style="367" customWidth="1"/>
    <col min="5887" max="5887" width="2.5703125" style="367" customWidth="1"/>
    <col min="5888" max="5888" width="31.140625" style="367" customWidth="1"/>
    <col min="5889" max="5889" width="10.140625" style="367" bestFit="1" customWidth="1"/>
    <col min="5890" max="5890" width="13.7109375" style="367" customWidth="1"/>
    <col min="5891" max="5891" width="13.42578125" style="367" bestFit="1" customWidth="1"/>
    <col min="5892" max="5892" width="13.7109375" style="367" bestFit="1" customWidth="1"/>
    <col min="5893" max="5894" width="13" style="367" bestFit="1" customWidth="1"/>
    <col min="5895" max="5895" width="12.5703125" style="367" bestFit="1" customWidth="1"/>
    <col min="5896" max="5896" width="13.85546875" style="367" bestFit="1" customWidth="1"/>
    <col min="5897" max="5897" width="12" style="367" bestFit="1" customWidth="1"/>
    <col min="5898" max="5898" width="9.140625" style="367"/>
    <col min="5899" max="5899" width="9.28515625" style="367" bestFit="1" customWidth="1"/>
    <col min="5900" max="6141" width="9.140625" style="367"/>
    <col min="6142" max="6142" width="3.5703125" style="367" customWidth="1"/>
    <col min="6143" max="6143" width="2.5703125" style="367" customWidth="1"/>
    <col min="6144" max="6144" width="31.140625" style="367" customWidth="1"/>
    <col min="6145" max="6145" width="10.140625" style="367" bestFit="1" customWidth="1"/>
    <col min="6146" max="6146" width="13.7109375" style="367" customWidth="1"/>
    <col min="6147" max="6147" width="13.42578125" style="367" bestFit="1" customWidth="1"/>
    <col min="6148" max="6148" width="13.7109375" style="367" bestFit="1" customWidth="1"/>
    <col min="6149" max="6150" width="13" style="367" bestFit="1" customWidth="1"/>
    <col min="6151" max="6151" width="12.5703125" style="367" bestFit="1" customWidth="1"/>
    <col min="6152" max="6152" width="13.85546875" style="367" bestFit="1" customWidth="1"/>
    <col min="6153" max="6153" width="12" style="367" bestFit="1" customWidth="1"/>
    <col min="6154" max="6154" width="9.140625" style="367"/>
    <col min="6155" max="6155" width="9.28515625" style="367" bestFit="1" customWidth="1"/>
    <col min="6156" max="6397" width="9.140625" style="367"/>
    <col min="6398" max="6398" width="3.5703125" style="367" customWidth="1"/>
    <col min="6399" max="6399" width="2.5703125" style="367" customWidth="1"/>
    <col min="6400" max="6400" width="31.140625" style="367" customWidth="1"/>
    <col min="6401" max="6401" width="10.140625" style="367" bestFit="1" customWidth="1"/>
    <col min="6402" max="6402" width="13.7109375" style="367" customWidth="1"/>
    <col min="6403" max="6403" width="13.42578125" style="367" bestFit="1" customWidth="1"/>
    <col min="6404" max="6404" width="13.7109375" style="367" bestFit="1" customWidth="1"/>
    <col min="6405" max="6406" width="13" style="367" bestFit="1" customWidth="1"/>
    <col min="6407" max="6407" width="12.5703125" style="367" bestFit="1" customWidth="1"/>
    <col min="6408" max="6408" width="13.85546875" style="367" bestFit="1" customWidth="1"/>
    <col min="6409" max="6409" width="12" style="367" bestFit="1" customWidth="1"/>
    <col min="6410" max="6410" width="9.140625" style="367"/>
    <col min="6411" max="6411" width="9.28515625" style="367" bestFit="1" customWidth="1"/>
    <col min="6412" max="6653" width="9.140625" style="367"/>
    <col min="6654" max="6654" width="3.5703125" style="367" customWidth="1"/>
    <col min="6655" max="6655" width="2.5703125" style="367" customWidth="1"/>
    <col min="6656" max="6656" width="31.140625" style="367" customWidth="1"/>
    <col min="6657" max="6657" width="10.140625" style="367" bestFit="1" customWidth="1"/>
    <col min="6658" max="6658" width="13.7109375" style="367" customWidth="1"/>
    <col min="6659" max="6659" width="13.42578125" style="367" bestFit="1" customWidth="1"/>
    <col min="6660" max="6660" width="13.7109375" style="367" bestFit="1" customWidth="1"/>
    <col min="6661" max="6662" width="13" style="367" bestFit="1" customWidth="1"/>
    <col min="6663" max="6663" width="12.5703125" style="367" bestFit="1" customWidth="1"/>
    <col min="6664" max="6664" width="13.85546875" style="367" bestFit="1" customWidth="1"/>
    <col min="6665" max="6665" width="12" style="367" bestFit="1" customWidth="1"/>
    <col min="6666" max="6666" width="9.140625" style="367"/>
    <col min="6667" max="6667" width="9.28515625" style="367" bestFit="1" customWidth="1"/>
    <col min="6668" max="6909" width="9.140625" style="367"/>
    <col min="6910" max="6910" width="3.5703125" style="367" customWidth="1"/>
    <col min="6911" max="6911" width="2.5703125" style="367" customWidth="1"/>
    <col min="6912" max="6912" width="31.140625" style="367" customWidth="1"/>
    <col min="6913" max="6913" width="10.140625" style="367" bestFit="1" customWidth="1"/>
    <col min="6914" max="6914" width="13.7109375" style="367" customWidth="1"/>
    <col min="6915" max="6915" width="13.42578125" style="367" bestFit="1" customWidth="1"/>
    <col min="6916" max="6916" width="13.7109375" style="367" bestFit="1" customWidth="1"/>
    <col min="6917" max="6918" width="13" style="367" bestFit="1" customWidth="1"/>
    <col min="6919" max="6919" width="12.5703125" style="367" bestFit="1" customWidth="1"/>
    <col min="6920" max="6920" width="13.85546875" style="367" bestFit="1" customWidth="1"/>
    <col min="6921" max="6921" width="12" style="367" bestFit="1" customWidth="1"/>
    <col min="6922" max="6922" width="9.140625" style="367"/>
    <col min="6923" max="6923" width="9.28515625" style="367" bestFit="1" customWidth="1"/>
    <col min="6924" max="7165" width="9.140625" style="367"/>
    <col min="7166" max="7166" width="3.5703125" style="367" customWidth="1"/>
    <col min="7167" max="7167" width="2.5703125" style="367" customWidth="1"/>
    <col min="7168" max="7168" width="31.140625" style="367" customWidth="1"/>
    <col min="7169" max="7169" width="10.140625" style="367" bestFit="1" customWidth="1"/>
    <col min="7170" max="7170" width="13.7109375" style="367" customWidth="1"/>
    <col min="7171" max="7171" width="13.42578125" style="367" bestFit="1" customWidth="1"/>
    <col min="7172" max="7172" width="13.7109375" style="367" bestFit="1" customWidth="1"/>
    <col min="7173" max="7174" width="13" style="367" bestFit="1" customWidth="1"/>
    <col min="7175" max="7175" width="12.5703125" style="367" bestFit="1" customWidth="1"/>
    <col min="7176" max="7176" width="13.85546875" style="367" bestFit="1" customWidth="1"/>
    <col min="7177" max="7177" width="12" style="367" bestFit="1" customWidth="1"/>
    <col min="7178" max="7178" width="9.140625" style="367"/>
    <col min="7179" max="7179" width="9.28515625" style="367" bestFit="1" customWidth="1"/>
    <col min="7180" max="7421" width="9.140625" style="367"/>
    <col min="7422" max="7422" width="3.5703125" style="367" customWidth="1"/>
    <col min="7423" max="7423" width="2.5703125" style="367" customWidth="1"/>
    <col min="7424" max="7424" width="31.140625" style="367" customWidth="1"/>
    <col min="7425" max="7425" width="10.140625" style="367" bestFit="1" customWidth="1"/>
    <col min="7426" max="7426" width="13.7109375" style="367" customWidth="1"/>
    <col min="7427" max="7427" width="13.42578125" style="367" bestFit="1" customWidth="1"/>
    <col min="7428" max="7428" width="13.7109375" style="367" bestFit="1" customWidth="1"/>
    <col min="7429" max="7430" width="13" style="367" bestFit="1" customWidth="1"/>
    <col min="7431" max="7431" width="12.5703125" style="367" bestFit="1" customWidth="1"/>
    <col min="7432" max="7432" width="13.85546875" style="367" bestFit="1" customWidth="1"/>
    <col min="7433" max="7433" width="12" style="367" bestFit="1" customWidth="1"/>
    <col min="7434" max="7434" width="9.140625" style="367"/>
    <col min="7435" max="7435" width="9.28515625" style="367" bestFit="1" customWidth="1"/>
    <col min="7436" max="7677" width="9.140625" style="367"/>
    <col min="7678" max="7678" width="3.5703125" style="367" customWidth="1"/>
    <col min="7679" max="7679" width="2.5703125" style="367" customWidth="1"/>
    <col min="7680" max="7680" width="31.140625" style="367" customWidth="1"/>
    <col min="7681" max="7681" width="10.140625" style="367" bestFit="1" customWidth="1"/>
    <col min="7682" max="7682" width="13.7109375" style="367" customWidth="1"/>
    <col min="7683" max="7683" width="13.42578125" style="367" bestFit="1" customWidth="1"/>
    <col min="7684" max="7684" width="13.7109375" style="367" bestFit="1" customWidth="1"/>
    <col min="7685" max="7686" width="13" style="367" bestFit="1" customWidth="1"/>
    <col min="7687" max="7687" width="12.5703125" style="367" bestFit="1" customWidth="1"/>
    <col min="7688" max="7688" width="13.85546875" style="367" bestFit="1" customWidth="1"/>
    <col min="7689" max="7689" width="12" style="367" bestFit="1" customWidth="1"/>
    <col min="7690" max="7690" width="9.140625" style="367"/>
    <col min="7691" max="7691" width="9.28515625" style="367" bestFit="1" customWidth="1"/>
    <col min="7692" max="7933" width="9.140625" style="367"/>
    <col min="7934" max="7934" width="3.5703125" style="367" customWidth="1"/>
    <col min="7935" max="7935" width="2.5703125" style="367" customWidth="1"/>
    <col min="7936" max="7936" width="31.140625" style="367" customWidth="1"/>
    <col min="7937" max="7937" width="10.140625" style="367" bestFit="1" customWidth="1"/>
    <col min="7938" max="7938" width="13.7109375" style="367" customWidth="1"/>
    <col min="7939" max="7939" width="13.42578125" style="367" bestFit="1" customWidth="1"/>
    <col min="7940" max="7940" width="13.7109375" style="367" bestFit="1" customWidth="1"/>
    <col min="7941" max="7942" width="13" style="367" bestFit="1" customWidth="1"/>
    <col min="7943" max="7943" width="12.5703125" style="367" bestFit="1" customWidth="1"/>
    <col min="7944" max="7944" width="13.85546875" style="367" bestFit="1" customWidth="1"/>
    <col min="7945" max="7945" width="12" style="367" bestFit="1" customWidth="1"/>
    <col min="7946" max="7946" width="9.140625" style="367"/>
    <col min="7947" max="7947" width="9.28515625" style="367" bestFit="1" customWidth="1"/>
    <col min="7948" max="8189" width="9.140625" style="367"/>
    <col min="8190" max="8190" width="3.5703125" style="367" customWidth="1"/>
    <col min="8191" max="8191" width="2.5703125" style="367" customWidth="1"/>
    <col min="8192" max="8192" width="31.140625" style="367" customWidth="1"/>
    <col min="8193" max="8193" width="10.140625" style="367" bestFit="1" customWidth="1"/>
    <col min="8194" max="8194" width="13.7109375" style="367" customWidth="1"/>
    <col min="8195" max="8195" width="13.42578125" style="367" bestFit="1" customWidth="1"/>
    <col min="8196" max="8196" width="13.7109375" style="367" bestFit="1" customWidth="1"/>
    <col min="8197" max="8198" width="13" style="367" bestFit="1" customWidth="1"/>
    <col min="8199" max="8199" width="12.5703125" style="367" bestFit="1" customWidth="1"/>
    <col min="8200" max="8200" width="13.85546875" style="367" bestFit="1" customWidth="1"/>
    <col min="8201" max="8201" width="12" style="367" bestFit="1" customWidth="1"/>
    <col min="8202" max="8202" width="9.140625" style="367"/>
    <col min="8203" max="8203" width="9.28515625" style="367" bestFit="1" customWidth="1"/>
    <col min="8204" max="8445" width="9.140625" style="367"/>
    <col min="8446" max="8446" width="3.5703125" style="367" customWidth="1"/>
    <col min="8447" max="8447" width="2.5703125" style="367" customWidth="1"/>
    <col min="8448" max="8448" width="31.140625" style="367" customWidth="1"/>
    <col min="8449" max="8449" width="10.140625" style="367" bestFit="1" customWidth="1"/>
    <col min="8450" max="8450" width="13.7109375" style="367" customWidth="1"/>
    <col min="8451" max="8451" width="13.42578125" style="367" bestFit="1" customWidth="1"/>
    <col min="8452" max="8452" width="13.7109375" style="367" bestFit="1" customWidth="1"/>
    <col min="8453" max="8454" width="13" style="367" bestFit="1" customWidth="1"/>
    <col min="8455" max="8455" width="12.5703125" style="367" bestFit="1" customWidth="1"/>
    <col min="8456" max="8456" width="13.85546875" style="367" bestFit="1" customWidth="1"/>
    <col min="8457" max="8457" width="12" style="367" bestFit="1" customWidth="1"/>
    <col min="8458" max="8458" width="9.140625" style="367"/>
    <col min="8459" max="8459" width="9.28515625" style="367" bestFit="1" customWidth="1"/>
    <col min="8460" max="8701" width="9.140625" style="367"/>
    <col min="8702" max="8702" width="3.5703125" style="367" customWidth="1"/>
    <col min="8703" max="8703" width="2.5703125" style="367" customWidth="1"/>
    <col min="8704" max="8704" width="31.140625" style="367" customWidth="1"/>
    <col min="8705" max="8705" width="10.140625" style="367" bestFit="1" customWidth="1"/>
    <col min="8706" max="8706" width="13.7109375" style="367" customWidth="1"/>
    <col min="8707" max="8707" width="13.42578125" style="367" bestFit="1" customWidth="1"/>
    <col min="8708" max="8708" width="13.7109375" style="367" bestFit="1" customWidth="1"/>
    <col min="8709" max="8710" width="13" style="367" bestFit="1" customWidth="1"/>
    <col min="8711" max="8711" width="12.5703125" style="367" bestFit="1" customWidth="1"/>
    <col min="8712" max="8712" width="13.85546875" style="367" bestFit="1" customWidth="1"/>
    <col min="8713" max="8713" width="12" style="367" bestFit="1" customWidth="1"/>
    <col min="8714" max="8714" width="9.140625" style="367"/>
    <col min="8715" max="8715" width="9.28515625" style="367" bestFit="1" customWidth="1"/>
    <col min="8716" max="8957" width="9.140625" style="367"/>
    <col min="8958" max="8958" width="3.5703125" style="367" customWidth="1"/>
    <col min="8959" max="8959" width="2.5703125" style="367" customWidth="1"/>
    <col min="8960" max="8960" width="31.140625" style="367" customWidth="1"/>
    <col min="8961" max="8961" width="10.140625" style="367" bestFit="1" customWidth="1"/>
    <col min="8962" max="8962" width="13.7109375" style="367" customWidth="1"/>
    <col min="8963" max="8963" width="13.42578125" style="367" bestFit="1" customWidth="1"/>
    <col min="8964" max="8964" width="13.7109375" style="367" bestFit="1" customWidth="1"/>
    <col min="8965" max="8966" width="13" style="367" bestFit="1" customWidth="1"/>
    <col min="8967" max="8967" width="12.5703125" style="367" bestFit="1" customWidth="1"/>
    <col min="8968" max="8968" width="13.85546875" style="367" bestFit="1" customWidth="1"/>
    <col min="8969" max="8969" width="12" style="367" bestFit="1" customWidth="1"/>
    <col min="8970" max="8970" width="9.140625" style="367"/>
    <col min="8971" max="8971" width="9.28515625" style="367" bestFit="1" customWidth="1"/>
    <col min="8972" max="9213" width="9.140625" style="367"/>
    <col min="9214" max="9214" width="3.5703125" style="367" customWidth="1"/>
    <col min="9215" max="9215" width="2.5703125" style="367" customWidth="1"/>
    <col min="9216" max="9216" width="31.140625" style="367" customWidth="1"/>
    <col min="9217" max="9217" width="10.140625" style="367" bestFit="1" customWidth="1"/>
    <col min="9218" max="9218" width="13.7109375" style="367" customWidth="1"/>
    <col min="9219" max="9219" width="13.42578125" style="367" bestFit="1" customWidth="1"/>
    <col min="9220" max="9220" width="13.7109375" style="367" bestFit="1" customWidth="1"/>
    <col min="9221" max="9222" width="13" style="367" bestFit="1" customWidth="1"/>
    <col min="9223" max="9223" width="12.5703125" style="367" bestFit="1" customWidth="1"/>
    <col min="9224" max="9224" width="13.85546875" style="367" bestFit="1" customWidth="1"/>
    <col min="9225" max="9225" width="12" style="367" bestFit="1" customWidth="1"/>
    <col min="9226" max="9226" width="9.140625" style="367"/>
    <col min="9227" max="9227" width="9.28515625" style="367" bestFit="1" customWidth="1"/>
    <col min="9228" max="9469" width="9.140625" style="367"/>
    <col min="9470" max="9470" width="3.5703125" style="367" customWidth="1"/>
    <col min="9471" max="9471" width="2.5703125" style="367" customWidth="1"/>
    <col min="9472" max="9472" width="31.140625" style="367" customWidth="1"/>
    <col min="9473" max="9473" width="10.140625" style="367" bestFit="1" customWidth="1"/>
    <col min="9474" max="9474" width="13.7109375" style="367" customWidth="1"/>
    <col min="9475" max="9475" width="13.42578125" style="367" bestFit="1" customWidth="1"/>
    <col min="9476" max="9476" width="13.7109375" style="367" bestFit="1" customWidth="1"/>
    <col min="9477" max="9478" width="13" style="367" bestFit="1" customWidth="1"/>
    <col min="9479" max="9479" width="12.5703125" style="367" bestFit="1" customWidth="1"/>
    <col min="9480" max="9480" width="13.85546875" style="367" bestFit="1" customWidth="1"/>
    <col min="9481" max="9481" width="12" style="367" bestFit="1" customWidth="1"/>
    <col min="9482" max="9482" width="9.140625" style="367"/>
    <col min="9483" max="9483" width="9.28515625" style="367" bestFit="1" customWidth="1"/>
    <col min="9484" max="9725" width="9.140625" style="367"/>
    <col min="9726" max="9726" width="3.5703125" style="367" customWidth="1"/>
    <col min="9727" max="9727" width="2.5703125" style="367" customWidth="1"/>
    <col min="9728" max="9728" width="31.140625" style="367" customWidth="1"/>
    <col min="9729" max="9729" width="10.140625" style="367" bestFit="1" customWidth="1"/>
    <col min="9730" max="9730" width="13.7109375" style="367" customWidth="1"/>
    <col min="9731" max="9731" width="13.42578125" style="367" bestFit="1" customWidth="1"/>
    <col min="9732" max="9732" width="13.7109375" style="367" bestFit="1" customWidth="1"/>
    <col min="9733" max="9734" width="13" style="367" bestFit="1" customWidth="1"/>
    <col min="9735" max="9735" width="12.5703125" style="367" bestFit="1" customWidth="1"/>
    <col min="9736" max="9736" width="13.85546875" style="367" bestFit="1" customWidth="1"/>
    <col min="9737" max="9737" width="12" style="367" bestFit="1" customWidth="1"/>
    <col min="9738" max="9738" width="9.140625" style="367"/>
    <col min="9739" max="9739" width="9.28515625" style="367" bestFit="1" customWidth="1"/>
    <col min="9740" max="9981" width="9.140625" style="367"/>
    <col min="9982" max="9982" width="3.5703125" style="367" customWidth="1"/>
    <col min="9983" max="9983" width="2.5703125" style="367" customWidth="1"/>
    <col min="9984" max="9984" width="31.140625" style="367" customWidth="1"/>
    <col min="9985" max="9985" width="10.140625" style="367" bestFit="1" customWidth="1"/>
    <col min="9986" max="9986" width="13.7109375" style="367" customWidth="1"/>
    <col min="9987" max="9987" width="13.42578125" style="367" bestFit="1" customWidth="1"/>
    <col min="9988" max="9988" width="13.7109375" style="367" bestFit="1" customWidth="1"/>
    <col min="9989" max="9990" width="13" style="367" bestFit="1" customWidth="1"/>
    <col min="9991" max="9991" width="12.5703125" style="367" bestFit="1" customWidth="1"/>
    <col min="9992" max="9992" width="13.85546875" style="367" bestFit="1" customWidth="1"/>
    <col min="9993" max="9993" width="12" style="367" bestFit="1" customWidth="1"/>
    <col min="9994" max="9994" width="9.140625" style="367"/>
    <col min="9995" max="9995" width="9.28515625" style="367" bestFit="1" customWidth="1"/>
    <col min="9996" max="10237" width="9.140625" style="367"/>
    <col min="10238" max="10238" width="3.5703125" style="367" customWidth="1"/>
    <col min="10239" max="10239" width="2.5703125" style="367" customWidth="1"/>
    <col min="10240" max="10240" width="31.140625" style="367" customWidth="1"/>
    <col min="10241" max="10241" width="10.140625" style="367" bestFit="1" customWidth="1"/>
    <col min="10242" max="10242" width="13.7109375" style="367" customWidth="1"/>
    <col min="10243" max="10243" width="13.42578125" style="367" bestFit="1" customWidth="1"/>
    <col min="10244" max="10244" width="13.7109375" style="367" bestFit="1" customWidth="1"/>
    <col min="10245" max="10246" width="13" style="367" bestFit="1" customWidth="1"/>
    <col min="10247" max="10247" width="12.5703125" style="367" bestFit="1" customWidth="1"/>
    <col min="10248" max="10248" width="13.85546875" style="367" bestFit="1" customWidth="1"/>
    <col min="10249" max="10249" width="12" style="367" bestFit="1" customWidth="1"/>
    <col min="10250" max="10250" width="9.140625" style="367"/>
    <col min="10251" max="10251" width="9.28515625" style="367" bestFit="1" customWidth="1"/>
    <col min="10252" max="10493" width="9.140625" style="367"/>
    <col min="10494" max="10494" width="3.5703125" style="367" customWidth="1"/>
    <col min="10495" max="10495" width="2.5703125" style="367" customWidth="1"/>
    <col min="10496" max="10496" width="31.140625" style="367" customWidth="1"/>
    <col min="10497" max="10497" width="10.140625" style="367" bestFit="1" customWidth="1"/>
    <col min="10498" max="10498" width="13.7109375" style="367" customWidth="1"/>
    <col min="10499" max="10499" width="13.42578125" style="367" bestFit="1" customWidth="1"/>
    <col min="10500" max="10500" width="13.7109375" style="367" bestFit="1" customWidth="1"/>
    <col min="10501" max="10502" width="13" style="367" bestFit="1" customWidth="1"/>
    <col min="10503" max="10503" width="12.5703125" style="367" bestFit="1" customWidth="1"/>
    <col min="10504" max="10504" width="13.85546875" style="367" bestFit="1" customWidth="1"/>
    <col min="10505" max="10505" width="12" style="367" bestFit="1" customWidth="1"/>
    <col min="10506" max="10506" width="9.140625" style="367"/>
    <col min="10507" max="10507" width="9.28515625" style="367" bestFit="1" customWidth="1"/>
    <col min="10508" max="10749" width="9.140625" style="367"/>
    <col min="10750" max="10750" width="3.5703125" style="367" customWidth="1"/>
    <col min="10751" max="10751" width="2.5703125" style="367" customWidth="1"/>
    <col min="10752" max="10752" width="31.140625" style="367" customWidth="1"/>
    <col min="10753" max="10753" width="10.140625" style="367" bestFit="1" customWidth="1"/>
    <col min="10754" max="10754" width="13.7109375" style="367" customWidth="1"/>
    <col min="10755" max="10755" width="13.42578125" style="367" bestFit="1" customWidth="1"/>
    <col min="10756" max="10756" width="13.7109375" style="367" bestFit="1" customWidth="1"/>
    <col min="10757" max="10758" width="13" style="367" bestFit="1" customWidth="1"/>
    <col min="10759" max="10759" width="12.5703125" style="367" bestFit="1" customWidth="1"/>
    <col min="10760" max="10760" width="13.85546875" style="367" bestFit="1" customWidth="1"/>
    <col min="10761" max="10761" width="12" style="367" bestFit="1" customWidth="1"/>
    <col min="10762" max="10762" width="9.140625" style="367"/>
    <col min="10763" max="10763" width="9.28515625" style="367" bestFit="1" customWidth="1"/>
    <col min="10764" max="11005" width="9.140625" style="367"/>
    <col min="11006" max="11006" width="3.5703125" style="367" customWidth="1"/>
    <col min="11007" max="11007" width="2.5703125" style="367" customWidth="1"/>
    <col min="11008" max="11008" width="31.140625" style="367" customWidth="1"/>
    <col min="11009" max="11009" width="10.140625" style="367" bestFit="1" customWidth="1"/>
    <col min="11010" max="11010" width="13.7109375" style="367" customWidth="1"/>
    <col min="11011" max="11011" width="13.42578125" style="367" bestFit="1" customWidth="1"/>
    <col min="11012" max="11012" width="13.7109375" style="367" bestFit="1" customWidth="1"/>
    <col min="11013" max="11014" width="13" style="367" bestFit="1" customWidth="1"/>
    <col min="11015" max="11015" width="12.5703125" style="367" bestFit="1" customWidth="1"/>
    <col min="11016" max="11016" width="13.85546875" style="367" bestFit="1" customWidth="1"/>
    <col min="11017" max="11017" width="12" style="367" bestFit="1" customWidth="1"/>
    <col min="11018" max="11018" width="9.140625" style="367"/>
    <col min="11019" max="11019" width="9.28515625" style="367" bestFit="1" customWidth="1"/>
    <col min="11020" max="11261" width="9.140625" style="367"/>
    <col min="11262" max="11262" width="3.5703125" style="367" customWidth="1"/>
    <col min="11263" max="11263" width="2.5703125" style="367" customWidth="1"/>
    <col min="11264" max="11264" width="31.140625" style="367" customWidth="1"/>
    <col min="11265" max="11265" width="10.140625" style="367" bestFit="1" customWidth="1"/>
    <col min="11266" max="11266" width="13.7109375" style="367" customWidth="1"/>
    <col min="11267" max="11267" width="13.42578125" style="367" bestFit="1" customWidth="1"/>
    <col min="11268" max="11268" width="13.7109375" style="367" bestFit="1" customWidth="1"/>
    <col min="11269" max="11270" width="13" style="367" bestFit="1" customWidth="1"/>
    <col min="11271" max="11271" width="12.5703125" style="367" bestFit="1" customWidth="1"/>
    <col min="11272" max="11272" width="13.85546875" style="367" bestFit="1" customWidth="1"/>
    <col min="11273" max="11273" width="12" style="367" bestFit="1" customWidth="1"/>
    <col min="11274" max="11274" width="9.140625" style="367"/>
    <col min="11275" max="11275" width="9.28515625" style="367" bestFit="1" customWidth="1"/>
    <col min="11276" max="11517" width="9.140625" style="367"/>
    <col min="11518" max="11518" width="3.5703125" style="367" customWidth="1"/>
    <col min="11519" max="11519" width="2.5703125" style="367" customWidth="1"/>
    <col min="11520" max="11520" width="31.140625" style="367" customWidth="1"/>
    <col min="11521" max="11521" width="10.140625" style="367" bestFit="1" customWidth="1"/>
    <col min="11522" max="11522" width="13.7109375" style="367" customWidth="1"/>
    <col min="11523" max="11523" width="13.42578125" style="367" bestFit="1" customWidth="1"/>
    <col min="11524" max="11524" width="13.7109375" style="367" bestFit="1" customWidth="1"/>
    <col min="11525" max="11526" width="13" style="367" bestFit="1" customWidth="1"/>
    <col min="11527" max="11527" width="12.5703125" style="367" bestFit="1" customWidth="1"/>
    <col min="11528" max="11528" width="13.85546875" style="367" bestFit="1" customWidth="1"/>
    <col min="11529" max="11529" width="12" style="367" bestFit="1" customWidth="1"/>
    <col min="11530" max="11530" width="9.140625" style="367"/>
    <col min="11531" max="11531" width="9.28515625" style="367" bestFit="1" customWidth="1"/>
    <col min="11532" max="11773" width="9.140625" style="367"/>
    <col min="11774" max="11774" width="3.5703125" style="367" customWidth="1"/>
    <col min="11775" max="11775" width="2.5703125" style="367" customWidth="1"/>
    <col min="11776" max="11776" width="31.140625" style="367" customWidth="1"/>
    <col min="11777" max="11777" width="10.140625" style="367" bestFit="1" customWidth="1"/>
    <col min="11778" max="11778" width="13.7109375" style="367" customWidth="1"/>
    <col min="11779" max="11779" width="13.42578125" style="367" bestFit="1" customWidth="1"/>
    <col min="11780" max="11780" width="13.7109375" style="367" bestFit="1" customWidth="1"/>
    <col min="11781" max="11782" width="13" style="367" bestFit="1" customWidth="1"/>
    <col min="11783" max="11783" width="12.5703125" style="367" bestFit="1" customWidth="1"/>
    <col min="11784" max="11784" width="13.85546875" style="367" bestFit="1" customWidth="1"/>
    <col min="11785" max="11785" width="12" style="367" bestFit="1" customWidth="1"/>
    <col min="11786" max="11786" width="9.140625" style="367"/>
    <col min="11787" max="11787" width="9.28515625" style="367" bestFit="1" customWidth="1"/>
    <col min="11788" max="12029" width="9.140625" style="367"/>
    <col min="12030" max="12030" width="3.5703125" style="367" customWidth="1"/>
    <col min="12031" max="12031" width="2.5703125" style="367" customWidth="1"/>
    <col min="12032" max="12032" width="31.140625" style="367" customWidth="1"/>
    <col min="12033" max="12033" width="10.140625" style="367" bestFit="1" customWidth="1"/>
    <col min="12034" max="12034" width="13.7109375" style="367" customWidth="1"/>
    <col min="12035" max="12035" width="13.42578125" style="367" bestFit="1" customWidth="1"/>
    <col min="12036" max="12036" width="13.7109375" style="367" bestFit="1" customWidth="1"/>
    <col min="12037" max="12038" width="13" style="367" bestFit="1" customWidth="1"/>
    <col min="12039" max="12039" width="12.5703125" style="367" bestFit="1" customWidth="1"/>
    <col min="12040" max="12040" width="13.85546875" style="367" bestFit="1" customWidth="1"/>
    <col min="12041" max="12041" width="12" style="367" bestFit="1" customWidth="1"/>
    <col min="12042" max="12042" width="9.140625" style="367"/>
    <col min="12043" max="12043" width="9.28515625" style="367" bestFit="1" customWidth="1"/>
    <col min="12044" max="12285" width="9.140625" style="367"/>
    <col min="12286" max="12286" width="3.5703125" style="367" customWidth="1"/>
    <col min="12287" max="12287" width="2.5703125" style="367" customWidth="1"/>
    <col min="12288" max="12288" width="31.140625" style="367" customWidth="1"/>
    <col min="12289" max="12289" width="10.140625" style="367" bestFit="1" customWidth="1"/>
    <col min="12290" max="12290" width="13.7109375" style="367" customWidth="1"/>
    <col min="12291" max="12291" width="13.42578125" style="367" bestFit="1" customWidth="1"/>
    <col min="12292" max="12292" width="13.7109375" style="367" bestFit="1" customWidth="1"/>
    <col min="12293" max="12294" width="13" style="367" bestFit="1" customWidth="1"/>
    <col min="12295" max="12295" width="12.5703125" style="367" bestFit="1" customWidth="1"/>
    <col min="12296" max="12296" width="13.85546875" style="367" bestFit="1" customWidth="1"/>
    <col min="12297" max="12297" width="12" style="367" bestFit="1" customWidth="1"/>
    <col min="12298" max="12298" width="9.140625" style="367"/>
    <col min="12299" max="12299" width="9.28515625" style="367" bestFit="1" customWidth="1"/>
    <col min="12300" max="12541" width="9.140625" style="367"/>
    <col min="12542" max="12542" width="3.5703125" style="367" customWidth="1"/>
    <col min="12543" max="12543" width="2.5703125" style="367" customWidth="1"/>
    <col min="12544" max="12544" width="31.140625" style="367" customWidth="1"/>
    <col min="12545" max="12545" width="10.140625" style="367" bestFit="1" customWidth="1"/>
    <col min="12546" max="12546" width="13.7109375" style="367" customWidth="1"/>
    <col min="12547" max="12547" width="13.42578125" style="367" bestFit="1" customWidth="1"/>
    <col min="12548" max="12548" width="13.7109375" style="367" bestFit="1" customWidth="1"/>
    <col min="12549" max="12550" width="13" style="367" bestFit="1" customWidth="1"/>
    <col min="12551" max="12551" width="12.5703125" style="367" bestFit="1" customWidth="1"/>
    <col min="12552" max="12552" width="13.85546875" style="367" bestFit="1" customWidth="1"/>
    <col min="12553" max="12553" width="12" style="367" bestFit="1" customWidth="1"/>
    <col min="12554" max="12554" width="9.140625" style="367"/>
    <col min="12555" max="12555" width="9.28515625" style="367" bestFit="1" customWidth="1"/>
    <col min="12556" max="12797" width="9.140625" style="367"/>
    <col min="12798" max="12798" width="3.5703125" style="367" customWidth="1"/>
    <col min="12799" max="12799" width="2.5703125" style="367" customWidth="1"/>
    <col min="12800" max="12800" width="31.140625" style="367" customWidth="1"/>
    <col min="12801" max="12801" width="10.140625" style="367" bestFit="1" customWidth="1"/>
    <col min="12802" max="12802" width="13.7109375" style="367" customWidth="1"/>
    <col min="12803" max="12803" width="13.42578125" style="367" bestFit="1" customWidth="1"/>
    <col min="12804" max="12804" width="13.7109375" style="367" bestFit="1" customWidth="1"/>
    <col min="12805" max="12806" width="13" style="367" bestFit="1" customWidth="1"/>
    <col min="12807" max="12807" width="12.5703125" style="367" bestFit="1" customWidth="1"/>
    <col min="12808" max="12808" width="13.85546875" style="367" bestFit="1" customWidth="1"/>
    <col min="12809" max="12809" width="12" style="367" bestFit="1" customWidth="1"/>
    <col min="12810" max="12810" width="9.140625" style="367"/>
    <col min="12811" max="12811" width="9.28515625" style="367" bestFit="1" customWidth="1"/>
    <col min="12812" max="13053" width="9.140625" style="367"/>
    <col min="13054" max="13054" width="3.5703125" style="367" customWidth="1"/>
    <col min="13055" max="13055" width="2.5703125" style="367" customWidth="1"/>
    <col min="13056" max="13056" width="31.140625" style="367" customWidth="1"/>
    <col min="13057" max="13057" width="10.140625" style="367" bestFit="1" customWidth="1"/>
    <col min="13058" max="13058" width="13.7109375" style="367" customWidth="1"/>
    <col min="13059" max="13059" width="13.42578125" style="367" bestFit="1" customWidth="1"/>
    <col min="13060" max="13060" width="13.7109375" style="367" bestFit="1" customWidth="1"/>
    <col min="13061" max="13062" width="13" style="367" bestFit="1" customWidth="1"/>
    <col min="13063" max="13063" width="12.5703125" style="367" bestFit="1" customWidth="1"/>
    <col min="13064" max="13064" width="13.85546875" style="367" bestFit="1" customWidth="1"/>
    <col min="13065" max="13065" width="12" style="367" bestFit="1" customWidth="1"/>
    <col min="13066" max="13066" width="9.140625" style="367"/>
    <col min="13067" max="13067" width="9.28515625" style="367" bestFit="1" customWidth="1"/>
    <col min="13068" max="13309" width="9.140625" style="367"/>
    <col min="13310" max="13310" width="3.5703125" style="367" customWidth="1"/>
    <col min="13311" max="13311" width="2.5703125" style="367" customWidth="1"/>
    <col min="13312" max="13312" width="31.140625" style="367" customWidth="1"/>
    <col min="13313" max="13313" width="10.140625" style="367" bestFit="1" customWidth="1"/>
    <col min="13314" max="13314" width="13.7109375" style="367" customWidth="1"/>
    <col min="13315" max="13315" width="13.42578125" style="367" bestFit="1" customWidth="1"/>
    <col min="13316" max="13316" width="13.7109375" style="367" bestFit="1" customWidth="1"/>
    <col min="13317" max="13318" width="13" style="367" bestFit="1" customWidth="1"/>
    <col min="13319" max="13319" width="12.5703125" style="367" bestFit="1" customWidth="1"/>
    <col min="13320" max="13320" width="13.85546875" style="367" bestFit="1" customWidth="1"/>
    <col min="13321" max="13321" width="12" style="367" bestFit="1" customWidth="1"/>
    <col min="13322" max="13322" width="9.140625" style="367"/>
    <col min="13323" max="13323" width="9.28515625" style="367" bestFit="1" customWidth="1"/>
    <col min="13324" max="13565" width="9.140625" style="367"/>
    <col min="13566" max="13566" width="3.5703125" style="367" customWidth="1"/>
    <col min="13567" max="13567" width="2.5703125" style="367" customWidth="1"/>
    <col min="13568" max="13568" width="31.140625" style="367" customWidth="1"/>
    <col min="13569" max="13569" width="10.140625" style="367" bestFit="1" customWidth="1"/>
    <col min="13570" max="13570" width="13.7109375" style="367" customWidth="1"/>
    <col min="13571" max="13571" width="13.42578125" style="367" bestFit="1" customWidth="1"/>
    <col min="13572" max="13572" width="13.7109375" style="367" bestFit="1" customWidth="1"/>
    <col min="13573" max="13574" width="13" style="367" bestFit="1" customWidth="1"/>
    <col min="13575" max="13575" width="12.5703125" style="367" bestFit="1" customWidth="1"/>
    <col min="13576" max="13576" width="13.85546875" style="367" bestFit="1" customWidth="1"/>
    <col min="13577" max="13577" width="12" style="367" bestFit="1" customWidth="1"/>
    <col min="13578" max="13578" width="9.140625" style="367"/>
    <col min="13579" max="13579" width="9.28515625" style="367" bestFit="1" customWidth="1"/>
    <col min="13580" max="13821" width="9.140625" style="367"/>
    <col min="13822" max="13822" width="3.5703125" style="367" customWidth="1"/>
    <col min="13823" max="13823" width="2.5703125" style="367" customWidth="1"/>
    <col min="13824" max="13824" width="31.140625" style="367" customWidth="1"/>
    <col min="13825" max="13825" width="10.140625" style="367" bestFit="1" customWidth="1"/>
    <col min="13826" max="13826" width="13.7109375" style="367" customWidth="1"/>
    <col min="13827" max="13827" width="13.42578125" style="367" bestFit="1" customWidth="1"/>
    <col min="13828" max="13828" width="13.7109375" style="367" bestFit="1" customWidth="1"/>
    <col min="13829" max="13830" width="13" style="367" bestFit="1" customWidth="1"/>
    <col min="13831" max="13831" width="12.5703125" style="367" bestFit="1" customWidth="1"/>
    <col min="13832" max="13832" width="13.85546875" style="367" bestFit="1" customWidth="1"/>
    <col min="13833" max="13833" width="12" style="367" bestFit="1" customWidth="1"/>
    <col min="13834" max="13834" width="9.140625" style="367"/>
    <col min="13835" max="13835" width="9.28515625" style="367" bestFit="1" customWidth="1"/>
    <col min="13836" max="14077" width="9.140625" style="367"/>
    <col min="14078" max="14078" width="3.5703125" style="367" customWidth="1"/>
    <col min="14079" max="14079" width="2.5703125" style="367" customWidth="1"/>
    <col min="14080" max="14080" width="31.140625" style="367" customWidth="1"/>
    <col min="14081" max="14081" width="10.140625" style="367" bestFit="1" customWidth="1"/>
    <col min="14082" max="14082" width="13.7109375" style="367" customWidth="1"/>
    <col min="14083" max="14083" width="13.42578125" style="367" bestFit="1" customWidth="1"/>
    <col min="14084" max="14084" width="13.7109375" style="367" bestFit="1" customWidth="1"/>
    <col min="14085" max="14086" width="13" style="367" bestFit="1" customWidth="1"/>
    <col min="14087" max="14087" width="12.5703125" style="367" bestFit="1" customWidth="1"/>
    <col min="14088" max="14088" width="13.85546875" style="367" bestFit="1" customWidth="1"/>
    <col min="14089" max="14089" width="12" style="367" bestFit="1" customWidth="1"/>
    <col min="14090" max="14090" width="9.140625" style="367"/>
    <col min="14091" max="14091" width="9.28515625" style="367" bestFit="1" customWidth="1"/>
    <col min="14092" max="14333" width="9.140625" style="367"/>
    <col min="14334" max="14334" width="3.5703125" style="367" customWidth="1"/>
    <col min="14335" max="14335" width="2.5703125" style="367" customWidth="1"/>
    <col min="14336" max="14336" width="31.140625" style="367" customWidth="1"/>
    <col min="14337" max="14337" width="10.140625" style="367" bestFit="1" customWidth="1"/>
    <col min="14338" max="14338" width="13.7109375" style="367" customWidth="1"/>
    <col min="14339" max="14339" width="13.42578125" style="367" bestFit="1" customWidth="1"/>
    <col min="14340" max="14340" width="13.7109375" style="367" bestFit="1" customWidth="1"/>
    <col min="14341" max="14342" width="13" style="367" bestFit="1" customWidth="1"/>
    <col min="14343" max="14343" width="12.5703125" style="367" bestFit="1" customWidth="1"/>
    <col min="14344" max="14344" width="13.85546875" style="367" bestFit="1" customWidth="1"/>
    <col min="14345" max="14345" width="12" style="367" bestFit="1" customWidth="1"/>
    <col min="14346" max="14346" width="9.140625" style="367"/>
    <col min="14347" max="14347" width="9.28515625" style="367" bestFit="1" customWidth="1"/>
    <col min="14348" max="14589" width="9.140625" style="367"/>
    <col min="14590" max="14590" width="3.5703125" style="367" customWidth="1"/>
    <col min="14591" max="14591" width="2.5703125" style="367" customWidth="1"/>
    <col min="14592" max="14592" width="31.140625" style="367" customWidth="1"/>
    <col min="14593" max="14593" width="10.140625" style="367" bestFit="1" customWidth="1"/>
    <col min="14594" max="14594" width="13.7109375" style="367" customWidth="1"/>
    <col min="14595" max="14595" width="13.42578125" style="367" bestFit="1" customWidth="1"/>
    <col min="14596" max="14596" width="13.7109375" style="367" bestFit="1" customWidth="1"/>
    <col min="14597" max="14598" width="13" style="367" bestFit="1" customWidth="1"/>
    <col min="14599" max="14599" width="12.5703125" style="367" bestFit="1" customWidth="1"/>
    <col min="14600" max="14600" width="13.85546875" style="367" bestFit="1" customWidth="1"/>
    <col min="14601" max="14601" width="12" style="367" bestFit="1" customWidth="1"/>
    <col min="14602" max="14602" width="9.140625" style="367"/>
    <col min="14603" max="14603" width="9.28515625" style="367" bestFit="1" customWidth="1"/>
    <col min="14604" max="14845" width="9.140625" style="367"/>
    <col min="14846" max="14846" width="3.5703125" style="367" customWidth="1"/>
    <col min="14847" max="14847" width="2.5703125" style="367" customWidth="1"/>
    <col min="14848" max="14848" width="31.140625" style="367" customWidth="1"/>
    <col min="14849" max="14849" width="10.140625" style="367" bestFit="1" customWidth="1"/>
    <col min="14850" max="14850" width="13.7109375" style="367" customWidth="1"/>
    <col min="14851" max="14851" width="13.42578125" style="367" bestFit="1" customWidth="1"/>
    <col min="14852" max="14852" width="13.7109375" style="367" bestFit="1" customWidth="1"/>
    <col min="14853" max="14854" width="13" style="367" bestFit="1" customWidth="1"/>
    <col min="14855" max="14855" width="12.5703125" style="367" bestFit="1" customWidth="1"/>
    <col min="14856" max="14856" width="13.85546875" style="367" bestFit="1" customWidth="1"/>
    <col min="14857" max="14857" width="12" style="367" bestFit="1" customWidth="1"/>
    <col min="14858" max="14858" width="9.140625" style="367"/>
    <col min="14859" max="14859" width="9.28515625" style="367" bestFit="1" customWidth="1"/>
    <col min="14860" max="15101" width="9.140625" style="367"/>
    <col min="15102" max="15102" width="3.5703125" style="367" customWidth="1"/>
    <col min="15103" max="15103" width="2.5703125" style="367" customWidth="1"/>
    <col min="15104" max="15104" width="31.140625" style="367" customWidth="1"/>
    <col min="15105" max="15105" width="10.140625" style="367" bestFit="1" customWidth="1"/>
    <col min="15106" max="15106" width="13.7109375" style="367" customWidth="1"/>
    <col min="15107" max="15107" width="13.42578125" style="367" bestFit="1" customWidth="1"/>
    <col min="15108" max="15108" width="13.7109375" style="367" bestFit="1" customWidth="1"/>
    <col min="15109" max="15110" width="13" style="367" bestFit="1" customWidth="1"/>
    <col min="15111" max="15111" width="12.5703125" style="367" bestFit="1" customWidth="1"/>
    <col min="15112" max="15112" width="13.85546875" style="367" bestFit="1" customWidth="1"/>
    <col min="15113" max="15113" width="12" style="367" bestFit="1" customWidth="1"/>
    <col min="15114" max="15114" width="9.140625" style="367"/>
    <col min="15115" max="15115" width="9.28515625" style="367" bestFit="1" customWidth="1"/>
    <col min="15116" max="15357" width="9.140625" style="367"/>
    <col min="15358" max="15358" width="3.5703125" style="367" customWidth="1"/>
    <col min="15359" max="15359" width="2.5703125" style="367" customWidth="1"/>
    <col min="15360" max="15360" width="31.140625" style="367" customWidth="1"/>
    <col min="15361" max="15361" width="10.140625" style="367" bestFit="1" customWidth="1"/>
    <col min="15362" max="15362" width="13.7109375" style="367" customWidth="1"/>
    <col min="15363" max="15363" width="13.42578125" style="367" bestFit="1" customWidth="1"/>
    <col min="15364" max="15364" width="13.7109375" style="367" bestFit="1" customWidth="1"/>
    <col min="15365" max="15366" width="13" style="367" bestFit="1" customWidth="1"/>
    <col min="15367" max="15367" width="12.5703125" style="367" bestFit="1" customWidth="1"/>
    <col min="15368" max="15368" width="13.85546875" style="367" bestFit="1" customWidth="1"/>
    <col min="15369" max="15369" width="12" style="367" bestFit="1" customWidth="1"/>
    <col min="15370" max="15370" width="9.140625" style="367"/>
    <col min="15371" max="15371" width="9.28515625" style="367" bestFit="1" customWidth="1"/>
    <col min="15372" max="15613" width="9.140625" style="367"/>
    <col min="15614" max="15614" width="3.5703125" style="367" customWidth="1"/>
    <col min="15615" max="15615" width="2.5703125" style="367" customWidth="1"/>
    <col min="15616" max="15616" width="31.140625" style="367" customWidth="1"/>
    <col min="15617" max="15617" width="10.140625" style="367" bestFit="1" customWidth="1"/>
    <col min="15618" max="15618" width="13.7109375" style="367" customWidth="1"/>
    <col min="15619" max="15619" width="13.42578125" style="367" bestFit="1" customWidth="1"/>
    <col min="15620" max="15620" width="13.7109375" style="367" bestFit="1" customWidth="1"/>
    <col min="15621" max="15622" width="13" style="367" bestFit="1" customWidth="1"/>
    <col min="15623" max="15623" width="12.5703125" style="367" bestFit="1" customWidth="1"/>
    <col min="15624" max="15624" width="13.85546875" style="367" bestFit="1" customWidth="1"/>
    <col min="15625" max="15625" width="12" style="367" bestFit="1" customWidth="1"/>
    <col min="15626" max="15626" width="9.140625" style="367"/>
    <col min="15627" max="15627" width="9.28515625" style="367" bestFit="1" customWidth="1"/>
    <col min="15628" max="15869" width="9.140625" style="367"/>
    <col min="15870" max="15870" width="3.5703125" style="367" customWidth="1"/>
    <col min="15871" max="15871" width="2.5703125" style="367" customWidth="1"/>
    <col min="15872" max="15872" width="31.140625" style="367" customWidth="1"/>
    <col min="15873" max="15873" width="10.140625" style="367" bestFit="1" customWidth="1"/>
    <col min="15874" max="15874" width="13.7109375" style="367" customWidth="1"/>
    <col min="15875" max="15875" width="13.42578125" style="367" bestFit="1" customWidth="1"/>
    <col min="15876" max="15876" width="13.7109375" style="367" bestFit="1" customWidth="1"/>
    <col min="15877" max="15878" width="13" style="367" bestFit="1" customWidth="1"/>
    <col min="15879" max="15879" width="12.5703125" style="367" bestFit="1" customWidth="1"/>
    <col min="15880" max="15880" width="13.85546875" style="367" bestFit="1" customWidth="1"/>
    <col min="15881" max="15881" width="12" style="367" bestFit="1" customWidth="1"/>
    <col min="15882" max="15882" width="9.140625" style="367"/>
    <col min="15883" max="15883" width="9.28515625" style="367" bestFit="1" customWidth="1"/>
    <col min="15884" max="16125" width="9.140625" style="367"/>
    <col min="16126" max="16126" width="3.5703125" style="367" customWidth="1"/>
    <col min="16127" max="16127" width="2.5703125" style="367" customWidth="1"/>
    <col min="16128" max="16128" width="31.140625" style="367" customWidth="1"/>
    <col min="16129" max="16129" width="10.140625" style="367" bestFit="1" customWidth="1"/>
    <col min="16130" max="16130" width="13.7109375" style="367" customWidth="1"/>
    <col min="16131" max="16131" width="13.42578125" style="367" bestFit="1" customWidth="1"/>
    <col min="16132" max="16132" width="13.7109375" style="367" bestFit="1" customWidth="1"/>
    <col min="16133" max="16134" width="13" style="367" bestFit="1" customWidth="1"/>
    <col min="16135" max="16135" width="12.5703125" style="367" bestFit="1" customWidth="1"/>
    <col min="16136" max="16136" width="13.85546875" style="367" bestFit="1" customWidth="1"/>
    <col min="16137" max="16137" width="12" style="367" bestFit="1" customWidth="1"/>
    <col min="16138" max="16138" width="9.140625" style="367"/>
    <col min="16139" max="16139" width="9.28515625" style="367" bestFit="1" customWidth="1"/>
    <col min="16140" max="16384" width="9.140625" style="367"/>
  </cols>
  <sheetData>
    <row r="1" spans="1:13">
      <c r="B1" s="366" t="s">
        <v>213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3">
      <c r="B2" s="368" t="s">
        <v>242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3">
      <c r="B3" s="369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3">
      <c r="B4" s="370"/>
    </row>
    <row r="5" spans="1:13">
      <c r="F5" s="371"/>
      <c r="G5" s="371" t="s">
        <v>165</v>
      </c>
      <c r="H5" s="371" t="s">
        <v>166</v>
      </c>
      <c r="I5" s="371"/>
      <c r="J5" s="371" t="s">
        <v>167</v>
      </c>
      <c r="K5" s="371" t="s">
        <v>168</v>
      </c>
      <c r="L5" s="371"/>
    </row>
    <row r="6" spans="1:13">
      <c r="D6" s="371" t="s">
        <v>169</v>
      </c>
      <c r="F6" s="371" t="s">
        <v>170</v>
      </c>
      <c r="G6" s="371" t="s">
        <v>171</v>
      </c>
      <c r="H6" s="371" t="s">
        <v>172</v>
      </c>
      <c r="I6" s="371" t="s">
        <v>173</v>
      </c>
      <c r="J6" s="371" t="s">
        <v>174</v>
      </c>
      <c r="K6" s="371" t="s">
        <v>175</v>
      </c>
      <c r="L6" s="371"/>
    </row>
    <row r="7" spans="1:13">
      <c r="D7" s="372" t="s">
        <v>176</v>
      </c>
      <c r="E7" s="372" t="s">
        <v>0</v>
      </c>
      <c r="F7" s="372" t="s">
        <v>177</v>
      </c>
      <c r="G7" s="372" t="s">
        <v>178</v>
      </c>
      <c r="H7" s="372" t="s">
        <v>179</v>
      </c>
      <c r="I7" s="372" t="s">
        <v>180</v>
      </c>
      <c r="J7" s="372" t="s">
        <v>180</v>
      </c>
      <c r="K7" s="372" t="s">
        <v>180</v>
      </c>
      <c r="L7" s="372" t="s">
        <v>181</v>
      </c>
    </row>
    <row r="8" spans="1:13">
      <c r="F8" s="388"/>
      <c r="G8" s="388"/>
      <c r="H8" s="388"/>
      <c r="I8" s="388"/>
      <c r="J8" s="388"/>
      <c r="K8" s="388"/>
      <c r="L8" s="388"/>
    </row>
    <row r="9" spans="1:13" s="373" customFormat="1">
      <c r="B9" s="373" t="s">
        <v>238</v>
      </c>
      <c r="E9" s="389">
        <f>SUM(F9:L9)</f>
        <v>1207138103.6770828</v>
      </c>
      <c r="F9" s="396">
        <f>'CRM 2015 Rates'!F25</f>
        <v>621398188.71199894</v>
      </c>
      <c r="G9" s="396">
        <f>'CRM 2015 Rates'!G25</f>
        <v>222094710.89814496</v>
      </c>
      <c r="H9" s="396">
        <f>'CRM 2015 Rates'!H25</f>
        <v>101137907.54824592</v>
      </c>
      <c r="I9" s="396">
        <f>'CRM 2015 Rates'!I25</f>
        <v>101685782.32026677</v>
      </c>
      <c r="J9" s="396">
        <f>'CRM 2015 Rates'!J25</f>
        <v>10619898.193279803</v>
      </c>
      <c r="K9" s="396">
        <f>'CRM 2015 Rates'!K25</f>
        <v>111418066.71147266</v>
      </c>
      <c r="L9" s="396">
        <f>'CRM 2015 Rates'!L25</f>
        <v>38783549.293673798</v>
      </c>
    </row>
    <row r="10" spans="1:13" s="373" customFormat="1">
      <c r="E10" s="389"/>
      <c r="F10" s="390"/>
      <c r="G10" s="390"/>
      <c r="H10" s="390"/>
      <c r="I10" s="390"/>
      <c r="J10" s="390"/>
      <c r="K10" s="390"/>
      <c r="L10" s="390"/>
    </row>
    <row r="11" spans="1:13">
      <c r="B11" s="367" t="s">
        <v>240</v>
      </c>
      <c r="E11" s="391"/>
      <c r="F11" s="391"/>
      <c r="G11" s="391"/>
      <c r="H11" s="391"/>
      <c r="I11" s="391"/>
      <c r="J11" s="391"/>
      <c r="K11" s="391"/>
      <c r="L11" s="391"/>
    </row>
    <row r="12" spans="1:13" s="373" customFormat="1">
      <c r="B12" s="384" t="s">
        <v>187</v>
      </c>
      <c r="C12" s="384"/>
      <c r="D12" s="384"/>
      <c r="E12" s="394">
        <f>SUM(F12:L12)</f>
        <v>5143081.9047137527</v>
      </c>
      <c r="F12" s="395">
        <f>'CRM 2015 Rates'!F21</f>
        <v>3373050.0965798018</v>
      </c>
      <c r="G12" s="395">
        <f>'CRM 2015 Rates'!G21</f>
        <v>1188316.0260640727</v>
      </c>
      <c r="H12" s="395">
        <f>'CRM 2015 Rates'!H21</f>
        <v>266504.92255986907</v>
      </c>
      <c r="I12" s="395">
        <f>'CRM 2015 Rates'!I21</f>
        <v>125420.84201179804</v>
      </c>
      <c r="J12" s="395">
        <f>'CRM 2015 Rates'!J21</f>
        <v>25729.215297015671</v>
      </c>
      <c r="K12" s="395">
        <f>'CRM 2015 Rates'!K21</f>
        <v>116333.77028125265</v>
      </c>
      <c r="L12" s="395">
        <f>'CRM 2015 Rates'!L21</f>
        <v>47727.031919941954</v>
      </c>
    </row>
    <row r="13" spans="1:13">
      <c r="B13" s="367" t="s">
        <v>189</v>
      </c>
      <c r="E13" s="392">
        <f>'CRM 2015 Rates'!E27</f>
        <v>4.2599999999999999E-3</v>
      </c>
      <c r="F13" s="392">
        <f>'CRM 2015 Rates'!F27</f>
        <v>5.4299999999999999E-3</v>
      </c>
      <c r="G13" s="392">
        <f>'CRM 2015 Rates'!G27</f>
        <v>5.3499999999999997E-3</v>
      </c>
      <c r="H13" s="392">
        <f>'CRM 2015 Rates'!H27</f>
        <v>2.64E-3</v>
      </c>
      <c r="I13" s="392">
        <f>'CRM 2015 Rates'!I27</f>
        <v>1.23E-3</v>
      </c>
      <c r="J13" s="392">
        <f>'CRM 2015 Rates'!J27</f>
        <v>2.4199999999999998E-3</v>
      </c>
      <c r="K13" s="392">
        <f>'CRM 2015 Rates'!K27</f>
        <v>1.0399999999999999E-3</v>
      </c>
      <c r="L13" s="392">
        <f>'CRM 2015 Rates'!L27</f>
        <v>1.23E-3</v>
      </c>
    </row>
    <row r="14" spans="1:13">
      <c r="A14" s="378"/>
      <c r="B14" s="367" t="s">
        <v>190</v>
      </c>
      <c r="C14" s="378"/>
      <c r="D14" s="378"/>
      <c r="E14" s="378"/>
      <c r="F14" s="393">
        <f>ROUND(F13*19,2)</f>
        <v>0.1</v>
      </c>
      <c r="G14" s="378"/>
      <c r="H14" s="378"/>
      <c r="I14" s="378"/>
      <c r="J14" s="378"/>
      <c r="K14" s="378"/>
      <c r="L14" s="378"/>
      <c r="M14" s="378"/>
    </row>
    <row r="15" spans="1:13">
      <c r="A15" s="378"/>
      <c r="B15" s="367" t="s">
        <v>191</v>
      </c>
      <c r="C15" s="378"/>
      <c r="D15" s="378"/>
      <c r="E15" s="378">
        <f>SUM(F15:L15)</f>
        <v>5143755.1648314148</v>
      </c>
      <c r="F15" s="378">
        <f t="shared" ref="F15:L15" si="0">F13*F9</f>
        <v>3374192.1647061543</v>
      </c>
      <c r="G15" s="378">
        <f t="shared" si="0"/>
        <v>1188206.7033050754</v>
      </c>
      <c r="H15" s="378">
        <f t="shared" si="0"/>
        <v>267004.07592736924</v>
      </c>
      <c r="I15" s="378">
        <f t="shared" si="0"/>
        <v>125073.51225392813</v>
      </c>
      <c r="J15" s="378">
        <f t="shared" si="0"/>
        <v>25700.15362773712</v>
      </c>
      <c r="K15" s="378">
        <f t="shared" si="0"/>
        <v>115874.78937993155</v>
      </c>
      <c r="L15" s="378">
        <f t="shared" si="0"/>
        <v>47703.765631218768</v>
      </c>
      <c r="M15" s="378"/>
    </row>
    <row r="16" spans="1:13">
      <c r="A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</row>
    <row r="17" spans="1:13">
      <c r="A17" s="378"/>
      <c r="B17" s="367" t="s">
        <v>239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</row>
    <row r="18" spans="1:13">
      <c r="A18" s="378"/>
      <c r="B18" s="384" t="s">
        <v>187</v>
      </c>
      <c r="C18" s="384"/>
      <c r="D18" s="384"/>
      <c r="E18" s="394">
        <f>SUM(F18:L18)</f>
        <v>2055893.266044514</v>
      </c>
      <c r="F18" s="395">
        <f>'CRM 2014 Rates'!F21</f>
        <v>1357264.0078463738</v>
      </c>
      <c r="G18" s="395">
        <f>'CRM 2014 Rates'!G21</f>
        <v>477865.09085244982</v>
      </c>
      <c r="H18" s="395">
        <f>'CRM 2014 Rates'!H21</f>
        <v>101327.0852716462</v>
      </c>
      <c r="I18" s="395">
        <f>'CRM 2014 Rates'!I21</f>
        <v>47630.770063755299</v>
      </c>
      <c r="J18" s="395">
        <f>'CRM 2014 Rates'!J21</f>
        <v>9887.0915317746785</v>
      </c>
      <c r="K18" s="395">
        <f>'CRM 2014 Rates'!K21</f>
        <v>43890.20427002947</v>
      </c>
      <c r="L18" s="395">
        <f>'CRM 2014 Rates'!L21</f>
        <v>18029.016208484623</v>
      </c>
      <c r="M18" s="378"/>
    </row>
    <row r="19" spans="1:13">
      <c r="B19" s="367" t="s">
        <v>189</v>
      </c>
      <c r="E19" s="392">
        <f>'CRM 2014 Rates'!E27</f>
        <v>1.6999999999999999E-3</v>
      </c>
      <c r="F19" s="392">
        <f>'CRM 2014 Rates'!F27</f>
        <v>2.1800000000000001E-3</v>
      </c>
      <c r="G19" s="392">
        <f>'CRM 2014 Rates'!G27</f>
        <v>2.15E-3</v>
      </c>
      <c r="H19" s="392">
        <f>'CRM 2014 Rates'!H27</f>
        <v>1E-3</v>
      </c>
      <c r="I19" s="392">
        <f>'CRM 2014 Rates'!I27</f>
        <v>4.6999999999999999E-4</v>
      </c>
      <c r="J19" s="392">
        <f>'CRM 2014 Rates'!J27</f>
        <v>9.3000000000000005E-4</v>
      </c>
      <c r="K19" s="392">
        <f>'CRM 2014 Rates'!K27</f>
        <v>3.8999999999999999E-4</v>
      </c>
      <c r="L19" s="392">
        <f>'CRM 2014 Rates'!L27</f>
        <v>4.6000000000000001E-4</v>
      </c>
    </row>
    <row r="20" spans="1:13">
      <c r="A20" s="378"/>
      <c r="B20" s="367" t="s">
        <v>190</v>
      </c>
      <c r="C20" s="378"/>
      <c r="D20" s="378"/>
      <c r="E20" s="378"/>
      <c r="F20" s="393">
        <f>ROUND(F19*19,2)</f>
        <v>0.04</v>
      </c>
      <c r="G20" s="378"/>
      <c r="H20" s="378"/>
      <c r="I20" s="378"/>
      <c r="J20" s="378"/>
      <c r="K20" s="378"/>
      <c r="L20" s="378"/>
      <c r="M20" s="378"/>
    </row>
    <row r="21" spans="1:13">
      <c r="A21" s="378"/>
      <c r="B21" s="367" t="s">
        <v>191</v>
      </c>
      <c r="C21" s="378"/>
      <c r="D21" s="378"/>
      <c r="E21" s="378">
        <f>SUM(F21:L21)</f>
        <v>2052251.8890742552</v>
      </c>
      <c r="F21" s="378">
        <f>F19*F9</f>
        <v>1354648.0513921578</v>
      </c>
      <c r="G21" s="378">
        <f t="shared" ref="G21:L21" si="1">G19*G9</f>
        <v>477503.62843101169</v>
      </c>
      <c r="H21" s="378">
        <f t="shared" si="1"/>
        <v>101137.90754824593</v>
      </c>
      <c r="I21" s="378">
        <f t="shared" si="1"/>
        <v>47792.317690525379</v>
      </c>
      <c r="J21" s="378">
        <f t="shared" si="1"/>
        <v>9876.5053197502166</v>
      </c>
      <c r="K21" s="378">
        <f t="shared" si="1"/>
        <v>43453.046017474335</v>
      </c>
      <c r="L21" s="378">
        <f t="shared" si="1"/>
        <v>17840.432675089949</v>
      </c>
      <c r="M21" s="378"/>
    </row>
    <row r="22" spans="1:13">
      <c r="A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</row>
    <row r="23" spans="1:13">
      <c r="A23" s="378"/>
      <c r="B23" s="367" t="s">
        <v>192</v>
      </c>
      <c r="C23" s="378"/>
      <c r="D23" s="378"/>
      <c r="E23" s="378">
        <f>(E21+E15)-(E12+E18)</f>
        <v>-2968.1168525973335</v>
      </c>
      <c r="F23" s="378">
        <f t="shared" ref="F23:L23" si="2">(F21+F15)-(F12+F18)</f>
        <v>-1473.8883278630674</v>
      </c>
      <c r="G23" s="378">
        <f t="shared" si="2"/>
        <v>-470.78518043551594</v>
      </c>
      <c r="H23" s="378">
        <f t="shared" si="2"/>
        <v>309.97564409987535</v>
      </c>
      <c r="I23" s="378">
        <f t="shared" si="2"/>
        <v>-185.78213109984063</v>
      </c>
      <c r="J23" s="378">
        <f t="shared" si="2"/>
        <v>-39.647881303018949</v>
      </c>
      <c r="K23" s="378">
        <f t="shared" si="2"/>
        <v>-896.13915387622546</v>
      </c>
      <c r="L23" s="378">
        <f t="shared" si="2"/>
        <v>-211.84982211785973</v>
      </c>
      <c r="M23" s="378"/>
    </row>
    <row r="24" spans="1:13">
      <c r="A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</row>
    <row r="25" spans="1:13">
      <c r="A25" s="378"/>
      <c r="B25" s="378" t="s">
        <v>241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</row>
    <row r="26" spans="1:13">
      <c r="A26" s="378"/>
      <c r="B26" s="367" t="s">
        <v>189</v>
      </c>
      <c r="C26" s="378"/>
      <c r="D26" s="378"/>
      <c r="E26" s="397">
        <f>E13+E19</f>
        <v>5.96E-3</v>
      </c>
      <c r="F26" s="397">
        <f t="shared" ref="F26:L26" si="3">F13+F19</f>
        <v>7.6100000000000004E-3</v>
      </c>
      <c r="G26" s="397">
        <f t="shared" si="3"/>
        <v>7.4999999999999997E-3</v>
      </c>
      <c r="H26" s="397">
        <f t="shared" si="3"/>
        <v>3.64E-3</v>
      </c>
      <c r="I26" s="397">
        <f t="shared" si="3"/>
        <v>1.6999999999999999E-3</v>
      </c>
      <c r="J26" s="397">
        <f t="shared" si="3"/>
        <v>3.3499999999999997E-3</v>
      </c>
      <c r="K26" s="397">
        <f t="shared" si="3"/>
        <v>1.4299999999999998E-3</v>
      </c>
      <c r="L26" s="397">
        <f t="shared" si="3"/>
        <v>1.6900000000000001E-3</v>
      </c>
      <c r="M26" s="378"/>
    </row>
    <row r="27" spans="1:13">
      <c r="A27" s="378"/>
      <c r="B27" s="367" t="s">
        <v>190</v>
      </c>
      <c r="C27" s="378"/>
      <c r="D27" s="378"/>
      <c r="E27" s="378"/>
      <c r="F27" s="393">
        <f>F14+F20</f>
        <v>0.14000000000000001</v>
      </c>
      <c r="G27" s="378"/>
      <c r="H27" s="378"/>
      <c r="I27" s="378"/>
      <c r="J27" s="378"/>
      <c r="K27" s="378"/>
      <c r="L27" s="378"/>
      <c r="M27" s="378"/>
    </row>
    <row r="28" spans="1:13">
      <c r="A28" s="378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</row>
    <row r="29" spans="1:13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</row>
    <row r="30" spans="1:13">
      <c r="A30" s="37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</row>
    <row r="31" spans="1:13">
      <c r="A31" s="378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</row>
    <row r="32" spans="1:13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</row>
    <row r="33" spans="1:13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</row>
    <row r="34" spans="1:13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</row>
    <row r="35" spans="1:13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</row>
    <row r="36" spans="1:13">
      <c r="A36" s="378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</row>
    <row r="37" spans="1:13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</row>
    <row r="38" spans="1:13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</row>
    <row r="39" spans="1:13">
      <c r="A39" s="378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</row>
    <row r="40" spans="1:13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</row>
    <row r="41" spans="1:13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</row>
    <row r="42" spans="1:13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</row>
    <row r="43" spans="1:13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</row>
    <row r="44" spans="1:13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</row>
    <row r="45" spans="1:13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</row>
    <row r="46" spans="1:13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</row>
    <row r="47" spans="1:13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</row>
    <row r="48" spans="1:13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</row>
    <row r="49" spans="1:13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</row>
    <row r="50" spans="1:13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</row>
    <row r="51" spans="1:13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</row>
    <row r="52" spans="1:13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3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</row>
    <row r="54" spans="1:13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</row>
    <row r="55" spans="1:13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</row>
    <row r="56" spans="1:13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1:13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</row>
    <row r="59" spans="1:13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</row>
    <row r="60" spans="1:13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</row>
    <row r="61" spans="1:13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</row>
    <row r="62" spans="1:13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</row>
    <row r="63" spans="1:13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</row>
    <row r="64" spans="1:13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</row>
    <row r="65" spans="1:13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</row>
    <row r="66" spans="1:13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</row>
    <row r="67" spans="1:13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</row>
    <row r="68" spans="1:13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</row>
    <row r="69" spans="1:13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</row>
    <row r="70" spans="1:13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</row>
    <row r="71" spans="1:13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</row>
    <row r="72" spans="1:13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</row>
    <row r="73" spans="1:13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</row>
    <row r="74" spans="1:13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</row>
    <row r="75" spans="1:13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</row>
    <row r="76" spans="1:13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</row>
    <row r="77" spans="1:13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</row>
    <row r="78" spans="1:13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</row>
    <row r="79" spans="1:13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</row>
    <row r="80" spans="1:13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</row>
    <row r="81" spans="1:13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</row>
    <row r="82" spans="1:13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</row>
    <row r="83" spans="1:13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</row>
    <row r="84" spans="1:13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</row>
    <row r="85" spans="1:13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</row>
    <row r="86" spans="1:13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</row>
    <row r="87" spans="1:13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</row>
    <row r="88" spans="1:13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</row>
    <row r="89" spans="1:13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</row>
    <row r="90" spans="1:13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</row>
    <row r="91" spans="1:13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</row>
    <row r="92" spans="1:13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</row>
    <row r="93" spans="1:13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</row>
    <row r="94" spans="1:13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</row>
    <row r="95" spans="1:13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</row>
    <row r="96" spans="1:13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</row>
    <row r="97" spans="1:13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</row>
    <row r="98" spans="1:13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</row>
    <row r="99" spans="1:13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</row>
    <row r="100" spans="1:13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</row>
    <row r="101" spans="1:13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</row>
    <row r="102" spans="1:13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</row>
    <row r="103" spans="1:13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</row>
    <row r="104" spans="1:13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</row>
    <row r="105" spans="1:13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</row>
    <row r="106" spans="1:13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</row>
    <row r="107" spans="1:13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</row>
    <row r="108" spans="1:13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</row>
    <row r="109" spans="1:13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</row>
    <row r="110" spans="1:13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</row>
    <row r="111" spans="1:13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</row>
    <row r="112" spans="1:13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</row>
    <row r="113" spans="1:13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</row>
    <row r="114" spans="1:13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</row>
    <row r="115" spans="1:13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</row>
    <row r="116" spans="1:13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</row>
    <row r="117" spans="1:13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</row>
    <row r="118" spans="1:13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</row>
    <row r="119" spans="1:13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</row>
    <row r="120" spans="1:13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</row>
    <row r="121" spans="1:13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</row>
    <row r="122" spans="1:13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</row>
    <row r="123" spans="1:13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</row>
    <row r="124" spans="1:13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</row>
    <row r="125" spans="1:13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</row>
    <row r="126" spans="1:13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</row>
    <row r="127" spans="1:13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</row>
    <row r="128" spans="1:13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</row>
    <row r="129" spans="1:13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</row>
    <row r="130" spans="1:13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</row>
    <row r="131" spans="1:13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</row>
    <row r="132" spans="1:13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</row>
    <row r="133" spans="1:13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</row>
    <row r="134" spans="1:13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</row>
    <row r="135" spans="1:13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</row>
    <row r="136" spans="1:13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</row>
    <row r="137" spans="1:13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</row>
    <row r="138" spans="1:13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</row>
    <row r="139" spans="1:13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</row>
    <row r="140" spans="1:13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</row>
    <row r="141" spans="1:13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</row>
    <row r="142" spans="1:13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</row>
    <row r="143" spans="1:13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</row>
    <row r="144" spans="1:13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</row>
    <row r="145" spans="1:13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</row>
    <row r="146" spans="1:13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</row>
  </sheetData>
  <printOptions horizontalCentered="1"/>
  <pageMargins left="0.7" right="0.7" top="0.75" bottom="0.75" header="0.3" footer="0.3"/>
  <pageSetup scale="80" orientation="landscape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4"/>
  <sheetViews>
    <sheetView topLeftCell="A31" zoomScaleNormal="100" workbookViewId="0">
      <selection activeCell="E30" sqref="E30"/>
    </sheetView>
  </sheetViews>
  <sheetFormatPr defaultColWidth="10.28515625" defaultRowHeight="15" outlineLevelRow="1" outlineLevelCol="1"/>
  <cols>
    <col min="1" max="1" width="5.7109375" style="164" customWidth="1"/>
    <col min="2" max="2" width="7.42578125" style="164" customWidth="1"/>
    <col min="3" max="3" width="26.42578125" style="164" customWidth="1"/>
    <col min="4" max="4" width="15.5703125" style="136" customWidth="1"/>
    <col min="5" max="5" width="13.5703125" style="211" customWidth="1"/>
    <col min="6" max="6" width="14.7109375" style="211" customWidth="1"/>
    <col min="7" max="7" width="14.5703125" style="211" bestFit="1" customWidth="1"/>
    <col min="8" max="8" width="15.28515625" style="211" bestFit="1" customWidth="1"/>
    <col min="9" max="27" width="12.85546875" style="211" bestFit="1" customWidth="1"/>
    <col min="28" max="32" width="11.85546875" style="211" bestFit="1" customWidth="1"/>
    <col min="33" max="35" width="11.5703125" style="211" bestFit="1" customWidth="1"/>
    <col min="36" max="38" width="11" style="211" bestFit="1" customWidth="1"/>
    <col min="39" max="41" width="11" style="211" hidden="1" customWidth="1" outlineLevel="1"/>
    <col min="42" max="42" width="12.7109375" style="136" bestFit="1" customWidth="1" collapsed="1"/>
    <col min="43" max="16384" width="10.28515625" style="136"/>
  </cols>
  <sheetData>
    <row r="1" spans="1:11" s="136" customFormat="1">
      <c r="A1" s="3" t="s">
        <v>2</v>
      </c>
      <c r="B1" s="135"/>
      <c r="C1" s="135"/>
      <c r="E1" s="459"/>
      <c r="F1" s="459"/>
      <c r="H1" s="137"/>
      <c r="I1" s="4"/>
    </row>
    <row r="2" spans="1:11" s="136" customFormat="1">
      <c r="A2" s="138" t="s">
        <v>4</v>
      </c>
      <c r="B2" s="135"/>
      <c r="C2" s="135"/>
      <c r="F2" s="4"/>
      <c r="G2" s="4"/>
    </row>
    <row r="3" spans="1:11" s="136" customFormat="1">
      <c r="A3" s="261" t="s">
        <v>5</v>
      </c>
      <c r="B3" s="262"/>
      <c r="C3" s="263">
        <v>2015</v>
      </c>
      <c r="D3" s="264" t="s">
        <v>6</v>
      </c>
      <c r="E3" s="265"/>
      <c r="F3" s="266"/>
      <c r="G3" s="4"/>
    </row>
    <row r="4" spans="1:11" s="136" customFormat="1" ht="15.75" thickBot="1">
      <c r="A4" s="135"/>
      <c r="B4" s="135"/>
      <c r="C4" s="135"/>
      <c r="F4" s="4"/>
      <c r="G4" s="4"/>
    </row>
    <row r="5" spans="1:11" s="136" customFormat="1">
      <c r="A5" s="141" t="s">
        <v>7</v>
      </c>
      <c r="B5" s="142"/>
      <c r="C5" s="142"/>
      <c r="D5" s="143"/>
      <c r="E5" s="143"/>
      <c r="F5" s="5"/>
      <c r="G5" s="6"/>
    </row>
    <row r="6" spans="1:11" s="136" customFormat="1">
      <c r="A6" s="144"/>
      <c r="B6" s="145"/>
      <c r="C6" s="145"/>
      <c r="D6" s="146"/>
      <c r="E6" s="146"/>
      <c r="F6" s="7"/>
      <c r="G6" s="6"/>
    </row>
    <row r="7" spans="1:11" s="136" customFormat="1">
      <c r="A7" s="144"/>
      <c r="B7" s="145"/>
      <c r="C7" s="145"/>
      <c r="D7" s="147"/>
      <c r="E7" s="147"/>
      <c r="F7" s="148" t="s">
        <v>8</v>
      </c>
      <c r="G7" s="149"/>
    </row>
    <row r="8" spans="1:11" s="136" customFormat="1">
      <c r="A8" s="144" t="s">
        <v>9</v>
      </c>
      <c r="B8" s="145"/>
      <c r="C8" s="145"/>
      <c r="D8" s="150" t="s">
        <v>10</v>
      </c>
      <c r="E8" s="150" t="s">
        <v>11</v>
      </c>
      <c r="F8" s="151" t="s">
        <v>11</v>
      </c>
      <c r="G8" s="149"/>
    </row>
    <row r="9" spans="1:11" s="136" customFormat="1">
      <c r="A9" s="144"/>
      <c r="B9" s="145"/>
      <c r="C9" s="145"/>
      <c r="D9" s="146"/>
      <c r="E9" s="146"/>
      <c r="F9" s="152"/>
      <c r="G9" s="146"/>
    </row>
    <row r="10" spans="1:11" s="136" customFormat="1">
      <c r="A10" s="144" t="s">
        <v>12</v>
      </c>
      <c r="B10" s="145"/>
      <c r="C10" s="145"/>
      <c r="D10" s="153">
        <f>ROR!I14</f>
        <v>0.04</v>
      </c>
      <c r="E10" s="153">
        <f>ROR!J14</f>
        <v>2.6800000000000001E-2</v>
      </c>
      <c r="F10" s="154">
        <f>D10*E10</f>
        <v>1.072E-3</v>
      </c>
      <c r="G10" s="155"/>
    </row>
    <row r="11" spans="1:11" s="136" customFormat="1">
      <c r="A11" s="144" t="s">
        <v>13</v>
      </c>
      <c r="B11" s="145"/>
      <c r="C11" s="145"/>
      <c r="D11" s="153">
        <f>ROR!I15</f>
        <v>0.48000000000000004</v>
      </c>
      <c r="E11" s="153">
        <f>ROR!J15</f>
        <v>6.1600000000000002E-2</v>
      </c>
      <c r="F11" s="154">
        <f>D11*E11</f>
        <v>2.9568000000000004E-2</v>
      </c>
      <c r="G11" s="155"/>
    </row>
    <row r="12" spans="1:11" s="136" customFormat="1">
      <c r="A12" s="144" t="s">
        <v>14</v>
      </c>
      <c r="B12" s="145"/>
      <c r="C12" s="145"/>
      <c r="D12" s="153">
        <f>ROR!I17</f>
        <v>0.48</v>
      </c>
      <c r="E12" s="153">
        <f>ROR!J17</f>
        <v>9.8000000000000004E-2</v>
      </c>
      <c r="F12" s="156">
        <f>D12*E12</f>
        <v>4.7039999999999998E-2</v>
      </c>
      <c r="G12" s="155"/>
    </row>
    <row r="13" spans="1:11" s="136" customFormat="1" ht="15.75" thickBot="1">
      <c r="A13" s="144" t="s">
        <v>15</v>
      </c>
      <c r="B13" s="145"/>
      <c r="C13" s="145"/>
      <c r="D13" s="157">
        <f>D10+D11+D12</f>
        <v>1</v>
      </c>
      <c r="E13" s="155"/>
      <c r="F13" s="158">
        <f>F10+F11+F12</f>
        <v>7.7679999999999999E-2</v>
      </c>
      <c r="G13" s="155"/>
      <c r="J13" s="8"/>
      <c r="K13" s="8"/>
    </row>
    <row r="14" spans="1:11" s="136" customFormat="1" ht="15.75" thickTop="1">
      <c r="A14" s="144"/>
      <c r="B14" s="145"/>
      <c r="C14" s="145"/>
      <c r="D14" s="146"/>
      <c r="E14" s="146"/>
      <c r="F14" s="152"/>
      <c r="G14" s="146"/>
    </row>
    <row r="15" spans="1:11" s="136" customFormat="1">
      <c r="A15" s="144" t="s">
        <v>16</v>
      </c>
      <c r="B15" s="145"/>
      <c r="C15" s="145"/>
      <c r="D15" s="146"/>
      <c r="E15" s="146"/>
      <c r="F15" s="159">
        <v>0.35</v>
      </c>
      <c r="G15" s="155"/>
    </row>
    <row r="16" spans="1:11" s="136" customFormat="1">
      <c r="A16" s="144" t="s">
        <v>17</v>
      </c>
      <c r="B16" s="145"/>
      <c r="C16" s="145"/>
      <c r="D16" s="146"/>
      <c r="E16" s="146"/>
      <c r="F16" s="9">
        <f>'4.01 G'!E17</f>
        <v>4.41E-2</v>
      </c>
      <c r="G16" s="10"/>
    </row>
    <row r="17" spans="1:42">
      <c r="A17" s="144" t="s">
        <v>18</v>
      </c>
      <c r="B17" s="145"/>
      <c r="C17" s="145"/>
      <c r="D17" s="146"/>
      <c r="E17" s="146"/>
      <c r="F17" s="9">
        <f>'CRM Forecast Summary'!E42</f>
        <v>2.8840760298168899E-2</v>
      </c>
      <c r="G17" s="11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</row>
    <row r="18" spans="1:42">
      <c r="A18" s="144" t="s">
        <v>19</v>
      </c>
      <c r="B18" s="145"/>
      <c r="C18" s="145"/>
      <c r="D18" s="146"/>
      <c r="E18" s="146"/>
      <c r="F18" s="12">
        <v>2</v>
      </c>
      <c r="G18" s="11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</row>
    <row r="19" spans="1:42">
      <c r="A19" s="144"/>
      <c r="B19" s="145"/>
      <c r="C19" s="145"/>
      <c r="D19" s="146"/>
      <c r="E19" s="146"/>
      <c r="F19" s="13"/>
      <c r="G19" s="11"/>
      <c r="H19" s="160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</row>
    <row r="20" spans="1:42">
      <c r="A20" s="144" t="s">
        <v>20</v>
      </c>
      <c r="B20" s="145"/>
      <c r="C20" s="145"/>
      <c r="D20" s="146"/>
      <c r="E20" s="146"/>
      <c r="F20" s="13"/>
      <c r="G20" s="11"/>
      <c r="H20" s="16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</row>
    <row r="21" spans="1:42">
      <c r="A21" s="144" t="s">
        <v>21</v>
      </c>
      <c r="B21" s="145"/>
      <c r="C21" s="145"/>
      <c r="D21" s="146"/>
      <c r="E21" s="146"/>
      <c r="F21" s="13"/>
      <c r="G21" s="11"/>
      <c r="H21" s="160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</row>
    <row r="22" spans="1:42" ht="15.75" thickBot="1">
      <c r="A22" s="161" t="s">
        <v>22</v>
      </c>
      <c r="B22" s="162"/>
      <c r="C22" s="162"/>
      <c r="D22" s="162"/>
      <c r="E22" s="163"/>
      <c r="F22" s="401">
        <f>'CRM Forecast Summary'!E30</f>
        <v>37756931.589176647</v>
      </c>
      <c r="G22" s="455"/>
      <c r="H22" s="246"/>
      <c r="I22" s="136"/>
      <c r="J22" s="14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</row>
    <row r="23" spans="1:42"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</row>
    <row r="24" spans="1:42">
      <c r="B24" s="136"/>
      <c r="C24" s="136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2">
      <c r="A25" s="135"/>
      <c r="B25" s="135"/>
      <c r="C25" s="135"/>
      <c r="D25" s="165"/>
      <c r="E25" s="402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  <c r="J25" s="18" t="s">
        <v>28</v>
      </c>
      <c r="K25" s="18" t="s">
        <v>29</v>
      </c>
      <c r="L25" s="18" t="s">
        <v>30</v>
      </c>
      <c r="M25" s="18" t="s">
        <v>31</v>
      </c>
      <c r="N25" s="18" t="s">
        <v>32</v>
      </c>
      <c r="O25" s="18" t="s">
        <v>33</v>
      </c>
      <c r="P25" s="18" t="s">
        <v>34</v>
      </c>
      <c r="Q25" s="18" t="s">
        <v>35</v>
      </c>
      <c r="R25" s="18" t="s">
        <v>36</v>
      </c>
      <c r="S25" s="18" t="s">
        <v>37</v>
      </c>
      <c r="T25" s="18" t="s">
        <v>38</v>
      </c>
      <c r="U25" s="18" t="s">
        <v>39</v>
      </c>
      <c r="V25" s="18" t="s">
        <v>40</v>
      </c>
      <c r="W25" s="18" t="s">
        <v>41</v>
      </c>
      <c r="X25" s="18" t="s">
        <v>42</v>
      </c>
      <c r="Y25" s="18" t="s">
        <v>43</v>
      </c>
      <c r="Z25" s="18" t="s">
        <v>44</v>
      </c>
      <c r="AA25" s="18" t="s">
        <v>45</v>
      </c>
      <c r="AB25" s="18" t="s">
        <v>46</v>
      </c>
      <c r="AC25" s="18" t="s">
        <v>47</v>
      </c>
      <c r="AD25" s="18" t="s">
        <v>48</v>
      </c>
      <c r="AE25" s="18" t="s">
        <v>49</v>
      </c>
      <c r="AF25" s="18" t="s">
        <v>50</v>
      </c>
      <c r="AG25" s="18" t="s">
        <v>51</v>
      </c>
      <c r="AH25" s="18" t="s">
        <v>52</v>
      </c>
      <c r="AI25" s="18" t="s">
        <v>53</v>
      </c>
      <c r="AJ25" s="18" t="s">
        <v>54</v>
      </c>
      <c r="AK25" s="18" t="s">
        <v>55</v>
      </c>
      <c r="AL25" s="18" t="s">
        <v>56</v>
      </c>
      <c r="AM25" s="18" t="s">
        <v>57</v>
      </c>
      <c r="AN25" s="18" t="s">
        <v>58</v>
      </c>
      <c r="AO25" s="18" t="s">
        <v>59</v>
      </c>
      <c r="AP25" s="165"/>
    </row>
    <row r="26" spans="1:42">
      <c r="A26" s="135"/>
      <c r="B26" s="135"/>
      <c r="C26" s="135"/>
      <c r="D26" s="165"/>
      <c r="E26" s="40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65"/>
    </row>
    <row r="27" spans="1:42">
      <c r="A27" s="260">
        <v>1</v>
      </c>
      <c r="B27" s="135" t="s">
        <v>3</v>
      </c>
      <c r="C27" s="135"/>
      <c r="D27" s="165"/>
      <c r="E27" s="404">
        <f>$F22*$F17</f>
        <v>1088938.6135578051</v>
      </c>
      <c r="F27" s="212">
        <f t="shared" ref="F27:AO27" si="0">$F22*$F17</f>
        <v>1088938.6135578051</v>
      </c>
      <c r="G27" s="212">
        <f t="shared" si="0"/>
        <v>1088938.6135578051</v>
      </c>
      <c r="H27" s="212">
        <f t="shared" si="0"/>
        <v>1088938.6135578051</v>
      </c>
      <c r="I27" s="212">
        <f t="shared" si="0"/>
        <v>1088938.6135578051</v>
      </c>
      <c r="J27" s="212">
        <f t="shared" si="0"/>
        <v>1088938.6135578051</v>
      </c>
      <c r="K27" s="212">
        <f t="shared" si="0"/>
        <v>1088938.6135578051</v>
      </c>
      <c r="L27" s="212">
        <f t="shared" si="0"/>
        <v>1088938.6135578051</v>
      </c>
      <c r="M27" s="212">
        <f t="shared" si="0"/>
        <v>1088938.6135578051</v>
      </c>
      <c r="N27" s="212">
        <f t="shared" si="0"/>
        <v>1088938.6135578051</v>
      </c>
      <c r="O27" s="212">
        <f t="shared" si="0"/>
        <v>1088938.6135578051</v>
      </c>
      <c r="P27" s="212">
        <f t="shared" si="0"/>
        <v>1088938.6135578051</v>
      </c>
      <c r="Q27" s="212">
        <f t="shared" si="0"/>
        <v>1088938.6135578051</v>
      </c>
      <c r="R27" s="212">
        <f t="shared" si="0"/>
        <v>1088938.6135578051</v>
      </c>
      <c r="S27" s="212">
        <f t="shared" si="0"/>
        <v>1088938.6135578051</v>
      </c>
      <c r="T27" s="212">
        <f t="shared" si="0"/>
        <v>1088938.6135578051</v>
      </c>
      <c r="U27" s="212">
        <f t="shared" si="0"/>
        <v>1088938.6135578051</v>
      </c>
      <c r="V27" s="212">
        <f t="shared" si="0"/>
        <v>1088938.6135578051</v>
      </c>
      <c r="W27" s="212">
        <f t="shared" si="0"/>
        <v>1088938.6135578051</v>
      </c>
      <c r="X27" s="212">
        <f t="shared" si="0"/>
        <v>1088938.6135578051</v>
      </c>
      <c r="Y27" s="212">
        <f t="shared" si="0"/>
        <v>1088938.6135578051</v>
      </c>
      <c r="Z27" s="212">
        <f t="shared" si="0"/>
        <v>1088938.6135578051</v>
      </c>
      <c r="AA27" s="212">
        <f t="shared" si="0"/>
        <v>1088938.6135578051</v>
      </c>
      <c r="AB27" s="212">
        <f t="shared" si="0"/>
        <v>1088938.6135578051</v>
      </c>
      <c r="AC27" s="212">
        <f t="shared" si="0"/>
        <v>1088938.6135578051</v>
      </c>
      <c r="AD27" s="212">
        <f t="shared" si="0"/>
        <v>1088938.6135578051</v>
      </c>
      <c r="AE27" s="212">
        <f t="shared" si="0"/>
        <v>1088938.6135578051</v>
      </c>
      <c r="AF27" s="212">
        <f t="shared" si="0"/>
        <v>1088938.6135578051</v>
      </c>
      <c r="AG27" s="212">
        <f t="shared" si="0"/>
        <v>1088938.6135578051</v>
      </c>
      <c r="AH27" s="212">
        <f t="shared" si="0"/>
        <v>1088938.6135578051</v>
      </c>
      <c r="AI27" s="212">
        <f t="shared" si="0"/>
        <v>1088938.6135578051</v>
      </c>
      <c r="AJ27" s="212">
        <f t="shared" si="0"/>
        <v>1088938.6135578051</v>
      </c>
      <c r="AK27" s="212">
        <f t="shared" si="0"/>
        <v>1088938.6135578051</v>
      </c>
      <c r="AL27" s="212">
        <f t="shared" si="0"/>
        <v>1088938.6135578051</v>
      </c>
      <c r="AM27" s="212">
        <f t="shared" si="0"/>
        <v>1088938.6135578051</v>
      </c>
      <c r="AN27" s="212">
        <f t="shared" si="0"/>
        <v>1088938.6135578051</v>
      </c>
      <c r="AO27" s="212">
        <f t="shared" si="0"/>
        <v>1088938.6135578051</v>
      </c>
      <c r="AP27" s="166"/>
    </row>
    <row r="28" spans="1:42">
      <c r="A28" s="135"/>
      <c r="B28" s="135"/>
      <c r="C28" s="135"/>
      <c r="D28" s="165"/>
      <c r="E28" s="404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166"/>
    </row>
    <row r="29" spans="1:42">
      <c r="A29" s="260">
        <f>A27+1</f>
        <v>2</v>
      </c>
      <c r="B29" s="135" t="s">
        <v>60</v>
      </c>
      <c r="C29" s="135"/>
      <c r="D29" s="165"/>
      <c r="E29" s="404">
        <f>E53</f>
        <v>941113.81734957953</v>
      </c>
      <c r="F29" s="212">
        <f t="shared" ref="F29:AO29" si="1">F53</f>
        <v>904827.59908008762</v>
      </c>
      <c r="G29" s="212">
        <f t="shared" si="1"/>
        <v>863642.69636321592</v>
      </c>
      <c r="H29" s="212">
        <f t="shared" si="1"/>
        <v>824201.70522617653</v>
      </c>
      <c r="I29" s="212">
        <f t="shared" si="1"/>
        <v>786374.08334341599</v>
      </c>
      <c r="J29" s="212">
        <f t="shared" si="1"/>
        <v>750039.33010673104</v>
      </c>
      <c r="K29" s="212">
        <f t="shared" si="1"/>
        <v>715085.31300570979</v>
      </c>
      <c r="L29" s="212">
        <f t="shared" si="1"/>
        <v>681408.26762773306</v>
      </c>
      <c r="M29" s="212">
        <f t="shared" si="1"/>
        <v>648444.18418162642</v>
      </c>
      <c r="N29" s="212">
        <f t="shared" si="1"/>
        <v>615582.19152858108</v>
      </c>
      <c r="O29" s="212">
        <f t="shared" si="1"/>
        <v>582720.19887553551</v>
      </c>
      <c r="P29" s="212">
        <f t="shared" si="1"/>
        <v>549858.20622249017</v>
      </c>
      <c r="Q29" s="212">
        <f t="shared" si="1"/>
        <v>516996.21356944478</v>
      </c>
      <c r="R29" s="212">
        <f t="shared" si="1"/>
        <v>484134.22091639938</v>
      </c>
      <c r="S29" s="212">
        <f t="shared" si="1"/>
        <v>451272.22826335393</v>
      </c>
      <c r="T29" s="212">
        <f t="shared" si="1"/>
        <v>418410.23561030853</v>
      </c>
      <c r="U29" s="212">
        <f t="shared" si="1"/>
        <v>385548.24295726314</v>
      </c>
      <c r="V29" s="212">
        <f t="shared" si="1"/>
        <v>352686.2503042178</v>
      </c>
      <c r="W29" s="212">
        <f t="shared" si="1"/>
        <v>319824.2576511724</v>
      </c>
      <c r="X29" s="212">
        <f t="shared" si="1"/>
        <v>286962.26499812701</v>
      </c>
      <c r="Y29" s="212">
        <f t="shared" si="1"/>
        <v>257834.11757982869</v>
      </c>
      <c r="Z29" s="212">
        <f t="shared" si="1"/>
        <v>236171.98701146597</v>
      </c>
      <c r="AA29" s="212">
        <f t="shared" si="1"/>
        <v>218243.70167785027</v>
      </c>
      <c r="AB29" s="212">
        <f t="shared" si="1"/>
        <v>200315.41634423457</v>
      </c>
      <c r="AC29" s="212">
        <f t="shared" si="1"/>
        <v>182387.1310106189</v>
      </c>
      <c r="AD29" s="212">
        <f t="shared" si="1"/>
        <v>164458.84567700326</v>
      </c>
      <c r="AE29" s="212">
        <f t="shared" si="1"/>
        <v>146530.56034338754</v>
      </c>
      <c r="AF29" s="212">
        <f t="shared" si="1"/>
        <v>128602.27500977187</v>
      </c>
      <c r="AG29" s="212">
        <f t="shared" si="1"/>
        <v>110673.98967615618</v>
      </c>
      <c r="AH29" s="212">
        <f t="shared" si="1"/>
        <v>92745.704342540485</v>
      </c>
      <c r="AI29" s="212">
        <f t="shared" si="1"/>
        <v>74817.419008924771</v>
      </c>
      <c r="AJ29" s="212">
        <f t="shared" si="1"/>
        <v>56889.133675309065</v>
      </c>
      <c r="AK29" s="212">
        <f t="shared" si="1"/>
        <v>38960.84834169336</v>
      </c>
      <c r="AL29" s="212">
        <f t="shared" si="1"/>
        <v>21032.563008077654</v>
      </c>
      <c r="AM29" s="212">
        <f t="shared" si="1"/>
        <v>3104.2776744619518</v>
      </c>
      <c r="AN29" s="212">
        <f t="shared" si="1"/>
        <v>-14824.007659153751</v>
      </c>
      <c r="AO29" s="212">
        <f t="shared" si="1"/>
        <v>-32752.292992769453</v>
      </c>
      <c r="AP29" s="166"/>
    </row>
    <row r="30" spans="1:42">
      <c r="A30" s="135"/>
      <c r="B30" s="135"/>
      <c r="C30" s="135"/>
      <c r="D30" s="165"/>
      <c r="E30" s="404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166"/>
    </row>
    <row r="31" spans="1:42">
      <c r="A31" s="135"/>
      <c r="B31" s="135" t="s">
        <v>61</v>
      </c>
      <c r="C31" s="135"/>
      <c r="D31" s="165"/>
      <c r="E31" s="404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166"/>
    </row>
    <row r="32" spans="1:42">
      <c r="A32" s="260">
        <f>A29+1</f>
        <v>3</v>
      </c>
      <c r="B32" s="135"/>
      <c r="C32" s="135" t="s">
        <v>62</v>
      </c>
      <c r="D32" s="165"/>
      <c r="E32" s="404">
        <f>E49*$F10</f>
        <v>39830.424436903973</v>
      </c>
      <c r="F32" s="212">
        <f t="shared" ref="F32:AO32" si="2">F49*$F10</f>
        <v>38294.695762816154</v>
      </c>
      <c r="G32" s="212">
        <f t="shared" si="2"/>
        <v>36551.641814011717</v>
      </c>
      <c r="H32" s="212">
        <f t="shared" si="2"/>
        <v>34882.394813022343</v>
      </c>
      <c r="I32" s="212">
        <f t="shared" si="2"/>
        <v>33281.429863562458</v>
      </c>
      <c r="J32" s="212">
        <f t="shared" si="2"/>
        <v>31743.647061368454</v>
      </c>
      <c r="K32" s="212">
        <f t="shared" si="2"/>
        <v>30264.300662195015</v>
      </c>
      <c r="L32" s="212">
        <f t="shared" si="2"/>
        <v>28838.999081815142</v>
      </c>
      <c r="M32" s="212">
        <f t="shared" si="2"/>
        <v>27443.871934994982</v>
      </c>
      <c r="N32" s="212">
        <f t="shared" si="2"/>
        <v>26053.065540398162</v>
      </c>
      <c r="O32" s="212">
        <f t="shared" si="2"/>
        <v>24662.259145801341</v>
      </c>
      <c r="P32" s="212">
        <f t="shared" si="2"/>
        <v>23271.452751204521</v>
      </c>
      <c r="Q32" s="212">
        <f t="shared" si="2"/>
        <v>21880.6463566077</v>
      </c>
      <c r="R32" s="212">
        <f t="shared" si="2"/>
        <v>20489.839962010879</v>
      </c>
      <c r="S32" s="212">
        <f t="shared" si="2"/>
        <v>19099.033567414059</v>
      </c>
      <c r="T32" s="212">
        <f t="shared" si="2"/>
        <v>17708.227172817238</v>
      </c>
      <c r="U32" s="212">
        <f t="shared" si="2"/>
        <v>16317.420778220421</v>
      </c>
      <c r="V32" s="212">
        <f t="shared" si="2"/>
        <v>14926.614383623602</v>
      </c>
      <c r="W32" s="212">
        <f t="shared" si="2"/>
        <v>13535.807989026784</v>
      </c>
      <c r="X32" s="212">
        <f t="shared" si="2"/>
        <v>12145.001594429965</v>
      </c>
      <c r="Y32" s="212">
        <f t="shared" si="2"/>
        <v>10912.221400001497</v>
      </c>
      <c r="Z32" s="212">
        <f t="shared" si="2"/>
        <v>9995.4227739060698</v>
      </c>
      <c r="AA32" s="212">
        <f t="shared" si="2"/>
        <v>9236.6503479789917</v>
      </c>
      <c r="AB32" s="212">
        <f t="shared" si="2"/>
        <v>8477.8779220519136</v>
      </c>
      <c r="AC32" s="212">
        <f t="shared" si="2"/>
        <v>7719.1054961248356</v>
      </c>
      <c r="AD32" s="212">
        <f t="shared" si="2"/>
        <v>6960.3330701977575</v>
      </c>
      <c r="AE32" s="212">
        <f t="shared" si="2"/>
        <v>6201.5606442706794</v>
      </c>
      <c r="AF32" s="212">
        <f t="shared" si="2"/>
        <v>5442.7882183436013</v>
      </c>
      <c r="AG32" s="212">
        <f t="shared" si="2"/>
        <v>4684.0157924165233</v>
      </c>
      <c r="AH32" s="212">
        <f t="shared" si="2"/>
        <v>3925.2433664894447</v>
      </c>
      <c r="AI32" s="212">
        <f t="shared" si="2"/>
        <v>3166.4709405623657</v>
      </c>
      <c r="AJ32" s="212">
        <f t="shared" si="2"/>
        <v>2407.6985146352868</v>
      </c>
      <c r="AK32" s="212">
        <f t="shared" si="2"/>
        <v>1648.9260887082078</v>
      </c>
      <c r="AL32" s="212">
        <f t="shared" si="2"/>
        <v>890.15366278112913</v>
      </c>
      <c r="AM32" s="212">
        <f t="shared" si="2"/>
        <v>131.38123685405054</v>
      </c>
      <c r="AN32" s="212">
        <f t="shared" si="2"/>
        <v>-627.39118907302816</v>
      </c>
      <c r="AO32" s="212">
        <f t="shared" si="2"/>
        <v>-1386.1636150001068</v>
      </c>
      <c r="AP32" s="166"/>
    </row>
    <row r="33" spans="1:42">
      <c r="A33" s="260">
        <f>A32+1</f>
        <v>4</v>
      </c>
      <c r="B33" s="135"/>
      <c r="C33" s="135" t="s">
        <v>63</v>
      </c>
      <c r="D33" s="165"/>
      <c r="E33" s="404">
        <f>E49*$F11</f>
        <v>1098606.3337223665</v>
      </c>
      <c r="F33" s="212">
        <f t="shared" ref="F33:AO33" si="3">F49*$F11</f>
        <v>1056247.7279057351</v>
      </c>
      <c r="G33" s="212">
        <f t="shared" si="3"/>
        <v>1008170.6577954277</v>
      </c>
      <c r="H33" s="212">
        <f t="shared" si="3"/>
        <v>962129.33752933273</v>
      </c>
      <c r="I33" s="212">
        <f t="shared" si="3"/>
        <v>917971.37892333476</v>
      </c>
      <c r="J33" s="212">
        <f t="shared" si="3"/>
        <v>875556.11596132698</v>
      </c>
      <c r="K33" s="212">
        <f t="shared" si="3"/>
        <v>834752.65110054321</v>
      </c>
      <c r="L33" s="212">
        <f t="shared" si="3"/>
        <v>795439.85527155804</v>
      </c>
      <c r="M33" s="212">
        <f t="shared" si="3"/>
        <v>756959.33337120502</v>
      </c>
      <c r="N33" s="212">
        <f t="shared" si="3"/>
        <v>718597.98684560915</v>
      </c>
      <c r="O33" s="212">
        <f t="shared" si="3"/>
        <v>680236.64032001328</v>
      </c>
      <c r="P33" s="212">
        <f t="shared" si="3"/>
        <v>641875.29379441729</v>
      </c>
      <c r="Q33" s="212">
        <f t="shared" si="3"/>
        <v>603513.94726882142</v>
      </c>
      <c r="R33" s="212">
        <f t="shared" si="3"/>
        <v>565152.60074322554</v>
      </c>
      <c r="S33" s="212">
        <f t="shared" si="3"/>
        <v>526791.25421762967</v>
      </c>
      <c r="T33" s="212">
        <f t="shared" si="3"/>
        <v>488429.90769203374</v>
      </c>
      <c r="U33" s="212">
        <f t="shared" si="3"/>
        <v>450068.56116643792</v>
      </c>
      <c r="V33" s="212">
        <f t="shared" si="3"/>
        <v>411707.21464084211</v>
      </c>
      <c r="W33" s="212">
        <f t="shared" si="3"/>
        <v>373345.86811524624</v>
      </c>
      <c r="X33" s="212">
        <f t="shared" si="3"/>
        <v>334984.52158965042</v>
      </c>
      <c r="Y33" s="212">
        <f t="shared" si="3"/>
        <v>300981.86786869803</v>
      </c>
      <c r="Z33" s="212">
        <f t="shared" si="3"/>
        <v>275694.64606236445</v>
      </c>
      <c r="AA33" s="212">
        <f t="shared" si="3"/>
        <v>254766.1170606743</v>
      </c>
      <c r="AB33" s="212">
        <f t="shared" si="3"/>
        <v>233837.58805898414</v>
      </c>
      <c r="AC33" s="212">
        <f t="shared" si="3"/>
        <v>212909.05905729398</v>
      </c>
      <c r="AD33" s="212">
        <f t="shared" si="3"/>
        <v>191980.53005560383</v>
      </c>
      <c r="AE33" s="212">
        <f t="shared" si="3"/>
        <v>171052.00105391367</v>
      </c>
      <c r="AF33" s="212">
        <f t="shared" si="3"/>
        <v>150123.47205222351</v>
      </c>
      <c r="AG33" s="212">
        <f t="shared" si="3"/>
        <v>129194.94305053337</v>
      </c>
      <c r="AH33" s="212">
        <f t="shared" si="3"/>
        <v>108266.4140488432</v>
      </c>
      <c r="AI33" s="212">
        <f t="shared" si="3"/>
        <v>87337.885047153017</v>
      </c>
      <c r="AJ33" s="212">
        <f t="shared" si="3"/>
        <v>66409.356045462846</v>
      </c>
      <c r="AK33" s="212">
        <f t="shared" si="3"/>
        <v>45480.827043772661</v>
      </c>
      <c r="AL33" s="212">
        <f t="shared" si="3"/>
        <v>24552.29804208249</v>
      </c>
      <c r="AM33" s="212">
        <f t="shared" si="3"/>
        <v>3623.7690403923198</v>
      </c>
      <c r="AN33" s="212">
        <f t="shared" si="3"/>
        <v>-17304.759961297852</v>
      </c>
      <c r="AO33" s="212">
        <f t="shared" si="3"/>
        <v>-38233.288962988023</v>
      </c>
      <c r="AP33" s="166"/>
    </row>
    <row r="34" spans="1:42">
      <c r="A34" s="260">
        <f>A33+1</f>
        <v>5</v>
      </c>
      <c r="B34" s="135"/>
      <c r="C34" s="135" t="s">
        <v>14</v>
      </c>
      <c r="D34" s="165"/>
      <c r="E34" s="405">
        <f>E49*$F12</f>
        <v>1747782.8036492192</v>
      </c>
      <c r="F34" s="213">
        <f t="shared" ref="F34:AO34" si="4">F49*$F12</f>
        <v>1680394.1125773056</v>
      </c>
      <c r="G34" s="213">
        <f t="shared" si="4"/>
        <v>1603907.864674544</v>
      </c>
      <c r="H34" s="213">
        <f t="shared" si="4"/>
        <v>1530660.3097057564</v>
      </c>
      <c r="I34" s="213">
        <f t="shared" si="4"/>
        <v>1460409.0119234868</v>
      </c>
      <c r="J34" s="213">
        <f t="shared" si="4"/>
        <v>1392930.1844839291</v>
      </c>
      <c r="K34" s="213">
        <f t="shared" si="4"/>
        <v>1328015.5812963184</v>
      </c>
      <c r="L34" s="213">
        <f t="shared" si="4"/>
        <v>1265472.4970229331</v>
      </c>
      <c r="M34" s="213">
        <f t="shared" si="4"/>
        <v>1204253.4849087349</v>
      </c>
      <c r="N34" s="213">
        <f t="shared" si="4"/>
        <v>1143224.0699816507</v>
      </c>
      <c r="O34" s="213">
        <f t="shared" si="4"/>
        <v>1082194.6550545662</v>
      </c>
      <c r="P34" s="213">
        <f t="shared" si="4"/>
        <v>1021165.240127482</v>
      </c>
      <c r="Q34" s="213">
        <f t="shared" si="4"/>
        <v>960135.82520039764</v>
      </c>
      <c r="R34" s="213">
        <f t="shared" si="4"/>
        <v>899106.41027331317</v>
      </c>
      <c r="S34" s="213">
        <f t="shared" si="4"/>
        <v>838076.99534622882</v>
      </c>
      <c r="T34" s="213">
        <f t="shared" si="4"/>
        <v>777047.58041914448</v>
      </c>
      <c r="U34" s="213">
        <f t="shared" si="4"/>
        <v>716018.16549206025</v>
      </c>
      <c r="V34" s="213">
        <f t="shared" si="4"/>
        <v>654988.7505649759</v>
      </c>
      <c r="W34" s="213">
        <f t="shared" si="4"/>
        <v>593959.33563789167</v>
      </c>
      <c r="X34" s="213">
        <f t="shared" si="4"/>
        <v>532929.92071080743</v>
      </c>
      <c r="Y34" s="213">
        <f t="shared" si="4"/>
        <v>478834.78979111044</v>
      </c>
      <c r="Z34" s="213">
        <f t="shared" si="4"/>
        <v>438605.11873557972</v>
      </c>
      <c r="AA34" s="213">
        <f t="shared" si="4"/>
        <v>405309.73168743629</v>
      </c>
      <c r="AB34" s="213">
        <f t="shared" si="4"/>
        <v>372014.34463929286</v>
      </c>
      <c r="AC34" s="213">
        <f t="shared" si="4"/>
        <v>338718.95759114943</v>
      </c>
      <c r="AD34" s="213">
        <f t="shared" si="4"/>
        <v>305423.57054300606</v>
      </c>
      <c r="AE34" s="213">
        <f t="shared" si="4"/>
        <v>272128.18349486263</v>
      </c>
      <c r="AF34" s="213">
        <f t="shared" si="4"/>
        <v>238832.79644671921</v>
      </c>
      <c r="AG34" s="213">
        <f t="shared" si="4"/>
        <v>205537.40939857578</v>
      </c>
      <c r="AH34" s="213">
        <f t="shared" si="4"/>
        <v>172242.02235043232</v>
      </c>
      <c r="AI34" s="213">
        <f t="shared" si="4"/>
        <v>138946.63530228887</v>
      </c>
      <c r="AJ34" s="213">
        <f t="shared" si="4"/>
        <v>105651.24825414541</v>
      </c>
      <c r="AK34" s="213">
        <f t="shared" si="4"/>
        <v>72355.861206001951</v>
      </c>
      <c r="AL34" s="213">
        <f t="shared" si="4"/>
        <v>39060.474157858502</v>
      </c>
      <c r="AM34" s="213">
        <f t="shared" si="4"/>
        <v>5765.0871097150539</v>
      </c>
      <c r="AN34" s="213">
        <f t="shared" si="4"/>
        <v>-27530.299938428398</v>
      </c>
      <c r="AO34" s="213">
        <f t="shared" si="4"/>
        <v>-60825.686986571847</v>
      </c>
      <c r="AP34" s="166"/>
    </row>
    <row r="35" spans="1:42">
      <c r="A35" s="260">
        <f>A34+1</f>
        <v>6</v>
      </c>
      <c r="B35" s="135"/>
      <c r="C35" s="135" t="s">
        <v>64</v>
      </c>
      <c r="D35" s="165"/>
      <c r="E35" s="404">
        <f>E32+E33+E34</f>
        <v>2886219.5618084897</v>
      </c>
      <c r="F35" s="212">
        <f>F32+F33+F34</f>
        <v>2774936.5362458569</v>
      </c>
      <c r="G35" s="212">
        <f>G32+G33+G34</f>
        <v>2648630.1642839834</v>
      </c>
      <c r="H35" s="212">
        <f t="shared" ref="H35:AN35" si="5">H32+H33+H34</f>
        <v>2527672.0420481116</v>
      </c>
      <c r="I35" s="212">
        <f t="shared" si="5"/>
        <v>2411661.8207103843</v>
      </c>
      <c r="J35" s="212">
        <f t="shared" si="5"/>
        <v>2300229.9475066243</v>
      </c>
      <c r="K35" s="212">
        <f t="shared" si="5"/>
        <v>2193032.5330590568</v>
      </c>
      <c r="L35" s="212">
        <f t="shared" si="5"/>
        <v>2089751.3513763063</v>
      </c>
      <c r="M35" s="212">
        <f t="shared" si="5"/>
        <v>1988656.6902149348</v>
      </c>
      <c r="N35" s="212">
        <f t="shared" si="5"/>
        <v>1887875.122367658</v>
      </c>
      <c r="O35" s="212">
        <f t="shared" si="5"/>
        <v>1787093.5545203807</v>
      </c>
      <c r="P35" s="212">
        <f t="shared" si="5"/>
        <v>1686311.9866731036</v>
      </c>
      <c r="Q35" s="212">
        <f t="shared" si="5"/>
        <v>1585530.4188258266</v>
      </c>
      <c r="R35" s="212">
        <f t="shared" si="5"/>
        <v>1484748.8509785496</v>
      </c>
      <c r="S35" s="212">
        <f t="shared" si="5"/>
        <v>1383967.2831312725</v>
      </c>
      <c r="T35" s="212">
        <f t="shared" si="5"/>
        <v>1283185.7152839955</v>
      </c>
      <c r="U35" s="212">
        <f t="shared" si="5"/>
        <v>1182404.1474367185</v>
      </c>
      <c r="V35" s="212">
        <f t="shared" si="5"/>
        <v>1081622.5795894417</v>
      </c>
      <c r="W35" s="212">
        <f t="shared" si="5"/>
        <v>980841.01174216461</v>
      </c>
      <c r="X35" s="212">
        <f t="shared" si="5"/>
        <v>880059.44389488781</v>
      </c>
      <c r="Y35" s="212">
        <f t="shared" si="5"/>
        <v>790728.87905980996</v>
      </c>
      <c r="Z35" s="212">
        <f t="shared" si="5"/>
        <v>724295.18757185026</v>
      </c>
      <c r="AA35" s="212">
        <f t="shared" si="5"/>
        <v>669312.49909608951</v>
      </c>
      <c r="AB35" s="212">
        <f t="shared" si="5"/>
        <v>614329.81062032888</v>
      </c>
      <c r="AC35" s="212">
        <f t="shared" si="5"/>
        <v>559347.12214456825</v>
      </c>
      <c r="AD35" s="212">
        <f t="shared" si="5"/>
        <v>504364.43366880761</v>
      </c>
      <c r="AE35" s="212">
        <f t="shared" si="5"/>
        <v>449381.74519304698</v>
      </c>
      <c r="AF35" s="212">
        <f t="shared" si="5"/>
        <v>394399.05671728635</v>
      </c>
      <c r="AG35" s="212">
        <f t="shared" si="5"/>
        <v>339416.36824152566</v>
      </c>
      <c r="AH35" s="212">
        <f t="shared" si="5"/>
        <v>284433.67976576497</v>
      </c>
      <c r="AI35" s="212">
        <f t="shared" si="5"/>
        <v>229450.99129000425</v>
      </c>
      <c r="AJ35" s="212">
        <f t="shared" si="5"/>
        <v>174468.30281424354</v>
      </c>
      <c r="AK35" s="212">
        <f t="shared" si="5"/>
        <v>119485.61433848282</v>
      </c>
      <c r="AL35" s="212">
        <f t="shared" si="5"/>
        <v>64502.925862722121</v>
      </c>
      <c r="AM35" s="212">
        <f t="shared" si="5"/>
        <v>9520.2373869614239</v>
      </c>
      <c r="AN35" s="212">
        <f t="shared" si="5"/>
        <v>-45462.45108879928</v>
      </c>
      <c r="AO35" s="212">
        <f>AO32+AO33+AO34</f>
        <v>-100445.13956455997</v>
      </c>
      <c r="AP35" s="166"/>
    </row>
    <row r="36" spans="1:42">
      <c r="A36" s="135"/>
      <c r="B36" s="135"/>
      <c r="C36" s="135"/>
      <c r="D36" s="165"/>
      <c r="E36" s="404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166"/>
    </row>
    <row r="37" spans="1:42">
      <c r="A37" s="260">
        <f>A35+1</f>
        <v>7</v>
      </c>
      <c r="B37" s="135" t="s">
        <v>154</v>
      </c>
      <c r="C37" s="135"/>
      <c r="D37" s="165"/>
      <c r="E37" s="406">
        <f>E27+E29+E35</f>
        <v>4916271.9927158747</v>
      </c>
      <c r="F37" s="214">
        <f>F27+F29+F35</f>
        <v>4768702.7488837494</v>
      </c>
      <c r="G37" s="214">
        <f t="shared" ref="G37:AO37" si="6">G27+G29+G35</f>
        <v>4601211.4742050041</v>
      </c>
      <c r="H37" s="214">
        <f t="shared" si="6"/>
        <v>4440812.3608320933</v>
      </c>
      <c r="I37" s="214">
        <f t="shared" si="6"/>
        <v>4286974.5176116051</v>
      </c>
      <c r="J37" s="214">
        <f t="shared" si="6"/>
        <v>4139207.8911711602</v>
      </c>
      <c r="K37" s="214">
        <f t="shared" si="6"/>
        <v>3997056.4596225717</v>
      </c>
      <c r="L37" s="214">
        <f t="shared" si="6"/>
        <v>3860098.2325618444</v>
      </c>
      <c r="M37" s="214">
        <f t="shared" si="6"/>
        <v>3726039.487954366</v>
      </c>
      <c r="N37" s="214">
        <f t="shared" si="6"/>
        <v>3592395.9274540441</v>
      </c>
      <c r="O37" s="214">
        <f t="shared" si="6"/>
        <v>3458752.3669537213</v>
      </c>
      <c r="P37" s="214">
        <f t="shared" si="6"/>
        <v>3325108.8064533989</v>
      </c>
      <c r="Q37" s="214">
        <f t="shared" si="6"/>
        <v>3191465.2459530765</v>
      </c>
      <c r="R37" s="214">
        <f t="shared" si="6"/>
        <v>3057821.6854527541</v>
      </c>
      <c r="S37" s="214">
        <f t="shared" si="6"/>
        <v>2924178.1249524318</v>
      </c>
      <c r="T37" s="214">
        <f t="shared" si="6"/>
        <v>2790534.5644521089</v>
      </c>
      <c r="U37" s="214">
        <f t="shared" si="6"/>
        <v>2656891.0039517866</v>
      </c>
      <c r="V37" s="214">
        <f t="shared" si="6"/>
        <v>2523247.4434514642</v>
      </c>
      <c r="W37" s="214">
        <f t="shared" si="6"/>
        <v>2389603.8829511423</v>
      </c>
      <c r="X37" s="214">
        <f t="shared" si="6"/>
        <v>2255960.3224508199</v>
      </c>
      <c r="Y37" s="214">
        <f t="shared" si="6"/>
        <v>2137501.6101974435</v>
      </c>
      <c r="Z37" s="214">
        <f t="shared" si="6"/>
        <v>2049405.7881411212</v>
      </c>
      <c r="AA37" s="214">
        <f t="shared" si="6"/>
        <v>1976494.8143317448</v>
      </c>
      <c r="AB37" s="214">
        <f t="shared" si="6"/>
        <v>1903583.8405223684</v>
      </c>
      <c r="AC37" s="214">
        <f t="shared" si="6"/>
        <v>1830672.8667129923</v>
      </c>
      <c r="AD37" s="214">
        <f t="shared" si="6"/>
        <v>1757761.892903616</v>
      </c>
      <c r="AE37" s="214">
        <f t="shared" si="6"/>
        <v>1684850.9190942396</v>
      </c>
      <c r="AF37" s="214">
        <f t="shared" si="6"/>
        <v>1611939.9452848632</v>
      </c>
      <c r="AG37" s="214">
        <f t="shared" si="6"/>
        <v>1539028.9714754869</v>
      </c>
      <c r="AH37" s="214">
        <f t="shared" si="6"/>
        <v>1466117.9976661108</v>
      </c>
      <c r="AI37" s="214">
        <f t="shared" si="6"/>
        <v>1393207.0238567342</v>
      </c>
      <c r="AJ37" s="214">
        <f t="shared" si="6"/>
        <v>1320296.0500473578</v>
      </c>
      <c r="AK37" s="214">
        <f t="shared" si="6"/>
        <v>1247385.0762379812</v>
      </c>
      <c r="AL37" s="214">
        <f t="shared" si="6"/>
        <v>1174474.1024286048</v>
      </c>
      <c r="AM37" s="214">
        <f t="shared" si="6"/>
        <v>1101563.1286192285</v>
      </c>
      <c r="AN37" s="214">
        <f t="shared" si="6"/>
        <v>1028652.154809852</v>
      </c>
      <c r="AO37" s="214">
        <f t="shared" si="6"/>
        <v>955741.18100047554</v>
      </c>
      <c r="AP37" s="20"/>
    </row>
    <row r="38" spans="1:42">
      <c r="A38" s="260">
        <f>A37+1</f>
        <v>8</v>
      </c>
      <c r="B38" s="135" t="s">
        <v>65</v>
      </c>
      <c r="C38" s="135"/>
      <c r="D38" s="165"/>
      <c r="E38" s="405">
        <f t="shared" ref="E38:AO38" si="7">E37/(1-$F16)-E37</f>
        <v>226809.91199787613</v>
      </c>
      <c r="F38" s="213">
        <f t="shared" si="7"/>
        <v>220001.87386313826</v>
      </c>
      <c r="G38" s="213">
        <f t="shared" si="7"/>
        <v>212274.74214085285</v>
      </c>
      <c r="H38" s="213">
        <f t="shared" si="7"/>
        <v>204874.80396766961</v>
      </c>
      <c r="I38" s="213">
        <f t="shared" si="7"/>
        <v>197777.56692820601</v>
      </c>
      <c r="J38" s="213">
        <f t="shared" si="7"/>
        <v>190960.4226390291</v>
      </c>
      <c r="K38" s="213">
        <f t="shared" si="7"/>
        <v>184402.33274333645</v>
      </c>
      <c r="L38" s="213">
        <f t="shared" si="7"/>
        <v>178083.82891095057</v>
      </c>
      <c r="M38" s="213">
        <f t="shared" si="7"/>
        <v>171899.09134719893</v>
      </c>
      <c r="N38" s="213">
        <f t="shared" si="7"/>
        <v>165733.50810829923</v>
      </c>
      <c r="O38" s="213">
        <f t="shared" si="7"/>
        <v>159567.92486939952</v>
      </c>
      <c r="P38" s="213">
        <f t="shared" si="7"/>
        <v>153402.34163049981</v>
      </c>
      <c r="Q38" s="213">
        <f t="shared" si="7"/>
        <v>147236.75839160057</v>
      </c>
      <c r="R38" s="213">
        <f t="shared" si="7"/>
        <v>141071.17515270086</v>
      </c>
      <c r="S38" s="213">
        <f t="shared" si="7"/>
        <v>134905.59191380115</v>
      </c>
      <c r="T38" s="213">
        <f t="shared" si="7"/>
        <v>128740.00867490144</v>
      </c>
      <c r="U38" s="213">
        <f t="shared" si="7"/>
        <v>122574.42543600174</v>
      </c>
      <c r="V38" s="213">
        <f t="shared" si="7"/>
        <v>116408.84219710203</v>
      </c>
      <c r="W38" s="213">
        <f t="shared" si="7"/>
        <v>110243.25895820232</v>
      </c>
      <c r="X38" s="213">
        <f t="shared" si="7"/>
        <v>104077.67571930261</v>
      </c>
      <c r="Y38" s="213">
        <f t="shared" si="7"/>
        <v>98612.638361447025</v>
      </c>
      <c r="Z38" s="213">
        <f t="shared" si="7"/>
        <v>94548.378760355059</v>
      </c>
      <c r="AA38" s="213">
        <f t="shared" si="7"/>
        <v>91184.665040307678</v>
      </c>
      <c r="AB38" s="213">
        <f t="shared" si="7"/>
        <v>87820.951320260065</v>
      </c>
      <c r="AC38" s="213">
        <f t="shared" si="7"/>
        <v>84457.237600212451</v>
      </c>
      <c r="AD38" s="213">
        <f t="shared" si="7"/>
        <v>81093.523880164837</v>
      </c>
      <c r="AE38" s="213">
        <f t="shared" si="7"/>
        <v>77729.810160117224</v>
      </c>
      <c r="AF38" s="213">
        <f t="shared" si="7"/>
        <v>74366.09644006961</v>
      </c>
      <c r="AG38" s="213">
        <f t="shared" si="7"/>
        <v>71002.382720021997</v>
      </c>
      <c r="AH38" s="213">
        <f t="shared" si="7"/>
        <v>67638.668999974383</v>
      </c>
      <c r="AI38" s="213">
        <f t="shared" si="7"/>
        <v>64274.955279926769</v>
      </c>
      <c r="AJ38" s="213">
        <f t="shared" si="7"/>
        <v>60911.241559879156</v>
      </c>
      <c r="AK38" s="213">
        <f t="shared" si="7"/>
        <v>57547.527839831542</v>
      </c>
      <c r="AL38" s="213">
        <f t="shared" si="7"/>
        <v>54183.814119783929</v>
      </c>
      <c r="AM38" s="213">
        <f t="shared" si="7"/>
        <v>50820.100399736315</v>
      </c>
      <c r="AN38" s="213">
        <f t="shared" si="7"/>
        <v>47456.386679688818</v>
      </c>
      <c r="AO38" s="213">
        <f t="shared" si="7"/>
        <v>44092.672959641204</v>
      </c>
      <c r="AP38" s="166"/>
    </row>
    <row r="39" spans="1:42">
      <c r="A39" s="260">
        <f>A38+1</f>
        <v>9</v>
      </c>
      <c r="B39" s="135"/>
      <c r="C39" s="135" t="s">
        <v>155</v>
      </c>
      <c r="D39" s="165"/>
      <c r="E39" s="406">
        <f>SUM(E37:E38)</f>
        <v>5143081.9047137508</v>
      </c>
      <c r="F39" s="214">
        <f t="shared" ref="F39:AO39" si="8">SUM(F37:F38)</f>
        <v>4988704.6227468876</v>
      </c>
      <c r="G39" s="214">
        <f t="shared" si="8"/>
        <v>4813486.2163458569</v>
      </c>
      <c r="H39" s="214">
        <f t="shared" si="8"/>
        <v>4645687.1647997629</v>
      </c>
      <c r="I39" s="214">
        <f t="shared" si="8"/>
        <v>4484752.0845398111</v>
      </c>
      <c r="J39" s="214">
        <f t="shared" si="8"/>
        <v>4330168.3138101893</v>
      </c>
      <c r="K39" s="214">
        <f t="shared" si="8"/>
        <v>4181458.7923659082</v>
      </c>
      <c r="L39" s="214">
        <f t="shared" si="8"/>
        <v>4038182.061472795</v>
      </c>
      <c r="M39" s="214">
        <f t="shared" si="8"/>
        <v>3897938.579301565</v>
      </c>
      <c r="N39" s="214">
        <f t="shared" si="8"/>
        <v>3758129.4355623433</v>
      </c>
      <c r="O39" s="214">
        <f t="shared" si="8"/>
        <v>3618320.2918231208</v>
      </c>
      <c r="P39" s="214">
        <f t="shared" si="8"/>
        <v>3478511.1480838987</v>
      </c>
      <c r="Q39" s="214">
        <f t="shared" si="8"/>
        <v>3338702.0043446771</v>
      </c>
      <c r="R39" s="214">
        <f t="shared" si="8"/>
        <v>3198892.860605455</v>
      </c>
      <c r="S39" s="214">
        <f t="shared" si="8"/>
        <v>3059083.7168662329</v>
      </c>
      <c r="T39" s="214">
        <f t="shared" si="8"/>
        <v>2919274.5731270104</v>
      </c>
      <c r="U39" s="214">
        <f t="shared" si="8"/>
        <v>2779465.4293877883</v>
      </c>
      <c r="V39" s="214">
        <f t="shared" si="8"/>
        <v>2639656.2856485662</v>
      </c>
      <c r="W39" s="214">
        <f t="shared" si="8"/>
        <v>2499847.1419093446</v>
      </c>
      <c r="X39" s="214">
        <f t="shared" si="8"/>
        <v>2360037.9981701225</v>
      </c>
      <c r="Y39" s="214">
        <f t="shared" si="8"/>
        <v>2236114.2485588905</v>
      </c>
      <c r="Z39" s="214">
        <f t="shared" si="8"/>
        <v>2143954.1669014762</v>
      </c>
      <c r="AA39" s="214">
        <f t="shared" si="8"/>
        <v>2067679.4793720525</v>
      </c>
      <c r="AB39" s="214">
        <f t="shared" si="8"/>
        <v>1991404.7918426285</v>
      </c>
      <c r="AC39" s="214">
        <f t="shared" si="8"/>
        <v>1915130.1043132048</v>
      </c>
      <c r="AD39" s="214">
        <f t="shared" si="8"/>
        <v>1838855.4167837808</v>
      </c>
      <c r="AE39" s="214">
        <f t="shared" si="8"/>
        <v>1762580.7292543568</v>
      </c>
      <c r="AF39" s="214">
        <f t="shared" si="8"/>
        <v>1686306.0417249328</v>
      </c>
      <c r="AG39" s="214">
        <f t="shared" si="8"/>
        <v>1610031.3541955089</v>
      </c>
      <c r="AH39" s="214">
        <f t="shared" si="8"/>
        <v>1533756.6666660851</v>
      </c>
      <c r="AI39" s="214">
        <f t="shared" si="8"/>
        <v>1457481.9791366609</v>
      </c>
      <c r="AJ39" s="214">
        <f t="shared" si="8"/>
        <v>1381207.291607237</v>
      </c>
      <c r="AK39" s="214">
        <f t="shared" si="8"/>
        <v>1304932.6040778127</v>
      </c>
      <c r="AL39" s="214">
        <f t="shared" si="8"/>
        <v>1228657.9165483888</v>
      </c>
      <c r="AM39" s="214">
        <f t="shared" si="8"/>
        <v>1152383.2290189648</v>
      </c>
      <c r="AN39" s="214">
        <f t="shared" si="8"/>
        <v>1076108.5414895408</v>
      </c>
      <c r="AO39" s="214">
        <f t="shared" si="8"/>
        <v>999833.85396011674</v>
      </c>
      <c r="AP39" s="166"/>
    </row>
    <row r="40" spans="1:42">
      <c r="A40" s="260">
        <f t="shared" ref="A40:A62" si="9">A39+1</f>
        <v>10</v>
      </c>
      <c r="B40" s="135"/>
      <c r="C40" s="135"/>
      <c r="D40" s="165"/>
      <c r="E40" s="406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166"/>
    </row>
    <row r="41" spans="1:42">
      <c r="A41" s="260">
        <f t="shared" si="9"/>
        <v>11</v>
      </c>
      <c r="B41" s="135"/>
      <c r="C41" s="135"/>
      <c r="D41" s="165"/>
      <c r="E41" s="404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166"/>
    </row>
    <row r="42" spans="1:42">
      <c r="A42" s="260">
        <f t="shared" si="9"/>
        <v>12</v>
      </c>
      <c r="B42" s="135" t="s">
        <v>66</v>
      </c>
      <c r="C42" s="135"/>
      <c r="D42" s="165"/>
      <c r="E42" s="405">
        <f>E39</f>
        <v>5143081.9047137508</v>
      </c>
      <c r="F42" s="213">
        <f>F39</f>
        <v>4988704.6227468876</v>
      </c>
      <c r="G42" s="213">
        <f t="shared" ref="G42:AO42" si="10">G39</f>
        <v>4813486.2163458569</v>
      </c>
      <c r="H42" s="213">
        <f t="shared" si="10"/>
        <v>4645687.1647997629</v>
      </c>
      <c r="I42" s="213">
        <f t="shared" si="10"/>
        <v>4484752.0845398111</v>
      </c>
      <c r="J42" s="213">
        <f t="shared" si="10"/>
        <v>4330168.3138101893</v>
      </c>
      <c r="K42" s="213">
        <f t="shared" si="10"/>
        <v>4181458.7923659082</v>
      </c>
      <c r="L42" s="213">
        <f t="shared" si="10"/>
        <v>4038182.061472795</v>
      </c>
      <c r="M42" s="213">
        <f t="shared" si="10"/>
        <v>3897938.579301565</v>
      </c>
      <c r="N42" s="213">
        <f t="shared" si="10"/>
        <v>3758129.4355623433</v>
      </c>
      <c r="O42" s="213">
        <f t="shared" si="10"/>
        <v>3618320.2918231208</v>
      </c>
      <c r="P42" s="213">
        <f t="shared" si="10"/>
        <v>3478511.1480838987</v>
      </c>
      <c r="Q42" s="213">
        <f t="shared" si="10"/>
        <v>3338702.0043446771</v>
      </c>
      <c r="R42" s="213">
        <f t="shared" si="10"/>
        <v>3198892.860605455</v>
      </c>
      <c r="S42" s="213">
        <f t="shared" si="10"/>
        <v>3059083.7168662329</v>
      </c>
      <c r="T42" s="213">
        <f t="shared" si="10"/>
        <v>2919274.5731270104</v>
      </c>
      <c r="U42" s="213">
        <f t="shared" si="10"/>
        <v>2779465.4293877883</v>
      </c>
      <c r="V42" s="213">
        <f t="shared" si="10"/>
        <v>2639656.2856485662</v>
      </c>
      <c r="W42" s="213">
        <f t="shared" si="10"/>
        <v>2499847.1419093446</v>
      </c>
      <c r="X42" s="213">
        <f t="shared" si="10"/>
        <v>2360037.9981701225</v>
      </c>
      <c r="Y42" s="213">
        <f t="shared" si="10"/>
        <v>2236114.2485588905</v>
      </c>
      <c r="Z42" s="213">
        <f t="shared" si="10"/>
        <v>2143954.1669014762</v>
      </c>
      <c r="AA42" s="213">
        <f t="shared" si="10"/>
        <v>2067679.4793720525</v>
      </c>
      <c r="AB42" s="213">
        <f t="shared" si="10"/>
        <v>1991404.7918426285</v>
      </c>
      <c r="AC42" s="213">
        <f t="shared" si="10"/>
        <v>1915130.1043132048</v>
      </c>
      <c r="AD42" s="213">
        <f t="shared" si="10"/>
        <v>1838855.4167837808</v>
      </c>
      <c r="AE42" s="213">
        <f t="shared" si="10"/>
        <v>1762580.7292543568</v>
      </c>
      <c r="AF42" s="213">
        <f t="shared" si="10"/>
        <v>1686306.0417249328</v>
      </c>
      <c r="AG42" s="213">
        <f t="shared" si="10"/>
        <v>1610031.3541955089</v>
      </c>
      <c r="AH42" s="213">
        <f t="shared" si="10"/>
        <v>1533756.6666660851</v>
      </c>
      <c r="AI42" s="213">
        <f t="shared" si="10"/>
        <v>1457481.9791366609</v>
      </c>
      <c r="AJ42" s="213">
        <f t="shared" si="10"/>
        <v>1381207.291607237</v>
      </c>
      <c r="AK42" s="213">
        <f t="shared" si="10"/>
        <v>1304932.6040778127</v>
      </c>
      <c r="AL42" s="213">
        <f t="shared" si="10"/>
        <v>1228657.9165483888</v>
      </c>
      <c r="AM42" s="213">
        <f t="shared" si="10"/>
        <v>1152383.2290189648</v>
      </c>
      <c r="AN42" s="213">
        <f t="shared" si="10"/>
        <v>1076108.5414895408</v>
      </c>
      <c r="AO42" s="213">
        <f t="shared" si="10"/>
        <v>999833.85396011674</v>
      </c>
      <c r="AP42" s="166"/>
    </row>
    <row r="43" spans="1:42">
      <c r="A43" s="260">
        <f t="shared" si="9"/>
        <v>13</v>
      </c>
      <c r="B43" s="135"/>
      <c r="C43" s="135"/>
      <c r="D43" s="165"/>
      <c r="E43" s="407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165"/>
    </row>
    <row r="44" spans="1:42" hidden="1" outlineLevel="1">
      <c r="A44" s="260">
        <f t="shared" si="9"/>
        <v>14</v>
      </c>
      <c r="B44" s="135"/>
      <c r="C44" s="135"/>
      <c r="D44" s="165"/>
      <c r="E44" s="408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165"/>
    </row>
    <row r="45" spans="1:42" hidden="1" outlineLevel="1">
      <c r="A45" s="260">
        <f t="shared" si="9"/>
        <v>15</v>
      </c>
      <c r="B45" s="135" t="s">
        <v>67</v>
      </c>
      <c r="C45" s="165"/>
      <c r="D45" s="165"/>
      <c r="E45" s="409">
        <f>+E42/$F$22</f>
        <v>0.13621556859212733</v>
      </c>
      <c r="F45" s="217">
        <f t="shared" ref="F45:AO45" si="11">+F42/$F$22</f>
        <v>0.13212685493163706</v>
      </c>
      <c r="G45" s="217">
        <f t="shared" si="11"/>
        <v>0.12748615985854328</v>
      </c>
      <c r="H45" s="217">
        <f t="shared" si="11"/>
        <v>0.12304196790534455</v>
      </c>
      <c r="I45" s="217">
        <f t="shared" si="11"/>
        <v>0.11877956962544606</v>
      </c>
      <c r="J45" s="217">
        <f t="shared" si="11"/>
        <v>0.11468538706814485</v>
      </c>
      <c r="K45" s="217">
        <f t="shared" si="11"/>
        <v>0.11074678519598133</v>
      </c>
      <c r="L45" s="217">
        <f t="shared" si="11"/>
        <v>0.10695207188473904</v>
      </c>
      <c r="M45" s="217">
        <f t="shared" si="11"/>
        <v>0.10323769478182233</v>
      </c>
      <c r="N45" s="217">
        <f t="shared" si="11"/>
        <v>9.9534821220473427E-2</v>
      </c>
      <c r="O45" s="217">
        <f t="shared" si="11"/>
        <v>9.5831947659124492E-2</v>
      </c>
      <c r="P45" s="217">
        <f t="shared" si="11"/>
        <v>9.2129074097775571E-2</v>
      </c>
      <c r="Q45" s="217">
        <f t="shared" si="11"/>
        <v>8.8426200536426663E-2</v>
      </c>
      <c r="R45" s="217">
        <f t="shared" si="11"/>
        <v>8.4723326975077742E-2</v>
      </c>
      <c r="S45" s="217">
        <f t="shared" si="11"/>
        <v>8.1020453413728821E-2</v>
      </c>
      <c r="T45" s="217">
        <f t="shared" si="11"/>
        <v>7.73175798523799E-2</v>
      </c>
      <c r="U45" s="217">
        <f t="shared" si="11"/>
        <v>7.3614706291030979E-2</v>
      </c>
      <c r="V45" s="217">
        <f t="shared" si="11"/>
        <v>6.9911832729682058E-2</v>
      </c>
      <c r="W45" s="217">
        <f t="shared" si="11"/>
        <v>6.6208959168333151E-2</v>
      </c>
      <c r="X45" s="217">
        <f t="shared" si="11"/>
        <v>6.250608560698423E-2</v>
      </c>
      <c r="Y45" s="217">
        <f t="shared" si="11"/>
        <v>5.9223939934777224E-2</v>
      </c>
      <c r="Z45" s="217">
        <f t="shared" si="11"/>
        <v>5.6783061458205449E-2</v>
      </c>
      <c r="AA45" s="217">
        <f t="shared" si="11"/>
        <v>5.4762910870775602E-2</v>
      </c>
      <c r="AB45" s="217">
        <f t="shared" si="11"/>
        <v>5.2742760283345749E-2</v>
      </c>
      <c r="AC45" s="217">
        <f t="shared" si="11"/>
        <v>5.0722609695915903E-2</v>
      </c>
      <c r="AD45" s="217">
        <f t="shared" si="11"/>
        <v>4.870245910848605E-2</v>
      </c>
      <c r="AE45" s="217">
        <f t="shared" si="11"/>
        <v>4.6682308521056197E-2</v>
      </c>
      <c r="AF45" s="217">
        <f t="shared" si="11"/>
        <v>4.4662157933626344E-2</v>
      </c>
      <c r="AG45" s="217">
        <f t="shared" si="11"/>
        <v>4.2642007346196491E-2</v>
      </c>
      <c r="AH45" s="217">
        <f t="shared" si="11"/>
        <v>4.0621856758766645E-2</v>
      </c>
      <c r="AI45" s="217">
        <f t="shared" si="11"/>
        <v>3.8601706171336785E-2</v>
      </c>
      <c r="AJ45" s="217">
        <f t="shared" si="11"/>
        <v>3.6581555583906931E-2</v>
      </c>
      <c r="AK45" s="217">
        <f t="shared" si="11"/>
        <v>3.4561404996477071E-2</v>
      </c>
      <c r="AL45" s="217">
        <f t="shared" si="11"/>
        <v>3.2541254409047218E-2</v>
      </c>
      <c r="AM45" s="217">
        <f t="shared" si="11"/>
        <v>3.0521103821617365E-2</v>
      </c>
      <c r="AN45" s="217">
        <f t="shared" si="11"/>
        <v>2.8500953234187512E-2</v>
      </c>
      <c r="AO45" s="217">
        <f t="shared" si="11"/>
        <v>2.6480802646757656E-2</v>
      </c>
      <c r="AP45" s="165"/>
    </row>
    <row r="46" spans="1:42" hidden="1" outlineLevel="1">
      <c r="A46" s="260">
        <f t="shared" si="9"/>
        <v>16</v>
      </c>
      <c r="B46" s="135"/>
      <c r="C46" s="135"/>
      <c r="D46" s="165"/>
      <c r="E46" s="408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165"/>
    </row>
    <row r="47" spans="1:42" hidden="1" outlineLevel="1">
      <c r="A47" s="260">
        <f t="shared" si="9"/>
        <v>17</v>
      </c>
      <c r="B47" s="135"/>
      <c r="C47" s="135"/>
      <c r="D47" s="165"/>
      <c r="E47" s="406">
        <f>+E27/2</f>
        <v>544469.30677890254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165"/>
    </row>
    <row r="48" spans="1:42" hidden="1" outlineLevel="1">
      <c r="A48" s="260">
        <f t="shared" si="9"/>
        <v>18</v>
      </c>
      <c r="B48" s="135"/>
      <c r="C48" s="135"/>
      <c r="D48" s="165"/>
      <c r="E48" s="406">
        <f>+E60/2</f>
        <v>57215.606181355863</v>
      </c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165"/>
    </row>
    <row r="49" spans="1:42" collapsed="1">
      <c r="A49" s="260">
        <f t="shared" si="9"/>
        <v>19</v>
      </c>
      <c r="B49" s="21" t="s">
        <v>68</v>
      </c>
      <c r="C49" s="135"/>
      <c r="D49" s="165"/>
      <c r="E49" s="406">
        <f>F22-E27/2-E60/2</f>
        <v>37155246.676216394</v>
      </c>
      <c r="F49" s="214">
        <f>+E49-E27/2-F27/2-E60/2-F60/2</f>
        <v>35722663.957850888</v>
      </c>
      <c r="G49" s="214">
        <f t="shared" ref="G49:AO49" si="12">+F49-F27/2-G27/2-F60/2-G60/2</f>
        <v>34096680.796652719</v>
      </c>
      <c r="H49" s="214">
        <f t="shared" si="12"/>
        <v>32539547.400207408</v>
      </c>
      <c r="I49" s="214">
        <f t="shared" si="12"/>
        <v>31046109.947353039</v>
      </c>
      <c r="J49" s="214">
        <f t="shared" si="12"/>
        <v>29611611.064709377</v>
      </c>
      <c r="K49" s="214">
        <f t="shared" si="12"/>
        <v>28231623.752047587</v>
      </c>
      <c r="L49" s="214">
        <f t="shared" si="12"/>
        <v>26902051.382290244</v>
      </c>
      <c r="M49" s="214">
        <f t="shared" si="12"/>
        <v>25600626.805032633</v>
      </c>
      <c r="N49" s="214">
        <f t="shared" si="12"/>
        <v>24303232.780222166</v>
      </c>
      <c r="O49" s="214">
        <f t="shared" si="12"/>
        <v>23005838.755411699</v>
      </c>
      <c r="P49" s="214">
        <f t="shared" si="12"/>
        <v>21708444.730601232</v>
      </c>
      <c r="Q49" s="214">
        <f t="shared" si="12"/>
        <v>20411050.705790766</v>
      </c>
      <c r="R49" s="214">
        <f t="shared" si="12"/>
        <v>19113656.680980299</v>
      </c>
      <c r="S49" s="214">
        <f t="shared" si="12"/>
        <v>17816262.656169832</v>
      </c>
      <c r="T49" s="214">
        <f t="shared" si="12"/>
        <v>16518868.631359365</v>
      </c>
      <c r="U49" s="214">
        <f t="shared" si="12"/>
        <v>15221474.6065489</v>
      </c>
      <c r="V49" s="214">
        <f t="shared" si="12"/>
        <v>13924080.581738435</v>
      </c>
      <c r="W49" s="214">
        <f t="shared" si="12"/>
        <v>12626686.55692797</v>
      </c>
      <c r="X49" s="214">
        <f t="shared" si="12"/>
        <v>11329292.532117505</v>
      </c>
      <c r="Y49" s="214">
        <f t="shared" si="12"/>
        <v>10179311.007464083</v>
      </c>
      <c r="Z49" s="214">
        <f t="shared" si="12"/>
        <v>9324088.4084944669</v>
      </c>
      <c r="AA49" s="214">
        <f t="shared" si="12"/>
        <v>8616278.3096818943</v>
      </c>
      <c r="AB49" s="214">
        <f t="shared" si="12"/>
        <v>7908468.2108693216</v>
      </c>
      <c r="AC49" s="214">
        <f t="shared" si="12"/>
        <v>7200658.1120567489</v>
      </c>
      <c r="AD49" s="214">
        <f t="shared" si="12"/>
        <v>6492848.0132441763</v>
      </c>
      <c r="AE49" s="214">
        <f t="shared" si="12"/>
        <v>5785037.9144316036</v>
      </c>
      <c r="AF49" s="214">
        <f t="shared" si="12"/>
        <v>5077227.815619031</v>
      </c>
      <c r="AG49" s="214">
        <f t="shared" si="12"/>
        <v>4369417.7168064583</v>
      </c>
      <c r="AH49" s="214">
        <f t="shared" si="12"/>
        <v>3661607.6179938847</v>
      </c>
      <c r="AI49" s="214">
        <f t="shared" si="12"/>
        <v>2953797.5191813111</v>
      </c>
      <c r="AJ49" s="214">
        <f t="shared" si="12"/>
        <v>2245987.4203687375</v>
      </c>
      <c r="AK49" s="214">
        <f t="shared" si="12"/>
        <v>1538177.321556164</v>
      </c>
      <c r="AL49" s="214">
        <f t="shared" si="12"/>
        <v>830367.2227435906</v>
      </c>
      <c r="AM49" s="214">
        <f t="shared" si="12"/>
        <v>122557.1239310173</v>
      </c>
      <c r="AN49" s="214">
        <f t="shared" si="12"/>
        <v>-585252.97488155612</v>
      </c>
      <c r="AO49" s="214">
        <f t="shared" si="12"/>
        <v>-1293063.0736941295</v>
      </c>
      <c r="AP49" s="166"/>
    </row>
    <row r="50" spans="1:42">
      <c r="A50" s="260">
        <f t="shared" si="9"/>
        <v>20</v>
      </c>
      <c r="B50" s="135"/>
      <c r="C50" s="135"/>
      <c r="D50" s="165"/>
      <c r="E50" s="410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166"/>
    </row>
    <row r="51" spans="1:42">
      <c r="A51" s="260">
        <f t="shared" si="9"/>
        <v>21</v>
      </c>
      <c r="B51" s="135"/>
      <c r="C51" s="135"/>
      <c r="D51" s="165"/>
      <c r="E51" s="410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166"/>
    </row>
    <row r="52" spans="1:42">
      <c r="A52" s="260">
        <f t="shared" si="9"/>
        <v>22</v>
      </c>
      <c r="B52" s="135" t="s">
        <v>69</v>
      </c>
      <c r="C52" s="135"/>
      <c r="D52" s="165"/>
      <c r="E52" s="404">
        <f>(E34)/(1-$F$15)</f>
        <v>2688896.6209987989</v>
      </c>
      <c r="F52" s="212">
        <f t="shared" ref="F52:AO52" si="13">(F34)/(1-$F$15)</f>
        <v>2585221.7116573933</v>
      </c>
      <c r="G52" s="212">
        <f t="shared" si="13"/>
        <v>2467550.5610377598</v>
      </c>
      <c r="H52" s="212">
        <f t="shared" si="13"/>
        <v>2354862.014931933</v>
      </c>
      <c r="I52" s="212">
        <f t="shared" si="13"/>
        <v>2246783.0952669028</v>
      </c>
      <c r="J52" s="212">
        <f t="shared" si="13"/>
        <v>2142969.5145906601</v>
      </c>
      <c r="K52" s="212">
        <f t="shared" si="13"/>
        <v>2043100.8943020282</v>
      </c>
      <c r="L52" s="212">
        <f t="shared" si="13"/>
        <v>1946880.7646506662</v>
      </c>
      <c r="M52" s="212">
        <f t="shared" si="13"/>
        <v>1852697.6690903613</v>
      </c>
      <c r="N52" s="212">
        <f t="shared" si="13"/>
        <v>1758806.2615102318</v>
      </c>
      <c r="O52" s="212">
        <f t="shared" si="13"/>
        <v>1664914.8539301017</v>
      </c>
      <c r="P52" s="212">
        <f t="shared" si="13"/>
        <v>1571023.4463499722</v>
      </c>
      <c r="Q52" s="212">
        <f t="shared" si="13"/>
        <v>1477132.0387698424</v>
      </c>
      <c r="R52" s="212">
        <f t="shared" si="13"/>
        <v>1383240.6311897126</v>
      </c>
      <c r="S52" s="212">
        <f t="shared" si="13"/>
        <v>1289349.2236095828</v>
      </c>
      <c r="T52" s="212">
        <f t="shared" si="13"/>
        <v>1195457.816029453</v>
      </c>
      <c r="U52" s="212">
        <f t="shared" si="13"/>
        <v>1101566.4084493234</v>
      </c>
      <c r="V52" s="212">
        <f t="shared" si="13"/>
        <v>1007675.0008691937</v>
      </c>
      <c r="W52" s="212">
        <f t="shared" si="13"/>
        <v>913783.59328906413</v>
      </c>
      <c r="X52" s="212">
        <f t="shared" si="13"/>
        <v>819892.18570893444</v>
      </c>
      <c r="Y52" s="212">
        <f t="shared" si="13"/>
        <v>736668.90737093915</v>
      </c>
      <c r="Z52" s="212">
        <f t="shared" si="13"/>
        <v>674777.10574704572</v>
      </c>
      <c r="AA52" s="212">
        <f t="shared" si="13"/>
        <v>623553.43336528656</v>
      </c>
      <c r="AB52" s="212">
        <f t="shared" si="13"/>
        <v>572329.76098352741</v>
      </c>
      <c r="AC52" s="212">
        <f t="shared" si="13"/>
        <v>521106.08860176837</v>
      </c>
      <c r="AD52" s="212">
        <f t="shared" si="13"/>
        <v>469882.41622000933</v>
      </c>
      <c r="AE52" s="212">
        <f t="shared" si="13"/>
        <v>418658.74383825017</v>
      </c>
      <c r="AF52" s="212">
        <f t="shared" si="13"/>
        <v>367435.07145649107</v>
      </c>
      <c r="AG52" s="212">
        <f t="shared" si="13"/>
        <v>316211.39907473198</v>
      </c>
      <c r="AH52" s="212">
        <f t="shared" si="13"/>
        <v>264987.72669297282</v>
      </c>
      <c r="AI52" s="212">
        <f t="shared" si="13"/>
        <v>213764.05431121364</v>
      </c>
      <c r="AJ52" s="212">
        <f t="shared" si="13"/>
        <v>162540.38192945448</v>
      </c>
      <c r="AK52" s="212">
        <f t="shared" si="13"/>
        <v>111316.70954769531</v>
      </c>
      <c r="AL52" s="212">
        <f t="shared" si="13"/>
        <v>60093.037165936155</v>
      </c>
      <c r="AM52" s="212">
        <f t="shared" si="13"/>
        <v>8869.3647841770053</v>
      </c>
      <c r="AN52" s="212">
        <f t="shared" si="13"/>
        <v>-42354.307597582148</v>
      </c>
      <c r="AO52" s="212">
        <f t="shared" si="13"/>
        <v>-93577.979979341297</v>
      </c>
      <c r="AP52" s="166"/>
    </row>
    <row r="53" spans="1:42">
      <c r="A53" s="260">
        <f t="shared" si="9"/>
        <v>23</v>
      </c>
      <c r="B53" s="135" t="s">
        <v>70</v>
      </c>
      <c r="C53" s="135"/>
      <c r="D53" s="165"/>
      <c r="E53" s="405">
        <f t="shared" ref="E53:AO53" si="14">E52*$F15</f>
        <v>941113.81734957953</v>
      </c>
      <c r="F53" s="213">
        <f t="shared" si="14"/>
        <v>904827.59908008762</v>
      </c>
      <c r="G53" s="213">
        <f t="shared" si="14"/>
        <v>863642.69636321592</v>
      </c>
      <c r="H53" s="213">
        <f t="shared" si="14"/>
        <v>824201.70522617653</v>
      </c>
      <c r="I53" s="213">
        <f t="shared" si="14"/>
        <v>786374.08334341599</v>
      </c>
      <c r="J53" s="213">
        <f t="shared" si="14"/>
        <v>750039.33010673104</v>
      </c>
      <c r="K53" s="213">
        <f t="shared" si="14"/>
        <v>715085.31300570979</v>
      </c>
      <c r="L53" s="213">
        <f t="shared" si="14"/>
        <v>681408.26762773306</v>
      </c>
      <c r="M53" s="213">
        <f t="shared" si="14"/>
        <v>648444.18418162642</v>
      </c>
      <c r="N53" s="213">
        <f t="shared" si="14"/>
        <v>615582.19152858108</v>
      </c>
      <c r="O53" s="213">
        <f t="shared" si="14"/>
        <v>582720.19887553551</v>
      </c>
      <c r="P53" s="213">
        <f t="shared" si="14"/>
        <v>549858.20622249017</v>
      </c>
      <c r="Q53" s="213">
        <f t="shared" si="14"/>
        <v>516996.21356944478</v>
      </c>
      <c r="R53" s="213">
        <f t="shared" si="14"/>
        <v>484134.22091639938</v>
      </c>
      <c r="S53" s="213">
        <f t="shared" si="14"/>
        <v>451272.22826335393</v>
      </c>
      <c r="T53" s="213">
        <f t="shared" si="14"/>
        <v>418410.23561030853</v>
      </c>
      <c r="U53" s="213">
        <f t="shared" si="14"/>
        <v>385548.24295726314</v>
      </c>
      <c r="V53" s="213">
        <f t="shared" si="14"/>
        <v>352686.2503042178</v>
      </c>
      <c r="W53" s="213">
        <f t="shared" si="14"/>
        <v>319824.2576511724</v>
      </c>
      <c r="X53" s="213">
        <f t="shared" si="14"/>
        <v>286962.26499812701</v>
      </c>
      <c r="Y53" s="213">
        <f t="shared" si="14"/>
        <v>257834.11757982869</v>
      </c>
      <c r="Z53" s="213">
        <f t="shared" si="14"/>
        <v>236171.98701146597</v>
      </c>
      <c r="AA53" s="213">
        <f t="shared" si="14"/>
        <v>218243.70167785027</v>
      </c>
      <c r="AB53" s="213">
        <f t="shared" si="14"/>
        <v>200315.41634423457</v>
      </c>
      <c r="AC53" s="213">
        <f t="shared" si="14"/>
        <v>182387.1310106189</v>
      </c>
      <c r="AD53" s="213">
        <f t="shared" si="14"/>
        <v>164458.84567700326</v>
      </c>
      <c r="AE53" s="213">
        <f t="shared" si="14"/>
        <v>146530.56034338754</v>
      </c>
      <c r="AF53" s="213">
        <f t="shared" si="14"/>
        <v>128602.27500977187</v>
      </c>
      <c r="AG53" s="213">
        <f t="shared" si="14"/>
        <v>110673.98967615618</v>
      </c>
      <c r="AH53" s="213">
        <f t="shared" si="14"/>
        <v>92745.704342540485</v>
      </c>
      <c r="AI53" s="213">
        <f t="shared" si="14"/>
        <v>74817.419008924771</v>
      </c>
      <c r="AJ53" s="213">
        <f t="shared" si="14"/>
        <v>56889.133675309065</v>
      </c>
      <c r="AK53" s="213">
        <f t="shared" si="14"/>
        <v>38960.84834169336</v>
      </c>
      <c r="AL53" s="213">
        <f t="shared" si="14"/>
        <v>21032.563008077654</v>
      </c>
      <c r="AM53" s="213">
        <f t="shared" si="14"/>
        <v>3104.2776744619518</v>
      </c>
      <c r="AN53" s="213">
        <f t="shared" si="14"/>
        <v>-14824.007659153751</v>
      </c>
      <c r="AO53" s="213">
        <f t="shared" si="14"/>
        <v>-32752.292992769453</v>
      </c>
      <c r="AP53" s="166"/>
    </row>
    <row r="54" spans="1:42">
      <c r="A54" s="260">
        <f t="shared" si="9"/>
        <v>24</v>
      </c>
      <c r="B54" s="135" t="s">
        <v>71</v>
      </c>
      <c r="C54" s="135"/>
      <c r="D54" s="165"/>
      <c r="E54" s="404">
        <f>E52-E53</f>
        <v>1747782.8036492192</v>
      </c>
      <c r="F54" s="212">
        <f t="shared" ref="F54:AO54" si="15">F52-F53</f>
        <v>1680394.1125773056</v>
      </c>
      <c r="G54" s="212">
        <f t="shared" si="15"/>
        <v>1603907.864674544</v>
      </c>
      <c r="H54" s="212">
        <f t="shared" si="15"/>
        <v>1530660.3097057566</v>
      </c>
      <c r="I54" s="212">
        <f t="shared" si="15"/>
        <v>1460409.0119234868</v>
      </c>
      <c r="J54" s="212">
        <f t="shared" si="15"/>
        <v>1392930.1844839291</v>
      </c>
      <c r="K54" s="212">
        <f t="shared" si="15"/>
        <v>1328015.5812963184</v>
      </c>
      <c r="L54" s="212">
        <f t="shared" si="15"/>
        <v>1265472.4970229331</v>
      </c>
      <c r="M54" s="212">
        <f t="shared" si="15"/>
        <v>1204253.4849087349</v>
      </c>
      <c r="N54" s="212">
        <f t="shared" si="15"/>
        <v>1143224.0699816507</v>
      </c>
      <c r="O54" s="212">
        <f t="shared" si="15"/>
        <v>1082194.6550545662</v>
      </c>
      <c r="P54" s="212">
        <f t="shared" si="15"/>
        <v>1021165.240127482</v>
      </c>
      <c r="Q54" s="212">
        <f t="shared" si="15"/>
        <v>960135.82520039752</v>
      </c>
      <c r="R54" s="212">
        <f t="shared" si="15"/>
        <v>899106.41027331317</v>
      </c>
      <c r="S54" s="212">
        <f t="shared" si="15"/>
        <v>838076.99534622882</v>
      </c>
      <c r="T54" s="212">
        <f t="shared" si="15"/>
        <v>777047.58041914436</v>
      </c>
      <c r="U54" s="212">
        <f t="shared" si="15"/>
        <v>716018.16549206025</v>
      </c>
      <c r="V54" s="212">
        <f t="shared" si="15"/>
        <v>654988.7505649759</v>
      </c>
      <c r="W54" s="212">
        <f t="shared" si="15"/>
        <v>593959.33563789167</v>
      </c>
      <c r="X54" s="212">
        <f t="shared" si="15"/>
        <v>532929.92071080743</v>
      </c>
      <c r="Y54" s="212">
        <f t="shared" si="15"/>
        <v>478834.78979111044</v>
      </c>
      <c r="Z54" s="212">
        <f t="shared" si="15"/>
        <v>438605.11873557977</v>
      </c>
      <c r="AA54" s="212">
        <f t="shared" si="15"/>
        <v>405309.73168743629</v>
      </c>
      <c r="AB54" s="212">
        <f t="shared" si="15"/>
        <v>372014.3446392928</v>
      </c>
      <c r="AC54" s="212">
        <f t="shared" si="15"/>
        <v>338718.95759114949</v>
      </c>
      <c r="AD54" s="212">
        <f t="shared" si="15"/>
        <v>305423.57054300606</v>
      </c>
      <c r="AE54" s="212">
        <f t="shared" si="15"/>
        <v>272128.18349486263</v>
      </c>
      <c r="AF54" s="212">
        <f t="shared" si="15"/>
        <v>238832.79644671921</v>
      </c>
      <c r="AG54" s="212">
        <f t="shared" si="15"/>
        <v>205537.40939857578</v>
      </c>
      <c r="AH54" s="212">
        <f t="shared" si="15"/>
        <v>172242.02235043235</v>
      </c>
      <c r="AI54" s="212">
        <f t="shared" si="15"/>
        <v>138946.63530228887</v>
      </c>
      <c r="AJ54" s="212">
        <f t="shared" si="15"/>
        <v>105651.24825414541</v>
      </c>
      <c r="AK54" s="212">
        <f t="shared" si="15"/>
        <v>72355.861206001951</v>
      </c>
      <c r="AL54" s="212">
        <f t="shared" si="15"/>
        <v>39060.474157858502</v>
      </c>
      <c r="AM54" s="212">
        <f t="shared" si="15"/>
        <v>5765.0871097150539</v>
      </c>
      <c r="AN54" s="212">
        <f t="shared" si="15"/>
        <v>-27530.299938428398</v>
      </c>
      <c r="AO54" s="212">
        <f t="shared" si="15"/>
        <v>-60825.686986571847</v>
      </c>
      <c r="AP54" s="166"/>
    </row>
    <row r="55" spans="1:42">
      <c r="A55" s="260">
        <f t="shared" si="9"/>
        <v>25</v>
      </c>
      <c r="B55" s="135"/>
      <c r="C55" s="135"/>
      <c r="D55" s="165"/>
      <c r="E55" s="411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166"/>
    </row>
    <row r="56" spans="1:42">
      <c r="A56" s="260">
        <f t="shared" si="9"/>
        <v>26</v>
      </c>
      <c r="B56" s="135"/>
      <c r="C56" s="135"/>
      <c r="D56" s="165"/>
      <c r="E56" s="411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166"/>
    </row>
    <row r="57" spans="1:42">
      <c r="A57" s="260">
        <f t="shared" si="9"/>
        <v>27</v>
      </c>
      <c r="B57" s="135" t="s">
        <v>72</v>
      </c>
      <c r="C57" s="135"/>
      <c r="D57" s="165"/>
      <c r="E57" s="404">
        <f>E27</f>
        <v>1088938.6135578051</v>
      </c>
      <c r="F57" s="212">
        <f>F27</f>
        <v>1088938.6135578051</v>
      </c>
      <c r="G57" s="212">
        <f>G27</f>
        <v>1088938.6135578051</v>
      </c>
      <c r="H57" s="212">
        <f t="shared" ref="H57:AN57" si="16">H27</f>
        <v>1088938.6135578051</v>
      </c>
      <c r="I57" s="212">
        <f t="shared" si="16"/>
        <v>1088938.6135578051</v>
      </c>
      <c r="J57" s="212">
        <f t="shared" si="16"/>
        <v>1088938.6135578051</v>
      </c>
      <c r="K57" s="212">
        <f t="shared" si="16"/>
        <v>1088938.6135578051</v>
      </c>
      <c r="L57" s="212">
        <f t="shared" si="16"/>
        <v>1088938.6135578051</v>
      </c>
      <c r="M57" s="212">
        <f t="shared" si="16"/>
        <v>1088938.6135578051</v>
      </c>
      <c r="N57" s="212">
        <f t="shared" si="16"/>
        <v>1088938.6135578051</v>
      </c>
      <c r="O57" s="212">
        <f t="shared" si="16"/>
        <v>1088938.6135578051</v>
      </c>
      <c r="P57" s="212">
        <f t="shared" si="16"/>
        <v>1088938.6135578051</v>
      </c>
      <c r="Q57" s="212">
        <f t="shared" si="16"/>
        <v>1088938.6135578051</v>
      </c>
      <c r="R57" s="212">
        <f t="shared" si="16"/>
        <v>1088938.6135578051</v>
      </c>
      <c r="S57" s="212">
        <f t="shared" si="16"/>
        <v>1088938.6135578051</v>
      </c>
      <c r="T57" s="212">
        <f t="shared" si="16"/>
        <v>1088938.6135578051</v>
      </c>
      <c r="U57" s="212">
        <f t="shared" si="16"/>
        <v>1088938.6135578051</v>
      </c>
      <c r="V57" s="212">
        <f t="shared" si="16"/>
        <v>1088938.6135578051</v>
      </c>
      <c r="W57" s="212">
        <f t="shared" si="16"/>
        <v>1088938.6135578051</v>
      </c>
      <c r="X57" s="212">
        <f t="shared" si="16"/>
        <v>1088938.6135578051</v>
      </c>
      <c r="Y57" s="212">
        <f t="shared" si="16"/>
        <v>1088938.6135578051</v>
      </c>
      <c r="Z57" s="212">
        <f t="shared" si="16"/>
        <v>1088938.6135578051</v>
      </c>
      <c r="AA57" s="212">
        <f t="shared" si="16"/>
        <v>1088938.6135578051</v>
      </c>
      <c r="AB57" s="212">
        <f t="shared" si="16"/>
        <v>1088938.6135578051</v>
      </c>
      <c r="AC57" s="212">
        <f t="shared" si="16"/>
        <v>1088938.6135578051</v>
      </c>
      <c r="AD57" s="212">
        <f t="shared" si="16"/>
        <v>1088938.6135578051</v>
      </c>
      <c r="AE57" s="212">
        <f t="shared" si="16"/>
        <v>1088938.6135578051</v>
      </c>
      <c r="AF57" s="212">
        <f t="shared" si="16"/>
        <v>1088938.6135578051</v>
      </c>
      <c r="AG57" s="212">
        <f t="shared" si="16"/>
        <v>1088938.6135578051</v>
      </c>
      <c r="AH57" s="212">
        <f t="shared" si="16"/>
        <v>1088938.6135578051</v>
      </c>
      <c r="AI57" s="212">
        <f t="shared" si="16"/>
        <v>1088938.6135578051</v>
      </c>
      <c r="AJ57" s="212">
        <f t="shared" si="16"/>
        <v>1088938.6135578051</v>
      </c>
      <c r="AK57" s="212">
        <f t="shared" si="16"/>
        <v>1088938.6135578051</v>
      </c>
      <c r="AL57" s="212">
        <f t="shared" si="16"/>
        <v>1088938.6135578051</v>
      </c>
      <c r="AM57" s="212">
        <f t="shared" si="16"/>
        <v>1088938.6135578051</v>
      </c>
      <c r="AN57" s="212">
        <f t="shared" si="16"/>
        <v>1088938.6135578051</v>
      </c>
      <c r="AO57" s="212">
        <f>AO27</f>
        <v>1088938.6135578051</v>
      </c>
      <c r="AP57" s="166"/>
    </row>
    <row r="58" spans="1:42">
      <c r="A58" s="260">
        <f t="shared" si="9"/>
        <v>28</v>
      </c>
      <c r="B58" s="135" t="s">
        <v>73</v>
      </c>
      <c r="C58" s="135"/>
      <c r="D58" s="165"/>
      <c r="E58" s="404">
        <f>$F22*E62</f>
        <v>1415884.9345941243</v>
      </c>
      <c r="F58" s="212">
        <f t="shared" ref="F58:AO58" si="17">$F22*F62</f>
        <v>2725672.8914226624</v>
      </c>
      <c r="G58" s="212">
        <f t="shared" si="17"/>
        <v>2521030.3222093247</v>
      </c>
      <c r="H58" s="212">
        <f t="shared" si="17"/>
        <v>2332245.6642634412</v>
      </c>
      <c r="I58" s="212">
        <f t="shared" si="17"/>
        <v>2157053.5016896618</v>
      </c>
      <c r="J58" s="212">
        <f t="shared" si="17"/>
        <v>1995453.8344879858</v>
      </c>
      <c r="K58" s="212">
        <f t="shared" si="17"/>
        <v>1845558.8160789546</v>
      </c>
      <c r="L58" s="212">
        <f t="shared" si="17"/>
        <v>1707368.4464625681</v>
      </c>
      <c r="M58" s="212">
        <f t="shared" si="17"/>
        <v>1684714.2875090621</v>
      </c>
      <c r="N58" s="212">
        <f t="shared" si="17"/>
        <v>1684336.7181931704</v>
      </c>
      <c r="O58" s="212">
        <f t="shared" si="17"/>
        <v>1684714.2875090621</v>
      </c>
      <c r="P58" s="212">
        <f t="shared" si="17"/>
        <v>1684336.7181931704</v>
      </c>
      <c r="Q58" s="212">
        <f t="shared" si="17"/>
        <v>1684714.2875090621</v>
      </c>
      <c r="R58" s="212">
        <f t="shared" si="17"/>
        <v>1684336.7181931704</v>
      </c>
      <c r="S58" s="212">
        <f t="shared" si="17"/>
        <v>1684714.2875090621</v>
      </c>
      <c r="T58" s="212">
        <f t="shared" si="17"/>
        <v>1684336.7181931704</v>
      </c>
      <c r="U58" s="212">
        <f t="shared" si="17"/>
        <v>1684714.2875090621</v>
      </c>
      <c r="V58" s="212">
        <f t="shared" si="17"/>
        <v>1684336.7181931704</v>
      </c>
      <c r="W58" s="212">
        <f t="shared" si="17"/>
        <v>1684714.2875090621</v>
      </c>
      <c r="X58" s="212">
        <f t="shared" si="17"/>
        <v>1684336.7181931704</v>
      </c>
      <c r="Y58" s="212">
        <f t="shared" si="17"/>
        <v>842357.14375453105</v>
      </c>
      <c r="Z58" s="212">
        <f t="shared" si="17"/>
        <v>0</v>
      </c>
      <c r="AA58" s="212">
        <f t="shared" si="17"/>
        <v>0</v>
      </c>
      <c r="AB58" s="212">
        <f t="shared" si="17"/>
        <v>0</v>
      </c>
      <c r="AC58" s="212">
        <f t="shared" si="17"/>
        <v>0</v>
      </c>
      <c r="AD58" s="212">
        <f t="shared" si="17"/>
        <v>0</v>
      </c>
      <c r="AE58" s="212">
        <f t="shared" si="17"/>
        <v>0</v>
      </c>
      <c r="AF58" s="212">
        <f t="shared" si="17"/>
        <v>0</v>
      </c>
      <c r="AG58" s="212">
        <f t="shared" si="17"/>
        <v>0</v>
      </c>
      <c r="AH58" s="212">
        <f t="shared" si="17"/>
        <v>0</v>
      </c>
      <c r="AI58" s="212">
        <f t="shared" si="17"/>
        <v>0</v>
      </c>
      <c r="AJ58" s="212">
        <f t="shared" si="17"/>
        <v>0</v>
      </c>
      <c r="AK58" s="212">
        <f t="shared" si="17"/>
        <v>0</v>
      </c>
      <c r="AL58" s="212">
        <f t="shared" si="17"/>
        <v>0</v>
      </c>
      <c r="AM58" s="212">
        <f t="shared" si="17"/>
        <v>0</v>
      </c>
      <c r="AN58" s="212">
        <f t="shared" si="17"/>
        <v>0</v>
      </c>
      <c r="AO58" s="212">
        <f t="shared" si="17"/>
        <v>0</v>
      </c>
      <c r="AP58" s="166"/>
    </row>
    <row r="59" spans="1:42">
      <c r="A59" s="260">
        <f t="shared" si="9"/>
        <v>29</v>
      </c>
      <c r="B59" s="135" t="s">
        <v>74</v>
      </c>
      <c r="C59" s="135"/>
      <c r="D59" s="165"/>
      <c r="E59" s="404">
        <f>E58-E57</f>
        <v>326946.32103631925</v>
      </c>
      <c r="F59" s="212">
        <f>F58-F57</f>
        <v>1636734.2778648573</v>
      </c>
      <c r="G59" s="212">
        <f>G58-G57</f>
        <v>1432091.7086515196</v>
      </c>
      <c r="H59" s="212">
        <f t="shared" ref="H59:AN59" si="18">H58-H57</f>
        <v>1243307.0507056362</v>
      </c>
      <c r="I59" s="212">
        <f t="shared" si="18"/>
        <v>1068114.8881318567</v>
      </c>
      <c r="J59" s="212">
        <f t="shared" si="18"/>
        <v>906515.22093018075</v>
      </c>
      <c r="K59" s="212">
        <f t="shared" si="18"/>
        <v>756620.20252114953</v>
      </c>
      <c r="L59" s="212">
        <f t="shared" si="18"/>
        <v>618429.83290476305</v>
      </c>
      <c r="M59" s="212">
        <f t="shared" si="18"/>
        <v>595775.67395125702</v>
      </c>
      <c r="N59" s="212">
        <f t="shared" si="18"/>
        <v>595398.10463536531</v>
      </c>
      <c r="O59" s="212">
        <f t="shared" si="18"/>
        <v>595775.67395125702</v>
      </c>
      <c r="P59" s="212">
        <f t="shared" si="18"/>
        <v>595398.10463536531</v>
      </c>
      <c r="Q59" s="212">
        <f t="shared" si="18"/>
        <v>595775.67395125702</v>
      </c>
      <c r="R59" s="212">
        <f t="shared" si="18"/>
        <v>595398.10463536531</v>
      </c>
      <c r="S59" s="212">
        <f t="shared" si="18"/>
        <v>595775.67395125702</v>
      </c>
      <c r="T59" s="212">
        <f t="shared" si="18"/>
        <v>595398.10463536531</v>
      </c>
      <c r="U59" s="212">
        <f t="shared" si="18"/>
        <v>595775.67395125702</v>
      </c>
      <c r="V59" s="212">
        <f t="shared" si="18"/>
        <v>595398.10463536531</v>
      </c>
      <c r="W59" s="212">
        <f t="shared" si="18"/>
        <v>595775.67395125702</v>
      </c>
      <c r="X59" s="212">
        <f t="shared" si="18"/>
        <v>595398.10463536531</v>
      </c>
      <c r="Y59" s="212">
        <f t="shared" si="18"/>
        <v>-246581.46980327403</v>
      </c>
      <c r="Z59" s="212">
        <f t="shared" si="18"/>
        <v>-1088938.6135578051</v>
      </c>
      <c r="AA59" s="212">
        <f t="shared" si="18"/>
        <v>-1088938.6135578051</v>
      </c>
      <c r="AB59" s="212">
        <f t="shared" si="18"/>
        <v>-1088938.6135578051</v>
      </c>
      <c r="AC59" s="212">
        <f t="shared" si="18"/>
        <v>-1088938.6135578051</v>
      </c>
      <c r="AD59" s="212">
        <f t="shared" si="18"/>
        <v>-1088938.6135578051</v>
      </c>
      <c r="AE59" s="212">
        <f t="shared" si="18"/>
        <v>-1088938.6135578051</v>
      </c>
      <c r="AF59" s="212">
        <f t="shared" si="18"/>
        <v>-1088938.6135578051</v>
      </c>
      <c r="AG59" s="212">
        <f t="shared" si="18"/>
        <v>-1088938.6135578051</v>
      </c>
      <c r="AH59" s="212">
        <f t="shared" si="18"/>
        <v>-1088938.6135578051</v>
      </c>
      <c r="AI59" s="212">
        <f t="shared" si="18"/>
        <v>-1088938.6135578051</v>
      </c>
      <c r="AJ59" s="212">
        <f t="shared" si="18"/>
        <v>-1088938.6135578051</v>
      </c>
      <c r="AK59" s="212">
        <f t="shared" si="18"/>
        <v>-1088938.6135578051</v>
      </c>
      <c r="AL59" s="212">
        <f t="shared" si="18"/>
        <v>-1088938.6135578051</v>
      </c>
      <c r="AM59" s="212">
        <f t="shared" si="18"/>
        <v>-1088938.6135578051</v>
      </c>
      <c r="AN59" s="212">
        <f t="shared" si="18"/>
        <v>-1088938.6135578051</v>
      </c>
      <c r="AO59" s="212">
        <f>AO58-AO57</f>
        <v>-1088938.6135578051</v>
      </c>
      <c r="AP59" s="166"/>
    </row>
    <row r="60" spans="1:42">
      <c r="A60" s="260">
        <f t="shared" si="9"/>
        <v>30</v>
      </c>
      <c r="B60" s="135" t="s">
        <v>75</v>
      </c>
      <c r="C60" s="135"/>
      <c r="D60" s="165"/>
      <c r="E60" s="404">
        <f>E59*$F$15</f>
        <v>114431.21236271173</v>
      </c>
      <c r="F60" s="212">
        <f t="shared" ref="F60:AO60" si="19">F59*$F$15</f>
        <v>572856.99725270004</v>
      </c>
      <c r="G60" s="212">
        <f t="shared" si="19"/>
        <v>501232.09802803182</v>
      </c>
      <c r="H60" s="212">
        <f t="shared" si="19"/>
        <v>435157.46774697263</v>
      </c>
      <c r="I60" s="212">
        <f t="shared" si="19"/>
        <v>373840.21084614983</v>
      </c>
      <c r="J60" s="212">
        <f t="shared" si="19"/>
        <v>317280.32732556324</v>
      </c>
      <c r="K60" s="212">
        <f t="shared" si="19"/>
        <v>264817.0708824023</v>
      </c>
      <c r="L60" s="212">
        <f t="shared" si="19"/>
        <v>216450.44151666705</v>
      </c>
      <c r="M60" s="212">
        <f t="shared" si="19"/>
        <v>208521.48588293995</v>
      </c>
      <c r="N60" s="212">
        <f t="shared" si="19"/>
        <v>208389.33662237786</v>
      </c>
      <c r="O60" s="212">
        <f t="shared" si="19"/>
        <v>208521.48588293995</v>
      </c>
      <c r="P60" s="212">
        <f t="shared" si="19"/>
        <v>208389.33662237786</v>
      </c>
      <c r="Q60" s="212">
        <f t="shared" si="19"/>
        <v>208521.48588293995</v>
      </c>
      <c r="R60" s="212">
        <f t="shared" si="19"/>
        <v>208389.33662237786</v>
      </c>
      <c r="S60" s="212">
        <f t="shared" si="19"/>
        <v>208521.48588293995</v>
      </c>
      <c r="T60" s="212">
        <f t="shared" si="19"/>
        <v>208389.33662237786</v>
      </c>
      <c r="U60" s="212">
        <f t="shared" si="19"/>
        <v>208521.48588293995</v>
      </c>
      <c r="V60" s="212">
        <f t="shared" si="19"/>
        <v>208389.33662237786</v>
      </c>
      <c r="W60" s="212">
        <f t="shared" si="19"/>
        <v>208521.48588293995</v>
      </c>
      <c r="X60" s="212">
        <f t="shared" si="19"/>
        <v>208389.33662237786</v>
      </c>
      <c r="Y60" s="212">
        <f t="shared" si="19"/>
        <v>-86303.514431145901</v>
      </c>
      <c r="Z60" s="212">
        <f t="shared" si="19"/>
        <v>-381128.51474523178</v>
      </c>
      <c r="AA60" s="212">
        <f t="shared" si="19"/>
        <v>-381128.51474523178</v>
      </c>
      <c r="AB60" s="212">
        <f t="shared" si="19"/>
        <v>-381128.51474523178</v>
      </c>
      <c r="AC60" s="212">
        <f t="shared" si="19"/>
        <v>-381128.51474523178</v>
      </c>
      <c r="AD60" s="212">
        <f t="shared" si="19"/>
        <v>-381128.51474523178</v>
      </c>
      <c r="AE60" s="212">
        <f t="shared" si="19"/>
        <v>-381128.51474523178</v>
      </c>
      <c r="AF60" s="212">
        <f t="shared" si="19"/>
        <v>-381128.51474523178</v>
      </c>
      <c r="AG60" s="212">
        <f t="shared" si="19"/>
        <v>-381128.51474523178</v>
      </c>
      <c r="AH60" s="212">
        <f t="shared" si="19"/>
        <v>-381128.51474523178</v>
      </c>
      <c r="AI60" s="212">
        <f t="shared" si="19"/>
        <v>-381128.51474523178</v>
      </c>
      <c r="AJ60" s="212">
        <f t="shared" si="19"/>
        <v>-381128.51474523178</v>
      </c>
      <c r="AK60" s="212">
        <f t="shared" si="19"/>
        <v>-381128.51474523178</v>
      </c>
      <c r="AL60" s="212">
        <f t="shared" si="19"/>
        <v>-381128.51474523178</v>
      </c>
      <c r="AM60" s="212">
        <f t="shared" si="19"/>
        <v>-381128.51474523178</v>
      </c>
      <c r="AN60" s="212">
        <f t="shared" si="19"/>
        <v>-381128.51474523178</v>
      </c>
      <c r="AO60" s="212">
        <f t="shared" si="19"/>
        <v>-381128.51474523178</v>
      </c>
      <c r="AP60" s="166"/>
    </row>
    <row r="61" spans="1:42">
      <c r="A61" s="260">
        <f t="shared" si="9"/>
        <v>31</v>
      </c>
      <c r="B61" s="135"/>
      <c r="C61" s="135"/>
      <c r="D61" s="165"/>
      <c r="E61" s="412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165"/>
    </row>
    <row r="62" spans="1:42" s="168" customFormat="1">
      <c r="A62" s="260">
        <f t="shared" si="9"/>
        <v>32</v>
      </c>
      <c r="B62" s="135" t="s">
        <v>164</v>
      </c>
      <c r="C62" s="135"/>
      <c r="D62" s="167"/>
      <c r="E62" s="413">
        <f>MACRS!G10</f>
        <v>3.7499999999999999E-2</v>
      </c>
      <c r="F62" s="220">
        <v>7.2190000000000004E-2</v>
      </c>
      <c r="G62" s="220">
        <v>6.6769999999999996E-2</v>
      </c>
      <c r="H62" s="220">
        <v>6.1769999999999999E-2</v>
      </c>
      <c r="I62" s="220">
        <v>5.713E-2</v>
      </c>
      <c r="J62" s="220">
        <v>5.2850000000000001E-2</v>
      </c>
      <c r="K62" s="220">
        <v>4.888E-2</v>
      </c>
      <c r="L62" s="220">
        <v>4.5220000000000003E-2</v>
      </c>
      <c r="M62" s="220">
        <v>4.462E-2</v>
      </c>
      <c r="N62" s="220">
        <v>4.4610000000000004E-2</v>
      </c>
      <c r="O62" s="220">
        <v>4.462E-2</v>
      </c>
      <c r="P62" s="220">
        <v>4.4610000000000004E-2</v>
      </c>
      <c r="Q62" s="220">
        <v>4.462E-2</v>
      </c>
      <c r="R62" s="220">
        <v>4.4610000000000004E-2</v>
      </c>
      <c r="S62" s="220">
        <v>4.462E-2</v>
      </c>
      <c r="T62" s="220">
        <v>4.4610000000000004E-2</v>
      </c>
      <c r="U62" s="220">
        <v>4.462E-2</v>
      </c>
      <c r="V62" s="220">
        <v>4.4610000000000004E-2</v>
      </c>
      <c r="W62" s="220">
        <v>4.462E-2</v>
      </c>
      <c r="X62" s="220">
        <v>4.4610000000000004E-2</v>
      </c>
      <c r="Y62" s="220">
        <v>2.231E-2</v>
      </c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167"/>
    </row>
    <row r="63" spans="1:42">
      <c r="A63" s="260"/>
      <c r="B63" s="135"/>
      <c r="C63" s="135"/>
      <c r="D63" s="16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165"/>
    </row>
    <row r="64" spans="1:42">
      <c r="A64" s="260"/>
      <c r="B64" s="135"/>
      <c r="C64" s="135"/>
      <c r="D64" s="165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165"/>
    </row>
  </sheetData>
  <mergeCells count="1">
    <mergeCell ref="E1:F1"/>
  </mergeCells>
  <printOptions horizontalCentered="1"/>
  <pageMargins left="0.75" right="0.5" top="0.5" bottom="0.5" header="0.5" footer="0.25"/>
  <pageSetup scale="6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zoomScaleNormal="100" workbookViewId="0">
      <pane ySplit="7" topLeftCell="A11" activePane="bottomLeft" state="frozen"/>
      <selection activeCell="E9" sqref="E9"/>
      <selection pane="bottomLeft" activeCell="L25" sqref="L25"/>
    </sheetView>
  </sheetViews>
  <sheetFormatPr defaultRowHeight="15" outlineLevelCol="1"/>
  <cols>
    <col min="1" max="1" width="3.5703125" style="367" customWidth="1"/>
    <col min="2" max="2" width="2.5703125" style="367" customWidth="1"/>
    <col min="3" max="3" width="31.140625" style="367" customWidth="1"/>
    <col min="4" max="4" width="10.140625" style="367" bestFit="1" customWidth="1"/>
    <col min="5" max="5" width="13.7109375" style="367" customWidth="1"/>
    <col min="6" max="6" width="15.28515625" style="367" bestFit="1" customWidth="1"/>
    <col min="7" max="7" width="13.7109375" style="367" bestFit="1" customWidth="1"/>
    <col min="8" max="9" width="13" style="367" bestFit="1" customWidth="1"/>
    <col min="10" max="10" width="12.5703125" style="367" bestFit="1" customWidth="1"/>
    <col min="11" max="11" width="13.85546875" style="367" bestFit="1" customWidth="1"/>
    <col min="12" max="12" width="12" style="367" bestFit="1" customWidth="1"/>
    <col min="13" max="13" width="9.140625" style="367"/>
    <col min="14" max="14" width="9.140625" style="367" customWidth="1" outlineLevel="1"/>
    <col min="15" max="255" width="9.140625" style="367"/>
    <col min="256" max="256" width="3.5703125" style="367" customWidth="1"/>
    <col min="257" max="257" width="2.5703125" style="367" customWidth="1"/>
    <col min="258" max="258" width="31.140625" style="367" customWidth="1"/>
    <col min="259" max="259" width="10.140625" style="367" bestFit="1" customWidth="1"/>
    <col min="260" max="260" width="13.7109375" style="367" customWidth="1"/>
    <col min="261" max="261" width="13.42578125" style="367" bestFit="1" customWidth="1"/>
    <col min="262" max="262" width="13.7109375" style="367" bestFit="1" customWidth="1"/>
    <col min="263" max="264" width="13" style="367" bestFit="1" customWidth="1"/>
    <col min="265" max="265" width="12.5703125" style="367" bestFit="1" customWidth="1"/>
    <col min="266" max="266" width="13.85546875" style="367" bestFit="1" customWidth="1"/>
    <col min="267" max="267" width="12" style="367" bestFit="1" customWidth="1"/>
    <col min="268" max="268" width="9.140625" style="367"/>
    <col min="269" max="269" width="9.28515625" style="367" bestFit="1" customWidth="1"/>
    <col min="270" max="511" width="9.140625" style="367"/>
    <col min="512" max="512" width="3.5703125" style="367" customWidth="1"/>
    <col min="513" max="513" width="2.5703125" style="367" customWidth="1"/>
    <col min="514" max="514" width="31.140625" style="367" customWidth="1"/>
    <col min="515" max="515" width="10.140625" style="367" bestFit="1" customWidth="1"/>
    <col min="516" max="516" width="13.7109375" style="367" customWidth="1"/>
    <col min="517" max="517" width="13.42578125" style="367" bestFit="1" customWidth="1"/>
    <col min="518" max="518" width="13.7109375" style="367" bestFit="1" customWidth="1"/>
    <col min="519" max="520" width="13" style="367" bestFit="1" customWidth="1"/>
    <col min="521" max="521" width="12.5703125" style="367" bestFit="1" customWidth="1"/>
    <col min="522" max="522" width="13.85546875" style="367" bestFit="1" customWidth="1"/>
    <col min="523" max="523" width="12" style="367" bestFit="1" customWidth="1"/>
    <col min="524" max="524" width="9.140625" style="367"/>
    <col min="525" max="525" width="9.28515625" style="367" bestFit="1" customWidth="1"/>
    <col min="526" max="767" width="9.140625" style="367"/>
    <col min="768" max="768" width="3.5703125" style="367" customWidth="1"/>
    <col min="769" max="769" width="2.5703125" style="367" customWidth="1"/>
    <col min="770" max="770" width="31.140625" style="367" customWidth="1"/>
    <col min="771" max="771" width="10.140625" style="367" bestFit="1" customWidth="1"/>
    <col min="772" max="772" width="13.7109375" style="367" customWidth="1"/>
    <col min="773" max="773" width="13.42578125" style="367" bestFit="1" customWidth="1"/>
    <col min="774" max="774" width="13.7109375" style="367" bestFit="1" customWidth="1"/>
    <col min="775" max="776" width="13" style="367" bestFit="1" customWidth="1"/>
    <col min="777" max="777" width="12.5703125" style="367" bestFit="1" customWidth="1"/>
    <col min="778" max="778" width="13.85546875" style="367" bestFit="1" customWidth="1"/>
    <col min="779" max="779" width="12" style="367" bestFit="1" customWidth="1"/>
    <col min="780" max="780" width="9.140625" style="367"/>
    <col min="781" max="781" width="9.28515625" style="367" bestFit="1" customWidth="1"/>
    <col min="782" max="1023" width="9.140625" style="367"/>
    <col min="1024" max="1024" width="3.5703125" style="367" customWidth="1"/>
    <col min="1025" max="1025" width="2.5703125" style="367" customWidth="1"/>
    <col min="1026" max="1026" width="31.140625" style="367" customWidth="1"/>
    <col min="1027" max="1027" width="10.140625" style="367" bestFit="1" customWidth="1"/>
    <col min="1028" max="1028" width="13.7109375" style="367" customWidth="1"/>
    <col min="1029" max="1029" width="13.42578125" style="367" bestFit="1" customWidth="1"/>
    <col min="1030" max="1030" width="13.7109375" style="367" bestFit="1" customWidth="1"/>
    <col min="1031" max="1032" width="13" style="367" bestFit="1" customWidth="1"/>
    <col min="1033" max="1033" width="12.5703125" style="367" bestFit="1" customWidth="1"/>
    <col min="1034" max="1034" width="13.85546875" style="367" bestFit="1" customWidth="1"/>
    <col min="1035" max="1035" width="12" style="367" bestFit="1" customWidth="1"/>
    <col min="1036" max="1036" width="9.140625" style="367"/>
    <col min="1037" max="1037" width="9.28515625" style="367" bestFit="1" customWidth="1"/>
    <col min="1038" max="1279" width="9.140625" style="367"/>
    <col min="1280" max="1280" width="3.5703125" style="367" customWidth="1"/>
    <col min="1281" max="1281" width="2.5703125" style="367" customWidth="1"/>
    <col min="1282" max="1282" width="31.140625" style="367" customWidth="1"/>
    <col min="1283" max="1283" width="10.140625" style="367" bestFit="1" customWidth="1"/>
    <col min="1284" max="1284" width="13.7109375" style="367" customWidth="1"/>
    <col min="1285" max="1285" width="13.42578125" style="367" bestFit="1" customWidth="1"/>
    <col min="1286" max="1286" width="13.7109375" style="367" bestFit="1" customWidth="1"/>
    <col min="1287" max="1288" width="13" style="367" bestFit="1" customWidth="1"/>
    <col min="1289" max="1289" width="12.5703125" style="367" bestFit="1" customWidth="1"/>
    <col min="1290" max="1290" width="13.85546875" style="367" bestFit="1" customWidth="1"/>
    <col min="1291" max="1291" width="12" style="367" bestFit="1" customWidth="1"/>
    <col min="1292" max="1292" width="9.140625" style="367"/>
    <col min="1293" max="1293" width="9.28515625" style="367" bestFit="1" customWidth="1"/>
    <col min="1294" max="1535" width="9.140625" style="367"/>
    <col min="1536" max="1536" width="3.5703125" style="367" customWidth="1"/>
    <col min="1537" max="1537" width="2.5703125" style="367" customWidth="1"/>
    <col min="1538" max="1538" width="31.140625" style="367" customWidth="1"/>
    <col min="1539" max="1539" width="10.140625" style="367" bestFit="1" customWidth="1"/>
    <col min="1540" max="1540" width="13.7109375" style="367" customWidth="1"/>
    <col min="1541" max="1541" width="13.42578125" style="367" bestFit="1" customWidth="1"/>
    <col min="1542" max="1542" width="13.7109375" style="367" bestFit="1" customWidth="1"/>
    <col min="1543" max="1544" width="13" style="367" bestFit="1" customWidth="1"/>
    <col min="1545" max="1545" width="12.5703125" style="367" bestFit="1" customWidth="1"/>
    <col min="1546" max="1546" width="13.85546875" style="367" bestFit="1" customWidth="1"/>
    <col min="1547" max="1547" width="12" style="367" bestFit="1" customWidth="1"/>
    <col min="1548" max="1548" width="9.140625" style="367"/>
    <col min="1549" max="1549" width="9.28515625" style="367" bestFit="1" customWidth="1"/>
    <col min="1550" max="1791" width="9.140625" style="367"/>
    <col min="1792" max="1792" width="3.5703125" style="367" customWidth="1"/>
    <col min="1793" max="1793" width="2.5703125" style="367" customWidth="1"/>
    <col min="1794" max="1794" width="31.140625" style="367" customWidth="1"/>
    <col min="1795" max="1795" width="10.140625" style="367" bestFit="1" customWidth="1"/>
    <col min="1796" max="1796" width="13.7109375" style="367" customWidth="1"/>
    <col min="1797" max="1797" width="13.42578125" style="367" bestFit="1" customWidth="1"/>
    <col min="1798" max="1798" width="13.7109375" style="367" bestFit="1" customWidth="1"/>
    <col min="1799" max="1800" width="13" style="367" bestFit="1" customWidth="1"/>
    <col min="1801" max="1801" width="12.5703125" style="367" bestFit="1" customWidth="1"/>
    <col min="1802" max="1802" width="13.85546875" style="367" bestFit="1" customWidth="1"/>
    <col min="1803" max="1803" width="12" style="367" bestFit="1" customWidth="1"/>
    <col min="1804" max="1804" width="9.140625" style="367"/>
    <col min="1805" max="1805" width="9.28515625" style="367" bestFit="1" customWidth="1"/>
    <col min="1806" max="2047" width="9.140625" style="367"/>
    <col min="2048" max="2048" width="3.5703125" style="367" customWidth="1"/>
    <col min="2049" max="2049" width="2.5703125" style="367" customWidth="1"/>
    <col min="2050" max="2050" width="31.140625" style="367" customWidth="1"/>
    <col min="2051" max="2051" width="10.140625" style="367" bestFit="1" customWidth="1"/>
    <col min="2052" max="2052" width="13.7109375" style="367" customWidth="1"/>
    <col min="2053" max="2053" width="13.42578125" style="367" bestFit="1" customWidth="1"/>
    <col min="2054" max="2054" width="13.7109375" style="367" bestFit="1" customWidth="1"/>
    <col min="2055" max="2056" width="13" style="367" bestFit="1" customWidth="1"/>
    <col min="2057" max="2057" width="12.5703125" style="367" bestFit="1" customWidth="1"/>
    <col min="2058" max="2058" width="13.85546875" style="367" bestFit="1" customWidth="1"/>
    <col min="2059" max="2059" width="12" style="367" bestFit="1" customWidth="1"/>
    <col min="2060" max="2060" width="9.140625" style="367"/>
    <col min="2061" max="2061" width="9.28515625" style="367" bestFit="1" customWidth="1"/>
    <col min="2062" max="2303" width="9.140625" style="367"/>
    <col min="2304" max="2304" width="3.5703125" style="367" customWidth="1"/>
    <col min="2305" max="2305" width="2.5703125" style="367" customWidth="1"/>
    <col min="2306" max="2306" width="31.140625" style="367" customWidth="1"/>
    <col min="2307" max="2307" width="10.140625" style="367" bestFit="1" customWidth="1"/>
    <col min="2308" max="2308" width="13.7109375" style="367" customWidth="1"/>
    <col min="2309" max="2309" width="13.42578125" style="367" bestFit="1" customWidth="1"/>
    <col min="2310" max="2310" width="13.7109375" style="367" bestFit="1" customWidth="1"/>
    <col min="2311" max="2312" width="13" style="367" bestFit="1" customWidth="1"/>
    <col min="2313" max="2313" width="12.5703125" style="367" bestFit="1" customWidth="1"/>
    <col min="2314" max="2314" width="13.85546875" style="367" bestFit="1" customWidth="1"/>
    <col min="2315" max="2315" width="12" style="367" bestFit="1" customWidth="1"/>
    <col min="2316" max="2316" width="9.140625" style="367"/>
    <col min="2317" max="2317" width="9.28515625" style="367" bestFit="1" customWidth="1"/>
    <col min="2318" max="2559" width="9.140625" style="367"/>
    <col min="2560" max="2560" width="3.5703125" style="367" customWidth="1"/>
    <col min="2561" max="2561" width="2.5703125" style="367" customWidth="1"/>
    <col min="2562" max="2562" width="31.140625" style="367" customWidth="1"/>
    <col min="2563" max="2563" width="10.140625" style="367" bestFit="1" customWidth="1"/>
    <col min="2564" max="2564" width="13.7109375" style="367" customWidth="1"/>
    <col min="2565" max="2565" width="13.42578125" style="367" bestFit="1" customWidth="1"/>
    <col min="2566" max="2566" width="13.7109375" style="367" bestFit="1" customWidth="1"/>
    <col min="2567" max="2568" width="13" style="367" bestFit="1" customWidth="1"/>
    <col min="2569" max="2569" width="12.5703125" style="367" bestFit="1" customWidth="1"/>
    <col min="2570" max="2570" width="13.85546875" style="367" bestFit="1" customWidth="1"/>
    <col min="2571" max="2571" width="12" style="367" bestFit="1" customWidth="1"/>
    <col min="2572" max="2572" width="9.140625" style="367"/>
    <col min="2573" max="2573" width="9.28515625" style="367" bestFit="1" customWidth="1"/>
    <col min="2574" max="2815" width="9.140625" style="367"/>
    <col min="2816" max="2816" width="3.5703125" style="367" customWidth="1"/>
    <col min="2817" max="2817" width="2.5703125" style="367" customWidth="1"/>
    <col min="2818" max="2818" width="31.140625" style="367" customWidth="1"/>
    <col min="2819" max="2819" width="10.140625" style="367" bestFit="1" customWidth="1"/>
    <col min="2820" max="2820" width="13.7109375" style="367" customWidth="1"/>
    <col min="2821" max="2821" width="13.42578125" style="367" bestFit="1" customWidth="1"/>
    <col min="2822" max="2822" width="13.7109375" style="367" bestFit="1" customWidth="1"/>
    <col min="2823" max="2824" width="13" style="367" bestFit="1" customWidth="1"/>
    <col min="2825" max="2825" width="12.5703125" style="367" bestFit="1" customWidth="1"/>
    <col min="2826" max="2826" width="13.85546875" style="367" bestFit="1" customWidth="1"/>
    <col min="2827" max="2827" width="12" style="367" bestFit="1" customWidth="1"/>
    <col min="2828" max="2828" width="9.140625" style="367"/>
    <col min="2829" max="2829" width="9.28515625" style="367" bestFit="1" customWidth="1"/>
    <col min="2830" max="3071" width="9.140625" style="367"/>
    <col min="3072" max="3072" width="3.5703125" style="367" customWidth="1"/>
    <col min="3073" max="3073" width="2.5703125" style="367" customWidth="1"/>
    <col min="3074" max="3074" width="31.140625" style="367" customWidth="1"/>
    <col min="3075" max="3075" width="10.140625" style="367" bestFit="1" customWidth="1"/>
    <col min="3076" max="3076" width="13.7109375" style="367" customWidth="1"/>
    <col min="3077" max="3077" width="13.42578125" style="367" bestFit="1" customWidth="1"/>
    <col min="3078" max="3078" width="13.7109375" style="367" bestFit="1" customWidth="1"/>
    <col min="3079" max="3080" width="13" style="367" bestFit="1" customWidth="1"/>
    <col min="3081" max="3081" width="12.5703125" style="367" bestFit="1" customWidth="1"/>
    <col min="3082" max="3082" width="13.85546875" style="367" bestFit="1" customWidth="1"/>
    <col min="3083" max="3083" width="12" style="367" bestFit="1" customWidth="1"/>
    <col min="3084" max="3084" width="9.140625" style="367"/>
    <col min="3085" max="3085" width="9.28515625" style="367" bestFit="1" customWidth="1"/>
    <col min="3086" max="3327" width="9.140625" style="367"/>
    <col min="3328" max="3328" width="3.5703125" style="367" customWidth="1"/>
    <col min="3329" max="3329" width="2.5703125" style="367" customWidth="1"/>
    <col min="3330" max="3330" width="31.140625" style="367" customWidth="1"/>
    <col min="3331" max="3331" width="10.140625" style="367" bestFit="1" customWidth="1"/>
    <col min="3332" max="3332" width="13.7109375" style="367" customWidth="1"/>
    <col min="3333" max="3333" width="13.42578125" style="367" bestFit="1" customWidth="1"/>
    <col min="3334" max="3334" width="13.7109375" style="367" bestFit="1" customWidth="1"/>
    <col min="3335" max="3336" width="13" style="367" bestFit="1" customWidth="1"/>
    <col min="3337" max="3337" width="12.5703125" style="367" bestFit="1" customWidth="1"/>
    <col min="3338" max="3338" width="13.85546875" style="367" bestFit="1" customWidth="1"/>
    <col min="3339" max="3339" width="12" style="367" bestFit="1" customWidth="1"/>
    <col min="3340" max="3340" width="9.140625" style="367"/>
    <col min="3341" max="3341" width="9.28515625" style="367" bestFit="1" customWidth="1"/>
    <col min="3342" max="3583" width="9.140625" style="367"/>
    <col min="3584" max="3584" width="3.5703125" style="367" customWidth="1"/>
    <col min="3585" max="3585" width="2.5703125" style="367" customWidth="1"/>
    <col min="3586" max="3586" width="31.140625" style="367" customWidth="1"/>
    <col min="3587" max="3587" width="10.140625" style="367" bestFit="1" customWidth="1"/>
    <col min="3588" max="3588" width="13.7109375" style="367" customWidth="1"/>
    <col min="3589" max="3589" width="13.42578125" style="367" bestFit="1" customWidth="1"/>
    <col min="3590" max="3590" width="13.7109375" style="367" bestFit="1" customWidth="1"/>
    <col min="3591" max="3592" width="13" style="367" bestFit="1" customWidth="1"/>
    <col min="3593" max="3593" width="12.5703125" style="367" bestFit="1" customWidth="1"/>
    <col min="3594" max="3594" width="13.85546875" style="367" bestFit="1" customWidth="1"/>
    <col min="3595" max="3595" width="12" style="367" bestFit="1" customWidth="1"/>
    <col min="3596" max="3596" width="9.140625" style="367"/>
    <col min="3597" max="3597" width="9.28515625" style="367" bestFit="1" customWidth="1"/>
    <col min="3598" max="3839" width="9.140625" style="367"/>
    <col min="3840" max="3840" width="3.5703125" style="367" customWidth="1"/>
    <col min="3841" max="3841" width="2.5703125" style="367" customWidth="1"/>
    <col min="3842" max="3842" width="31.140625" style="367" customWidth="1"/>
    <col min="3843" max="3843" width="10.140625" style="367" bestFit="1" customWidth="1"/>
    <col min="3844" max="3844" width="13.7109375" style="367" customWidth="1"/>
    <col min="3845" max="3845" width="13.42578125" style="367" bestFit="1" customWidth="1"/>
    <col min="3846" max="3846" width="13.7109375" style="367" bestFit="1" customWidth="1"/>
    <col min="3847" max="3848" width="13" style="367" bestFit="1" customWidth="1"/>
    <col min="3849" max="3849" width="12.5703125" style="367" bestFit="1" customWidth="1"/>
    <col min="3850" max="3850" width="13.85546875" style="367" bestFit="1" customWidth="1"/>
    <col min="3851" max="3851" width="12" style="367" bestFit="1" customWidth="1"/>
    <col min="3852" max="3852" width="9.140625" style="367"/>
    <col min="3853" max="3853" width="9.28515625" style="367" bestFit="1" customWidth="1"/>
    <col min="3854" max="4095" width="9.140625" style="367"/>
    <col min="4096" max="4096" width="3.5703125" style="367" customWidth="1"/>
    <col min="4097" max="4097" width="2.5703125" style="367" customWidth="1"/>
    <col min="4098" max="4098" width="31.140625" style="367" customWidth="1"/>
    <col min="4099" max="4099" width="10.140625" style="367" bestFit="1" customWidth="1"/>
    <col min="4100" max="4100" width="13.7109375" style="367" customWidth="1"/>
    <col min="4101" max="4101" width="13.42578125" style="367" bestFit="1" customWidth="1"/>
    <col min="4102" max="4102" width="13.7109375" style="367" bestFit="1" customWidth="1"/>
    <col min="4103" max="4104" width="13" style="367" bestFit="1" customWidth="1"/>
    <col min="4105" max="4105" width="12.5703125" style="367" bestFit="1" customWidth="1"/>
    <col min="4106" max="4106" width="13.85546875" style="367" bestFit="1" customWidth="1"/>
    <col min="4107" max="4107" width="12" style="367" bestFit="1" customWidth="1"/>
    <col min="4108" max="4108" width="9.140625" style="367"/>
    <col min="4109" max="4109" width="9.28515625" style="367" bestFit="1" customWidth="1"/>
    <col min="4110" max="4351" width="9.140625" style="367"/>
    <col min="4352" max="4352" width="3.5703125" style="367" customWidth="1"/>
    <col min="4353" max="4353" width="2.5703125" style="367" customWidth="1"/>
    <col min="4354" max="4354" width="31.140625" style="367" customWidth="1"/>
    <col min="4355" max="4355" width="10.140625" style="367" bestFit="1" customWidth="1"/>
    <col min="4356" max="4356" width="13.7109375" style="367" customWidth="1"/>
    <col min="4357" max="4357" width="13.42578125" style="367" bestFit="1" customWidth="1"/>
    <col min="4358" max="4358" width="13.7109375" style="367" bestFit="1" customWidth="1"/>
    <col min="4359" max="4360" width="13" style="367" bestFit="1" customWidth="1"/>
    <col min="4361" max="4361" width="12.5703125" style="367" bestFit="1" customWidth="1"/>
    <col min="4362" max="4362" width="13.85546875" style="367" bestFit="1" customWidth="1"/>
    <col min="4363" max="4363" width="12" style="367" bestFit="1" customWidth="1"/>
    <col min="4364" max="4364" width="9.140625" style="367"/>
    <col min="4365" max="4365" width="9.28515625" style="367" bestFit="1" customWidth="1"/>
    <col min="4366" max="4607" width="9.140625" style="367"/>
    <col min="4608" max="4608" width="3.5703125" style="367" customWidth="1"/>
    <col min="4609" max="4609" width="2.5703125" style="367" customWidth="1"/>
    <col min="4610" max="4610" width="31.140625" style="367" customWidth="1"/>
    <col min="4611" max="4611" width="10.140625" style="367" bestFit="1" customWidth="1"/>
    <col min="4612" max="4612" width="13.7109375" style="367" customWidth="1"/>
    <col min="4613" max="4613" width="13.42578125" style="367" bestFit="1" customWidth="1"/>
    <col min="4614" max="4614" width="13.7109375" style="367" bestFit="1" customWidth="1"/>
    <col min="4615" max="4616" width="13" style="367" bestFit="1" customWidth="1"/>
    <col min="4617" max="4617" width="12.5703125" style="367" bestFit="1" customWidth="1"/>
    <col min="4618" max="4618" width="13.85546875" style="367" bestFit="1" customWidth="1"/>
    <col min="4619" max="4619" width="12" style="367" bestFit="1" customWidth="1"/>
    <col min="4620" max="4620" width="9.140625" style="367"/>
    <col min="4621" max="4621" width="9.28515625" style="367" bestFit="1" customWidth="1"/>
    <col min="4622" max="4863" width="9.140625" style="367"/>
    <col min="4864" max="4864" width="3.5703125" style="367" customWidth="1"/>
    <col min="4865" max="4865" width="2.5703125" style="367" customWidth="1"/>
    <col min="4866" max="4866" width="31.140625" style="367" customWidth="1"/>
    <col min="4867" max="4867" width="10.140625" style="367" bestFit="1" customWidth="1"/>
    <col min="4868" max="4868" width="13.7109375" style="367" customWidth="1"/>
    <col min="4869" max="4869" width="13.42578125" style="367" bestFit="1" customWidth="1"/>
    <col min="4870" max="4870" width="13.7109375" style="367" bestFit="1" customWidth="1"/>
    <col min="4871" max="4872" width="13" style="367" bestFit="1" customWidth="1"/>
    <col min="4873" max="4873" width="12.5703125" style="367" bestFit="1" customWidth="1"/>
    <col min="4874" max="4874" width="13.85546875" style="367" bestFit="1" customWidth="1"/>
    <col min="4875" max="4875" width="12" style="367" bestFit="1" customWidth="1"/>
    <col min="4876" max="4876" width="9.140625" style="367"/>
    <col min="4877" max="4877" width="9.28515625" style="367" bestFit="1" customWidth="1"/>
    <col min="4878" max="5119" width="9.140625" style="367"/>
    <col min="5120" max="5120" width="3.5703125" style="367" customWidth="1"/>
    <col min="5121" max="5121" width="2.5703125" style="367" customWidth="1"/>
    <col min="5122" max="5122" width="31.140625" style="367" customWidth="1"/>
    <col min="5123" max="5123" width="10.140625" style="367" bestFit="1" customWidth="1"/>
    <col min="5124" max="5124" width="13.7109375" style="367" customWidth="1"/>
    <col min="5125" max="5125" width="13.42578125" style="367" bestFit="1" customWidth="1"/>
    <col min="5126" max="5126" width="13.7109375" style="367" bestFit="1" customWidth="1"/>
    <col min="5127" max="5128" width="13" style="367" bestFit="1" customWidth="1"/>
    <col min="5129" max="5129" width="12.5703125" style="367" bestFit="1" customWidth="1"/>
    <col min="5130" max="5130" width="13.85546875" style="367" bestFit="1" customWidth="1"/>
    <col min="5131" max="5131" width="12" style="367" bestFit="1" customWidth="1"/>
    <col min="5132" max="5132" width="9.140625" style="367"/>
    <col min="5133" max="5133" width="9.28515625" style="367" bestFit="1" customWidth="1"/>
    <col min="5134" max="5375" width="9.140625" style="367"/>
    <col min="5376" max="5376" width="3.5703125" style="367" customWidth="1"/>
    <col min="5377" max="5377" width="2.5703125" style="367" customWidth="1"/>
    <col min="5378" max="5378" width="31.140625" style="367" customWidth="1"/>
    <col min="5379" max="5379" width="10.140625" style="367" bestFit="1" customWidth="1"/>
    <col min="5380" max="5380" width="13.7109375" style="367" customWidth="1"/>
    <col min="5381" max="5381" width="13.42578125" style="367" bestFit="1" customWidth="1"/>
    <col min="5382" max="5382" width="13.7109375" style="367" bestFit="1" customWidth="1"/>
    <col min="5383" max="5384" width="13" style="367" bestFit="1" customWidth="1"/>
    <col min="5385" max="5385" width="12.5703125" style="367" bestFit="1" customWidth="1"/>
    <col min="5386" max="5386" width="13.85546875" style="367" bestFit="1" customWidth="1"/>
    <col min="5387" max="5387" width="12" style="367" bestFit="1" customWidth="1"/>
    <col min="5388" max="5388" width="9.140625" style="367"/>
    <col min="5389" max="5389" width="9.28515625" style="367" bestFit="1" customWidth="1"/>
    <col min="5390" max="5631" width="9.140625" style="367"/>
    <col min="5632" max="5632" width="3.5703125" style="367" customWidth="1"/>
    <col min="5633" max="5633" width="2.5703125" style="367" customWidth="1"/>
    <col min="5634" max="5634" width="31.140625" style="367" customWidth="1"/>
    <col min="5635" max="5635" width="10.140625" style="367" bestFit="1" customWidth="1"/>
    <col min="5636" max="5636" width="13.7109375" style="367" customWidth="1"/>
    <col min="5637" max="5637" width="13.42578125" style="367" bestFit="1" customWidth="1"/>
    <col min="5638" max="5638" width="13.7109375" style="367" bestFit="1" customWidth="1"/>
    <col min="5639" max="5640" width="13" style="367" bestFit="1" customWidth="1"/>
    <col min="5641" max="5641" width="12.5703125" style="367" bestFit="1" customWidth="1"/>
    <col min="5642" max="5642" width="13.85546875" style="367" bestFit="1" customWidth="1"/>
    <col min="5643" max="5643" width="12" style="367" bestFit="1" customWidth="1"/>
    <col min="5644" max="5644" width="9.140625" style="367"/>
    <col min="5645" max="5645" width="9.28515625" style="367" bestFit="1" customWidth="1"/>
    <col min="5646" max="5887" width="9.140625" style="367"/>
    <col min="5888" max="5888" width="3.5703125" style="367" customWidth="1"/>
    <col min="5889" max="5889" width="2.5703125" style="367" customWidth="1"/>
    <col min="5890" max="5890" width="31.140625" style="367" customWidth="1"/>
    <col min="5891" max="5891" width="10.140625" style="367" bestFit="1" customWidth="1"/>
    <col min="5892" max="5892" width="13.7109375" style="367" customWidth="1"/>
    <col min="5893" max="5893" width="13.42578125" style="367" bestFit="1" customWidth="1"/>
    <col min="5894" max="5894" width="13.7109375" style="367" bestFit="1" customWidth="1"/>
    <col min="5895" max="5896" width="13" style="367" bestFit="1" customWidth="1"/>
    <col min="5897" max="5897" width="12.5703125" style="367" bestFit="1" customWidth="1"/>
    <col min="5898" max="5898" width="13.85546875" style="367" bestFit="1" customWidth="1"/>
    <col min="5899" max="5899" width="12" style="367" bestFit="1" customWidth="1"/>
    <col min="5900" max="5900" width="9.140625" style="367"/>
    <col min="5901" max="5901" width="9.28515625" style="367" bestFit="1" customWidth="1"/>
    <col min="5902" max="6143" width="9.140625" style="367"/>
    <col min="6144" max="6144" width="3.5703125" style="367" customWidth="1"/>
    <col min="6145" max="6145" width="2.5703125" style="367" customWidth="1"/>
    <col min="6146" max="6146" width="31.140625" style="367" customWidth="1"/>
    <col min="6147" max="6147" width="10.140625" style="367" bestFit="1" customWidth="1"/>
    <col min="6148" max="6148" width="13.7109375" style="367" customWidth="1"/>
    <col min="6149" max="6149" width="13.42578125" style="367" bestFit="1" customWidth="1"/>
    <col min="6150" max="6150" width="13.7109375" style="367" bestFit="1" customWidth="1"/>
    <col min="6151" max="6152" width="13" style="367" bestFit="1" customWidth="1"/>
    <col min="6153" max="6153" width="12.5703125" style="367" bestFit="1" customWidth="1"/>
    <col min="6154" max="6154" width="13.85546875" style="367" bestFit="1" customWidth="1"/>
    <col min="6155" max="6155" width="12" style="367" bestFit="1" customWidth="1"/>
    <col min="6156" max="6156" width="9.140625" style="367"/>
    <col min="6157" max="6157" width="9.28515625" style="367" bestFit="1" customWidth="1"/>
    <col min="6158" max="6399" width="9.140625" style="367"/>
    <col min="6400" max="6400" width="3.5703125" style="367" customWidth="1"/>
    <col min="6401" max="6401" width="2.5703125" style="367" customWidth="1"/>
    <col min="6402" max="6402" width="31.140625" style="367" customWidth="1"/>
    <col min="6403" max="6403" width="10.140625" style="367" bestFit="1" customWidth="1"/>
    <col min="6404" max="6404" width="13.7109375" style="367" customWidth="1"/>
    <col min="6405" max="6405" width="13.42578125" style="367" bestFit="1" customWidth="1"/>
    <col min="6406" max="6406" width="13.7109375" style="367" bestFit="1" customWidth="1"/>
    <col min="6407" max="6408" width="13" style="367" bestFit="1" customWidth="1"/>
    <col min="6409" max="6409" width="12.5703125" style="367" bestFit="1" customWidth="1"/>
    <col min="6410" max="6410" width="13.85546875" style="367" bestFit="1" customWidth="1"/>
    <col min="6411" max="6411" width="12" style="367" bestFit="1" customWidth="1"/>
    <col min="6412" max="6412" width="9.140625" style="367"/>
    <col min="6413" max="6413" width="9.28515625" style="367" bestFit="1" customWidth="1"/>
    <col min="6414" max="6655" width="9.140625" style="367"/>
    <col min="6656" max="6656" width="3.5703125" style="367" customWidth="1"/>
    <col min="6657" max="6657" width="2.5703125" style="367" customWidth="1"/>
    <col min="6658" max="6658" width="31.140625" style="367" customWidth="1"/>
    <col min="6659" max="6659" width="10.140625" style="367" bestFit="1" customWidth="1"/>
    <col min="6660" max="6660" width="13.7109375" style="367" customWidth="1"/>
    <col min="6661" max="6661" width="13.42578125" style="367" bestFit="1" customWidth="1"/>
    <col min="6662" max="6662" width="13.7109375" style="367" bestFit="1" customWidth="1"/>
    <col min="6663" max="6664" width="13" style="367" bestFit="1" customWidth="1"/>
    <col min="6665" max="6665" width="12.5703125" style="367" bestFit="1" customWidth="1"/>
    <col min="6666" max="6666" width="13.85546875" style="367" bestFit="1" customWidth="1"/>
    <col min="6667" max="6667" width="12" style="367" bestFit="1" customWidth="1"/>
    <col min="6668" max="6668" width="9.140625" style="367"/>
    <col min="6669" max="6669" width="9.28515625" style="367" bestFit="1" customWidth="1"/>
    <col min="6670" max="6911" width="9.140625" style="367"/>
    <col min="6912" max="6912" width="3.5703125" style="367" customWidth="1"/>
    <col min="6913" max="6913" width="2.5703125" style="367" customWidth="1"/>
    <col min="6914" max="6914" width="31.140625" style="367" customWidth="1"/>
    <col min="6915" max="6915" width="10.140625" style="367" bestFit="1" customWidth="1"/>
    <col min="6916" max="6916" width="13.7109375" style="367" customWidth="1"/>
    <col min="6917" max="6917" width="13.42578125" style="367" bestFit="1" customWidth="1"/>
    <col min="6918" max="6918" width="13.7109375" style="367" bestFit="1" customWidth="1"/>
    <col min="6919" max="6920" width="13" style="367" bestFit="1" customWidth="1"/>
    <col min="6921" max="6921" width="12.5703125" style="367" bestFit="1" customWidth="1"/>
    <col min="6922" max="6922" width="13.85546875" style="367" bestFit="1" customWidth="1"/>
    <col min="6923" max="6923" width="12" style="367" bestFit="1" customWidth="1"/>
    <col min="6924" max="6924" width="9.140625" style="367"/>
    <col min="6925" max="6925" width="9.28515625" style="367" bestFit="1" customWidth="1"/>
    <col min="6926" max="7167" width="9.140625" style="367"/>
    <col min="7168" max="7168" width="3.5703125" style="367" customWidth="1"/>
    <col min="7169" max="7169" width="2.5703125" style="367" customWidth="1"/>
    <col min="7170" max="7170" width="31.140625" style="367" customWidth="1"/>
    <col min="7171" max="7171" width="10.140625" style="367" bestFit="1" customWidth="1"/>
    <col min="7172" max="7172" width="13.7109375" style="367" customWidth="1"/>
    <col min="7173" max="7173" width="13.42578125" style="367" bestFit="1" customWidth="1"/>
    <col min="7174" max="7174" width="13.7109375" style="367" bestFit="1" customWidth="1"/>
    <col min="7175" max="7176" width="13" style="367" bestFit="1" customWidth="1"/>
    <col min="7177" max="7177" width="12.5703125" style="367" bestFit="1" customWidth="1"/>
    <col min="7178" max="7178" width="13.85546875" style="367" bestFit="1" customWidth="1"/>
    <col min="7179" max="7179" width="12" style="367" bestFit="1" customWidth="1"/>
    <col min="7180" max="7180" width="9.140625" style="367"/>
    <col min="7181" max="7181" width="9.28515625" style="367" bestFit="1" customWidth="1"/>
    <col min="7182" max="7423" width="9.140625" style="367"/>
    <col min="7424" max="7424" width="3.5703125" style="367" customWidth="1"/>
    <col min="7425" max="7425" width="2.5703125" style="367" customWidth="1"/>
    <col min="7426" max="7426" width="31.140625" style="367" customWidth="1"/>
    <col min="7427" max="7427" width="10.140625" style="367" bestFit="1" customWidth="1"/>
    <col min="7428" max="7428" width="13.7109375" style="367" customWidth="1"/>
    <col min="7429" max="7429" width="13.42578125" style="367" bestFit="1" customWidth="1"/>
    <col min="7430" max="7430" width="13.7109375" style="367" bestFit="1" customWidth="1"/>
    <col min="7431" max="7432" width="13" style="367" bestFit="1" customWidth="1"/>
    <col min="7433" max="7433" width="12.5703125" style="367" bestFit="1" customWidth="1"/>
    <col min="7434" max="7434" width="13.85546875" style="367" bestFit="1" customWidth="1"/>
    <col min="7435" max="7435" width="12" style="367" bestFit="1" customWidth="1"/>
    <col min="7436" max="7436" width="9.140625" style="367"/>
    <col min="7437" max="7437" width="9.28515625" style="367" bestFit="1" customWidth="1"/>
    <col min="7438" max="7679" width="9.140625" style="367"/>
    <col min="7680" max="7680" width="3.5703125" style="367" customWidth="1"/>
    <col min="7681" max="7681" width="2.5703125" style="367" customWidth="1"/>
    <col min="7682" max="7682" width="31.140625" style="367" customWidth="1"/>
    <col min="7683" max="7683" width="10.140625" style="367" bestFit="1" customWidth="1"/>
    <col min="7684" max="7684" width="13.7109375" style="367" customWidth="1"/>
    <col min="7685" max="7685" width="13.42578125" style="367" bestFit="1" customWidth="1"/>
    <col min="7686" max="7686" width="13.7109375" style="367" bestFit="1" customWidth="1"/>
    <col min="7687" max="7688" width="13" style="367" bestFit="1" customWidth="1"/>
    <col min="7689" max="7689" width="12.5703125" style="367" bestFit="1" customWidth="1"/>
    <col min="7690" max="7690" width="13.85546875" style="367" bestFit="1" customWidth="1"/>
    <col min="7691" max="7691" width="12" style="367" bestFit="1" customWidth="1"/>
    <col min="7692" max="7692" width="9.140625" style="367"/>
    <col min="7693" max="7693" width="9.28515625" style="367" bestFit="1" customWidth="1"/>
    <col min="7694" max="7935" width="9.140625" style="367"/>
    <col min="7936" max="7936" width="3.5703125" style="367" customWidth="1"/>
    <col min="7937" max="7937" width="2.5703125" style="367" customWidth="1"/>
    <col min="7938" max="7938" width="31.140625" style="367" customWidth="1"/>
    <col min="7939" max="7939" width="10.140625" style="367" bestFit="1" customWidth="1"/>
    <col min="7940" max="7940" width="13.7109375" style="367" customWidth="1"/>
    <col min="7941" max="7941" width="13.42578125" style="367" bestFit="1" customWidth="1"/>
    <col min="7942" max="7942" width="13.7109375" style="367" bestFit="1" customWidth="1"/>
    <col min="7943" max="7944" width="13" style="367" bestFit="1" customWidth="1"/>
    <col min="7945" max="7945" width="12.5703125" style="367" bestFit="1" customWidth="1"/>
    <col min="7946" max="7946" width="13.85546875" style="367" bestFit="1" customWidth="1"/>
    <col min="7947" max="7947" width="12" style="367" bestFit="1" customWidth="1"/>
    <col min="7948" max="7948" width="9.140625" style="367"/>
    <col min="7949" max="7949" width="9.28515625" style="367" bestFit="1" customWidth="1"/>
    <col min="7950" max="8191" width="9.140625" style="367"/>
    <col min="8192" max="8192" width="3.5703125" style="367" customWidth="1"/>
    <col min="8193" max="8193" width="2.5703125" style="367" customWidth="1"/>
    <col min="8194" max="8194" width="31.140625" style="367" customWidth="1"/>
    <col min="8195" max="8195" width="10.140625" style="367" bestFit="1" customWidth="1"/>
    <col min="8196" max="8196" width="13.7109375" style="367" customWidth="1"/>
    <col min="8197" max="8197" width="13.42578125" style="367" bestFit="1" customWidth="1"/>
    <col min="8198" max="8198" width="13.7109375" style="367" bestFit="1" customWidth="1"/>
    <col min="8199" max="8200" width="13" style="367" bestFit="1" customWidth="1"/>
    <col min="8201" max="8201" width="12.5703125" style="367" bestFit="1" customWidth="1"/>
    <col min="8202" max="8202" width="13.85546875" style="367" bestFit="1" customWidth="1"/>
    <col min="8203" max="8203" width="12" style="367" bestFit="1" customWidth="1"/>
    <col min="8204" max="8204" width="9.140625" style="367"/>
    <col min="8205" max="8205" width="9.28515625" style="367" bestFit="1" customWidth="1"/>
    <col min="8206" max="8447" width="9.140625" style="367"/>
    <col min="8448" max="8448" width="3.5703125" style="367" customWidth="1"/>
    <col min="8449" max="8449" width="2.5703125" style="367" customWidth="1"/>
    <col min="8450" max="8450" width="31.140625" style="367" customWidth="1"/>
    <col min="8451" max="8451" width="10.140625" style="367" bestFit="1" customWidth="1"/>
    <col min="8452" max="8452" width="13.7109375" style="367" customWidth="1"/>
    <col min="8453" max="8453" width="13.42578125" style="367" bestFit="1" customWidth="1"/>
    <col min="8454" max="8454" width="13.7109375" style="367" bestFit="1" customWidth="1"/>
    <col min="8455" max="8456" width="13" style="367" bestFit="1" customWidth="1"/>
    <col min="8457" max="8457" width="12.5703125" style="367" bestFit="1" customWidth="1"/>
    <col min="8458" max="8458" width="13.85546875" style="367" bestFit="1" customWidth="1"/>
    <col min="8459" max="8459" width="12" style="367" bestFit="1" customWidth="1"/>
    <col min="8460" max="8460" width="9.140625" style="367"/>
    <col min="8461" max="8461" width="9.28515625" style="367" bestFit="1" customWidth="1"/>
    <col min="8462" max="8703" width="9.140625" style="367"/>
    <col min="8704" max="8704" width="3.5703125" style="367" customWidth="1"/>
    <col min="8705" max="8705" width="2.5703125" style="367" customWidth="1"/>
    <col min="8706" max="8706" width="31.140625" style="367" customWidth="1"/>
    <col min="8707" max="8707" width="10.140625" style="367" bestFit="1" customWidth="1"/>
    <col min="8708" max="8708" width="13.7109375" style="367" customWidth="1"/>
    <col min="8709" max="8709" width="13.42578125" style="367" bestFit="1" customWidth="1"/>
    <col min="8710" max="8710" width="13.7109375" style="367" bestFit="1" customWidth="1"/>
    <col min="8711" max="8712" width="13" style="367" bestFit="1" customWidth="1"/>
    <col min="8713" max="8713" width="12.5703125" style="367" bestFit="1" customWidth="1"/>
    <col min="8714" max="8714" width="13.85546875" style="367" bestFit="1" customWidth="1"/>
    <col min="8715" max="8715" width="12" style="367" bestFit="1" customWidth="1"/>
    <col min="8716" max="8716" width="9.140625" style="367"/>
    <col min="8717" max="8717" width="9.28515625" style="367" bestFit="1" customWidth="1"/>
    <col min="8718" max="8959" width="9.140625" style="367"/>
    <col min="8960" max="8960" width="3.5703125" style="367" customWidth="1"/>
    <col min="8961" max="8961" width="2.5703125" style="367" customWidth="1"/>
    <col min="8962" max="8962" width="31.140625" style="367" customWidth="1"/>
    <col min="8963" max="8963" width="10.140625" style="367" bestFit="1" customWidth="1"/>
    <col min="8964" max="8964" width="13.7109375" style="367" customWidth="1"/>
    <col min="8965" max="8965" width="13.42578125" style="367" bestFit="1" customWidth="1"/>
    <col min="8966" max="8966" width="13.7109375" style="367" bestFit="1" customWidth="1"/>
    <col min="8967" max="8968" width="13" style="367" bestFit="1" customWidth="1"/>
    <col min="8969" max="8969" width="12.5703125" style="367" bestFit="1" customWidth="1"/>
    <col min="8970" max="8970" width="13.85546875" style="367" bestFit="1" customWidth="1"/>
    <col min="8971" max="8971" width="12" style="367" bestFit="1" customWidth="1"/>
    <col min="8972" max="8972" width="9.140625" style="367"/>
    <col min="8973" max="8973" width="9.28515625" style="367" bestFit="1" customWidth="1"/>
    <col min="8974" max="9215" width="9.140625" style="367"/>
    <col min="9216" max="9216" width="3.5703125" style="367" customWidth="1"/>
    <col min="9217" max="9217" width="2.5703125" style="367" customWidth="1"/>
    <col min="9218" max="9218" width="31.140625" style="367" customWidth="1"/>
    <col min="9219" max="9219" width="10.140625" style="367" bestFit="1" customWidth="1"/>
    <col min="9220" max="9220" width="13.7109375" style="367" customWidth="1"/>
    <col min="9221" max="9221" width="13.42578125" style="367" bestFit="1" customWidth="1"/>
    <col min="9222" max="9222" width="13.7109375" style="367" bestFit="1" customWidth="1"/>
    <col min="9223" max="9224" width="13" style="367" bestFit="1" customWidth="1"/>
    <col min="9225" max="9225" width="12.5703125" style="367" bestFit="1" customWidth="1"/>
    <col min="9226" max="9226" width="13.85546875" style="367" bestFit="1" customWidth="1"/>
    <col min="9227" max="9227" width="12" style="367" bestFit="1" customWidth="1"/>
    <col min="9228" max="9228" width="9.140625" style="367"/>
    <col min="9229" max="9229" width="9.28515625" style="367" bestFit="1" customWidth="1"/>
    <col min="9230" max="9471" width="9.140625" style="367"/>
    <col min="9472" max="9472" width="3.5703125" style="367" customWidth="1"/>
    <col min="9473" max="9473" width="2.5703125" style="367" customWidth="1"/>
    <col min="9474" max="9474" width="31.140625" style="367" customWidth="1"/>
    <col min="9475" max="9475" width="10.140625" style="367" bestFit="1" customWidth="1"/>
    <col min="9476" max="9476" width="13.7109375" style="367" customWidth="1"/>
    <col min="9477" max="9477" width="13.42578125" style="367" bestFit="1" customWidth="1"/>
    <col min="9478" max="9478" width="13.7109375" style="367" bestFit="1" customWidth="1"/>
    <col min="9479" max="9480" width="13" style="367" bestFit="1" customWidth="1"/>
    <col min="9481" max="9481" width="12.5703125" style="367" bestFit="1" customWidth="1"/>
    <col min="9482" max="9482" width="13.85546875" style="367" bestFit="1" customWidth="1"/>
    <col min="9483" max="9483" width="12" style="367" bestFit="1" customWidth="1"/>
    <col min="9484" max="9484" width="9.140625" style="367"/>
    <col min="9485" max="9485" width="9.28515625" style="367" bestFit="1" customWidth="1"/>
    <col min="9486" max="9727" width="9.140625" style="367"/>
    <col min="9728" max="9728" width="3.5703125" style="367" customWidth="1"/>
    <col min="9729" max="9729" width="2.5703125" style="367" customWidth="1"/>
    <col min="9730" max="9730" width="31.140625" style="367" customWidth="1"/>
    <col min="9731" max="9731" width="10.140625" style="367" bestFit="1" customWidth="1"/>
    <col min="9732" max="9732" width="13.7109375" style="367" customWidth="1"/>
    <col min="9733" max="9733" width="13.42578125" style="367" bestFit="1" customWidth="1"/>
    <col min="9734" max="9734" width="13.7109375" style="367" bestFit="1" customWidth="1"/>
    <col min="9735" max="9736" width="13" style="367" bestFit="1" customWidth="1"/>
    <col min="9737" max="9737" width="12.5703125" style="367" bestFit="1" customWidth="1"/>
    <col min="9738" max="9738" width="13.85546875" style="367" bestFit="1" customWidth="1"/>
    <col min="9739" max="9739" width="12" style="367" bestFit="1" customWidth="1"/>
    <col min="9740" max="9740" width="9.140625" style="367"/>
    <col min="9741" max="9741" width="9.28515625" style="367" bestFit="1" customWidth="1"/>
    <col min="9742" max="9983" width="9.140625" style="367"/>
    <col min="9984" max="9984" width="3.5703125" style="367" customWidth="1"/>
    <col min="9985" max="9985" width="2.5703125" style="367" customWidth="1"/>
    <col min="9986" max="9986" width="31.140625" style="367" customWidth="1"/>
    <col min="9987" max="9987" width="10.140625" style="367" bestFit="1" customWidth="1"/>
    <col min="9988" max="9988" width="13.7109375" style="367" customWidth="1"/>
    <col min="9989" max="9989" width="13.42578125" style="367" bestFit="1" customWidth="1"/>
    <col min="9990" max="9990" width="13.7109375" style="367" bestFit="1" customWidth="1"/>
    <col min="9991" max="9992" width="13" style="367" bestFit="1" customWidth="1"/>
    <col min="9993" max="9993" width="12.5703125" style="367" bestFit="1" customWidth="1"/>
    <col min="9994" max="9994" width="13.85546875" style="367" bestFit="1" customWidth="1"/>
    <col min="9995" max="9995" width="12" style="367" bestFit="1" customWidth="1"/>
    <col min="9996" max="9996" width="9.140625" style="367"/>
    <col min="9997" max="9997" width="9.28515625" style="367" bestFit="1" customWidth="1"/>
    <col min="9998" max="10239" width="9.140625" style="367"/>
    <col min="10240" max="10240" width="3.5703125" style="367" customWidth="1"/>
    <col min="10241" max="10241" width="2.5703125" style="367" customWidth="1"/>
    <col min="10242" max="10242" width="31.140625" style="367" customWidth="1"/>
    <col min="10243" max="10243" width="10.140625" style="367" bestFit="1" customWidth="1"/>
    <col min="10244" max="10244" width="13.7109375" style="367" customWidth="1"/>
    <col min="10245" max="10245" width="13.42578125" style="367" bestFit="1" customWidth="1"/>
    <col min="10246" max="10246" width="13.7109375" style="367" bestFit="1" customWidth="1"/>
    <col min="10247" max="10248" width="13" style="367" bestFit="1" customWidth="1"/>
    <col min="10249" max="10249" width="12.5703125" style="367" bestFit="1" customWidth="1"/>
    <col min="10250" max="10250" width="13.85546875" style="367" bestFit="1" customWidth="1"/>
    <col min="10251" max="10251" width="12" style="367" bestFit="1" customWidth="1"/>
    <col min="10252" max="10252" width="9.140625" style="367"/>
    <col min="10253" max="10253" width="9.28515625" style="367" bestFit="1" customWidth="1"/>
    <col min="10254" max="10495" width="9.140625" style="367"/>
    <col min="10496" max="10496" width="3.5703125" style="367" customWidth="1"/>
    <col min="10497" max="10497" width="2.5703125" style="367" customWidth="1"/>
    <col min="10498" max="10498" width="31.140625" style="367" customWidth="1"/>
    <col min="10499" max="10499" width="10.140625" style="367" bestFit="1" customWidth="1"/>
    <col min="10500" max="10500" width="13.7109375" style="367" customWidth="1"/>
    <col min="10501" max="10501" width="13.42578125" style="367" bestFit="1" customWidth="1"/>
    <col min="10502" max="10502" width="13.7109375" style="367" bestFit="1" customWidth="1"/>
    <col min="10503" max="10504" width="13" style="367" bestFit="1" customWidth="1"/>
    <col min="10505" max="10505" width="12.5703125" style="367" bestFit="1" customWidth="1"/>
    <col min="10506" max="10506" width="13.85546875" style="367" bestFit="1" customWidth="1"/>
    <col min="10507" max="10507" width="12" style="367" bestFit="1" customWidth="1"/>
    <col min="10508" max="10508" width="9.140625" style="367"/>
    <col min="10509" max="10509" width="9.28515625" style="367" bestFit="1" customWidth="1"/>
    <col min="10510" max="10751" width="9.140625" style="367"/>
    <col min="10752" max="10752" width="3.5703125" style="367" customWidth="1"/>
    <col min="10753" max="10753" width="2.5703125" style="367" customWidth="1"/>
    <col min="10754" max="10754" width="31.140625" style="367" customWidth="1"/>
    <col min="10755" max="10755" width="10.140625" style="367" bestFit="1" customWidth="1"/>
    <col min="10756" max="10756" width="13.7109375" style="367" customWidth="1"/>
    <col min="10757" max="10757" width="13.42578125" style="367" bestFit="1" customWidth="1"/>
    <col min="10758" max="10758" width="13.7109375" style="367" bestFit="1" customWidth="1"/>
    <col min="10759" max="10760" width="13" style="367" bestFit="1" customWidth="1"/>
    <col min="10761" max="10761" width="12.5703125" style="367" bestFit="1" customWidth="1"/>
    <col min="10762" max="10762" width="13.85546875" style="367" bestFit="1" customWidth="1"/>
    <col min="10763" max="10763" width="12" style="367" bestFit="1" customWidth="1"/>
    <col min="10764" max="10764" width="9.140625" style="367"/>
    <col min="10765" max="10765" width="9.28515625" style="367" bestFit="1" customWidth="1"/>
    <col min="10766" max="11007" width="9.140625" style="367"/>
    <col min="11008" max="11008" width="3.5703125" style="367" customWidth="1"/>
    <col min="11009" max="11009" width="2.5703125" style="367" customWidth="1"/>
    <col min="11010" max="11010" width="31.140625" style="367" customWidth="1"/>
    <col min="11011" max="11011" width="10.140625" style="367" bestFit="1" customWidth="1"/>
    <col min="11012" max="11012" width="13.7109375" style="367" customWidth="1"/>
    <col min="11013" max="11013" width="13.42578125" style="367" bestFit="1" customWidth="1"/>
    <col min="11014" max="11014" width="13.7109375" style="367" bestFit="1" customWidth="1"/>
    <col min="11015" max="11016" width="13" style="367" bestFit="1" customWidth="1"/>
    <col min="11017" max="11017" width="12.5703125" style="367" bestFit="1" customWidth="1"/>
    <col min="11018" max="11018" width="13.85546875" style="367" bestFit="1" customWidth="1"/>
    <col min="11019" max="11019" width="12" style="367" bestFit="1" customWidth="1"/>
    <col min="11020" max="11020" width="9.140625" style="367"/>
    <col min="11021" max="11021" width="9.28515625" style="367" bestFit="1" customWidth="1"/>
    <col min="11022" max="11263" width="9.140625" style="367"/>
    <col min="11264" max="11264" width="3.5703125" style="367" customWidth="1"/>
    <col min="11265" max="11265" width="2.5703125" style="367" customWidth="1"/>
    <col min="11266" max="11266" width="31.140625" style="367" customWidth="1"/>
    <col min="11267" max="11267" width="10.140625" style="367" bestFit="1" customWidth="1"/>
    <col min="11268" max="11268" width="13.7109375" style="367" customWidth="1"/>
    <col min="11269" max="11269" width="13.42578125" style="367" bestFit="1" customWidth="1"/>
    <col min="11270" max="11270" width="13.7109375" style="367" bestFit="1" customWidth="1"/>
    <col min="11271" max="11272" width="13" style="367" bestFit="1" customWidth="1"/>
    <col min="11273" max="11273" width="12.5703125" style="367" bestFit="1" customWidth="1"/>
    <col min="11274" max="11274" width="13.85546875" style="367" bestFit="1" customWidth="1"/>
    <col min="11275" max="11275" width="12" style="367" bestFit="1" customWidth="1"/>
    <col min="11276" max="11276" width="9.140625" style="367"/>
    <col min="11277" max="11277" width="9.28515625" style="367" bestFit="1" customWidth="1"/>
    <col min="11278" max="11519" width="9.140625" style="367"/>
    <col min="11520" max="11520" width="3.5703125" style="367" customWidth="1"/>
    <col min="11521" max="11521" width="2.5703125" style="367" customWidth="1"/>
    <col min="11522" max="11522" width="31.140625" style="367" customWidth="1"/>
    <col min="11523" max="11523" width="10.140625" style="367" bestFit="1" customWidth="1"/>
    <col min="11524" max="11524" width="13.7109375" style="367" customWidth="1"/>
    <col min="11525" max="11525" width="13.42578125" style="367" bestFit="1" customWidth="1"/>
    <col min="11526" max="11526" width="13.7109375" style="367" bestFit="1" customWidth="1"/>
    <col min="11527" max="11528" width="13" style="367" bestFit="1" customWidth="1"/>
    <col min="11529" max="11529" width="12.5703125" style="367" bestFit="1" customWidth="1"/>
    <col min="11530" max="11530" width="13.85546875" style="367" bestFit="1" customWidth="1"/>
    <col min="11531" max="11531" width="12" style="367" bestFit="1" customWidth="1"/>
    <col min="11532" max="11532" width="9.140625" style="367"/>
    <col min="11533" max="11533" width="9.28515625" style="367" bestFit="1" customWidth="1"/>
    <col min="11534" max="11775" width="9.140625" style="367"/>
    <col min="11776" max="11776" width="3.5703125" style="367" customWidth="1"/>
    <col min="11777" max="11777" width="2.5703125" style="367" customWidth="1"/>
    <col min="11778" max="11778" width="31.140625" style="367" customWidth="1"/>
    <col min="11779" max="11779" width="10.140625" style="367" bestFit="1" customWidth="1"/>
    <col min="11780" max="11780" width="13.7109375" style="367" customWidth="1"/>
    <col min="11781" max="11781" width="13.42578125" style="367" bestFit="1" customWidth="1"/>
    <col min="11782" max="11782" width="13.7109375" style="367" bestFit="1" customWidth="1"/>
    <col min="11783" max="11784" width="13" style="367" bestFit="1" customWidth="1"/>
    <col min="11785" max="11785" width="12.5703125" style="367" bestFit="1" customWidth="1"/>
    <col min="11786" max="11786" width="13.85546875" style="367" bestFit="1" customWidth="1"/>
    <col min="11787" max="11787" width="12" style="367" bestFit="1" customWidth="1"/>
    <col min="11788" max="11788" width="9.140625" style="367"/>
    <col min="11789" max="11789" width="9.28515625" style="367" bestFit="1" customWidth="1"/>
    <col min="11790" max="12031" width="9.140625" style="367"/>
    <col min="12032" max="12032" width="3.5703125" style="367" customWidth="1"/>
    <col min="12033" max="12033" width="2.5703125" style="367" customWidth="1"/>
    <col min="12034" max="12034" width="31.140625" style="367" customWidth="1"/>
    <col min="12035" max="12035" width="10.140625" style="367" bestFit="1" customWidth="1"/>
    <col min="12036" max="12036" width="13.7109375" style="367" customWidth="1"/>
    <col min="12037" max="12037" width="13.42578125" style="367" bestFit="1" customWidth="1"/>
    <col min="12038" max="12038" width="13.7109375" style="367" bestFit="1" customWidth="1"/>
    <col min="12039" max="12040" width="13" style="367" bestFit="1" customWidth="1"/>
    <col min="12041" max="12041" width="12.5703125" style="367" bestFit="1" customWidth="1"/>
    <col min="12042" max="12042" width="13.85546875" style="367" bestFit="1" customWidth="1"/>
    <col min="12043" max="12043" width="12" style="367" bestFit="1" customWidth="1"/>
    <col min="12044" max="12044" width="9.140625" style="367"/>
    <col min="12045" max="12045" width="9.28515625" style="367" bestFit="1" customWidth="1"/>
    <col min="12046" max="12287" width="9.140625" style="367"/>
    <col min="12288" max="12288" width="3.5703125" style="367" customWidth="1"/>
    <col min="12289" max="12289" width="2.5703125" style="367" customWidth="1"/>
    <col min="12290" max="12290" width="31.140625" style="367" customWidth="1"/>
    <col min="12291" max="12291" width="10.140625" style="367" bestFit="1" customWidth="1"/>
    <col min="12292" max="12292" width="13.7109375" style="367" customWidth="1"/>
    <col min="12293" max="12293" width="13.42578125" style="367" bestFit="1" customWidth="1"/>
    <col min="12294" max="12294" width="13.7109375" style="367" bestFit="1" customWidth="1"/>
    <col min="12295" max="12296" width="13" style="367" bestFit="1" customWidth="1"/>
    <col min="12297" max="12297" width="12.5703125" style="367" bestFit="1" customWidth="1"/>
    <col min="12298" max="12298" width="13.85546875" style="367" bestFit="1" customWidth="1"/>
    <col min="12299" max="12299" width="12" style="367" bestFit="1" customWidth="1"/>
    <col min="12300" max="12300" width="9.140625" style="367"/>
    <col min="12301" max="12301" width="9.28515625" style="367" bestFit="1" customWidth="1"/>
    <col min="12302" max="12543" width="9.140625" style="367"/>
    <col min="12544" max="12544" width="3.5703125" style="367" customWidth="1"/>
    <col min="12545" max="12545" width="2.5703125" style="367" customWidth="1"/>
    <col min="12546" max="12546" width="31.140625" style="367" customWidth="1"/>
    <col min="12547" max="12547" width="10.140625" style="367" bestFit="1" customWidth="1"/>
    <col min="12548" max="12548" width="13.7109375" style="367" customWidth="1"/>
    <col min="12549" max="12549" width="13.42578125" style="367" bestFit="1" customWidth="1"/>
    <col min="12550" max="12550" width="13.7109375" style="367" bestFit="1" customWidth="1"/>
    <col min="12551" max="12552" width="13" style="367" bestFit="1" customWidth="1"/>
    <col min="12553" max="12553" width="12.5703125" style="367" bestFit="1" customWidth="1"/>
    <col min="12554" max="12554" width="13.85546875" style="367" bestFit="1" customWidth="1"/>
    <col min="12555" max="12555" width="12" style="367" bestFit="1" customWidth="1"/>
    <col min="12556" max="12556" width="9.140625" style="367"/>
    <col min="12557" max="12557" width="9.28515625" style="367" bestFit="1" customWidth="1"/>
    <col min="12558" max="12799" width="9.140625" style="367"/>
    <col min="12800" max="12800" width="3.5703125" style="367" customWidth="1"/>
    <col min="12801" max="12801" width="2.5703125" style="367" customWidth="1"/>
    <col min="12802" max="12802" width="31.140625" style="367" customWidth="1"/>
    <col min="12803" max="12803" width="10.140625" style="367" bestFit="1" customWidth="1"/>
    <col min="12804" max="12804" width="13.7109375" style="367" customWidth="1"/>
    <col min="12805" max="12805" width="13.42578125" style="367" bestFit="1" customWidth="1"/>
    <col min="12806" max="12806" width="13.7109375" style="367" bestFit="1" customWidth="1"/>
    <col min="12807" max="12808" width="13" style="367" bestFit="1" customWidth="1"/>
    <col min="12809" max="12809" width="12.5703125" style="367" bestFit="1" customWidth="1"/>
    <col min="12810" max="12810" width="13.85546875" style="367" bestFit="1" customWidth="1"/>
    <col min="12811" max="12811" width="12" style="367" bestFit="1" customWidth="1"/>
    <col min="12812" max="12812" width="9.140625" style="367"/>
    <col min="12813" max="12813" width="9.28515625" style="367" bestFit="1" customWidth="1"/>
    <col min="12814" max="13055" width="9.140625" style="367"/>
    <col min="13056" max="13056" width="3.5703125" style="367" customWidth="1"/>
    <col min="13057" max="13057" width="2.5703125" style="367" customWidth="1"/>
    <col min="13058" max="13058" width="31.140625" style="367" customWidth="1"/>
    <col min="13059" max="13059" width="10.140625" style="367" bestFit="1" customWidth="1"/>
    <col min="13060" max="13060" width="13.7109375" style="367" customWidth="1"/>
    <col min="13061" max="13061" width="13.42578125" style="367" bestFit="1" customWidth="1"/>
    <col min="13062" max="13062" width="13.7109375" style="367" bestFit="1" customWidth="1"/>
    <col min="13063" max="13064" width="13" style="367" bestFit="1" customWidth="1"/>
    <col min="13065" max="13065" width="12.5703125" style="367" bestFit="1" customWidth="1"/>
    <col min="13066" max="13066" width="13.85546875" style="367" bestFit="1" customWidth="1"/>
    <col min="13067" max="13067" width="12" style="367" bestFit="1" customWidth="1"/>
    <col min="13068" max="13068" width="9.140625" style="367"/>
    <col min="13069" max="13069" width="9.28515625" style="367" bestFit="1" customWidth="1"/>
    <col min="13070" max="13311" width="9.140625" style="367"/>
    <col min="13312" max="13312" width="3.5703125" style="367" customWidth="1"/>
    <col min="13313" max="13313" width="2.5703125" style="367" customWidth="1"/>
    <col min="13314" max="13314" width="31.140625" style="367" customWidth="1"/>
    <col min="13315" max="13315" width="10.140625" style="367" bestFit="1" customWidth="1"/>
    <col min="13316" max="13316" width="13.7109375" style="367" customWidth="1"/>
    <col min="13317" max="13317" width="13.42578125" style="367" bestFit="1" customWidth="1"/>
    <col min="13318" max="13318" width="13.7109375" style="367" bestFit="1" customWidth="1"/>
    <col min="13319" max="13320" width="13" style="367" bestFit="1" customWidth="1"/>
    <col min="13321" max="13321" width="12.5703125" style="367" bestFit="1" customWidth="1"/>
    <col min="13322" max="13322" width="13.85546875" style="367" bestFit="1" customWidth="1"/>
    <col min="13323" max="13323" width="12" style="367" bestFit="1" customWidth="1"/>
    <col min="13324" max="13324" width="9.140625" style="367"/>
    <col min="13325" max="13325" width="9.28515625" style="367" bestFit="1" customWidth="1"/>
    <col min="13326" max="13567" width="9.140625" style="367"/>
    <col min="13568" max="13568" width="3.5703125" style="367" customWidth="1"/>
    <col min="13569" max="13569" width="2.5703125" style="367" customWidth="1"/>
    <col min="13570" max="13570" width="31.140625" style="367" customWidth="1"/>
    <col min="13571" max="13571" width="10.140625" style="367" bestFit="1" customWidth="1"/>
    <col min="13572" max="13572" width="13.7109375" style="367" customWidth="1"/>
    <col min="13573" max="13573" width="13.42578125" style="367" bestFit="1" customWidth="1"/>
    <col min="13574" max="13574" width="13.7109375" style="367" bestFit="1" customWidth="1"/>
    <col min="13575" max="13576" width="13" style="367" bestFit="1" customWidth="1"/>
    <col min="13577" max="13577" width="12.5703125" style="367" bestFit="1" customWidth="1"/>
    <col min="13578" max="13578" width="13.85546875" style="367" bestFit="1" customWidth="1"/>
    <col min="13579" max="13579" width="12" style="367" bestFit="1" customWidth="1"/>
    <col min="13580" max="13580" width="9.140625" style="367"/>
    <col min="13581" max="13581" width="9.28515625" style="367" bestFit="1" customWidth="1"/>
    <col min="13582" max="13823" width="9.140625" style="367"/>
    <col min="13824" max="13824" width="3.5703125" style="367" customWidth="1"/>
    <col min="13825" max="13825" width="2.5703125" style="367" customWidth="1"/>
    <col min="13826" max="13826" width="31.140625" style="367" customWidth="1"/>
    <col min="13827" max="13827" width="10.140625" style="367" bestFit="1" customWidth="1"/>
    <col min="13828" max="13828" width="13.7109375" style="367" customWidth="1"/>
    <col min="13829" max="13829" width="13.42578125" style="367" bestFit="1" customWidth="1"/>
    <col min="13830" max="13830" width="13.7109375" style="367" bestFit="1" customWidth="1"/>
    <col min="13831" max="13832" width="13" style="367" bestFit="1" customWidth="1"/>
    <col min="13833" max="13833" width="12.5703125" style="367" bestFit="1" customWidth="1"/>
    <col min="13834" max="13834" width="13.85546875" style="367" bestFit="1" customWidth="1"/>
    <col min="13835" max="13835" width="12" style="367" bestFit="1" customWidth="1"/>
    <col min="13836" max="13836" width="9.140625" style="367"/>
    <col min="13837" max="13837" width="9.28515625" style="367" bestFit="1" customWidth="1"/>
    <col min="13838" max="14079" width="9.140625" style="367"/>
    <col min="14080" max="14080" width="3.5703125" style="367" customWidth="1"/>
    <col min="14081" max="14081" width="2.5703125" style="367" customWidth="1"/>
    <col min="14082" max="14082" width="31.140625" style="367" customWidth="1"/>
    <col min="14083" max="14083" width="10.140625" style="367" bestFit="1" customWidth="1"/>
    <col min="14084" max="14084" width="13.7109375" style="367" customWidth="1"/>
    <col min="14085" max="14085" width="13.42578125" style="367" bestFit="1" customWidth="1"/>
    <col min="14086" max="14086" width="13.7109375" style="367" bestFit="1" customWidth="1"/>
    <col min="14087" max="14088" width="13" style="367" bestFit="1" customWidth="1"/>
    <col min="14089" max="14089" width="12.5703125" style="367" bestFit="1" customWidth="1"/>
    <col min="14090" max="14090" width="13.85546875" style="367" bestFit="1" customWidth="1"/>
    <col min="14091" max="14091" width="12" style="367" bestFit="1" customWidth="1"/>
    <col min="14092" max="14092" width="9.140625" style="367"/>
    <col min="14093" max="14093" width="9.28515625" style="367" bestFit="1" customWidth="1"/>
    <col min="14094" max="14335" width="9.140625" style="367"/>
    <col min="14336" max="14336" width="3.5703125" style="367" customWidth="1"/>
    <col min="14337" max="14337" width="2.5703125" style="367" customWidth="1"/>
    <col min="14338" max="14338" width="31.140625" style="367" customWidth="1"/>
    <col min="14339" max="14339" width="10.140625" style="367" bestFit="1" customWidth="1"/>
    <col min="14340" max="14340" width="13.7109375" style="367" customWidth="1"/>
    <col min="14341" max="14341" width="13.42578125" style="367" bestFit="1" customWidth="1"/>
    <col min="14342" max="14342" width="13.7109375" style="367" bestFit="1" customWidth="1"/>
    <col min="14343" max="14344" width="13" style="367" bestFit="1" customWidth="1"/>
    <col min="14345" max="14345" width="12.5703125" style="367" bestFit="1" customWidth="1"/>
    <col min="14346" max="14346" width="13.85546875" style="367" bestFit="1" customWidth="1"/>
    <col min="14347" max="14347" width="12" style="367" bestFit="1" customWidth="1"/>
    <col min="14348" max="14348" width="9.140625" style="367"/>
    <col min="14349" max="14349" width="9.28515625" style="367" bestFit="1" customWidth="1"/>
    <col min="14350" max="14591" width="9.140625" style="367"/>
    <col min="14592" max="14592" width="3.5703125" style="367" customWidth="1"/>
    <col min="14593" max="14593" width="2.5703125" style="367" customWidth="1"/>
    <col min="14594" max="14594" width="31.140625" style="367" customWidth="1"/>
    <col min="14595" max="14595" width="10.140625" style="367" bestFit="1" customWidth="1"/>
    <col min="14596" max="14596" width="13.7109375" style="367" customWidth="1"/>
    <col min="14597" max="14597" width="13.42578125" style="367" bestFit="1" customWidth="1"/>
    <col min="14598" max="14598" width="13.7109375" style="367" bestFit="1" customWidth="1"/>
    <col min="14599" max="14600" width="13" style="367" bestFit="1" customWidth="1"/>
    <col min="14601" max="14601" width="12.5703125" style="367" bestFit="1" customWidth="1"/>
    <col min="14602" max="14602" width="13.85546875" style="367" bestFit="1" customWidth="1"/>
    <col min="14603" max="14603" width="12" style="367" bestFit="1" customWidth="1"/>
    <col min="14604" max="14604" width="9.140625" style="367"/>
    <col min="14605" max="14605" width="9.28515625" style="367" bestFit="1" customWidth="1"/>
    <col min="14606" max="14847" width="9.140625" style="367"/>
    <col min="14848" max="14848" width="3.5703125" style="367" customWidth="1"/>
    <col min="14849" max="14849" width="2.5703125" style="367" customWidth="1"/>
    <col min="14850" max="14850" width="31.140625" style="367" customWidth="1"/>
    <col min="14851" max="14851" width="10.140625" style="367" bestFit="1" customWidth="1"/>
    <col min="14852" max="14852" width="13.7109375" style="367" customWidth="1"/>
    <col min="14853" max="14853" width="13.42578125" style="367" bestFit="1" customWidth="1"/>
    <col min="14854" max="14854" width="13.7109375" style="367" bestFit="1" customWidth="1"/>
    <col min="14855" max="14856" width="13" style="367" bestFit="1" customWidth="1"/>
    <col min="14857" max="14857" width="12.5703125" style="367" bestFit="1" customWidth="1"/>
    <col min="14858" max="14858" width="13.85546875" style="367" bestFit="1" customWidth="1"/>
    <col min="14859" max="14859" width="12" style="367" bestFit="1" customWidth="1"/>
    <col min="14860" max="14860" width="9.140625" style="367"/>
    <col min="14861" max="14861" width="9.28515625" style="367" bestFit="1" customWidth="1"/>
    <col min="14862" max="15103" width="9.140625" style="367"/>
    <col min="15104" max="15104" width="3.5703125" style="367" customWidth="1"/>
    <col min="15105" max="15105" width="2.5703125" style="367" customWidth="1"/>
    <col min="15106" max="15106" width="31.140625" style="367" customWidth="1"/>
    <col min="15107" max="15107" width="10.140625" style="367" bestFit="1" customWidth="1"/>
    <col min="15108" max="15108" width="13.7109375" style="367" customWidth="1"/>
    <col min="15109" max="15109" width="13.42578125" style="367" bestFit="1" customWidth="1"/>
    <col min="15110" max="15110" width="13.7109375" style="367" bestFit="1" customWidth="1"/>
    <col min="15111" max="15112" width="13" style="367" bestFit="1" customWidth="1"/>
    <col min="15113" max="15113" width="12.5703125" style="367" bestFit="1" customWidth="1"/>
    <col min="15114" max="15114" width="13.85546875" style="367" bestFit="1" customWidth="1"/>
    <col min="15115" max="15115" width="12" style="367" bestFit="1" customWidth="1"/>
    <col min="15116" max="15116" width="9.140625" style="367"/>
    <col min="15117" max="15117" width="9.28515625" style="367" bestFit="1" customWidth="1"/>
    <col min="15118" max="15359" width="9.140625" style="367"/>
    <col min="15360" max="15360" width="3.5703125" style="367" customWidth="1"/>
    <col min="15361" max="15361" width="2.5703125" style="367" customWidth="1"/>
    <col min="15362" max="15362" width="31.140625" style="367" customWidth="1"/>
    <col min="15363" max="15363" width="10.140625" style="367" bestFit="1" customWidth="1"/>
    <col min="15364" max="15364" width="13.7109375" style="367" customWidth="1"/>
    <col min="15365" max="15365" width="13.42578125" style="367" bestFit="1" customWidth="1"/>
    <col min="15366" max="15366" width="13.7109375" style="367" bestFit="1" customWidth="1"/>
    <col min="15367" max="15368" width="13" style="367" bestFit="1" customWidth="1"/>
    <col min="15369" max="15369" width="12.5703125" style="367" bestFit="1" customWidth="1"/>
    <col min="15370" max="15370" width="13.85546875" style="367" bestFit="1" customWidth="1"/>
    <col min="15371" max="15371" width="12" style="367" bestFit="1" customWidth="1"/>
    <col min="15372" max="15372" width="9.140625" style="367"/>
    <col min="15373" max="15373" width="9.28515625" style="367" bestFit="1" customWidth="1"/>
    <col min="15374" max="15615" width="9.140625" style="367"/>
    <col min="15616" max="15616" width="3.5703125" style="367" customWidth="1"/>
    <col min="15617" max="15617" width="2.5703125" style="367" customWidth="1"/>
    <col min="15618" max="15618" width="31.140625" style="367" customWidth="1"/>
    <col min="15619" max="15619" width="10.140625" style="367" bestFit="1" customWidth="1"/>
    <col min="15620" max="15620" width="13.7109375" style="367" customWidth="1"/>
    <col min="15621" max="15621" width="13.42578125" style="367" bestFit="1" customWidth="1"/>
    <col min="15622" max="15622" width="13.7109375" style="367" bestFit="1" customWidth="1"/>
    <col min="15623" max="15624" width="13" style="367" bestFit="1" customWidth="1"/>
    <col min="15625" max="15625" width="12.5703125" style="367" bestFit="1" customWidth="1"/>
    <col min="15626" max="15626" width="13.85546875" style="367" bestFit="1" customWidth="1"/>
    <col min="15627" max="15627" width="12" style="367" bestFit="1" customWidth="1"/>
    <col min="15628" max="15628" width="9.140625" style="367"/>
    <col min="15629" max="15629" width="9.28515625" style="367" bestFit="1" customWidth="1"/>
    <col min="15630" max="15871" width="9.140625" style="367"/>
    <col min="15872" max="15872" width="3.5703125" style="367" customWidth="1"/>
    <col min="15873" max="15873" width="2.5703125" style="367" customWidth="1"/>
    <col min="15874" max="15874" width="31.140625" style="367" customWidth="1"/>
    <col min="15875" max="15875" width="10.140625" style="367" bestFit="1" customWidth="1"/>
    <col min="15876" max="15876" width="13.7109375" style="367" customWidth="1"/>
    <col min="15877" max="15877" width="13.42578125" style="367" bestFit="1" customWidth="1"/>
    <col min="15878" max="15878" width="13.7109375" style="367" bestFit="1" customWidth="1"/>
    <col min="15879" max="15880" width="13" style="367" bestFit="1" customWidth="1"/>
    <col min="15881" max="15881" width="12.5703125" style="367" bestFit="1" customWidth="1"/>
    <col min="15882" max="15882" width="13.85546875" style="367" bestFit="1" customWidth="1"/>
    <col min="15883" max="15883" width="12" style="367" bestFit="1" customWidth="1"/>
    <col min="15884" max="15884" width="9.140625" style="367"/>
    <col min="15885" max="15885" width="9.28515625" style="367" bestFit="1" customWidth="1"/>
    <col min="15886" max="16127" width="9.140625" style="367"/>
    <col min="16128" max="16128" width="3.5703125" style="367" customWidth="1"/>
    <col min="16129" max="16129" width="2.5703125" style="367" customWidth="1"/>
    <col min="16130" max="16130" width="31.140625" style="367" customWidth="1"/>
    <col min="16131" max="16131" width="10.140625" style="367" bestFit="1" customWidth="1"/>
    <col min="16132" max="16132" width="13.7109375" style="367" customWidth="1"/>
    <col min="16133" max="16133" width="13.42578125" style="367" bestFit="1" customWidth="1"/>
    <col min="16134" max="16134" width="13.7109375" style="367" bestFit="1" customWidth="1"/>
    <col min="16135" max="16136" width="13" style="367" bestFit="1" customWidth="1"/>
    <col min="16137" max="16137" width="12.5703125" style="367" bestFit="1" customWidth="1"/>
    <col min="16138" max="16138" width="13.85546875" style="367" bestFit="1" customWidth="1"/>
    <col min="16139" max="16139" width="12" style="367" bestFit="1" customWidth="1"/>
    <col min="16140" max="16140" width="9.140625" style="367"/>
    <col min="16141" max="16141" width="9.28515625" style="367" bestFit="1" customWidth="1"/>
    <col min="16142" max="16384" width="9.140625" style="367"/>
  </cols>
  <sheetData>
    <row r="1" spans="2:14">
      <c r="B1" s="366" t="s">
        <v>213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2:14">
      <c r="B2" s="368" t="s">
        <v>242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2:14">
      <c r="B3" s="369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2:14">
      <c r="B4" s="370"/>
    </row>
    <row r="5" spans="2:14">
      <c r="F5" s="371"/>
      <c r="G5" s="371" t="s">
        <v>165</v>
      </c>
      <c r="H5" s="371" t="s">
        <v>166</v>
      </c>
      <c r="I5" s="371"/>
      <c r="J5" s="371" t="s">
        <v>167</v>
      </c>
      <c r="K5" s="371" t="s">
        <v>168</v>
      </c>
      <c r="L5" s="371"/>
    </row>
    <row r="6" spans="2:14">
      <c r="D6" s="371" t="s">
        <v>169</v>
      </c>
      <c r="F6" s="371" t="s">
        <v>170</v>
      </c>
      <c r="G6" s="371" t="s">
        <v>171</v>
      </c>
      <c r="H6" s="371" t="s">
        <v>172</v>
      </c>
      <c r="I6" s="371" t="s">
        <v>173</v>
      </c>
      <c r="J6" s="371" t="s">
        <v>174</v>
      </c>
      <c r="K6" s="371" t="s">
        <v>175</v>
      </c>
      <c r="L6" s="371"/>
    </row>
    <row r="7" spans="2:14">
      <c r="D7" s="372" t="s">
        <v>176</v>
      </c>
      <c r="E7" s="372" t="s">
        <v>0</v>
      </c>
      <c r="F7" s="372" t="s">
        <v>177</v>
      </c>
      <c r="G7" s="372" t="s">
        <v>178</v>
      </c>
      <c r="H7" s="372" t="s">
        <v>179</v>
      </c>
      <c r="I7" s="372" t="s">
        <v>180</v>
      </c>
      <c r="J7" s="372" t="s">
        <v>180</v>
      </c>
      <c r="K7" s="372" t="s">
        <v>180</v>
      </c>
      <c r="L7" s="372" t="s">
        <v>181</v>
      </c>
      <c r="N7" s="367" t="s">
        <v>212</v>
      </c>
    </row>
    <row r="8" spans="2:14">
      <c r="B8" s="373" t="s">
        <v>184</v>
      </c>
      <c r="E8" s="374"/>
      <c r="F8" s="374"/>
      <c r="G8" s="374"/>
      <c r="H8" s="374"/>
      <c r="I8" s="374"/>
      <c r="J8" s="374"/>
      <c r="K8" s="374"/>
      <c r="L8" s="374"/>
      <c r="N8" s="375"/>
    </row>
    <row r="9" spans="2:14">
      <c r="C9" s="367" t="s">
        <v>182</v>
      </c>
      <c r="E9" s="374">
        <f>('COS-2015'!$E$35+'COS-2015'!$E$29)*'CRM Forecast Summary'!E34</f>
        <v>3586114.0439757407</v>
      </c>
      <c r="F9" s="376">
        <f>$E$9*'2014 Allocators'!E$18</f>
        <v>2331063.2249086639</v>
      </c>
      <c r="G9" s="376">
        <f>$E$9*'2014 Allocators'!F$18</f>
        <v>821917.17154404672</v>
      </c>
      <c r="H9" s="376">
        <f>$E$9*'2014 Allocators'!G$18</f>
        <v>197996.69024140405</v>
      </c>
      <c r="I9" s="376">
        <f>$E$9*'2014 Allocators'!H$18</f>
        <v>93308.846585296225</v>
      </c>
      <c r="J9" s="376">
        <f>$E$9*'2014 Allocators'!I$18</f>
        <v>18870.513202618953</v>
      </c>
      <c r="K9" s="376">
        <f>$E$9*'2014 Allocators'!J$18</f>
        <v>87225.46678255577</v>
      </c>
      <c r="L9" s="376">
        <f>$E$9*'2014 Allocators'!K$18</f>
        <v>35732.130711155718</v>
      </c>
      <c r="N9" s="375">
        <f t="shared" ref="N9:N16" si="0">SUM(F9:L9)-E9</f>
        <v>0</v>
      </c>
    </row>
    <row r="10" spans="2:14">
      <c r="C10" s="367" t="s">
        <v>183</v>
      </c>
      <c r="E10" s="374">
        <f>('COS-2015'!$E$35+'COS-2015'!$E$29)*'CRM Forecast Summary'!E35</f>
        <v>241219.3351823288</v>
      </c>
      <c r="F10" s="376">
        <f>$E$10*'2014 Allocators'!E$13</f>
        <v>176497.72435461316</v>
      </c>
      <c r="G10" s="376">
        <f>$E$10*'2014 Allocators'!F$13</f>
        <v>61574.355745764115</v>
      </c>
      <c r="H10" s="376">
        <f>$E$10*'2014 Allocators'!G$13</f>
        <v>1825.486238675413</v>
      </c>
      <c r="I10" s="376">
        <f>$E$10*'2014 Allocators'!H$13</f>
        <v>746.04257555029642</v>
      </c>
      <c r="J10" s="376">
        <f>$E$10*'2014 Allocators'!I$13</f>
        <v>390.84621152271484</v>
      </c>
      <c r="K10" s="376">
        <f>$E$10*'2014 Allocators'!J$13</f>
        <v>98.17183480791023</v>
      </c>
      <c r="L10" s="376">
        <f>$E$10*'2014 Allocators'!K$13</f>
        <v>86.708221395107131</v>
      </c>
      <c r="N10" s="375">
        <f t="shared" si="0"/>
        <v>0</v>
      </c>
    </row>
    <row r="11" spans="2:14">
      <c r="C11" s="367" t="s">
        <v>0</v>
      </c>
      <c r="E11" s="377">
        <f>SUM(E9:E10)</f>
        <v>3827333.3791580694</v>
      </c>
      <c r="F11" s="377">
        <f t="shared" ref="F11:L11" si="1">SUM(F9:F10)</f>
        <v>2507560.949263277</v>
      </c>
      <c r="G11" s="377">
        <f t="shared" si="1"/>
        <v>883491.52728981082</v>
      </c>
      <c r="H11" s="377">
        <f t="shared" si="1"/>
        <v>199822.17648007948</v>
      </c>
      <c r="I11" s="377">
        <f t="shared" si="1"/>
        <v>94054.88916084652</v>
      </c>
      <c r="J11" s="377">
        <f t="shared" si="1"/>
        <v>19261.359414141669</v>
      </c>
      <c r="K11" s="377">
        <f t="shared" si="1"/>
        <v>87323.638617363686</v>
      </c>
      <c r="L11" s="377">
        <f t="shared" si="1"/>
        <v>35818.838932550825</v>
      </c>
      <c r="N11" s="375"/>
    </row>
    <row r="12" spans="2:14">
      <c r="E12" s="374"/>
      <c r="F12" s="374"/>
      <c r="G12" s="374"/>
      <c r="H12" s="374"/>
      <c r="I12" s="374"/>
      <c r="J12" s="374"/>
      <c r="K12" s="374"/>
      <c r="L12" s="374"/>
      <c r="N12" s="375"/>
    </row>
    <row r="13" spans="2:14" s="373" customFormat="1">
      <c r="B13" s="373" t="s">
        <v>3</v>
      </c>
      <c r="E13" s="378"/>
      <c r="F13" s="378"/>
      <c r="G13" s="378"/>
      <c r="H13" s="378"/>
      <c r="I13" s="378"/>
      <c r="J13" s="378"/>
      <c r="K13" s="378"/>
      <c r="L13" s="378"/>
      <c r="N13" s="375">
        <f t="shared" si="0"/>
        <v>0</v>
      </c>
    </row>
    <row r="14" spans="2:14" s="373" customFormat="1">
      <c r="C14" s="373" t="s">
        <v>182</v>
      </c>
      <c r="D14" s="373">
        <v>376</v>
      </c>
      <c r="E14" s="379">
        <f>'CRM Forecast Summary'!E39</f>
        <v>979950.78642948298</v>
      </c>
      <c r="F14" s="380">
        <f>$E$14*'2014 Allocators'!E$18</f>
        <v>636992.35787091008</v>
      </c>
      <c r="G14" s="380">
        <f>$E$14*'2014 Allocators'!F$18</f>
        <v>224599.20927153132</v>
      </c>
      <c r="H14" s="380">
        <f>$E$14*'2014 Allocators'!G$18</f>
        <v>54105.08699198837</v>
      </c>
      <c r="I14" s="380">
        <f>$E$14*'2014 Allocators'!H$18</f>
        <v>25497.816430488168</v>
      </c>
      <c r="J14" s="380">
        <f>$E$14*'2014 Allocators'!I$18</f>
        <v>5156.6051794418281</v>
      </c>
      <c r="K14" s="380">
        <f>$E$14*'2014 Allocators'!J$18</f>
        <v>23835.456352492536</v>
      </c>
      <c r="L14" s="380">
        <f>$E$14*'2014 Allocators'!K$18</f>
        <v>9764.2543326307568</v>
      </c>
      <c r="N14" s="375">
        <f t="shared" si="0"/>
        <v>0</v>
      </c>
    </row>
    <row r="15" spans="2:14" s="373" customFormat="1">
      <c r="C15" s="373" t="s">
        <v>183</v>
      </c>
      <c r="D15" s="373">
        <v>380</v>
      </c>
      <c r="E15" s="379">
        <f>'CRM Forecast Summary'!E40</f>
        <v>108987.82712832207</v>
      </c>
      <c r="F15" s="380">
        <f>$E$15*'2014 Allocators'!E$13</f>
        <v>79745.280186445088</v>
      </c>
      <c r="G15" s="380">
        <f>$E$15*'2014 Allocators'!F$13</f>
        <v>27820.552753305019</v>
      </c>
      <c r="H15" s="380">
        <f>$E$15*'2014 Allocators'!G$13</f>
        <v>824.79200291097504</v>
      </c>
      <c r="I15" s="380">
        <f>$E$15*'2014 Allocators'!H$13</f>
        <v>337.07728774306162</v>
      </c>
      <c r="J15" s="380">
        <f>$E$15*'2014 Allocators'!I$13</f>
        <v>176.59230883378143</v>
      </c>
      <c r="K15" s="380">
        <f>$E$15*'2014 Allocators'!J$13</f>
        <v>44.356041993181549</v>
      </c>
      <c r="L15" s="380">
        <f>$E$15*'2014 Allocators'!K$13</f>
        <v>39.176547090933653</v>
      </c>
      <c r="N15" s="375">
        <f t="shared" si="0"/>
        <v>0</v>
      </c>
    </row>
    <row r="16" spans="2:14" s="373" customFormat="1">
      <c r="C16" s="373" t="s">
        <v>0</v>
      </c>
      <c r="E16" s="381">
        <f>SUM(E14:E15)</f>
        <v>1088938.6135578051</v>
      </c>
      <c r="F16" s="381">
        <f t="shared" ref="F16:L16" si="2">SUM(F14:F15)</f>
        <v>716737.63805735519</v>
      </c>
      <c r="G16" s="381">
        <f t="shared" si="2"/>
        <v>252419.76202483632</v>
      </c>
      <c r="H16" s="381">
        <f t="shared" si="2"/>
        <v>54929.878994899344</v>
      </c>
      <c r="I16" s="381">
        <f t="shared" si="2"/>
        <v>25834.893718231229</v>
      </c>
      <c r="J16" s="381">
        <f t="shared" si="2"/>
        <v>5333.1974882756094</v>
      </c>
      <c r="K16" s="381">
        <f t="shared" si="2"/>
        <v>23879.812394485718</v>
      </c>
      <c r="L16" s="381">
        <f t="shared" si="2"/>
        <v>9803.4308797216909</v>
      </c>
      <c r="N16" s="375">
        <f t="shared" si="0"/>
        <v>0</v>
      </c>
    </row>
    <row r="17" spans="1:14" s="373" customFormat="1">
      <c r="E17" s="382"/>
      <c r="F17" s="382"/>
      <c r="G17" s="382"/>
      <c r="H17" s="382"/>
      <c r="I17" s="382"/>
      <c r="J17" s="382"/>
      <c r="K17" s="382"/>
      <c r="L17" s="382"/>
    </row>
    <row r="18" spans="1:14" s="373" customFormat="1">
      <c r="E18" s="378"/>
      <c r="F18" s="378"/>
      <c r="G18" s="378"/>
      <c r="H18" s="378"/>
      <c r="I18" s="378"/>
      <c r="J18" s="378"/>
      <c r="K18" s="378"/>
      <c r="L18" s="378"/>
    </row>
    <row r="19" spans="1:14" s="373" customFormat="1">
      <c r="B19" s="373" t="s">
        <v>185</v>
      </c>
      <c r="E19" s="378">
        <f>E11+E16</f>
        <v>4916271.9927158747</v>
      </c>
      <c r="F19" s="378">
        <f t="shared" ref="F19:L19" si="3">F11+F16</f>
        <v>3224298.5873206323</v>
      </c>
      <c r="G19" s="378">
        <f t="shared" si="3"/>
        <v>1135911.2893146472</v>
      </c>
      <c r="H19" s="378">
        <f t="shared" si="3"/>
        <v>254752.05547497881</v>
      </c>
      <c r="I19" s="378">
        <f t="shared" si="3"/>
        <v>119889.78287907774</v>
      </c>
      <c r="J19" s="378">
        <f t="shared" si="3"/>
        <v>24594.55690241728</v>
      </c>
      <c r="K19" s="378">
        <f t="shared" si="3"/>
        <v>111203.45101184941</v>
      </c>
      <c r="L19" s="378">
        <f t="shared" si="3"/>
        <v>45622.269812272512</v>
      </c>
    </row>
    <row r="20" spans="1:14" s="373" customFormat="1">
      <c r="B20" s="373" t="s">
        <v>186</v>
      </c>
      <c r="E20" s="383">
        <v>0.95589999999999997</v>
      </c>
      <c r="F20" s="378"/>
      <c r="G20" s="378"/>
      <c r="H20" s="378"/>
      <c r="I20" s="378"/>
      <c r="J20" s="378"/>
      <c r="K20" s="378"/>
      <c r="L20" s="378"/>
    </row>
    <row r="21" spans="1:14" s="373" customFormat="1">
      <c r="B21" s="384" t="s">
        <v>187</v>
      </c>
      <c r="C21" s="384"/>
      <c r="D21" s="384"/>
      <c r="E21" s="385">
        <f>E19/$E$20</f>
        <v>5143081.9047137508</v>
      </c>
      <c r="F21" s="385">
        <f t="shared" ref="F21:L21" si="4">F19/$E$20</f>
        <v>3373050.0965798018</v>
      </c>
      <c r="G21" s="385">
        <f t="shared" si="4"/>
        <v>1188316.0260640727</v>
      </c>
      <c r="H21" s="385">
        <f t="shared" si="4"/>
        <v>266504.92255986907</v>
      </c>
      <c r="I21" s="385">
        <f t="shared" si="4"/>
        <v>125420.84201179804</v>
      </c>
      <c r="J21" s="385">
        <f t="shared" si="4"/>
        <v>25729.215297015671</v>
      </c>
      <c r="K21" s="385">
        <f t="shared" si="4"/>
        <v>116333.77028125265</v>
      </c>
      <c r="L21" s="385">
        <f t="shared" si="4"/>
        <v>47727.031919941954</v>
      </c>
    </row>
    <row r="22" spans="1:14" s="373" customFormat="1">
      <c r="F22" s="378"/>
      <c r="G22" s="378"/>
      <c r="H22" s="378"/>
      <c r="I22" s="378"/>
      <c r="J22" s="378"/>
      <c r="K22" s="378"/>
      <c r="L22" s="378"/>
    </row>
    <row r="23" spans="1:14">
      <c r="B23" s="367" t="s">
        <v>188</v>
      </c>
      <c r="E23" s="386">
        <f>SUM(F23:L23)</f>
        <v>1.0000000000000002</v>
      </c>
      <c r="F23" s="387">
        <f>F21/$E21</f>
        <v>0.65584218938615868</v>
      </c>
      <c r="G23" s="387">
        <f t="shared" ref="G23:L23" si="5">G21/$E21</f>
        <v>0.23105135171480629</v>
      </c>
      <c r="H23" s="387">
        <f t="shared" si="5"/>
        <v>5.1818136964844226E-2</v>
      </c>
      <c r="I23" s="387">
        <f t="shared" si="5"/>
        <v>2.4386320174455516E-2</v>
      </c>
      <c r="J23" s="387">
        <f t="shared" si="5"/>
        <v>5.0026843386324965E-3</v>
      </c>
      <c r="K23" s="387">
        <f t="shared" si="5"/>
        <v>2.2619466778203576E-2</v>
      </c>
      <c r="L23" s="387">
        <f t="shared" si="5"/>
        <v>9.279850642899358E-3</v>
      </c>
    </row>
    <row r="24" spans="1:14">
      <c r="F24" s="388"/>
      <c r="G24" s="388"/>
      <c r="H24" s="388"/>
      <c r="I24" s="388"/>
      <c r="J24" s="388"/>
      <c r="K24" s="388"/>
      <c r="L24" s="388"/>
    </row>
    <row r="25" spans="1:14" s="373" customFormat="1">
      <c r="B25" s="373" t="s">
        <v>238</v>
      </c>
      <c r="E25" s="389">
        <f>SUM(F25:L25)</f>
        <v>1207138103.6770828</v>
      </c>
      <c r="F25" s="390">
        <v>621398188.71199894</v>
      </c>
      <c r="G25" s="390">
        <v>222094710.89814496</v>
      </c>
      <c r="H25" s="390">
        <v>101137907.54824592</v>
      </c>
      <c r="I25" s="390">
        <v>101685782.32026677</v>
      </c>
      <c r="J25" s="390">
        <v>10619898.193279803</v>
      </c>
      <c r="K25" s="390">
        <v>111418066.71147266</v>
      </c>
      <c r="L25" s="390">
        <v>38783549.293673798</v>
      </c>
    </row>
    <row r="26" spans="1:14">
      <c r="E26" s="391"/>
      <c r="F26" s="391"/>
      <c r="G26" s="391"/>
      <c r="H26" s="391"/>
      <c r="I26" s="391"/>
      <c r="J26" s="391"/>
      <c r="K26" s="391"/>
      <c r="L26" s="391"/>
    </row>
    <row r="27" spans="1:14">
      <c r="B27" s="367" t="s">
        <v>189</v>
      </c>
      <c r="E27" s="392">
        <f>ROUND(E21/E25,5)</f>
        <v>4.2599999999999999E-3</v>
      </c>
      <c r="F27" s="392">
        <f t="shared" ref="F27:L27" si="6">ROUND(F21/F25,5)</f>
        <v>5.4299999999999999E-3</v>
      </c>
      <c r="G27" s="392">
        <f t="shared" si="6"/>
        <v>5.3499999999999997E-3</v>
      </c>
      <c r="H27" s="392">
        <f t="shared" si="6"/>
        <v>2.64E-3</v>
      </c>
      <c r="I27" s="392">
        <f t="shared" si="6"/>
        <v>1.23E-3</v>
      </c>
      <c r="J27" s="392">
        <f t="shared" si="6"/>
        <v>2.4199999999999998E-3</v>
      </c>
      <c r="K27" s="392">
        <f t="shared" si="6"/>
        <v>1.0399999999999999E-3</v>
      </c>
      <c r="L27" s="392">
        <f t="shared" si="6"/>
        <v>1.23E-3</v>
      </c>
    </row>
    <row r="28" spans="1:14">
      <c r="A28" s="378"/>
      <c r="B28" s="367" t="s">
        <v>190</v>
      </c>
      <c r="C28" s="378"/>
      <c r="D28" s="378"/>
      <c r="E28" s="378"/>
      <c r="F28" s="393">
        <f>ROUND(F27*19,2)</f>
        <v>0.1</v>
      </c>
      <c r="G28" s="378"/>
      <c r="H28" s="378"/>
      <c r="I28" s="378"/>
      <c r="J28" s="378"/>
      <c r="K28" s="378"/>
      <c r="L28" s="378"/>
      <c r="M28" s="378"/>
      <c r="N28" s="378"/>
    </row>
    <row r="29" spans="1:14">
      <c r="A29" s="378"/>
      <c r="B29" s="367" t="s">
        <v>191</v>
      </c>
      <c r="C29" s="378"/>
      <c r="D29" s="378"/>
      <c r="E29" s="378">
        <f>SUM(F29:L29)</f>
        <v>5143755.1648314148</v>
      </c>
      <c r="F29" s="378">
        <f>F27*F25</f>
        <v>3374192.1647061543</v>
      </c>
      <c r="G29" s="378">
        <f t="shared" ref="G29:L29" si="7">G27*G25</f>
        <v>1188206.7033050754</v>
      </c>
      <c r="H29" s="378">
        <f t="shared" si="7"/>
        <v>267004.07592736924</v>
      </c>
      <c r="I29" s="378">
        <f t="shared" si="7"/>
        <v>125073.51225392813</v>
      </c>
      <c r="J29" s="378">
        <f t="shared" si="7"/>
        <v>25700.15362773712</v>
      </c>
      <c r="K29" s="378">
        <f t="shared" si="7"/>
        <v>115874.78937993155</v>
      </c>
      <c r="L29" s="378">
        <f t="shared" si="7"/>
        <v>47703.765631218768</v>
      </c>
      <c r="M29" s="378"/>
      <c r="N29" s="378"/>
    </row>
    <row r="30" spans="1:14">
      <c r="A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</row>
    <row r="31" spans="1:14">
      <c r="A31" s="378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</row>
    <row r="32" spans="1:14">
      <c r="A32" s="378"/>
      <c r="B32" s="373" t="s">
        <v>192</v>
      </c>
      <c r="C32" s="378"/>
      <c r="D32" s="378"/>
      <c r="E32" s="378">
        <f>SUM(F32:L32)</f>
        <v>673.26011766259398</v>
      </c>
      <c r="F32" s="378">
        <f>F29-F21</f>
        <v>1142.0681263525039</v>
      </c>
      <c r="G32" s="378">
        <f t="shared" ref="G32:L32" si="8">G29-G21</f>
        <v>-109.32275899732485</v>
      </c>
      <c r="H32" s="378">
        <f t="shared" si="8"/>
        <v>499.15336750017013</v>
      </c>
      <c r="I32" s="378">
        <f t="shared" si="8"/>
        <v>-347.32975786991301</v>
      </c>
      <c r="J32" s="378">
        <f t="shared" si="8"/>
        <v>-29.061669278551562</v>
      </c>
      <c r="K32" s="378">
        <f t="shared" si="8"/>
        <v>-458.98090132110519</v>
      </c>
      <c r="L32" s="378">
        <f t="shared" si="8"/>
        <v>-23.266288723185426</v>
      </c>
      <c r="M32" s="378"/>
      <c r="N32" s="378"/>
    </row>
    <row r="33" spans="1:14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</row>
    <row r="35" spans="1:14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</row>
    <row r="36" spans="1:14">
      <c r="A36" s="378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</row>
    <row r="37" spans="1:14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</row>
    <row r="38" spans="1:14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</row>
    <row r="39" spans="1:14">
      <c r="A39" s="378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</row>
    <row r="40" spans="1:14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</row>
    <row r="41" spans="1:14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</row>
    <row r="42" spans="1:14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</row>
    <row r="43" spans="1:14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</row>
    <row r="44" spans="1:14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</row>
    <row r="45" spans="1:14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</row>
    <row r="46" spans="1:14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7" spans="1:14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</row>
    <row r="48" spans="1:14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</row>
    <row r="49" spans="1:14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</row>
    <row r="50" spans="1:14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</row>
    <row r="51" spans="1:14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</row>
    <row r="52" spans="1:14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</row>
    <row r="53" spans="1:14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</row>
    <row r="54" spans="1:14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</row>
    <row r="55" spans="1:14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</row>
    <row r="56" spans="1:14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</row>
    <row r="57" spans="1:14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</row>
    <row r="58" spans="1:14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</row>
    <row r="59" spans="1:14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</row>
    <row r="60" spans="1:14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</row>
    <row r="61" spans="1:14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</row>
    <row r="62" spans="1:14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</row>
    <row r="63" spans="1:14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</row>
    <row r="64" spans="1:14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</row>
    <row r="65" spans="1:14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</row>
    <row r="66" spans="1:14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</row>
    <row r="67" spans="1:14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</row>
    <row r="68" spans="1:14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</row>
    <row r="69" spans="1:14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</row>
    <row r="70" spans="1:14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</row>
    <row r="71" spans="1:14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</row>
    <row r="72" spans="1:14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</row>
    <row r="73" spans="1:14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</row>
    <row r="74" spans="1:14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</row>
    <row r="75" spans="1:14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</row>
    <row r="76" spans="1:14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</row>
    <row r="77" spans="1:14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</row>
    <row r="78" spans="1:14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</row>
    <row r="79" spans="1:14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</row>
    <row r="80" spans="1:14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</row>
    <row r="81" spans="1:14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</row>
    <row r="82" spans="1:14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</row>
    <row r="83" spans="1:14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</row>
    <row r="84" spans="1:14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</row>
    <row r="85" spans="1:14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</row>
    <row r="86" spans="1:14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</row>
    <row r="87" spans="1:14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</row>
    <row r="88" spans="1:14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</row>
    <row r="89" spans="1:14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</row>
    <row r="90" spans="1:14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</row>
    <row r="91" spans="1:14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</row>
    <row r="92" spans="1:14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</row>
    <row r="93" spans="1:14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</row>
    <row r="94" spans="1:14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</row>
    <row r="95" spans="1:14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</row>
    <row r="96" spans="1:14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</row>
    <row r="97" spans="1:14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</row>
    <row r="98" spans="1:14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</row>
    <row r="99" spans="1:14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</row>
    <row r="100" spans="1:14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</row>
    <row r="101" spans="1:14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</row>
    <row r="102" spans="1:14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</row>
    <row r="103" spans="1:14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</row>
    <row r="104" spans="1:14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</row>
    <row r="105" spans="1:14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</row>
    <row r="106" spans="1:14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</row>
    <row r="107" spans="1:14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</row>
    <row r="108" spans="1:14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</row>
    <row r="109" spans="1:14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</row>
    <row r="110" spans="1:14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</row>
    <row r="111" spans="1:14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</row>
    <row r="112" spans="1:14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</row>
    <row r="113" spans="1:14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</row>
    <row r="114" spans="1:14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</row>
    <row r="115" spans="1:14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</row>
    <row r="116" spans="1:14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</row>
    <row r="117" spans="1:14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</row>
    <row r="118" spans="1:14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</row>
    <row r="119" spans="1:14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</row>
    <row r="120" spans="1:14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</row>
    <row r="121" spans="1:14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</row>
    <row r="122" spans="1:14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</row>
    <row r="123" spans="1:14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</row>
    <row r="124" spans="1:14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</row>
    <row r="125" spans="1:14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</row>
    <row r="126" spans="1:14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</row>
    <row r="127" spans="1:14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</row>
    <row r="128" spans="1:14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</row>
    <row r="129" spans="1:14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</row>
    <row r="130" spans="1:14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</row>
    <row r="131" spans="1:14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</row>
    <row r="132" spans="1:14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</row>
    <row r="133" spans="1:14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</row>
    <row r="134" spans="1:14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</row>
    <row r="135" spans="1:14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</row>
    <row r="136" spans="1:14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</row>
    <row r="137" spans="1:14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</row>
    <row r="138" spans="1:14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</row>
    <row r="139" spans="1:14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</row>
    <row r="140" spans="1:14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</row>
    <row r="141" spans="1:14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</row>
    <row r="142" spans="1:14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</row>
    <row r="143" spans="1:14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</row>
    <row r="144" spans="1:14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</row>
    <row r="145" spans="1:14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</row>
    <row r="146" spans="1:14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</row>
    <row r="147" spans="1:14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</row>
    <row r="148" spans="1:14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</row>
    <row r="149" spans="1:14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</row>
    <row r="150" spans="1:14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</row>
    <row r="151" spans="1:14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</row>
    <row r="152" spans="1:14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</row>
    <row r="153" spans="1:14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</row>
    <row r="154" spans="1:14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</row>
  </sheetData>
  <printOptions horizontalCentered="1"/>
  <pageMargins left="0.7" right="0.7" top="0.75" bottom="0.75" header="0.3" footer="0.3"/>
  <pageSetup scale="82" orientation="landscape" blackAndWhite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6" sqref="F16"/>
    </sheetView>
  </sheetViews>
  <sheetFormatPr defaultColWidth="10.28515625" defaultRowHeight="15" outlineLevelRow="1"/>
  <cols>
    <col min="1" max="1" width="5.7109375" style="164" customWidth="1"/>
    <col min="2" max="2" width="23.7109375" style="164" customWidth="1"/>
    <col min="3" max="3" width="17.28515625" style="164" customWidth="1"/>
    <col min="4" max="4" width="15.5703125" style="136" customWidth="1"/>
    <col min="5" max="5" width="16.7109375" style="211" customWidth="1"/>
    <col min="6" max="6" width="14.7109375" style="211" customWidth="1"/>
    <col min="7" max="16384" width="10.28515625" style="136"/>
  </cols>
  <sheetData>
    <row r="1" spans="1:6">
      <c r="A1" s="3" t="s">
        <v>2</v>
      </c>
      <c r="B1" s="135"/>
      <c r="C1" s="135"/>
      <c r="E1" s="459"/>
      <c r="F1" s="459"/>
    </row>
    <row r="2" spans="1:6">
      <c r="A2" s="138" t="s">
        <v>4</v>
      </c>
      <c r="B2" s="135"/>
      <c r="C2" s="135"/>
      <c r="E2" s="136"/>
      <c r="F2" s="4"/>
    </row>
    <row r="3" spans="1:6">
      <c r="A3" s="138" t="s">
        <v>5</v>
      </c>
      <c r="B3" s="135"/>
      <c r="C3" s="267">
        <v>2014</v>
      </c>
      <c r="D3" s="140" t="s">
        <v>6</v>
      </c>
      <c r="E3" s="136"/>
      <c r="F3" s="4"/>
    </row>
    <row r="4" spans="1:6">
      <c r="E4" s="136"/>
      <c r="F4" s="136"/>
    </row>
    <row r="5" spans="1:6">
      <c r="B5" s="136"/>
      <c r="C5" s="136"/>
      <c r="D5" s="15"/>
      <c r="E5" s="16"/>
      <c r="F5" s="16"/>
    </row>
    <row r="6" spans="1:6" ht="54.75" customHeight="1">
      <c r="A6" s="135"/>
      <c r="B6" s="135"/>
      <c r="C6" s="135"/>
      <c r="D6" s="332" t="s">
        <v>220</v>
      </c>
      <c r="E6" s="332" t="s">
        <v>224</v>
      </c>
      <c r="F6" s="333" t="s">
        <v>221</v>
      </c>
    </row>
    <row r="7" spans="1:6">
      <c r="A7" s="135"/>
      <c r="B7" s="135"/>
      <c r="C7" s="135"/>
      <c r="D7" s="165"/>
      <c r="E7" s="19"/>
      <c r="F7" s="279"/>
    </row>
    <row r="8" spans="1:6">
      <c r="A8" s="267">
        <v>1</v>
      </c>
      <c r="B8" s="135" t="s">
        <v>3</v>
      </c>
      <c r="C8" s="135"/>
      <c r="D8" s="196">
        <f>'COS Yr1-2014Filed'!E27</f>
        <v>507420.47714326507</v>
      </c>
      <c r="E8" s="196">
        <f>'2014 Update'!E27</f>
        <v>535993.48601499991</v>
      </c>
      <c r="F8" s="334">
        <f>+E8-D8</f>
        <v>28573.008871734841</v>
      </c>
    </row>
    <row r="9" spans="1:6">
      <c r="A9" s="135"/>
      <c r="B9" s="135"/>
      <c r="C9" s="135"/>
      <c r="D9" s="198"/>
      <c r="E9" s="198"/>
      <c r="F9" s="335"/>
    </row>
    <row r="10" spans="1:6">
      <c r="A10" s="267">
        <f>A8+1</f>
        <v>2</v>
      </c>
      <c r="B10" s="135" t="s">
        <v>60</v>
      </c>
      <c r="C10" s="135"/>
      <c r="D10" s="196">
        <f>'COS Yr1-2014Filed'!E29</f>
        <v>425957.50196159177</v>
      </c>
      <c r="E10" s="196">
        <f>'2014 Update'!E29</f>
        <v>411822.82746642455</v>
      </c>
      <c r="F10" s="334">
        <f>+E10-D10</f>
        <v>-14134.674495167215</v>
      </c>
    </row>
    <row r="11" spans="1:6">
      <c r="A11" s="135"/>
      <c r="B11" s="135"/>
      <c r="C11" s="135"/>
      <c r="D11" s="198"/>
      <c r="E11" s="198"/>
      <c r="F11" s="335"/>
    </row>
    <row r="12" spans="1:6">
      <c r="A12" s="135"/>
      <c r="B12" s="135" t="s">
        <v>61</v>
      </c>
      <c r="C12" s="135"/>
      <c r="D12" s="198"/>
      <c r="E12" s="198"/>
      <c r="F12" s="335"/>
    </row>
    <row r="13" spans="1:6">
      <c r="A13" s="267">
        <f>A10+1</f>
        <v>3</v>
      </c>
      <c r="B13" s="135"/>
      <c r="C13" s="135" t="s">
        <v>62</v>
      </c>
      <c r="D13" s="196">
        <f>'COS Yr1-2014Filed'!E32</f>
        <v>18027.647434817613</v>
      </c>
      <c r="E13" s="196">
        <f>'2014 Update'!E32</f>
        <v>17429.430647388523</v>
      </c>
      <c r="F13" s="334">
        <f t="shared" ref="F13:F16" si="0">+E13-D13</f>
        <v>-598.21678742908989</v>
      </c>
    </row>
    <row r="14" spans="1:6">
      <c r="A14" s="267">
        <f>A13+1</f>
        <v>4</v>
      </c>
      <c r="B14" s="135"/>
      <c r="C14" s="135" t="s">
        <v>63</v>
      </c>
      <c r="D14" s="196">
        <f>'COS Yr1-2014Filed'!E33</f>
        <v>497240.18596332765</v>
      </c>
      <c r="E14" s="196">
        <f>'2014 Update'!E33</f>
        <v>480740.1169608059</v>
      </c>
      <c r="F14" s="334">
        <f t="shared" si="0"/>
        <v>-16500.069002521748</v>
      </c>
    </row>
    <row r="15" spans="1:6">
      <c r="A15" s="267">
        <f>A14+1</f>
        <v>5</v>
      </c>
      <c r="B15" s="135"/>
      <c r="C15" s="135" t="s">
        <v>14</v>
      </c>
      <c r="D15" s="196">
        <f>'COS Yr1-2014Filed'!E34</f>
        <v>791063.93221438478</v>
      </c>
      <c r="E15" s="196">
        <f>'2014 Update'!E34</f>
        <v>764813.82243764563</v>
      </c>
      <c r="F15" s="334">
        <f t="shared" si="0"/>
        <v>-26250.109776739147</v>
      </c>
    </row>
    <row r="16" spans="1:6">
      <c r="A16" s="267">
        <f>A15+1</f>
        <v>6</v>
      </c>
      <c r="B16" s="135"/>
      <c r="C16" s="135" t="s">
        <v>64</v>
      </c>
      <c r="D16" s="196">
        <f>'COS Yr1-2014Filed'!E35</f>
        <v>1306331.7656125301</v>
      </c>
      <c r="E16" s="196">
        <f>E13+E14+E15</f>
        <v>1262983.37004584</v>
      </c>
      <c r="F16" s="334">
        <f t="shared" si="0"/>
        <v>-43348.395566690015</v>
      </c>
    </row>
    <row r="17" spans="1:6">
      <c r="A17" s="135"/>
      <c r="B17" s="135"/>
      <c r="C17" s="135"/>
      <c r="D17" s="198"/>
      <c r="E17" s="198"/>
      <c r="F17" s="335"/>
    </row>
    <row r="18" spans="1:6">
      <c r="A18" s="267">
        <f>A16+1</f>
        <v>7</v>
      </c>
      <c r="B18" s="135" t="s">
        <v>154</v>
      </c>
      <c r="C18" s="135"/>
      <c r="D18" s="196">
        <f>'COS Yr1-2014Filed'!E37</f>
        <v>2239709.744717387</v>
      </c>
      <c r="E18" s="196">
        <f>'2014 Update'!E37</f>
        <v>2210799.6835272647</v>
      </c>
      <c r="F18" s="334">
        <f t="shared" ref="F18:F20" si="1">+E18-D18</f>
        <v>-28910.061190122273</v>
      </c>
    </row>
    <row r="19" spans="1:6">
      <c r="A19" s="267">
        <f>A18+1</f>
        <v>8</v>
      </c>
      <c r="B19" s="135" t="s">
        <v>65</v>
      </c>
      <c r="C19" s="135"/>
      <c r="D19" s="196">
        <f>'COS Yr1-2014Filed'!E38</f>
        <v>103327.96290620044</v>
      </c>
      <c r="E19" s="196">
        <f>'2014 Update'!E38</f>
        <v>101994.21073705656</v>
      </c>
      <c r="F19" s="334">
        <f t="shared" si="1"/>
        <v>-1333.7521691438742</v>
      </c>
    </row>
    <row r="20" spans="1:6">
      <c r="A20" s="267">
        <f>A19+1</f>
        <v>9</v>
      </c>
      <c r="B20" s="135"/>
      <c r="C20" s="135" t="s">
        <v>155</v>
      </c>
      <c r="D20" s="196">
        <f>'COS Yr1-2014Filed'!E39</f>
        <v>2343037.7076235875</v>
      </c>
      <c r="E20" s="196">
        <f>SUM(E18:E19)</f>
        <v>2312793.8942643213</v>
      </c>
      <c r="F20" s="334">
        <f t="shared" si="1"/>
        <v>-30243.813359266147</v>
      </c>
    </row>
    <row r="21" spans="1:6">
      <c r="A21" s="267">
        <f t="shared" ref="A21:A50" si="2">A20+1</f>
        <v>10</v>
      </c>
      <c r="B21" s="135"/>
      <c r="C21" s="135"/>
      <c r="D21" s="198"/>
      <c r="E21" s="198"/>
      <c r="F21" s="335"/>
    </row>
    <row r="22" spans="1:6">
      <c r="A22" s="267">
        <f t="shared" si="2"/>
        <v>11</v>
      </c>
      <c r="B22" s="135"/>
      <c r="C22" s="135"/>
      <c r="D22" s="198"/>
      <c r="E22" s="198"/>
      <c r="F22" s="335"/>
    </row>
    <row r="23" spans="1:6">
      <c r="A23" s="267">
        <f t="shared" si="2"/>
        <v>12</v>
      </c>
      <c r="B23" s="135" t="s">
        <v>66</v>
      </c>
      <c r="C23" s="135"/>
      <c r="D23" s="196">
        <f>'COS Yr1-2014Filed'!E42</f>
        <v>2343037.7076235875</v>
      </c>
      <c r="E23" s="196">
        <f>'2014 Update'!E42</f>
        <v>2312793.8942643213</v>
      </c>
      <c r="F23" s="334">
        <f>+E23-D23</f>
        <v>-30243.813359266147</v>
      </c>
    </row>
    <row r="24" spans="1:6">
      <c r="A24" s="267">
        <f t="shared" si="2"/>
        <v>13</v>
      </c>
      <c r="B24" s="135"/>
      <c r="C24" s="135"/>
      <c r="D24" s="198"/>
      <c r="E24" s="198"/>
      <c r="F24" s="335"/>
    </row>
    <row r="25" spans="1:6" outlineLevel="1">
      <c r="A25" s="267">
        <f t="shared" si="2"/>
        <v>14</v>
      </c>
      <c r="B25" s="135"/>
      <c r="C25" s="135"/>
      <c r="D25" s="198"/>
      <c r="E25" s="198"/>
      <c r="F25" s="335"/>
    </row>
    <row r="26" spans="1:6" outlineLevel="1">
      <c r="A26" s="267">
        <f t="shared" si="2"/>
        <v>15</v>
      </c>
      <c r="B26" s="135" t="s">
        <v>67</v>
      </c>
      <c r="C26" s="165"/>
      <c r="D26" s="336">
        <f>'COS Yr1-2014Filed'!E45</f>
        <v>0.13706843764029639</v>
      </c>
      <c r="E26" s="336">
        <f>'2014 Update'!E45</f>
        <v>0.1279642303236653</v>
      </c>
      <c r="F26" s="337">
        <f t="shared" ref="F26" si="3">+D26-E26</f>
        <v>9.1042073166310855E-3</v>
      </c>
    </row>
    <row r="27" spans="1:6" outlineLevel="1">
      <c r="A27" s="267">
        <f t="shared" si="2"/>
        <v>16</v>
      </c>
      <c r="B27" s="135"/>
      <c r="C27" s="135"/>
      <c r="D27" s="198"/>
      <c r="E27" s="198"/>
      <c r="F27" s="335"/>
    </row>
    <row r="28" spans="1:6" outlineLevel="1">
      <c r="A28" s="267">
        <f t="shared" si="2"/>
        <v>17</v>
      </c>
      <c r="B28" s="135"/>
      <c r="C28" s="135"/>
      <c r="D28" s="196">
        <f>'COS Yr1-2014Filed'!E47</f>
        <v>253710.23857163254</v>
      </c>
      <c r="E28" s="196">
        <f>'2014 Update'!E47</f>
        <v>267996.74300749996</v>
      </c>
      <c r="F28" s="334">
        <f t="shared" ref="F28:F30" si="4">+E28-D28</f>
        <v>14286.50443586742</v>
      </c>
    </row>
    <row r="29" spans="1:6">
      <c r="A29" s="267">
        <f t="shared" si="2"/>
        <v>18</v>
      </c>
      <c r="B29" s="135"/>
      <c r="C29" s="135"/>
      <c r="D29" s="196">
        <f>'COS Yr1-2014Filed'!E48</f>
        <v>23380.304805571534</v>
      </c>
      <c r="E29" s="196">
        <f>'2014 Update'!E48</f>
        <v>1546959.0312942502</v>
      </c>
      <c r="F29" s="334">
        <f t="shared" si="4"/>
        <v>1523578.7264886787</v>
      </c>
    </row>
    <row r="30" spans="1:6">
      <c r="A30" s="267">
        <f t="shared" si="2"/>
        <v>19</v>
      </c>
      <c r="B30" s="21" t="s">
        <v>68</v>
      </c>
      <c r="C30" s="135"/>
      <c r="D30" s="196">
        <f>'COS Yr1-2014Filed'!E49</f>
        <v>16816835.293673147</v>
      </c>
      <c r="E30" s="196">
        <f>'2014 Update'!E49</f>
        <v>16258797.245698249</v>
      </c>
      <c r="F30" s="334">
        <f t="shared" si="4"/>
        <v>-558038.04797489755</v>
      </c>
    </row>
    <row r="31" spans="1:6">
      <c r="A31" s="267">
        <f t="shared" si="2"/>
        <v>20</v>
      </c>
      <c r="B31" s="135"/>
      <c r="C31" s="135"/>
      <c r="D31" s="198"/>
      <c r="E31" s="198"/>
      <c r="F31" s="335"/>
    </row>
    <row r="32" spans="1:6">
      <c r="A32" s="267">
        <f t="shared" si="2"/>
        <v>21</v>
      </c>
      <c r="B32" s="135"/>
      <c r="C32" s="135"/>
      <c r="D32" s="198"/>
      <c r="E32" s="198"/>
      <c r="F32" s="335"/>
    </row>
    <row r="33" spans="1:7">
      <c r="A33" s="267">
        <f t="shared" si="2"/>
        <v>22</v>
      </c>
      <c r="B33" s="135" t="s">
        <v>69</v>
      </c>
      <c r="C33" s="135"/>
      <c r="D33" s="196">
        <f>'COS Yr1-2014Filed'!E52</f>
        <v>1217021.4341759766</v>
      </c>
      <c r="E33" s="196">
        <f>'2014 Update'!E52</f>
        <v>1176636.6499040702</v>
      </c>
      <c r="F33" s="334">
        <f t="shared" ref="F33:F35" si="5">+E33-D33</f>
        <v>-40384.784271906363</v>
      </c>
    </row>
    <row r="34" spans="1:7">
      <c r="A34" s="267">
        <f t="shared" si="2"/>
        <v>23</v>
      </c>
      <c r="B34" s="135" t="s">
        <v>70</v>
      </c>
      <c r="C34" s="135"/>
      <c r="D34" s="196">
        <f>'COS Yr1-2014Filed'!E53</f>
        <v>425957.50196159177</v>
      </c>
      <c r="E34" s="196">
        <f>'2014 Update'!E53</f>
        <v>411822.82746642455</v>
      </c>
      <c r="F34" s="334">
        <f t="shared" si="5"/>
        <v>-14134.674495167215</v>
      </c>
    </row>
    <row r="35" spans="1:7">
      <c r="A35" s="267">
        <f t="shared" si="2"/>
        <v>24</v>
      </c>
      <c r="B35" s="135" t="s">
        <v>71</v>
      </c>
      <c r="C35" s="135"/>
      <c r="D35" s="196">
        <f>'COS Yr1-2014Filed'!E54</f>
        <v>791063.93221438478</v>
      </c>
      <c r="E35" s="196">
        <f>E33-E34</f>
        <v>764813.82243764563</v>
      </c>
      <c r="F35" s="334">
        <f t="shared" si="5"/>
        <v>-26250.109776739147</v>
      </c>
    </row>
    <row r="36" spans="1:7">
      <c r="A36" s="267">
        <f t="shared" si="2"/>
        <v>25</v>
      </c>
      <c r="B36" s="135"/>
      <c r="C36" s="135"/>
      <c r="D36" s="198"/>
      <c r="E36" s="198"/>
      <c r="F36" s="335"/>
    </row>
    <row r="37" spans="1:7">
      <c r="A37" s="267">
        <f t="shared" si="2"/>
        <v>26</v>
      </c>
      <c r="B37" s="135"/>
      <c r="C37" s="135"/>
      <c r="D37" s="198"/>
      <c r="E37" s="198"/>
      <c r="F37" s="335"/>
    </row>
    <row r="38" spans="1:7">
      <c r="A38" s="267">
        <f t="shared" si="2"/>
        <v>27</v>
      </c>
      <c r="B38" s="135" t="s">
        <v>72</v>
      </c>
      <c r="C38" s="135"/>
      <c r="D38" s="196">
        <f>'COS Yr1-2014Filed'!E57</f>
        <v>507420.47714326507</v>
      </c>
      <c r="E38" s="196">
        <f>'2014 Update'!E57</f>
        <v>535993.48601499991</v>
      </c>
      <c r="F38" s="334">
        <f t="shared" ref="F38:F41" si="6">+E38-D38</f>
        <v>28573.008871734841</v>
      </c>
    </row>
    <row r="39" spans="1:7">
      <c r="A39" s="267">
        <f t="shared" si="2"/>
        <v>28</v>
      </c>
      <c r="B39" s="135" t="s">
        <v>73</v>
      </c>
      <c r="C39" s="135"/>
      <c r="D39" s="196">
        <f>'COS Yr1-2014Filed'!E58</f>
        <v>641022.21888938814</v>
      </c>
      <c r="E39" s="196">
        <f>'2014 Update'!E58</f>
        <v>9375759.3791250009</v>
      </c>
      <c r="F39" s="334">
        <f t="shared" si="6"/>
        <v>8734737.1602356136</v>
      </c>
      <c r="G39" s="277"/>
    </row>
    <row r="40" spans="1:7">
      <c r="A40" s="267">
        <f t="shared" si="2"/>
        <v>29</v>
      </c>
      <c r="B40" s="135" t="s">
        <v>74</v>
      </c>
      <c r="C40" s="135"/>
      <c r="D40" s="196">
        <f>'COS Yr1-2014Filed'!E59</f>
        <v>133601.74174612307</v>
      </c>
      <c r="E40" s="196">
        <f>'2014 Update'!E59</f>
        <v>8839765.8931100015</v>
      </c>
      <c r="F40" s="334">
        <f t="shared" si="6"/>
        <v>8706164.1513638776</v>
      </c>
    </row>
    <row r="41" spans="1:7">
      <c r="A41" s="267">
        <f t="shared" si="2"/>
        <v>30</v>
      </c>
      <c r="B41" s="135" t="s">
        <v>75</v>
      </c>
      <c r="C41" s="135"/>
      <c r="D41" s="196">
        <f>'COS Yr1-2014Filed'!E60</f>
        <v>46760.609611143067</v>
      </c>
      <c r="E41" s="196">
        <f>'2014 Update'!E60</f>
        <v>3093918.0625885003</v>
      </c>
      <c r="F41" s="334">
        <f t="shared" si="6"/>
        <v>3047157.4529773574</v>
      </c>
    </row>
    <row r="42" spans="1:7">
      <c r="A42" s="267">
        <f t="shared" si="2"/>
        <v>31</v>
      </c>
      <c r="B42" s="135"/>
      <c r="C42" s="135"/>
      <c r="D42" s="165"/>
      <c r="E42" s="165"/>
      <c r="F42" s="165"/>
    </row>
    <row r="43" spans="1:7" s="168" customFormat="1">
      <c r="A43" s="268">
        <f t="shared" si="2"/>
        <v>32</v>
      </c>
      <c r="B43" s="135" t="s">
        <v>218</v>
      </c>
      <c r="C43" s="135"/>
      <c r="D43" s="276">
        <f>'COS Yr1-2014Filed'!E62</f>
        <v>3.7499999999999999E-2</v>
      </c>
      <c r="E43" s="276">
        <f>'2014 Update'!E62</f>
        <v>0.51875000000000004</v>
      </c>
      <c r="F43" s="276"/>
    </row>
    <row r="44" spans="1:7" outlineLevel="1">
      <c r="A44" s="268">
        <f t="shared" si="2"/>
        <v>33</v>
      </c>
      <c r="B44" s="135"/>
      <c r="C44" s="169"/>
      <c r="E44" s="206"/>
      <c r="F44" s="206"/>
    </row>
    <row r="45" spans="1:7" outlineLevel="1">
      <c r="A45" s="268">
        <f t="shared" si="2"/>
        <v>34</v>
      </c>
      <c r="B45" s="135"/>
      <c r="C45" s="169"/>
      <c r="E45" s="206"/>
      <c r="F45" s="206"/>
    </row>
    <row r="46" spans="1:7">
      <c r="A46" s="449">
        <f t="shared" si="2"/>
        <v>35</v>
      </c>
      <c r="B46" s="135" t="s">
        <v>252</v>
      </c>
      <c r="D46" s="450">
        <f>'COS Yr1-2014Filed'!F22</f>
        <v>17093925.837050352</v>
      </c>
      <c r="E46" s="450">
        <f>'2014 Update'!F22</f>
        <v>18073753.02</v>
      </c>
      <c r="F46" s="450">
        <f>E46-D46</f>
        <v>979827.18294964731</v>
      </c>
    </row>
    <row r="47" spans="1:7">
      <c r="A47" s="449">
        <f t="shared" si="2"/>
        <v>36</v>
      </c>
      <c r="B47" s="135" t="s">
        <v>253</v>
      </c>
      <c r="D47" s="451">
        <f>-'COS Yr1-2014Filed'!E27/2</f>
        <v>-253710.23857163254</v>
      </c>
      <c r="E47" s="451">
        <f>-'2014 Update'!E27/2</f>
        <v>-267996.74300749996</v>
      </c>
      <c r="F47" s="451">
        <f t="shared" ref="F47:F48" si="7">E47-D47</f>
        <v>-14286.50443586742</v>
      </c>
    </row>
    <row r="48" spans="1:7">
      <c r="A48" s="449">
        <f t="shared" si="2"/>
        <v>37</v>
      </c>
      <c r="B48" s="135" t="s">
        <v>254</v>
      </c>
      <c r="D48" s="451">
        <f>-'COS Yr1-2014Filed'!E60/2</f>
        <v>-23380.304805571534</v>
      </c>
      <c r="E48" s="451">
        <f>-'2014 Update'!E60/2</f>
        <v>-1546959.0312942502</v>
      </c>
      <c r="F48" s="451">
        <f t="shared" si="7"/>
        <v>-1523578.7264886787</v>
      </c>
    </row>
    <row r="49" spans="1:6">
      <c r="A49" s="449">
        <f t="shared" si="2"/>
        <v>38</v>
      </c>
      <c r="D49" s="452"/>
      <c r="E49" s="452"/>
      <c r="F49" s="452"/>
    </row>
    <row r="50" spans="1:6" ht="15.75" thickBot="1">
      <c r="A50" s="449">
        <f t="shared" si="2"/>
        <v>39</v>
      </c>
      <c r="B50" s="135" t="s">
        <v>255</v>
      </c>
      <c r="D50" s="453">
        <f>SUM(D46:D49)</f>
        <v>16816835.293673147</v>
      </c>
      <c r="E50" s="453">
        <f>SUM(E46:E49)</f>
        <v>16258797.245698249</v>
      </c>
      <c r="F50" s="454">
        <f>SUM(F46:F49)</f>
        <v>-558038.04797489883</v>
      </c>
    </row>
    <row r="51" spans="1:6" ht="15.75" thickTop="1"/>
  </sheetData>
  <mergeCells count="1">
    <mergeCell ref="E1:F1"/>
  </mergeCells>
  <printOptions horizontalCentered="1"/>
  <pageMargins left="0.75" right="0.5" top="0.5" bottom="0.5" header="0.5" footer="0.25"/>
  <pageSetup scale="63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zoomScaleNormal="100" workbookViewId="0">
      <pane ySplit="7" topLeftCell="A8" activePane="bottomLeft" state="frozen"/>
      <selection activeCell="E9" sqref="E9"/>
      <selection pane="bottomLeft" activeCell="I26" sqref="I26"/>
    </sheetView>
  </sheetViews>
  <sheetFormatPr defaultRowHeight="15" outlineLevelCol="1"/>
  <cols>
    <col min="1" max="1" width="3.5703125" style="367" customWidth="1"/>
    <col min="2" max="2" width="2.5703125" style="367" customWidth="1"/>
    <col min="3" max="3" width="31.140625" style="367" customWidth="1"/>
    <col min="4" max="4" width="10.140625" style="367" bestFit="1" customWidth="1"/>
    <col min="5" max="5" width="13.7109375" style="367" customWidth="1"/>
    <col min="6" max="6" width="15.28515625" style="367" bestFit="1" customWidth="1"/>
    <col min="7" max="7" width="13.7109375" style="367" bestFit="1" customWidth="1"/>
    <col min="8" max="9" width="13" style="367" bestFit="1" customWidth="1"/>
    <col min="10" max="10" width="12.5703125" style="367" bestFit="1" customWidth="1"/>
    <col min="11" max="11" width="13.85546875" style="367" bestFit="1" customWidth="1"/>
    <col min="12" max="12" width="12" style="367" bestFit="1" customWidth="1"/>
    <col min="13" max="13" width="9.140625" style="367"/>
    <col min="14" max="14" width="0" style="367" hidden="1" customWidth="1" outlineLevel="1"/>
    <col min="15" max="15" width="9.7109375" style="367" bestFit="1" customWidth="1" collapsed="1"/>
    <col min="16" max="255" width="9.140625" style="367"/>
    <col min="256" max="256" width="3.5703125" style="367" customWidth="1"/>
    <col min="257" max="257" width="2.5703125" style="367" customWidth="1"/>
    <col min="258" max="258" width="31.140625" style="367" customWidth="1"/>
    <col min="259" max="259" width="10.140625" style="367" bestFit="1" customWidth="1"/>
    <col min="260" max="260" width="13.7109375" style="367" customWidth="1"/>
    <col min="261" max="261" width="13.42578125" style="367" bestFit="1" customWidth="1"/>
    <col min="262" max="262" width="13.7109375" style="367" bestFit="1" customWidth="1"/>
    <col min="263" max="264" width="13" style="367" bestFit="1" customWidth="1"/>
    <col min="265" max="265" width="12.5703125" style="367" bestFit="1" customWidth="1"/>
    <col min="266" max="266" width="13.85546875" style="367" bestFit="1" customWidth="1"/>
    <col min="267" max="267" width="12" style="367" bestFit="1" customWidth="1"/>
    <col min="268" max="268" width="9.140625" style="367"/>
    <col min="269" max="269" width="9.28515625" style="367" bestFit="1" customWidth="1"/>
    <col min="270" max="511" width="9.140625" style="367"/>
    <col min="512" max="512" width="3.5703125" style="367" customWidth="1"/>
    <col min="513" max="513" width="2.5703125" style="367" customWidth="1"/>
    <col min="514" max="514" width="31.140625" style="367" customWidth="1"/>
    <col min="515" max="515" width="10.140625" style="367" bestFit="1" customWidth="1"/>
    <col min="516" max="516" width="13.7109375" style="367" customWidth="1"/>
    <col min="517" max="517" width="13.42578125" style="367" bestFit="1" customWidth="1"/>
    <col min="518" max="518" width="13.7109375" style="367" bestFit="1" customWidth="1"/>
    <col min="519" max="520" width="13" style="367" bestFit="1" customWidth="1"/>
    <col min="521" max="521" width="12.5703125" style="367" bestFit="1" customWidth="1"/>
    <col min="522" max="522" width="13.85546875" style="367" bestFit="1" customWidth="1"/>
    <col min="523" max="523" width="12" style="367" bestFit="1" customWidth="1"/>
    <col min="524" max="524" width="9.140625" style="367"/>
    <col min="525" max="525" width="9.28515625" style="367" bestFit="1" customWidth="1"/>
    <col min="526" max="767" width="9.140625" style="367"/>
    <col min="768" max="768" width="3.5703125" style="367" customWidth="1"/>
    <col min="769" max="769" width="2.5703125" style="367" customWidth="1"/>
    <col min="770" max="770" width="31.140625" style="367" customWidth="1"/>
    <col min="771" max="771" width="10.140625" style="367" bestFit="1" customWidth="1"/>
    <col min="772" max="772" width="13.7109375" style="367" customWidth="1"/>
    <col min="773" max="773" width="13.42578125" style="367" bestFit="1" customWidth="1"/>
    <col min="774" max="774" width="13.7109375" style="367" bestFit="1" customWidth="1"/>
    <col min="775" max="776" width="13" style="367" bestFit="1" customWidth="1"/>
    <col min="777" max="777" width="12.5703125" style="367" bestFit="1" customWidth="1"/>
    <col min="778" max="778" width="13.85546875" style="367" bestFit="1" customWidth="1"/>
    <col min="779" max="779" width="12" style="367" bestFit="1" customWidth="1"/>
    <col min="780" max="780" width="9.140625" style="367"/>
    <col min="781" max="781" width="9.28515625" style="367" bestFit="1" customWidth="1"/>
    <col min="782" max="1023" width="9.140625" style="367"/>
    <col min="1024" max="1024" width="3.5703125" style="367" customWidth="1"/>
    <col min="1025" max="1025" width="2.5703125" style="367" customWidth="1"/>
    <col min="1026" max="1026" width="31.140625" style="367" customWidth="1"/>
    <col min="1027" max="1027" width="10.140625" style="367" bestFit="1" customWidth="1"/>
    <col min="1028" max="1028" width="13.7109375" style="367" customWidth="1"/>
    <col min="1029" max="1029" width="13.42578125" style="367" bestFit="1" customWidth="1"/>
    <col min="1030" max="1030" width="13.7109375" style="367" bestFit="1" customWidth="1"/>
    <col min="1031" max="1032" width="13" style="367" bestFit="1" customWidth="1"/>
    <col min="1033" max="1033" width="12.5703125" style="367" bestFit="1" customWidth="1"/>
    <col min="1034" max="1034" width="13.85546875" style="367" bestFit="1" customWidth="1"/>
    <col min="1035" max="1035" width="12" style="367" bestFit="1" customWidth="1"/>
    <col min="1036" max="1036" width="9.140625" style="367"/>
    <col min="1037" max="1037" width="9.28515625" style="367" bestFit="1" customWidth="1"/>
    <col min="1038" max="1279" width="9.140625" style="367"/>
    <col min="1280" max="1280" width="3.5703125" style="367" customWidth="1"/>
    <col min="1281" max="1281" width="2.5703125" style="367" customWidth="1"/>
    <col min="1282" max="1282" width="31.140625" style="367" customWidth="1"/>
    <col min="1283" max="1283" width="10.140625" style="367" bestFit="1" customWidth="1"/>
    <col min="1284" max="1284" width="13.7109375" style="367" customWidth="1"/>
    <col min="1285" max="1285" width="13.42578125" style="367" bestFit="1" customWidth="1"/>
    <col min="1286" max="1286" width="13.7109375" style="367" bestFit="1" customWidth="1"/>
    <col min="1287" max="1288" width="13" style="367" bestFit="1" customWidth="1"/>
    <col min="1289" max="1289" width="12.5703125" style="367" bestFit="1" customWidth="1"/>
    <col min="1290" max="1290" width="13.85546875" style="367" bestFit="1" customWidth="1"/>
    <col min="1291" max="1291" width="12" style="367" bestFit="1" customWidth="1"/>
    <col min="1292" max="1292" width="9.140625" style="367"/>
    <col min="1293" max="1293" width="9.28515625" style="367" bestFit="1" customWidth="1"/>
    <col min="1294" max="1535" width="9.140625" style="367"/>
    <col min="1536" max="1536" width="3.5703125" style="367" customWidth="1"/>
    <col min="1537" max="1537" width="2.5703125" style="367" customWidth="1"/>
    <col min="1538" max="1538" width="31.140625" style="367" customWidth="1"/>
    <col min="1539" max="1539" width="10.140625" style="367" bestFit="1" customWidth="1"/>
    <col min="1540" max="1540" width="13.7109375" style="367" customWidth="1"/>
    <col min="1541" max="1541" width="13.42578125" style="367" bestFit="1" customWidth="1"/>
    <col min="1542" max="1542" width="13.7109375" style="367" bestFit="1" customWidth="1"/>
    <col min="1543" max="1544" width="13" style="367" bestFit="1" customWidth="1"/>
    <col min="1545" max="1545" width="12.5703125" style="367" bestFit="1" customWidth="1"/>
    <col min="1546" max="1546" width="13.85546875" style="367" bestFit="1" customWidth="1"/>
    <col min="1547" max="1547" width="12" style="367" bestFit="1" customWidth="1"/>
    <col min="1548" max="1548" width="9.140625" style="367"/>
    <col min="1549" max="1549" width="9.28515625" style="367" bestFit="1" customWidth="1"/>
    <col min="1550" max="1791" width="9.140625" style="367"/>
    <col min="1792" max="1792" width="3.5703125" style="367" customWidth="1"/>
    <col min="1793" max="1793" width="2.5703125" style="367" customWidth="1"/>
    <col min="1794" max="1794" width="31.140625" style="367" customWidth="1"/>
    <col min="1795" max="1795" width="10.140625" style="367" bestFit="1" customWidth="1"/>
    <col min="1796" max="1796" width="13.7109375" style="367" customWidth="1"/>
    <col min="1797" max="1797" width="13.42578125" style="367" bestFit="1" customWidth="1"/>
    <col min="1798" max="1798" width="13.7109375" style="367" bestFit="1" customWidth="1"/>
    <col min="1799" max="1800" width="13" style="367" bestFit="1" customWidth="1"/>
    <col min="1801" max="1801" width="12.5703125" style="367" bestFit="1" customWidth="1"/>
    <col min="1802" max="1802" width="13.85546875" style="367" bestFit="1" customWidth="1"/>
    <col min="1803" max="1803" width="12" style="367" bestFit="1" customWidth="1"/>
    <col min="1804" max="1804" width="9.140625" style="367"/>
    <col min="1805" max="1805" width="9.28515625" style="367" bestFit="1" customWidth="1"/>
    <col min="1806" max="2047" width="9.140625" style="367"/>
    <col min="2048" max="2048" width="3.5703125" style="367" customWidth="1"/>
    <col min="2049" max="2049" width="2.5703125" style="367" customWidth="1"/>
    <col min="2050" max="2050" width="31.140625" style="367" customWidth="1"/>
    <col min="2051" max="2051" width="10.140625" style="367" bestFit="1" customWidth="1"/>
    <col min="2052" max="2052" width="13.7109375" style="367" customWidth="1"/>
    <col min="2053" max="2053" width="13.42578125" style="367" bestFit="1" customWidth="1"/>
    <col min="2054" max="2054" width="13.7109375" style="367" bestFit="1" customWidth="1"/>
    <col min="2055" max="2056" width="13" style="367" bestFit="1" customWidth="1"/>
    <col min="2057" max="2057" width="12.5703125" style="367" bestFit="1" customWidth="1"/>
    <col min="2058" max="2058" width="13.85546875" style="367" bestFit="1" customWidth="1"/>
    <col min="2059" max="2059" width="12" style="367" bestFit="1" customWidth="1"/>
    <col min="2060" max="2060" width="9.140625" style="367"/>
    <col min="2061" max="2061" width="9.28515625" style="367" bestFit="1" customWidth="1"/>
    <col min="2062" max="2303" width="9.140625" style="367"/>
    <col min="2304" max="2304" width="3.5703125" style="367" customWidth="1"/>
    <col min="2305" max="2305" width="2.5703125" style="367" customWidth="1"/>
    <col min="2306" max="2306" width="31.140625" style="367" customWidth="1"/>
    <col min="2307" max="2307" width="10.140625" style="367" bestFit="1" customWidth="1"/>
    <col min="2308" max="2308" width="13.7109375" style="367" customWidth="1"/>
    <col min="2309" max="2309" width="13.42578125" style="367" bestFit="1" customWidth="1"/>
    <col min="2310" max="2310" width="13.7109375" style="367" bestFit="1" customWidth="1"/>
    <col min="2311" max="2312" width="13" style="367" bestFit="1" customWidth="1"/>
    <col min="2313" max="2313" width="12.5703125" style="367" bestFit="1" customWidth="1"/>
    <col min="2314" max="2314" width="13.85546875" style="367" bestFit="1" customWidth="1"/>
    <col min="2315" max="2315" width="12" style="367" bestFit="1" customWidth="1"/>
    <col min="2316" max="2316" width="9.140625" style="367"/>
    <col min="2317" max="2317" width="9.28515625" style="367" bestFit="1" customWidth="1"/>
    <col min="2318" max="2559" width="9.140625" style="367"/>
    <col min="2560" max="2560" width="3.5703125" style="367" customWidth="1"/>
    <col min="2561" max="2561" width="2.5703125" style="367" customWidth="1"/>
    <col min="2562" max="2562" width="31.140625" style="367" customWidth="1"/>
    <col min="2563" max="2563" width="10.140625" style="367" bestFit="1" customWidth="1"/>
    <col min="2564" max="2564" width="13.7109375" style="367" customWidth="1"/>
    <col min="2565" max="2565" width="13.42578125" style="367" bestFit="1" customWidth="1"/>
    <col min="2566" max="2566" width="13.7109375" style="367" bestFit="1" customWidth="1"/>
    <col min="2567" max="2568" width="13" style="367" bestFit="1" customWidth="1"/>
    <col min="2569" max="2569" width="12.5703125" style="367" bestFit="1" customWidth="1"/>
    <col min="2570" max="2570" width="13.85546875" style="367" bestFit="1" customWidth="1"/>
    <col min="2571" max="2571" width="12" style="367" bestFit="1" customWidth="1"/>
    <col min="2572" max="2572" width="9.140625" style="367"/>
    <col min="2573" max="2573" width="9.28515625" style="367" bestFit="1" customWidth="1"/>
    <col min="2574" max="2815" width="9.140625" style="367"/>
    <col min="2816" max="2816" width="3.5703125" style="367" customWidth="1"/>
    <col min="2817" max="2817" width="2.5703125" style="367" customWidth="1"/>
    <col min="2818" max="2818" width="31.140625" style="367" customWidth="1"/>
    <col min="2819" max="2819" width="10.140625" style="367" bestFit="1" customWidth="1"/>
    <col min="2820" max="2820" width="13.7109375" style="367" customWidth="1"/>
    <col min="2821" max="2821" width="13.42578125" style="367" bestFit="1" customWidth="1"/>
    <col min="2822" max="2822" width="13.7109375" style="367" bestFit="1" customWidth="1"/>
    <col min="2823" max="2824" width="13" style="367" bestFit="1" customWidth="1"/>
    <col min="2825" max="2825" width="12.5703125" style="367" bestFit="1" customWidth="1"/>
    <col min="2826" max="2826" width="13.85546875" style="367" bestFit="1" customWidth="1"/>
    <col min="2827" max="2827" width="12" style="367" bestFit="1" customWidth="1"/>
    <col min="2828" max="2828" width="9.140625" style="367"/>
    <col min="2829" max="2829" width="9.28515625" style="367" bestFit="1" customWidth="1"/>
    <col min="2830" max="3071" width="9.140625" style="367"/>
    <col min="3072" max="3072" width="3.5703125" style="367" customWidth="1"/>
    <col min="3073" max="3073" width="2.5703125" style="367" customWidth="1"/>
    <col min="3074" max="3074" width="31.140625" style="367" customWidth="1"/>
    <col min="3075" max="3075" width="10.140625" style="367" bestFit="1" customWidth="1"/>
    <col min="3076" max="3076" width="13.7109375" style="367" customWidth="1"/>
    <col min="3077" max="3077" width="13.42578125" style="367" bestFit="1" customWidth="1"/>
    <col min="3078" max="3078" width="13.7109375" style="367" bestFit="1" customWidth="1"/>
    <col min="3079" max="3080" width="13" style="367" bestFit="1" customWidth="1"/>
    <col min="3081" max="3081" width="12.5703125" style="367" bestFit="1" customWidth="1"/>
    <col min="3082" max="3082" width="13.85546875" style="367" bestFit="1" customWidth="1"/>
    <col min="3083" max="3083" width="12" style="367" bestFit="1" customWidth="1"/>
    <col min="3084" max="3084" width="9.140625" style="367"/>
    <col min="3085" max="3085" width="9.28515625" style="367" bestFit="1" customWidth="1"/>
    <col min="3086" max="3327" width="9.140625" style="367"/>
    <col min="3328" max="3328" width="3.5703125" style="367" customWidth="1"/>
    <col min="3329" max="3329" width="2.5703125" style="367" customWidth="1"/>
    <col min="3330" max="3330" width="31.140625" style="367" customWidth="1"/>
    <col min="3331" max="3331" width="10.140625" style="367" bestFit="1" customWidth="1"/>
    <col min="3332" max="3332" width="13.7109375" style="367" customWidth="1"/>
    <col min="3333" max="3333" width="13.42578125" style="367" bestFit="1" customWidth="1"/>
    <col min="3334" max="3334" width="13.7109375" style="367" bestFit="1" customWidth="1"/>
    <col min="3335" max="3336" width="13" style="367" bestFit="1" customWidth="1"/>
    <col min="3337" max="3337" width="12.5703125" style="367" bestFit="1" customWidth="1"/>
    <col min="3338" max="3338" width="13.85546875" style="367" bestFit="1" customWidth="1"/>
    <col min="3339" max="3339" width="12" style="367" bestFit="1" customWidth="1"/>
    <col min="3340" max="3340" width="9.140625" style="367"/>
    <col min="3341" max="3341" width="9.28515625" style="367" bestFit="1" customWidth="1"/>
    <col min="3342" max="3583" width="9.140625" style="367"/>
    <col min="3584" max="3584" width="3.5703125" style="367" customWidth="1"/>
    <col min="3585" max="3585" width="2.5703125" style="367" customWidth="1"/>
    <col min="3586" max="3586" width="31.140625" style="367" customWidth="1"/>
    <col min="3587" max="3587" width="10.140625" style="367" bestFit="1" customWidth="1"/>
    <col min="3588" max="3588" width="13.7109375" style="367" customWidth="1"/>
    <col min="3589" max="3589" width="13.42578125" style="367" bestFit="1" customWidth="1"/>
    <col min="3590" max="3590" width="13.7109375" style="367" bestFit="1" customWidth="1"/>
    <col min="3591" max="3592" width="13" style="367" bestFit="1" customWidth="1"/>
    <col min="3593" max="3593" width="12.5703125" style="367" bestFit="1" customWidth="1"/>
    <col min="3594" max="3594" width="13.85546875" style="367" bestFit="1" customWidth="1"/>
    <col min="3595" max="3595" width="12" style="367" bestFit="1" customWidth="1"/>
    <col min="3596" max="3596" width="9.140625" style="367"/>
    <col min="3597" max="3597" width="9.28515625" style="367" bestFit="1" customWidth="1"/>
    <col min="3598" max="3839" width="9.140625" style="367"/>
    <col min="3840" max="3840" width="3.5703125" style="367" customWidth="1"/>
    <col min="3841" max="3841" width="2.5703125" style="367" customWidth="1"/>
    <col min="3842" max="3842" width="31.140625" style="367" customWidth="1"/>
    <col min="3843" max="3843" width="10.140625" style="367" bestFit="1" customWidth="1"/>
    <col min="3844" max="3844" width="13.7109375" style="367" customWidth="1"/>
    <col min="3845" max="3845" width="13.42578125" style="367" bestFit="1" customWidth="1"/>
    <col min="3846" max="3846" width="13.7109375" style="367" bestFit="1" customWidth="1"/>
    <col min="3847" max="3848" width="13" style="367" bestFit="1" customWidth="1"/>
    <col min="3849" max="3849" width="12.5703125" style="367" bestFit="1" customWidth="1"/>
    <col min="3850" max="3850" width="13.85546875" style="367" bestFit="1" customWidth="1"/>
    <col min="3851" max="3851" width="12" style="367" bestFit="1" customWidth="1"/>
    <col min="3852" max="3852" width="9.140625" style="367"/>
    <col min="3853" max="3853" width="9.28515625" style="367" bestFit="1" customWidth="1"/>
    <col min="3854" max="4095" width="9.140625" style="367"/>
    <col min="4096" max="4096" width="3.5703125" style="367" customWidth="1"/>
    <col min="4097" max="4097" width="2.5703125" style="367" customWidth="1"/>
    <col min="4098" max="4098" width="31.140625" style="367" customWidth="1"/>
    <col min="4099" max="4099" width="10.140625" style="367" bestFit="1" customWidth="1"/>
    <col min="4100" max="4100" width="13.7109375" style="367" customWidth="1"/>
    <col min="4101" max="4101" width="13.42578125" style="367" bestFit="1" customWidth="1"/>
    <col min="4102" max="4102" width="13.7109375" style="367" bestFit="1" customWidth="1"/>
    <col min="4103" max="4104" width="13" style="367" bestFit="1" customWidth="1"/>
    <col min="4105" max="4105" width="12.5703125" style="367" bestFit="1" customWidth="1"/>
    <col min="4106" max="4106" width="13.85546875" style="367" bestFit="1" customWidth="1"/>
    <col min="4107" max="4107" width="12" style="367" bestFit="1" customWidth="1"/>
    <col min="4108" max="4108" width="9.140625" style="367"/>
    <col min="4109" max="4109" width="9.28515625" style="367" bestFit="1" customWidth="1"/>
    <col min="4110" max="4351" width="9.140625" style="367"/>
    <col min="4352" max="4352" width="3.5703125" style="367" customWidth="1"/>
    <col min="4353" max="4353" width="2.5703125" style="367" customWidth="1"/>
    <col min="4354" max="4354" width="31.140625" style="367" customWidth="1"/>
    <col min="4355" max="4355" width="10.140625" style="367" bestFit="1" customWidth="1"/>
    <col min="4356" max="4356" width="13.7109375" style="367" customWidth="1"/>
    <col min="4357" max="4357" width="13.42578125" style="367" bestFit="1" customWidth="1"/>
    <col min="4358" max="4358" width="13.7109375" style="367" bestFit="1" customWidth="1"/>
    <col min="4359" max="4360" width="13" style="367" bestFit="1" customWidth="1"/>
    <col min="4361" max="4361" width="12.5703125" style="367" bestFit="1" customWidth="1"/>
    <col min="4362" max="4362" width="13.85546875" style="367" bestFit="1" customWidth="1"/>
    <col min="4363" max="4363" width="12" style="367" bestFit="1" customWidth="1"/>
    <col min="4364" max="4364" width="9.140625" style="367"/>
    <col min="4365" max="4365" width="9.28515625" style="367" bestFit="1" customWidth="1"/>
    <col min="4366" max="4607" width="9.140625" style="367"/>
    <col min="4608" max="4608" width="3.5703125" style="367" customWidth="1"/>
    <col min="4609" max="4609" width="2.5703125" style="367" customWidth="1"/>
    <col min="4610" max="4610" width="31.140625" style="367" customWidth="1"/>
    <col min="4611" max="4611" width="10.140625" style="367" bestFit="1" customWidth="1"/>
    <col min="4612" max="4612" width="13.7109375" style="367" customWidth="1"/>
    <col min="4613" max="4613" width="13.42578125" style="367" bestFit="1" customWidth="1"/>
    <col min="4614" max="4614" width="13.7109375" style="367" bestFit="1" customWidth="1"/>
    <col min="4615" max="4616" width="13" style="367" bestFit="1" customWidth="1"/>
    <col min="4617" max="4617" width="12.5703125" style="367" bestFit="1" customWidth="1"/>
    <col min="4618" max="4618" width="13.85546875" style="367" bestFit="1" customWidth="1"/>
    <col min="4619" max="4619" width="12" style="367" bestFit="1" customWidth="1"/>
    <col min="4620" max="4620" width="9.140625" style="367"/>
    <col min="4621" max="4621" width="9.28515625" style="367" bestFit="1" customWidth="1"/>
    <col min="4622" max="4863" width="9.140625" style="367"/>
    <col min="4864" max="4864" width="3.5703125" style="367" customWidth="1"/>
    <col min="4865" max="4865" width="2.5703125" style="367" customWidth="1"/>
    <col min="4866" max="4866" width="31.140625" style="367" customWidth="1"/>
    <col min="4867" max="4867" width="10.140625" style="367" bestFit="1" customWidth="1"/>
    <col min="4868" max="4868" width="13.7109375" style="367" customWidth="1"/>
    <col min="4869" max="4869" width="13.42578125" style="367" bestFit="1" customWidth="1"/>
    <col min="4870" max="4870" width="13.7109375" style="367" bestFit="1" customWidth="1"/>
    <col min="4871" max="4872" width="13" style="367" bestFit="1" customWidth="1"/>
    <col min="4873" max="4873" width="12.5703125" style="367" bestFit="1" customWidth="1"/>
    <col min="4874" max="4874" width="13.85546875" style="367" bestFit="1" customWidth="1"/>
    <col min="4875" max="4875" width="12" style="367" bestFit="1" customWidth="1"/>
    <col min="4876" max="4876" width="9.140625" style="367"/>
    <col min="4877" max="4877" width="9.28515625" style="367" bestFit="1" customWidth="1"/>
    <col min="4878" max="5119" width="9.140625" style="367"/>
    <col min="5120" max="5120" width="3.5703125" style="367" customWidth="1"/>
    <col min="5121" max="5121" width="2.5703125" style="367" customWidth="1"/>
    <col min="5122" max="5122" width="31.140625" style="367" customWidth="1"/>
    <col min="5123" max="5123" width="10.140625" style="367" bestFit="1" customWidth="1"/>
    <col min="5124" max="5124" width="13.7109375" style="367" customWidth="1"/>
    <col min="5125" max="5125" width="13.42578125" style="367" bestFit="1" customWidth="1"/>
    <col min="5126" max="5126" width="13.7109375" style="367" bestFit="1" customWidth="1"/>
    <col min="5127" max="5128" width="13" style="367" bestFit="1" customWidth="1"/>
    <col min="5129" max="5129" width="12.5703125" style="367" bestFit="1" customWidth="1"/>
    <col min="5130" max="5130" width="13.85546875" style="367" bestFit="1" customWidth="1"/>
    <col min="5131" max="5131" width="12" style="367" bestFit="1" customWidth="1"/>
    <col min="5132" max="5132" width="9.140625" style="367"/>
    <col min="5133" max="5133" width="9.28515625" style="367" bestFit="1" customWidth="1"/>
    <col min="5134" max="5375" width="9.140625" style="367"/>
    <col min="5376" max="5376" width="3.5703125" style="367" customWidth="1"/>
    <col min="5377" max="5377" width="2.5703125" style="367" customWidth="1"/>
    <col min="5378" max="5378" width="31.140625" style="367" customWidth="1"/>
    <col min="5379" max="5379" width="10.140625" style="367" bestFit="1" customWidth="1"/>
    <col min="5380" max="5380" width="13.7109375" style="367" customWidth="1"/>
    <col min="5381" max="5381" width="13.42578125" style="367" bestFit="1" customWidth="1"/>
    <col min="5382" max="5382" width="13.7109375" style="367" bestFit="1" customWidth="1"/>
    <col min="5383" max="5384" width="13" style="367" bestFit="1" customWidth="1"/>
    <col min="5385" max="5385" width="12.5703125" style="367" bestFit="1" customWidth="1"/>
    <col min="5386" max="5386" width="13.85546875" style="367" bestFit="1" customWidth="1"/>
    <col min="5387" max="5387" width="12" style="367" bestFit="1" customWidth="1"/>
    <col min="5388" max="5388" width="9.140625" style="367"/>
    <col min="5389" max="5389" width="9.28515625" style="367" bestFit="1" customWidth="1"/>
    <col min="5390" max="5631" width="9.140625" style="367"/>
    <col min="5632" max="5632" width="3.5703125" style="367" customWidth="1"/>
    <col min="5633" max="5633" width="2.5703125" style="367" customWidth="1"/>
    <col min="5634" max="5634" width="31.140625" style="367" customWidth="1"/>
    <col min="5635" max="5635" width="10.140625" style="367" bestFit="1" customWidth="1"/>
    <col min="5636" max="5636" width="13.7109375" style="367" customWidth="1"/>
    <col min="5637" max="5637" width="13.42578125" style="367" bestFit="1" customWidth="1"/>
    <col min="5638" max="5638" width="13.7109375" style="367" bestFit="1" customWidth="1"/>
    <col min="5639" max="5640" width="13" style="367" bestFit="1" customWidth="1"/>
    <col min="5641" max="5641" width="12.5703125" style="367" bestFit="1" customWidth="1"/>
    <col min="5642" max="5642" width="13.85546875" style="367" bestFit="1" customWidth="1"/>
    <col min="5643" max="5643" width="12" style="367" bestFit="1" customWidth="1"/>
    <col min="5644" max="5644" width="9.140625" style="367"/>
    <col min="5645" max="5645" width="9.28515625" style="367" bestFit="1" customWidth="1"/>
    <col min="5646" max="5887" width="9.140625" style="367"/>
    <col min="5888" max="5888" width="3.5703125" style="367" customWidth="1"/>
    <col min="5889" max="5889" width="2.5703125" style="367" customWidth="1"/>
    <col min="5890" max="5890" width="31.140625" style="367" customWidth="1"/>
    <col min="5891" max="5891" width="10.140625" style="367" bestFit="1" customWidth="1"/>
    <col min="5892" max="5892" width="13.7109375" style="367" customWidth="1"/>
    <col min="5893" max="5893" width="13.42578125" style="367" bestFit="1" customWidth="1"/>
    <col min="5894" max="5894" width="13.7109375" style="367" bestFit="1" customWidth="1"/>
    <col min="5895" max="5896" width="13" style="367" bestFit="1" customWidth="1"/>
    <col min="5897" max="5897" width="12.5703125" style="367" bestFit="1" customWidth="1"/>
    <col min="5898" max="5898" width="13.85546875" style="367" bestFit="1" customWidth="1"/>
    <col min="5899" max="5899" width="12" style="367" bestFit="1" customWidth="1"/>
    <col min="5900" max="5900" width="9.140625" style="367"/>
    <col min="5901" max="5901" width="9.28515625" style="367" bestFit="1" customWidth="1"/>
    <col min="5902" max="6143" width="9.140625" style="367"/>
    <col min="6144" max="6144" width="3.5703125" style="367" customWidth="1"/>
    <col min="6145" max="6145" width="2.5703125" style="367" customWidth="1"/>
    <col min="6146" max="6146" width="31.140625" style="367" customWidth="1"/>
    <col min="6147" max="6147" width="10.140625" style="367" bestFit="1" customWidth="1"/>
    <col min="6148" max="6148" width="13.7109375" style="367" customWidth="1"/>
    <col min="6149" max="6149" width="13.42578125" style="367" bestFit="1" customWidth="1"/>
    <col min="6150" max="6150" width="13.7109375" style="367" bestFit="1" customWidth="1"/>
    <col min="6151" max="6152" width="13" style="367" bestFit="1" customWidth="1"/>
    <col min="6153" max="6153" width="12.5703125" style="367" bestFit="1" customWidth="1"/>
    <col min="6154" max="6154" width="13.85546875" style="367" bestFit="1" customWidth="1"/>
    <col min="6155" max="6155" width="12" style="367" bestFit="1" customWidth="1"/>
    <col min="6156" max="6156" width="9.140625" style="367"/>
    <col min="6157" max="6157" width="9.28515625" style="367" bestFit="1" customWidth="1"/>
    <col min="6158" max="6399" width="9.140625" style="367"/>
    <col min="6400" max="6400" width="3.5703125" style="367" customWidth="1"/>
    <col min="6401" max="6401" width="2.5703125" style="367" customWidth="1"/>
    <col min="6402" max="6402" width="31.140625" style="367" customWidth="1"/>
    <col min="6403" max="6403" width="10.140625" style="367" bestFit="1" customWidth="1"/>
    <col min="6404" max="6404" width="13.7109375" style="367" customWidth="1"/>
    <col min="6405" max="6405" width="13.42578125" style="367" bestFit="1" customWidth="1"/>
    <col min="6406" max="6406" width="13.7109375" style="367" bestFit="1" customWidth="1"/>
    <col min="6407" max="6408" width="13" style="367" bestFit="1" customWidth="1"/>
    <col min="6409" max="6409" width="12.5703125" style="367" bestFit="1" customWidth="1"/>
    <col min="6410" max="6410" width="13.85546875" style="367" bestFit="1" customWidth="1"/>
    <col min="6411" max="6411" width="12" style="367" bestFit="1" customWidth="1"/>
    <col min="6412" max="6412" width="9.140625" style="367"/>
    <col min="6413" max="6413" width="9.28515625" style="367" bestFit="1" customWidth="1"/>
    <col min="6414" max="6655" width="9.140625" style="367"/>
    <col min="6656" max="6656" width="3.5703125" style="367" customWidth="1"/>
    <col min="6657" max="6657" width="2.5703125" style="367" customWidth="1"/>
    <col min="6658" max="6658" width="31.140625" style="367" customWidth="1"/>
    <col min="6659" max="6659" width="10.140625" style="367" bestFit="1" customWidth="1"/>
    <col min="6660" max="6660" width="13.7109375" style="367" customWidth="1"/>
    <col min="6661" max="6661" width="13.42578125" style="367" bestFit="1" customWidth="1"/>
    <col min="6662" max="6662" width="13.7109375" style="367" bestFit="1" customWidth="1"/>
    <col min="6663" max="6664" width="13" style="367" bestFit="1" customWidth="1"/>
    <col min="6665" max="6665" width="12.5703125" style="367" bestFit="1" customWidth="1"/>
    <col min="6666" max="6666" width="13.85546875" style="367" bestFit="1" customWidth="1"/>
    <col min="6667" max="6667" width="12" style="367" bestFit="1" customWidth="1"/>
    <col min="6668" max="6668" width="9.140625" style="367"/>
    <col min="6669" max="6669" width="9.28515625" style="367" bestFit="1" customWidth="1"/>
    <col min="6670" max="6911" width="9.140625" style="367"/>
    <col min="6912" max="6912" width="3.5703125" style="367" customWidth="1"/>
    <col min="6913" max="6913" width="2.5703125" style="367" customWidth="1"/>
    <col min="6914" max="6914" width="31.140625" style="367" customWidth="1"/>
    <col min="6915" max="6915" width="10.140625" style="367" bestFit="1" customWidth="1"/>
    <col min="6916" max="6916" width="13.7109375" style="367" customWidth="1"/>
    <col min="6917" max="6917" width="13.42578125" style="367" bestFit="1" customWidth="1"/>
    <col min="6918" max="6918" width="13.7109375" style="367" bestFit="1" customWidth="1"/>
    <col min="6919" max="6920" width="13" style="367" bestFit="1" customWidth="1"/>
    <col min="6921" max="6921" width="12.5703125" style="367" bestFit="1" customWidth="1"/>
    <col min="6922" max="6922" width="13.85546875" style="367" bestFit="1" customWidth="1"/>
    <col min="6923" max="6923" width="12" style="367" bestFit="1" customWidth="1"/>
    <col min="6924" max="6924" width="9.140625" style="367"/>
    <col min="6925" max="6925" width="9.28515625" style="367" bestFit="1" customWidth="1"/>
    <col min="6926" max="7167" width="9.140625" style="367"/>
    <col min="7168" max="7168" width="3.5703125" style="367" customWidth="1"/>
    <col min="7169" max="7169" width="2.5703125" style="367" customWidth="1"/>
    <col min="7170" max="7170" width="31.140625" style="367" customWidth="1"/>
    <col min="7171" max="7171" width="10.140625" style="367" bestFit="1" customWidth="1"/>
    <col min="7172" max="7172" width="13.7109375" style="367" customWidth="1"/>
    <col min="7173" max="7173" width="13.42578125" style="367" bestFit="1" customWidth="1"/>
    <col min="7174" max="7174" width="13.7109375" style="367" bestFit="1" customWidth="1"/>
    <col min="7175" max="7176" width="13" style="367" bestFit="1" customWidth="1"/>
    <col min="7177" max="7177" width="12.5703125" style="367" bestFit="1" customWidth="1"/>
    <col min="7178" max="7178" width="13.85546875" style="367" bestFit="1" customWidth="1"/>
    <col min="7179" max="7179" width="12" style="367" bestFit="1" customWidth="1"/>
    <col min="7180" max="7180" width="9.140625" style="367"/>
    <col min="7181" max="7181" width="9.28515625" style="367" bestFit="1" customWidth="1"/>
    <col min="7182" max="7423" width="9.140625" style="367"/>
    <col min="7424" max="7424" width="3.5703125" style="367" customWidth="1"/>
    <col min="7425" max="7425" width="2.5703125" style="367" customWidth="1"/>
    <col min="7426" max="7426" width="31.140625" style="367" customWidth="1"/>
    <col min="7427" max="7427" width="10.140625" style="367" bestFit="1" customWidth="1"/>
    <col min="7428" max="7428" width="13.7109375" style="367" customWidth="1"/>
    <col min="7429" max="7429" width="13.42578125" style="367" bestFit="1" customWidth="1"/>
    <col min="7430" max="7430" width="13.7109375" style="367" bestFit="1" customWidth="1"/>
    <col min="7431" max="7432" width="13" style="367" bestFit="1" customWidth="1"/>
    <col min="7433" max="7433" width="12.5703125" style="367" bestFit="1" customWidth="1"/>
    <col min="7434" max="7434" width="13.85546875" style="367" bestFit="1" customWidth="1"/>
    <col min="7435" max="7435" width="12" style="367" bestFit="1" customWidth="1"/>
    <col min="7436" max="7436" width="9.140625" style="367"/>
    <col min="7437" max="7437" width="9.28515625" style="367" bestFit="1" customWidth="1"/>
    <col min="7438" max="7679" width="9.140625" style="367"/>
    <col min="7680" max="7680" width="3.5703125" style="367" customWidth="1"/>
    <col min="7681" max="7681" width="2.5703125" style="367" customWidth="1"/>
    <col min="7682" max="7682" width="31.140625" style="367" customWidth="1"/>
    <col min="7683" max="7683" width="10.140625" style="367" bestFit="1" customWidth="1"/>
    <col min="7684" max="7684" width="13.7109375" style="367" customWidth="1"/>
    <col min="7685" max="7685" width="13.42578125" style="367" bestFit="1" customWidth="1"/>
    <col min="7686" max="7686" width="13.7109375" style="367" bestFit="1" customWidth="1"/>
    <col min="7687" max="7688" width="13" style="367" bestFit="1" customWidth="1"/>
    <col min="7689" max="7689" width="12.5703125" style="367" bestFit="1" customWidth="1"/>
    <col min="7690" max="7690" width="13.85546875" style="367" bestFit="1" customWidth="1"/>
    <col min="7691" max="7691" width="12" style="367" bestFit="1" customWidth="1"/>
    <col min="7692" max="7692" width="9.140625" style="367"/>
    <col min="7693" max="7693" width="9.28515625" style="367" bestFit="1" customWidth="1"/>
    <col min="7694" max="7935" width="9.140625" style="367"/>
    <col min="7936" max="7936" width="3.5703125" style="367" customWidth="1"/>
    <col min="7937" max="7937" width="2.5703125" style="367" customWidth="1"/>
    <col min="7938" max="7938" width="31.140625" style="367" customWidth="1"/>
    <col min="7939" max="7939" width="10.140625" style="367" bestFit="1" customWidth="1"/>
    <col min="7940" max="7940" width="13.7109375" style="367" customWidth="1"/>
    <col min="7941" max="7941" width="13.42578125" style="367" bestFit="1" customWidth="1"/>
    <col min="7942" max="7942" width="13.7109375" style="367" bestFit="1" customWidth="1"/>
    <col min="7943" max="7944" width="13" style="367" bestFit="1" customWidth="1"/>
    <col min="7945" max="7945" width="12.5703125" style="367" bestFit="1" customWidth="1"/>
    <col min="7946" max="7946" width="13.85546875" style="367" bestFit="1" customWidth="1"/>
    <col min="7947" max="7947" width="12" style="367" bestFit="1" customWidth="1"/>
    <col min="7948" max="7948" width="9.140625" style="367"/>
    <col min="7949" max="7949" width="9.28515625" style="367" bestFit="1" customWidth="1"/>
    <col min="7950" max="8191" width="9.140625" style="367"/>
    <col min="8192" max="8192" width="3.5703125" style="367" customWidth="1"/>
    <col min="8193" max="8193" width="2.5703125" style="367" customWidth="1"/>
    <col min="8194" max="8194" width="31.140625" style="367" customWidth="1"/>
    <col min="8195" max="8195" width="10.140625" style="367" bestFit="1" customWidth="1"/>
    <col min="8196" max="8196" width="13.7109375" style="367" customWidth="1"/>
    <col min="8197" max="8197" width="13.42578125" style="367" bestFit="1" customWidth="1"/>
    <col min="8198" max="8198" width="13.7109375" style="367" bestFit="1" customWidth="1"/>
    <col min="8199" max="8200" width="13" style="367" bestFit="1" customWidth="1"/>
    <col min="8201" max="8201" width="12.5703125" style="367" bestFit="1" customWidth="1"/>
    <col min="8202" max="8202" width="13.85546875" style="367" bestFit="1" customWidth="1"/>
    <col min="8203" max="8203" width="12" style="367" bestFit="1" customWidth="1"/>
    <col min="8204" max="8204" width="9.140625" style="367"/>
    <col min="8205" max="8205" width="9.28515625" style="367" bestFit="1" customWidth="1"/>
    <col min="8206" max="8447" width="9.140625" style="367"/>
    <col min="8448" max="8448" width="3.5703125" style="367" customWidth="1"/>
    <col min="8449" max="8449" width="2.5703125" style="367" customWidth="1"/>
    <col min="8450" max="8450" width="31.140625" style="367" customWidth="1"/>
    <col min="8451" max="8451" width="10.140625" style="367" bestFit="1" customWidth="1"/>
    <col min="8452" max="8452" width="13.7109375" style="367" customWidth="1"/>
    <col min="8453" max="8453" width="13.42578125" style="367" bestFit="1" customWidth="1"/>
    <col min="8454" max="8454" width="13.7109375" style="367" bestFit="1" customWidth="1"/>
    <col min="8455" max="8456" width="13" style="367" bestFit="1" customWidth="1"/>
    <col min="8457" max="8457" width="12.5703125" style="367" bestFit="1" customWidth="1"/>
    <col min="8458" max="8458" width="13.85546875" style="367" bestFit="1" customWidth="1"/>
    <col min="8459" max="8459" width="12" style="367" bestFit="1" customWidth="1"/>
    <col min="8460" max="8460" width="9.140625" style="367"/>
    <col min="8461" max="8461" width="9.28515625" style="367" bestFit="1" customWidth="1"/>
    <col min="8462" max="8703" width="9.140625" style="367"/>
    <col min="8704" max="8704" width="3.5703125" style="367" customWidth="1"/>
    <col min="8705" max="8705" width="2.5703125" style="367" customWidth="1"/>
    <col min="8706" max="8706" width="31.140625" style="367" customWidth="1"/>
    <col min="8707" max="8707" width="10.140625" style="367" bestFit="1" customWidth="1"/>
    <col min="8708" max="8708" width="13.7109375" style="367" customWidth="1"/>
    <col min="8709" max="8709" width="13.42578125" style="367" bestFit="1" customWidth="1"/>
    <col min="8710" max="8710" width="13.7109375" style="367" bestFit="1" customWidth="1"/>
    <col min="8711" max="8712" width="13" style="367" bestFit="1" customWidth="1"/>
    <col min="8713" max="8713" width="12.5703125" style="367" bestFit="1" customWidth="1"/>
    <col min="8714" max="8714" width="13.85546875" style="367" bestFit="1" customWidth="1"/>
    <col min="8715" max="8715" width="12" style="367" bestFit="1" customWidth="1"/>
    <col min="8716" max="8716" width="9.140625" style="367"/>
    <col min="8717" max="8717" width="9.28515625" style="367" bestFit="1" customWidth="1"/>
    <col min="8718" max="8959" width="9.140625" style="367"/>
    <col min="8960" max="8960" width="3.5703125" style="367" customWidth="1"/>
    <col min="8961" max="8961" width="2.5703125" style="367" customWidth="1"/>
    <col min="8962" max="8962" width="31.140625" style="367" customWidth="1"/>
    <col min="8963" max="8963" width="10.140625" style="367" bestFit="1" customWidth="1"/>
    <col min="8964" max="8964" width="13.7109375" style="367" customWidth="1"/>
    <col min="8965" max="8965" width="13.42578125" style="367" bestFit="1" customWidth="1"/>
    <col min="8966" max="8966" width="13.7109375" style="367" bestFit="1" customWidth="1"/>
    <col min="8967" max="8968" width="13" style="367" bestFit="1" customWidth="1"/>
    <col min="8969" max="8969" width="12.5703125" style="367" bestFit="1" customWidth="1"/>
    <col min="8970" max="8970" width="13.85546875" style="367" bestFit="1" customWidth="1"/>
    <col min="8971" max="8971" width="12" style="367" bestFit="1" customWidth="1"/>
    <col min="8972" max="8972" width="9.140625" style="367"/>
    <col min="8973" max="8973" width="9.28515625" style="367" bestFit="1" customWidth="1"/>
    <col min="8974" max="9215" width="9.140625" style="367"/>
    <col min="9216" max="9216" width="3.5703125" style="367" customWidth="1"/>
    <col min="9217" max="9217" width="2.5703125" style="367" customWidth="1"/>
    <col min="9218" max="9218" width="31.140625" style="367" customWidth="1"/>
    <col min="9219" max="9219" width="10.140625" style="367" bestFit="1" customWidth="1"/>
    <col min="9220" max="9220" width="13.7109375" style="367" customWidth="1"/>
    <col min="9221" max="9221" width="13.42578125" style="367" bestFit="1" customWidth="1"/>
    <col min="9222" max="9222" width="13.7109375" style="367" bestFit="1" customWidth="1"/>
    <col min="9223" max="9224" width="13" style="367" bestFit="1" customWidth="1"/>
    <col min="9225" max="9225" width="12.5703125" style="367" bestFit="1" customWidth="1"/>
    <col min="9226" max="9226" width="13.85546875" style="367" bestFit="1" customWidth="1"/>
    <col min="9227" max="9227" width="12" style="367" bestFit="1" customWidth="1"/>
    <col min="9228" max="9228" width="9.140625" style="367"/>
    <col min="9229" max="9229" width="9.28515625" style="367" bestFit="1" customWidth="1"/>
    <col min="9230" max="9471" width="9.140625" style="367"/>
    <col min="9472" max="9472" width="3.5703125" style="367" customWidth="1"/>
    <col min="9473" max="9473" width="2.5703125" style="367" customWidth="1"/>
    <col min="9474" max="9474" width="31.140625" style="367" customWidth="1"/>
    <col min="9475" max="9475" width="10.140625" style="367" bestFit="1" customWidth="1"/>
    <col min="9476" max="9476" width="13.7109375" style="367" customWidth="1"/>
    <col min="9477" max="9477" width="13.42578125" style="367" bestFit="1" customWidth="1"/>
    <col min="9478" max="9478" width="13.7109375" style="367" bestFit="1" customWidth="1"/>
    <col min="9479" max="9480" width="13" style="367" bestFit="1" customWidth="1"/>
    <col min="9481" max="9481" width="12.5703125" style="367" bestFit="1" customWidth="1"/>
    <col min="9482" max="9482" width="13.85546875" style="367" bestFit="1" customWidth="1"/>
    <col min="9483" max="9483" width="12" style="367" bestFit="1" customWidth="1"/>
    <col min="9484" max="9484" width="9.140625" style="367"/>
    <col min="9485" max="9485" width="9.28515625" style="367" bestFit="1" customWidth="1"/>
    <col min="9486" max="9727" width="9.140625" style="367"/>
    <col min="9728" max="9728" width="3.5703125" style="367" customWidth="1"/>
    <col min="9729" max="9729" width="2.5703125" style="367" customWidth="1"/>
    <col min="9730" max="9730" width="31.140625" style="367" customWidth="1"/>
    <col min="9731" max="9731" width="10.140625" style="367" bestFit="1" customWidth="1"/>
    <col min="9732" max="9732" width="13.7109375" style="367" customWidth="1"/>
    <col min="9733" max="9733" width="13.42578125" style="367" bestFit="1" customWidth="1"/>
    <col min="9734" max="9734" width="13.7109375" style="367" bestFit="1" customWidth="1"/>
    <col min="9735" max="9736" width="13" style="367" bestFit="1" customWidth="1"/>
    <col min="9737" max="9737" width="12.5703125" style="367" bestFit="1" customWidth="1"/>
    <col min="9738" max="9738" width="13.85546875" style="367" bestFit="1" customWidth="1"/>
    <col min="9739" max="9739" width="12" style="367" bestFit="1" customWidth="1"/>
    <col min="9740" max="9740" width="9.140625" style="367"/>
    <col min="9741" max="9741" width="9.28515625" style="367" bestFit="1" customWidth="1"/>
    <col min="9742" max="9983" width="9.140625" style="367"/>
    <col min="9984" max="9984" width="3.5703125" style="367" customWidth="1"/>
    <col min="9985" max="9985" width="2.5703125" style="367" customWidth="1"/>
    <col min="9986" max="9986" width="31.140625" style="367" customWidth="1"/>
    <col min="9987" max="9987" width="10.140625" style="367" bestFit="1" customWidth="1"/>
    <col min="9988" max="9988" width="13.7109375" style="367" customWidth="1"/>
    <col min="9989" max="9989" width="13.42578125" style="367" bestFit="1" customWidth="1"/>
    <col min="9990" max="9990" width="13.7109375" style="367" bestFit="1" customWidth="1"/>
    <col min="9991" max="9992" width="13" style="367" bestFit="1" customWidth="1"/>
    <col min="9993" max="9993" width="12.5703125" style="367" bestFit="1" customWidth="1"/>
    <col min="9994" max="9994" width="13.85546875" style="367" bestFit="1" customWidth="1"/>
    <col min="9995" max="9995" width="12" style="367" bestFit="1" customWidth="1"/>
    <col min="9996" max="9996" width="9.140625" style="367"/>
    <col min="9997" max="9997" width="9.28515625" style="367" bestFit="1" customWidth="1"/>
    <col min="9998" max="10239" width="9.140625" style="367"/>
    <col min="10240" max="10240" width="3.5703125" style="367" customWidth="1"/>
    <col min="10241" max="10241" width="2.5703125" style="367" customWidth="1"/>
    <col min="10242" max="10242" width="31.140625" style="367" customWidth="1"/>
    <col min="10243" max="10243" width="10.140625" style="367" bestFit="1" customWidth="1"/>
    <col min="10244" max="10244" width="13.7109375" style="367" customWidth="1"/>
    <col min="10245" max="10245" width="13.42578125" style="367" bestFit="1" customWidth="1"/>
    <col min="10246" max="10246" width="13.7109375" style="367" bestFit="1" customWidth="1"/>
    <col min="10247" max="10248" width="13" style="367" bestFit="1" customWidth="1"/>
    <col min="10249" max="10249" width="12.5703125" style="367" bestFit="1" customWidth="1"/>
    <col min="10250" max="10250" width="13.85546875" style="367" bestFit="1" customWidth="1"/>
    <col min="10251" max="10251" width="12" style="367" bestFit="1" customWidth="1"/>
    <col min="10252" max="10252" width="9.140625" style="367"/>
    <col min="10253" max="10253" width="9.28515625" style="367" bestFit="1" customWidth="1"/>
    <col min="10254" max="10495" width="9.140625" style="367"/>
    <col min="10496" max="10496" width="3.5703125" style="367" customWidth="1"/>
    <col min="10497" max="10497" width="2.5703125" style="367" customWidth="1"/>
    <col min="10498" max="10498" width="31.140625" style="367" customWidth="1"/>
    <col min="10499" max="10499" width="10.140625" style="367" bestFit="1" customWidth="1"/>
    <col min="10500" max="10500" width="13.7109375" style="367" customWidth="1"/>
    <col min="10501" max="10501" width="13.42578125" style="367" bestFit="1" customWidth="1"/>
    <col min="10502" max="10502" width="13.7109375" style="367" bestFit="1" customWidth="1"/>
    <col min="10503" max="10504" width="13" style="367" bestFit="1" customWidth="1"/>
    <col min="10505" max="10505" width="12.5703125" style="367" bestFit="1" customWidth="1"/>
    <col min="10506" max="10506" width="13.85546875" style="367" bestFit="1" customWidth="1"/>
    <col min="10507" max="10507" width="12" style="367" bestFit="1" customWidth="1"/>
    <col min="10508" max="10508" width="9.140625" style="367"/>
    <col min="10509" max="10509" width="9.28515625" style="367" bestFit="1" customWidth="1"/>
    <col min="10510" max="10751" width="9.140625" style="367"/>
    <col min="10752" max="10752" width="3.5703125" style="367" customWidth="1"/>
    <col min="10753" max="10753" width="2.5703125" style="367" customWidth="1"/>
    <col min="10754" max="10754" width="31.140625" style="367" customWidth="1"/>
    <col min="10755" max="10755" width="10.140625" style="367" bestFit="1" customWidth="1"/>
    <col min="10756" max="10756" width="13.7109375" style="367" customWidth="1"/>
    <col min="10757" max="10757" width="13.42578125" style="367" bestFit="1" customWidth="1"/>
    <col min="10758" max="10758" width="13.7109375" style="367" bestFit="1" customWidth="1"/>
    <col min="10759" max="10760" width="13" style="367" bestFit="1" customWidth="1"/>
    <col min="10761" max="10761" width="12.5703125" style="367" bestFit="1" customWidth="1"/>
    <col min="10762" max="10762" width="13.85546875" style="367" bestFit="1" customWidth="1"/>
    <col min="10763" max="10763" width="12" style="367" bestFit="1" customWidth="1"/>
    <col min="10764" max="10764" width="9.140625" style="367"/>
    <col min="10765" max="10765" width="9.28515625" style="367" bestFit="1" customWidth="1"/>
    <col min="10766" max="11007" width="9.140625" style="367"/>
    <col min="11008" max="11008" width="3.5703125" style="367" customWidth="1"/>
    <col min="11009" max="11009" width="2.5703125" style="367" customWidth="1"/>
    <col min="11010" max="11010" width="31.140625" style="367" customWidth="1"/>
    <col min="11011" max="11011" width="10.140625" style="367" bestFit="1" customWidth="1"/>
    <col min="11012" max="11012" width="13.7109375" style="367" customWidth="1"/>
    <col min="11013" max="11013" width="13.42578125" style="367" bestFit="1" customWidth="1"/>
    <col min="11014" max="11014" width="13.7109375" style="367" bestFit="1" customWidth="1"/>
    <col min="11015" max="11016" width="13" style="367" bestFit="1" customWidth="1"/>
    <col min="11017" max="11017" width="12.5703125" style="367" bestFit="1" customWidth="1"/>
    <col min="11018" max="11018" width="13.85546875" style="367" bestFit="1" customWidth="1"/>
    <col min="11019" max="11019" width="12" style="367" bestFit="1" customWidth="1"/>
    <col min="11020" max="11020" width="9.140625" style="367"/>
    <col min="11021" max="11021" width="9.28515625" style="367" bestFit="1" customWidth="1"/>
    <col min="11022" max="11263" width="9.140625" style="367"/>
    <col min="11264" max="11264" width="3.5703125" style="367" customWidth="1"/>
    <col min="11265" max="11265" width="2.5703125" style="367" customWidth="1"/>
    <col min="11266" max="11266" width="31.140625" style="367" customWidth="1"/>
    <col min="11267" max="11267" width="10.140625" style="367" bestFit="1" customWidth="1"/>
    <col min="11268" max="11268" width="13.7109375" style="367" customWidth="1"/>
    <col min="11269" max="11269" width="13.42578125" style="367" bestFit="1" customWidth="1"/>
    <col min="11270" max="11270" width="13.7109375" style="367" bestFit="1" customWidth="1"/>
    <col min="11271" max="11272" width="13" style="367" bestFit="1" customWidth="1"/>
    <col min="11273" max="11273" width="12.5703125" style="367" bestFit="1" customWidth="1"/>
    <col min="11274" max="11274" width="13.85546875" style="367" bestFit="1" customWidth="1"/>
    <col min="11275" max="11275" width="12" style="367" bestFit="1" customWidth="1"/>
    <col min="11276" max="11276" width="9.140625" style="367"/>
    <col min="11277" max="11277" width="9.28515625" style="367" bestFit="1" customWidth="1"/>
    <col min="11278" max="11519" width="9.140625" style="367"/>
    <col min="11520" max="11520" width="3.5703125" style="367" customWidth="1"/>
    <col min="11521" max="11521" width="2.5703125" style="367" customWidth="1"/>
    <col min="11522" max="11522" width="31.140625" style="367" customWidth="1"/>
    <col min="11523" max="11523" width="10.140625" style="367" bestFit="1" customWidth="1"/>
    <col min="11524" max="11524" width="13.7109375" style="367" customWidth="1"/>
    <col min="11525" max="11525" width="13.42578125" style="367" bestFit="1" customWidth="1"/>
    <col min="11526" max="11526" width="13.7109375" style="367" bestFit="1" customWidth="1"/>
    <col min="11527" max="11528" width="13" style="367" bestFit="1" customWidth="1"/>
    <col min="11529" max="11529" width="12.5703125" style="367" bestFit="1" customWidth="1"/>
    <col min="11530" max="11530" width="13.85546875" style="367" bestFit="1" customWidth="1"/>
    <col min="11531" max="11531" width="12" style="367" bestFit="1" customWidth="1"/>
    <col min="11532" max="11532" width="9.140625" style="367"/>
    <col min="11533" max="11533" width="9.28515625" style="367" bestFit="1" customWidth="1"/>
    <col min="11534" max="11775" width="9.140625" style="367"/>
    <col min="11776" max="11776" width="3.5703125" style="367" customWidth="1"/>
    <col min="11777" max="11777" width="2.5703125" style="367" customWidth="1"/>
    <col min="11778" max="11778" width="31.140625" style="367" customWidth="1"/>
    <col min="11779" max="11779" width="10.140625" style="367" bestFit="1" customWidth="1"/>
    <col min="11780" max="11780" width="13.7109375" style="367" customWidth="1"/>
    <col min="11781" max="11781" width="13.42578125" style="367" bestFit="1" customWidth="1"/>
    <col min="11782" max="11782" width="13.7109375" style="367" bestFit="1" customWidth="1"/>
    <col min="11783" max="11784" width="13" style="367" bestFit="1" customWidth="1"/>
    <col min="11785" max="11785" width="12.5703125" style="367" bestFit="1" customWidth="1"/>
    <col min="11786" max="11786" width="13.85546875" style="367" bestFit="1" customWidth="1"/>
    <col min="11787" max="11787" width="12" style="367" bestFit="1" customWidth="1"/>
    <col min="11788" max="11788" width="9.140625" style="367"/>
    <col min="11789" max="11789" width="9.28515625" style="367" bestFit="1" customWidth="1"/>
    <col min="11790" max="12031" width="9.140625" style="367"/>
    <col min="12032" max="12032" width="3.5703125" style="367" customWidth="1"/>
    <col min="12033" max="12033" width="2.5703125" style="367" customWidth="1"/>
    <col min="12034" max="12034" width="31.140625" style="367" customWidth="1"/>
    <col min="12035" max="12035" width="10.140625" style="367" bestFit="1" customWidth="1"/>
    <col min="12036" max="12036" width="13.7109375" style="367" customWidth="1"/>
    <col min="12037" max="12037" width="13.42578125" style="367" bestFit="1" customWidth="1"/>
    <col min="12038" max="12038" width="13.7109375" style="367" bestFit="1" customWidth="1"/>
    <col min="12039" max="12040" width="13" style="367" bestFit="1" customWidth="1"/>
    <col min="12041" max="12041" width="12.5703125" style="367" bestFit="1" customWidth="1"/>
    <col min="12042" max="12042" width="13.85546875" style="367" bestFit="1" customWidth="1"/>
    <col min="12043" max="12043" width="12" style="367" bestFit="1" customWidth="1"/>
    <col min="12044" max="12044" width="9.140625" style="367"/>
    <col min="12045" max="12045" width="9.28515625" style="367" bestFit="1" customWidth="1"/>
    <col min="12046" max="12287" width="9.140625" style="367"/>
    <col min="12288" max="12288" width="3.5703125" style="367" customWidth="1"/>
    <col min="12289" max="12289" width="2.5703125" style="367" customWidth="1"/>
    <col min="12290" max="12290" width="31.140625" style="367" customWidth="1"/>
    <col min="12291" max="12291" width="10.140625" style="367" bestFit="1" customWidth="1"/>
    <col min="12292" max="12292" width="13.7109375" style="367" customWidth="1"/>
    <col min="12293" max="12293" width="13.42578125" style="367" bestFit="1" customWidth="1"/>
    <col min="12294" max="12294" width="13.7109375" style="367" bestFit="1" customWidth="1"/>
    <col min="12295" max="12296" width="13" style="367" bestFit="1" customWidth="1"/>
    <col min="12297" max="12297" width="12.5703125" style="367" bestFit="1" customWidth="1"/>
    <col min="12298" max="12298" width="13.85546875" style="367" bestFit="1" customWidth="1"/>
    <col min="12299" max="12299" width="12" style="367" bestFit="1" customWidth="1"/>
    <col min="12300" max="12300" width="9.140625" style="367"/>
    <col min="12301" max="12301" width="9.28515625" style="367" bestFit="1" customWidth="1"/>
    <col min="12302" max="12543" width="9.140625" style="367"/>
    <col min="12544" max="12544" width="3.5703125" style="367" customWidth="1"/>
    <col min="12545" max="12545" width="2.5703125" style="367" customWidth="1"/>
    <col min="12546" max="12546" width="31.140625" style="367" customWidth="1"/>
    <col min="12547" max="12547" width="10.140625" style="367" bestFit="1" customWidth="1"/>
    <col min="12548" max="12548" width="13.7109375" style="367" customWidth="1"/>
    <col min="12549" max="12549" width="13.42578125" style="367" bestFit="1" customWidth="1"/>
    <col min="12550" max="12550" width="13.7109375" style="367" bestFit="1" customWidth="1"/>
    <col min="12551" max="12552" width="13" style="367" bestFit="1" customWidth="1"/>
    <col min="12553" max="12553" width="12.5703125" style="367" bestFit="1" customWidth="1"/>
    <col min="12554" max="12554" width="13.85546875" style="367" bestFit="1" customWidth="1"/>
    <col min="12555" max="12555" width="12" style="367" bestFit="1" customWidth="1"/>
    <col min="12556" max="12556" width="9.140625" style="367"/>
    <col min="12557" max="12557" width="9.28515625" style="367" bestFit="1" customWidth="1"/>
    <col min="12558" max="12799" width="9.140625" style="367"/>
    <col min="12800" max="12800" width="3.5703125" style="367" customWidth="1"/>
    <col min="12801" max="12801" width="2.5703125" style="367" customWidth="1"/>
    <col min="12802" max="12802" width="31.140625" style="367" customWidth="1"/>
    <col min="12803" max="12803" width="10.140625" style="367" bestFit="1" customWidth="1"/>
    <col min="12804" max="12804" width="13.7109375" style="367" customWidth="1"/>
    <col min="12805" max="12805" width="13.42578125" style="367" bestFit="1" customWidth="1"/>
    <col min="12806" max="12806" width="13.7109375" style="367" bestFit="1" customWidth="1"/>
    <col min="12807" max="12808" width="13" style="367" bestFit="1" customWidth="1"/>
    <col min="12809" max="12809" width="12.5703125" style="367" bestFit="1" customWidth="1"/>
    <col min="12810" max="12810" width="13.85546875" style="367" bestFit="1" customWidth="1"/>
    <col min="12811" max="12811" width="12" style="367" bestFit="1" customWidth="1"/>
    <col min="12812" max="12812" width="9.140625" style="367"/>
    <col min="12813" max="12813" width="9.28515625" style="367" bestFit="1" customWidth="1"/>
    <col min="12814" max="13055" width="9.140625" style="367"/>
    <col min="13056" max="13056" width="3.5703125" style="367" customWidth="1"/>
    <col min="13057" max="13057" width="2.5703125" style="367" customWidth="1"/>
    <col min="13058" max="13058" width="31.140625" style="367" customWidth="1"/>
    <col min="13059" max="13059" width="10.140625" style="367" bestFit="1" customWidth="1"/>
    <col min="13060" max="13060" width="13.7109375" style="367" customWidth="1"/>
    <col min="13061" max="13061" width="13.42578125" style="367" bestFit="1" customWidth="1"/>
    <col min="13062" max="13062" width="13.7109375" style="367" bestFit="1" customWidth="1"/>
    <col min="13063" max="13064" width="13" style="367" bestFit="1" customWidth="1"/>
    <col min="13065" max="13065" width="12.5703125" style="367" bestFit="1" customWidth="1"/>
    <col min="13066" max="13066" width="13.85546875" style="367" bestFit="1" customWidth="1"/>
    <col min="13067" max="13067" width="12" style="367" bestFit="1" customWidth="1"/>
    <col min="13068" max="13068" width="9.140625" style="367"/>
    <col min="13069" max="13069" width="9.28515625" style="367" bestFit="1" customWidth="1"/>
    <col min="13070" max="13311" width="9.140625" style="367"/>
    <col min="13312" max="13312" width="3.5703125" style="367" customWidth="1"/>
    <col min="13313" max="13313" width="2.5703125" style="367" customWidth="1"/>
    <col min="13314" max="13314" width="31.140625" style="367" customWidth="1"/>
    <col min="13315" max="13315" width="10.140625" style="367" bestFit="1" customWidth="1"/>
    <col min="13316" max="13316" width="13.7109375" style="367" customWidth="1"/>
    <col min="13317" max="13317" width="13.42578125" style="367" bestFit="1" customWidth="1"/>
    <col min="13318" max="13318" width="13.7109375" style="367" bestFit="1" customWidth="1"/>
    <col min="13319" max="13320" width="13" style="367" bestFit="1" customWidth="1"/>
    <col min="13321" max="13321" width="12.5703125" style="367" bestFit="1" customWidth="1"/>
    <col min="13322" max="13322" width="13.85546875" style="367" bestFit="1" customWidth="1"/>
    <col min="13323" max="13323" width="12" style="367" bestFit="1" customWidth="1"/>
    <col min="13324" max="13324" width="9.140625" style="367"/>
    <col min="13325" max="13325" width="9.28515625" style="367" bestFit="1" customWidth="1"/>
    <col min="13326" max="13567" width="9.140625" style="367"/>
    <col min="13568" max="13568" width="3.5703125" style="367" customWidth="1"/>
    <col min="13569" max="13569" width="2.5703125" style="367" customWidth="1"/>
    <col min="13570" max="13570" width="31.140625" style="367" customWidth="1"/>
    <col min="13571" max="13571" width="10.140625" style="367" bestFit="1" customWidth="1"/>
    <col min="13572" max="13572" width="13.7109375" style="367" customWidth="1"/>
    <col min="13573" max="13573" width="13.42578125" style="367" bestFit="1" customWidth="1"/>
    <col min="13574" max="13574" width="13.7109375" style="367" bestFit="1" customWidth="1"/>
    <col min="13575" max="13576" width="13" style="367" bestFit="1" customWidth="1"/>
    <col min="13577" max="13577" width="12.5703125" style="367" bestFit="1" customWidth="1"/>
    <col min="13578" max="13578" width="13.85546875" style="367" bestFit="1" customWidth="1"/>
    <col min="13579" max="13579" width="12" style="367" bestFit="1" customWidth="1"/>
    <col min="13580" max="13580" width="9.140625" style="367"/>
    <col min="13581" max="13581" width="9.28515625" style="367" bestFit="1" customWidth="1"/>
    <col min="13582" max="13823" width="9.140625" style="367"/>
    <col min="13824" max="13824" width="3.5703125" style="367" customWidth="1"/>
    <col min="13825" max="13825" width="2.5703125" style="367" customWidth="1"/>
    <col min="13826" max="13826" width="31.140625" style="367" customWidth="1"/>
    <col min="13827" max="13827" width="10.140625" style="367" bestFit="1" customWidth="1"/>
    <col min="13828" max="13828" width="13.7109375" style="367" customWidth="1"/>
    <col min="13829" max="13829" width="13.42578125" style="367" bestFit="1" customWidth="1"/>
    <col min="13830" max="13830" width="13.7109375" style="367" bestFit="1" customWidth="1"/>
    <col min="13831" max="13832" width="13" style="367" bestFit="1" customWidth="1"/>
    <col min="13833" max="13833" width="12.5703125" style="367" bestFit="1" customWidth="1"/>
    <col min="13834" max="13834" width="13.85546875" style="367" bestFit="1" customWidth="1"/>
    <col min="13835" max="13835" width="12" style="367" bestFit="1" customWidth="1"/>
    <col min="13836" max="13836" width="9.140625" style="367"/>
    <col min="13837" max="13837" width="9.28515625" style="367" bestFit="1" customWidth="1"/>
    <col min="13838" max="14079" width="9.140625" style="367"/>
    <col min="14080" max="14080" width="3.5703125" style="367" customWidth="1"/>
    <col min="14081" max="14081" width="2.5703125" style="367" customWidth="1"/>
    <col min="14082" max="14082" width="31.140625" style="367" customWidth="1"/>
    <col min="14083" max="14083" width="10.140625" style="367" bestFit="1" customWidth="1"/>
    <col min="14084" max="14084" width="13.7109375" style="367" customWidth="1"/>
    <col min="14085" max="14085" width="13.42578125" style="367" bestFit="1" customWidth="1"/>
    <col min="14086" max="14086" width="13.7109375" style="367" bestFit="1" customWidth="1"/>
    <col min="14087" max="14088" width="13" style="367" bestFit="1" customWidth="1"/>
    <col min="14089" max="14089" width="12.5703125" style="367" bestFit="1" customWidth="1"/>
    <col min="14090" max="14090" width="13.85546875" style="367" bestFit="1" customWidth="1"/>
    <col min="14091" max="14091" width="12" style="367" bestFit="1" customWidth="1"/>
    <col min="14092" max="14092" width="9.140625" style="367"/>
    <col min="14093" max="14093" width="9.28515625" style="367" bestFit="1" customWidth="1"/>
    <col min="14094" max="14335" width="9.140625" style="367"/>
    <col min="14336" max="14336" width="3.5703125" style="367" customWidth="1"/>
    <col min="14337" max="14337" width="2.5703125" style="367" customWidth="1"/>
    <col min="14338" max="14338" width="31.140625" style="367" customWidth="1"/>
    <col min="14339" max="14339" width="10.140625" style="367" bestFit="1" customWidth="1"/>
    <col min="14340" max="14340" width="13.7109375" style="367" customWidth="1"/>
    <col min="14341" max="14341" width="13.42578125" style="367" bestFit="1" customWidth="1"/>
    <col min="14342" max="14342" width="13.7109375" style="367" bestFit="1" customWidth="1"/>
    <col min="14343" max="14344" width="13" style="367" bestFit="1" customWidth="1"/>
    <col min="14345" max="14345" width="12.5703125" style="367" bestFit="1" customWidth="1"/>
    <col min="14346" max="14346" width="13.85546875" style="367" bestFit="1" customWidth="1"/>
    <col min="14347" max="14347" width="12" style="367" bestFit="1" customWidth="1"/>
    <col min="14348" max="14348" width="9.140625" style="367"/>
    <col min="14349" max="14349" width="9.28515625" style="367" bestFit="1" customWidth="1"/>
    <col min="14350" max="14591" width="9.140625" style="367"/>
    <col min="14592" max="14592" width="3.5703125" style="367" customWidth="1"/>
    <col min="14593" max="14593" width="2.5703125" style="367" customWidth="1"/>
    <col min="14594" max="14594" width="31.140625" style="367" customWidth="1"/>
    <col min="14595" max="14595" width="10.140625" style="367" bestFit="1" customWidth="1"/>
    <col min="14596" max="14596" width="13.7109375" style="367" customWidth="1"/>
    <col min="14597" max="14597" width="13.42578125" style="367" bestFit="1" customWidth="1"/>
    <col min="14598" max="14598" width="13.7109375" style="367" bestFit="1" customWidth="1"/>
    <col min="14599" max="14600" width="13" style="367" bestFit="1" customWidth="1"/>
    <col min="14601" max="14601" width="12.5703125" style="367" bestFit="1" customWidth="1"/>
    <col min="14602" max="14602" width="13.85546875" style="367" bestFit="1" customWidth="1"/>
    <col min="14603" max="14603" width="12" style="367" bestFit="1" customWidth="1"/>
    <col min="14604" max="14604" width="9.140625" style="367"/>
    <col min="14605" max="14605" width="9.28515625" style="367" bestFit="1" customWidth="1"/>
    <col min="14606" max="14847" width="9.140625" style="367"/>
    <col min="14848" max="14848" width="3.5703125" style="367" customWidth="1"/>
    <col min="14849" max="14849" width="2.5703125" style="367" customWidth="1"/>
    <col min="14850" max="14850" width="31.140625" style="367" customWidth="1"/>
    <col min="14851" max="14851" width="10.140625" style="367" bestFit="1" customWidth="1"/>
    <col min="14852" max="14852" width="13.7109375" style="367" customWidth="1"/>
    <col min="14853" max="14853" width="13.42578125" style="367" bestFit="1" customWidth="1"/>
    <col min="14854" max="14854" width="13.7109375" style="367" bestFit="1" customWidth="1"/>
    <col min="14855" max="14856" width="13" style="367" bestFit="1" customWidth="1"/>
    <col min="14857" max="14857" width="12.5703125" style="367" bestFit="1" customWidth="1"/>
    <col min="14858" max="14858" width="13.85546875" style="367" bestFit="1" customWidth="1"/>
    <col min="14859" max="14859" width="12" style="367" bestFit="1" customWidth="1"/>
    <col min="14860" max="14860" width="9.140625" style="367"/>
    <col min="14861" max="14861" width="9.28515625" style="367" bestFit="1" customWidth="1"/>
    <col min="14862" max="15103" width="9.140625" style="367"/>
    <col min="15104" max="15104" width="3.5703125" style="367" customWidth="1"/>
    <col min="15105" max="15105" width="2.5703125" style="367" customWidth="1"/>
    <col min="15106" max="15106" width="31.140625" style="367" customWidth="1"/>
    <col min="15107" max="15107" width="10.140625" style="367" bestFit="1" customWidth="1"/>
    <col min="15108" max="15108" width="13.7109375" style="367" customWidth="1"/>
    <col min="15109" max="15109" width="13.42578125" style="367" bestFit="1" customWidth="1"/>
    <col min="15110" max="15110" width="13.7109375" style="367" bestFit="1" customWidth="1"/>
    <col min="15111" max="15112" width="13" style="367" bestFit="1" customWidth="1"/>
    <col min="15113" max="15113" width="12.5703125" style="367" bestFit="1" customWidth="1"/>
    <col min="15114" max="15114" width="13.85546875" style="367" bestFit="1" customWidth="1"/>
    <col min="15115" max="15115" width="12" style="367" bestFit="1" customWidth="1"/>
    <col min="15116" max="15116" width="9.140625" style="367"/>
    <col min="15117" max="15117" width="9.28515625" style="367" bestFit="1" customWidth="1"/>
    <col min="15118" max="15359" width="9.140625" style="367"/>
    <col min="15360" max="15360" width="3.5703125" style="367" customWidth="1"/>
    <col min="15361" max="15361" width="2.5703125" style="367" customWidth="1"/>
    <col min="15362" max="15362" width="31.140625" style="367" customWidth="1"/>
    <col min="15363" max="15363" width="10.140625" style="367" bestFit="1" customWidth="1"/>
    <col min="15364" max="15364" width="13.7109375" style="367" customWidth="1"/>
    <col min="15365" max="15365" width="13.42578125" style="367" bestFit="1" customWidth="1"/>
    <col min="15366" max="15366" width="13.7109375" style="367" bestFit="1" customWidth="1"/>
    <col min="15367" max="15368" width="13" style="367" bestFit="1" customWidth="1"/>
    <col min="15369" max="15369" width="12.5703125" style="367" bestFit="1" customWidth="1"/>
    <col min="15370" max="15370" width="13.85546875" style="367" bestFit="1" customWidth="1"/>
    <col min="15371" max="15371" width="12" style="367" bestFit="1" customWidth="1"/>
    <col min="15372" max="15372" width="9.140625" style="367"/>
    <col min="15373" max="15373" width="9.28515625" style="367" bestFit="1" customWidth="1"/>
    <col min="15374" max="15615" width="9.140625" style="367"/>
    <col min="15616" max="15616" width="3.5703125" style="367" customWidth="1"/>
    <col min="15617" max="15617" width="2.5703125" style="367" customWidth="1"/>
    <col min="15618" max="15618" width="31.140625" style="367" customWidth="1"/>
    <col min="15619" max="15619" width="10.140625" style="367" bestFit="1" customWidth="1"/>
    <col min="15620" max="15620" width="13.7109375" style="367" customWidth="1"/>
    <col min="15621" max="15621" width="13.42578125" style="367" bestFit="1" customWidth="1"/>
    <col min="15622" max="15622" width="13.7109375" style="367" bestFit="1" customWidth="1"/>
    <col min="15623" max="15624" width="13" style="367" bestFit="1" customWidth="1"/>
    <col min="15625" max="15625" width="12.5703125" style="367" bestFit="1" customWidth="1"/>
    <col min="15626" max="15626" width="13.85546875" style="367" bestFit="1" customWidth="1"/>
    <col min="15627" max="15627" width="12" style="367" bestFit="1" customWidth="1"/>
    <col min="15628" max="15628" width="9.140625" style="367"/>
    <col min="15629" max="15629" width="9.28515625" style="367" bestFit="1" customWidth="1"/>
    <col min="15630" max="15871" width="9.140625" style="367"/>
    <col min="15872" max="15872" width="3.5703125" style="367" customWidth="1"/>
    <col min="15873" max="15873" width="2.5703125" style="367" customWidth="1"/>
    <col min="15874" max="15874" width="31.140625" style="367" customWidth="1"/>
    <col min="15875" max="15875" width="10.140625" style="367" bestFit="1" customWidth="1"/>
    <col min="15876" max="15876" width="13.7109375" style="367" customWidth="1"/>
    <col min="15877" max="15877" width="13.42578125" style="367" bestFit="1" customWidth="1"/>
    <col min="15878" max="15878" width="13.7109375" style="367" bestFit="1" customWidth="1"/>
    <col min="15879" max="15880" width="13" style="367" bestFit="1" customWidth="1"/>
    <col min="15881" max="15881" width="12.5703125" style="367" bestFit="1" customWidth="1"/>
    <col min="15882" max="15882" width="13.85546875" style="367" bestFit="1" customWidth="1"/>
    <col min="15883" max="15883" width="12" style="367" bestFit="1" customWidth="1"/>
    <col min="15884" max="15884" width="9.140625" style="367"/>
    <col min="15885" max="15885" width="9.28515625" style="367" bestFit="1" customWidth="1"/>
    <col min="15886" max="16127" width="9.140625" style="367"/>
    <col min="16128" max="16128" width="3.5703125" style="367" customWidth="1"/>
    <col min="16129" max="16129" width="2.5703125" style="367" customWidth="1"/>
    <col min="16130" max="16130" width="31.140625" style="367" customWidth="1"/>
    <col min="16131" max="16131" width="10.140625" style="367" bestFit="1" customWidth="1"/>
    <col min="16132" max="16132" width="13.7109375" style="367" customWidth="1"/>
    <col min="16133" max="16133" width="13.42578125" style="367" bestFit="1" customWidth="1"/>
    <col min="16134" max="16134" width="13.7109375" style="367" bestFit="1" customWidth="1"/>
    <col min="16135" max="16136" width="13" style="367" bestFit="1" customWidth="1"/>
    <col min="16137" max="16137" width="12.5703125" style="367" bestFit="1" customWidth="1"/>
    <col min="16138" max="16138" width="13.85546875" style="367" bestFit="1" customWidth="1"/>
    <col min="16139" max="16139" width="12" style="367" bestFit="1" customWidth="1"/>
    <col min="16140" max="16140" width="9.140625" style="367"/>
    <col min="16141" max="16141" width="9.28515625" style="367" bestFit="1" customWidth="1"/>
    <col min="16142" max="16384" width="9.140625" style="367"/>
  </cols>
  <sheetData>
    <row r="1" spans="2:15">
      <c r="B1" s="366" t="s">
        <v>213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2:15">
      <c r="B2" s="368" t="s">
        <v>242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2:15">
      <c r="B3" s="369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2:15">
      <c r="B4" s="370"/>
    </row>
    <row r="5" spans="2:15">
      <c r="F5" s="371"/>
      <c r="G5" s="371" t="s">
        <v>165</v>
      </c>
      <c r="H5" s="371" t="s">
        <v>166</v>
      </c>
      <c r="I5" s="371"/>
      <c r="J5" s="371" t="s">
        <v>167</v>
      </c>
      <c r="K5" s="371" t="s">
        <v>168</v>
      </c>
      <c r="L5" s="371"/>
    </row>
    <row r="6" spans="2:15">
      <c r="D6" s="371" t="s">
        <v>169</v>
      </c>
      <c r="F6" s="371" t="s">
        <v>170</v>
      </c>
      <c r="G6" s="371" t="s">
        <v>171</v>
      </c>
      <c r="H6" s="371" t="s">
        <v>172</v>
      </c>
      <c r="I6" s="371" t="s">
        <v>173</v>
      </c>
      <c r="J6" s="371" t="s">
        <v>174</v>
      </c>
      <c r="K6" s="371" t="s">
        <v>175</v>
      </c>
      <c r="L6" s="371"/>
    </row>
    <row r="7" spans="2:15">
      <c r="D7" s="372" t="s">
        <v>176</v>
      </c>
      <c r="E7" s="372" t="s">
        <v>0</v>
      </c>
      <c r="F7" s="372" t="s">
        <v>177</v>
      </c>
      <c r="G7" s="372" t="s">
        <v>178</v>
      </c>
      <c r="H7" s="372" t="s">
        <v>179</v>
      </c>
      <c r="I7" s="372" t="s">
        <v>180</v>
      </c>
      <c r="J7" s="372" t="s">
        <v>180</v>
      </c>
      <c r="K7" s="372" t="s">
        <v>180</v>
      </c>
      <c r="L7" s="372" t="s">
        <v>181</v>
      </c>
      <c r="N7" s="367" t="s">
        <v>212</v>
      </c>
    </row>
    <row r="8" spans="2:15">
      <c r="B8" s="373" t="s">
        <v>184</v>
      </c>
      <c r="E8" s="374"/>
      <c r="F8" s="374"/>
      <c r="G8" s="374"/>
      <c r="H8" s="374"/>
      <c r="I8" s="374"/>
      <c r="J8" s="374"/>
      <c r="K8" s="374"/>
      <c r="L8" s="374"/>
      <c r="N8" s="375"/>
    </row>
    <row r="9" spans="2:15">
      <c r="C9" s="367" t="s">
        <v>182</v>
      </c>
      <c r="E9" s="374">
        <f>('2014 TrueUp'!$F$16+'2014 TrueUp'!$F$10+'2014 Update'!$F$29+'2014 Update'!$F$35)*'CRM Forecast Summary'!K12</f>
        <v>1249304.9560828838</v>
      </c>
      <c r="F9" s="376">
        <f>$E$9*'2014 Allocators'!E$18</f>
        <v>812079.26019896648</v>
      </c>
      <c r="G9" s="376">
        <f>$E$9*'2014 Allocators'!F$18</f>
        <v>286333.67018111196</v>
      </c>
      <c r="H9" s="376">
        <f>$E$9*'2014 Allocators'!G$18</f>
        <v>68976.68154813064</v>
      </c>
      <c r="I9" s="376">
        <f>$E$9*'2014 Allocators'!H$18</f>
        <v>32506.273658868784</v>
      </c>
      <c r="J9" s="376">
        <f>$E$9*'2014 Allocators'!I$18</f>
        <v>6573.9754449423281</v>
      </c>
      <c r="K9" s="376">
        <f>$E$9*'2014 Allocators'!J$18</f>
        <v>30386.988983562576</v>
      </c>
      <c r="L9" s="376">
        <f>$E$9*'2014 Allocators'!K$18</f>
        <v>12448.106067301145</v>
      </c>
      <c r="N9" s="375">
        <f t="shared" ref="N9:N16" si="0">SUM(F9:L9)-E9</f>
        <v>0</v>
      </c>
      <c r="O9" s="388">
        <f>+'2014 TrueUp'!F16+'2014 TrueUp'!F10</f>
        <v>-57483.07006185723</v>
      </c>
    </row>
    <row r="10" spans="2:15">
      <c r="C10" s="367" t="s">
        <v>183</v>
      </c>
      <c r="E10" s="374">
        <f>('2014 TrueUp'!$F$16+'2014 TrueUp'!$F$10+'2014 Update'!$F$29+'2014 Update'!$F$35)*'CRM Forecast Summary'!K13</f>
        <v>151356.92204233207</v>
      </c>
      <c r="F10" s="376">
        <f>$E$10*'2014 Allocators'!E$13</f>
        <v>110746.31428528711</v>
      </c>
      <c r="G10" s="376">
        <f>$E$10*'2014 Allocators'!F$13</f>
        <v>38635.812321487494</v>
      </c>
      <c r="H10" s="376">
        <f>$E$10*'2014 Allocators'!G$13</f>
        <v>1145.4304776509707</v>
      </c>
      <c r="I10" s="376">
        <f>$E$10*'2014 Allocators'!H$13</f>
        <v>468.11632186315319</v>
      </c>
      <c r="J10" s="376">
        <f>$E$10*'2014 Allocators'!I$13</f>
        <v>245.24269384653422</v>
      </c>
      <c r="K10" s="376">
        <f>$E$10*'2014 Allocators'!J$13</f>
        <v>61.599484703588175</v>
      </c>
      <c r="L10" s="376">
        <f>$E$10*'2014 Allocators'!K$13</f>
        <v>54.406457493171665</v>
      </c>
      <c r="N10" s="375">
        <f t="shared" si="0"/>
        <v>0</v>
      </c>
    </row>
    <row r="11" spans="2:15">
      <c r="C11" s="367" t="s">
        <v>0</v>
      </c>
      <c r="E11" s="377">
        <f>SUM(E9:E10)</f>
        <v>1400661.8781252159</v>
      </c>
      <c r="F11" s="377">
        <f t="shared" ref="F11:L11" si="1">SUM(F9:F10)</f>
        <v>922825.57448425354</v>
      </c>
      <c r="G11" s="377">
        <f t="shared" si="1"/>
        <v>324969.48250259948</v>
      </c>
      <c r="H11" s="377">
        <f t="shared" si="1"/>
        <v>70122.112025781607</v>
      </c>
      <c r="I11" s="377">
        <f t="shared" si="1"/>
        <v>32974.389980731939</v>
      </c>
      <c r="J11" s="377">
        <f t="shared" si="1"/>
        <v>6819.2181387888622</v>
      </c>
      <c r="K11" s="377">
        <f t="shared" si="1"/>
        <v>30448.588468266164</v>
      </c>
      <c r="L11" s="377">
        <f t="shared" si="1"/>
        <v>12502.512524794316</v>
      </c>
      <c r="N11" s="375"/>
    </row>
    <row r="12" spans="2:15">
      <c r="E12" s="374"/>
      <c r="F12" s="374"/>
      <c r="G12" s="374"/>
      <c r="H12" s="374"/>
      <c r="I12" s="374"/>
      <c r="J12" s="374"/>
      <c r="K12" s="374"/>
      <c r="L12" s="374"/>
      <c r="N12" s="375"/>
    </row>
    <row r="13" spans="2:15" s="373" customFormat="1">
      <c r="B13" s="373" t="s">
        <v>3</v>
      </c>
      <c r="E13" s="378"/>
      <c r="F13" s="378"/>
      <c r="G13" s="378"/>
      <c r="H13" s="378"/>
      <c r="I13" s="378"/>
      <c r="J13" s="378"/>
      <c r="K13" s="378"/>
      <c r="L13" s="378"/>
      <c r="N13" s="375">
        <f t="shared" si="0"/>
        <v>0</v>
      </c>
    </row>
    <row r="14" spans="2:15" s="373" customFormat="1">
      <c r="C14" s="373" t="s">
        <v>182</v>
      </c>
      <c r="D14" s="373">
        <v>376</v>
      </c>
      <c r="E14" s="379">
        <f>('CRM Forecast Summary'!K17-'CRM Forecast Summary'!E17+'CRM Forecast Summary'!K17)</f>
        <v>471492.9918183171</v>
      </c>
      <c r="F14" s="380">
        <f>$E$14*'2014 Allocators'!E$18</f>
        <v>306482.15883601597</v>
      </c>
      <c r="G14" s="380">
        <f>$E$14*'2014 Allocators'!F$18</f>
        <v>108063.5421757304</v>
      </c>
      <c r="H14" s="380">
        <f>$E$14*'2014 Allocators'!G$18</f>
        <v>26032.092316993727</v>
      </c>
      <c r="I14" s="380">
        <f>$E$14*'2014 Allocators'!H$18</f>
        <v>12268.005618372155</v>
      </c>
      <c r="J14" s="380">
        <f>$E$14*'2014 Allocators'!I$18</f>
        <v>2481.0462294126783</v>
      </c>
      <c r="K14" s="380">
        <f>$E$14*'2014 Allocators'!J$18</f>
        <v>11468.178588782957</v>
      </c>
      <c r="L14" s="380">
        <f>$E$14*'2014 Allocators'!K$18</f>
        <v>4697.9680530092901</v>
      </c>
      <c r="N14" s="375">
        <f t="shared" si="0"/>
        <v>0</v>
      </c>
    </row>
    <row r="15" spans="2:15" s="373" customFormat="1">
      <c r="C15" s="373" t="s">
        <v>183</v>
      </c>
      <c r="D15" s="373">
        <v>380</v>
      </c>
      <c r="E15" s="379">
        <f>('CRM Forecast Summary'!K18-'CRM Forecast Summary'!E18+'CRM Forecast Summary'!K18)</f>
        <v>93073.503068417718</v>
      </c>
      <c r="F15" s="380">
        <f>$E$15*'2014 Allocators'!E$13</f>
        <v>68100.931780079205</v>
      </c>
      <c r="G15" s="380">
        <f>$E$15*'2014 Allocators'!F$13</f>
        <v>23758.215667526874</v>
      </c>
      <c r="H15" s="380">
        <f>$E$15*'2014 Allocators'!G$13</f>
        <v>704.35646839125025</v>
      </c>
      <c r="I15" s="380">
        <f>$E$15*'2014 Allocators'!H$13</f>
        <v>287.85750483959367</v>
      </c>
      <c r="J15" s="380">
        <f>$E$15*'2014 Allocators'!I$13</f>
        <v>150.80642702187404</v>
      </c>
      <c r="K15" s="380">
        <f>$E$15*'2014 Allocators'!J$13</f>
        <v>37.879204672045717</v>
      </c>
      <c r="L15" s="380">
        <f>$E$15*'2014 Allocators'!K$13</f>
        <v>33.456015886846515</v>
      </c>
      <c r="N15" s="375">
        <f t="shared" si="0"/>
        <v>0</v>
      </c>
    </row>
    <row r="16" spans="2:15" s="373" customFormat="1">
      <c r="C16" s="373" t="s">
        <v>0</v>
      </c>
      <c r="E16" s="381">
        <f>SUM(E14:E15)</f>
        <v>564566.49488673476</v>
      </c>
      <c r="F16" s="381">
        <f t="shared" ref="F16:L16" si="2">SUM(F14:F15)</f>
        <v>374583.09061609517</v>
      </c>
      <c r="G16" s="381">
        <f t="shared" si="2"/>
        <v>131821.75784325728</v>
      </c>
      <c r="H16" s="381">
        <f t="shared" si="2"/>
        <v>26736.448785384979</v>
      </c>
      <c r="I16" s="381">
        <f t="shared" si="2"/>
        <v>12555.86312321175</v>
      </c>
      <c r="J16" s="381">
        <f t="shared" si="2"/>
        <v>2631.8526564345525</v>
      </c>
      <c r="K16" s="381">
        <f t="shared" si="2"/>
        <v>11506.057793455004</v>
      </c>
      <c r="L16" s="381">
        <f t="shared" si="2"/>
        <v>4731.4240688961363</v>
      </c>
      <c r="N16" s="375">
        <f t="shared" si="0"/>
        <v>0</v>
      </c>
    </row>
    <row r="17" spans="1:14" s="373" customFormat="1">
      <c r="E17" s="382"/>
      <c r="F17" s="382"/>
      <c r="G17" s="382"/>
      <c r="H17" s="382"/>
      <c r="I17" s="382"/>
      <c r="J17" s="382"/>
      <c r="K17" s="382"/>
      <c r="L17" s="382"/>
    </row>
    <row r="18" spans="1:14" s="373" customFormat="1">
      <c r="E18" s="378"/>
      <c r="F18" s="378"/>
      <c r="G18" s="378"/>
      <c r="H18" s="378"/>
      <c r="I18" s="378"/>
      <c r="J18" s="378"/>
      <c r="K18" s="378"/>
      <c r="L18" s="378"/>
    </row>
    <row r="19" spans="1:14" s="373" customFormat="1">
      <c r="B19" s="373" t="s">
        <v>185</v>
      </c>
      <c r="E19" s="378">
        <f>E11+E16</f>
        <v>1965228.3730119506</v>
      </c>
      <c r="F19" s="378">
        <f t="shared" ref="F19:L19" si="3">F11+F16</f>
        <v>1297408.6651003486</v>
      </c>
      <c r="G19" s="378">
        <f t="shared" si="3"/>
        <v>456791.24034585676</v>
      </c>
      <c r="H19" s="378">
        <f t="shared" si="3"/>
        <v>96858.560811166593</v>
      </c>
      <c r="I19" s="378">
        <f t="shared" si="3"/>
        <v>45530.253103943687</v>
      </c>
      <c r="J19" s="378">
        <f t="shared" si="3"/>
        <v>9451.0707952234152</v>
      </c>
      <c r="K19" s="378">
        <f t="shared" si="3"/>
        <v>41954.646261721166</v>
      </c>
      <c r="L19" s="378">
        <f t="shared" si="3"/>
        <v>17233.936593690451</v>
      </c>
    </row>
    <row r="20" spans="1:14" s="373" customFormat="1">
      <c r="B20" s="373" t="s">
        <v>186</v>
      </c>
      <c r="E20" s="457">
        <f>'4.01 G'!E19</f>
        <v>0.95589999999999997</v>
      </c>
      <c r="F20" s="378"/>
      <c r="G20" s="378"/>
      <c r="H20" s="378"/>
      <c r="I20" s="378"/>
      <c r="J20" s="378"/>
      <c r="K20" s="378"/>
      <c r="L20" s="378"/>
    </row>
    <row r="21" spans="1:14" s="373" customFormat="1">
      <c r="B21" s="384" t="s">
        <v>187</v>
      </c>
      <c r="C21" s="384"/>
      <c r="D21" s="384"/>
      <c r="E21" s="385">
        <f>E19/$E$20</f>
        <v>2055893.2660445138</v>
      </c>
      <c r="F21" s="385">
        <f>F19/$E$20</f>
        <v>1357264.0078463738</v>
      </c>
      <c r="G21" s="385">
        <f t="shared" ref="G21:L21" si="4">G19/$E$20</f>
        <v>477865.09085244982</v>
      </c>
      <c r="H21" s="385">
        <f t="shared" si="4"/>
        <v>101327.0852716462</v>
      </c>
      <c r="I21" s="385">
        <f t="shared" si="4"/>
        <v>47630.770063755299</v>
      </c>
      <c r="J21" s="385">
        <f t="shared" si="4"/>
        <v>9887.0915317746785</v>
      </c>
      <c r="K21" s="385">
        <f t="shared" si="4"/>
        <v>43890.20427002947</v>
      </c>
      <c r="L21" s="385">
        <f t="shared" si="4"/>
        <v>18029.016208484623</v>
      </c>
    </row>
    <row r="22" spans="1:14" s="373" customFormat="1">
      <c r="F22" s="378"/>
      <c r="G22" s="378"/>
      <c r="H22" s="378"/>
      <c r="I22" s="378"/>
      <c r="J22" s="378"/>
      <c r="K22" s="378"/>
      <c r="L22" s="378"/>
    </row>
    <row r="23" spans="1:14">
      <c r="B23" s="367" t="s">
        <v>188</v>
      </c>
      <c r="E23" s="386">
        <f>SUM(F23:L23)</f>
        <v>1.0000000000000002</v>
      </c>
      <c r="F23" s="387">
        <f>F21/$E21</f>
        <v>0.66018213603944298</v>
      </c>
      <c r="G23" s="387">
        <f t="shared" ref="G23:L23" si="5">G21/$E21</f>
        <v>0.23243672166495785</v>
      </c>
      <c r="H23" s="387">
        <f t="shared" si="5"/>
        <v>4.928616039810127E-2</v>
      </c>
      <c r="I23" s="387">
        <f t="shared" si="5"/>
        <v>2.3167919682618391E-2</v>
      </c>
      <c r="J23" s="387">
        <f t="shared" si="5"/>
        <v>4.8091463185718731E-3</v>
      </c>
      <c r="K23" s="387">
        <f t="shared" si="5"/>
        <v>2.134848389015501E-2</v>
      </c>
      <c r="L23" s="387">
        <f t="shared" si="5"/>
        <v>8.7694320061527265E-3</v>
      </c>
    </row>
    <row r="24" spans="1:14">
      <c r="F24" s="388"/>
      <c r="G24" s="388"/>
      <c r="H24" s="388"/>
      <c r="I24" s="388"/>
      <c r="J24" s="388"/>
      <c r="K24" s="388"/>
      <c r="L24" s="388"/>
    </row>
    <row r="25" spans="1:14" s="373" customFormat="1">
      <c r="B25" s="373" t="s">
        <v>238</v>
      </c>
      <c r="E25" s="389">
        <f>SUM(F25:L25)</f>
        <v>1207138103.6770828</v>
      </c>
      <c r="F25" s="390">
        <v>621398188.71199894</v>
      </c>
      <c r="G25" s="390">
        <v>222094710.89814496</v>
      </c>
      <c r="H25" s="390">
        <v>101137907.54824592</v>
      </c>
      <c r="I25" s="390">
        <v>101685782.32026677</v>
      </c>
      <c r="J25" s="390">
        <v>10619898.193279803</v>
      </c>
      <c r="K25" s="390">
        <v>111418066.71147266</v>
      </c>
      <c r="L25" s="390">
        <v>38783549.293673798</v>
      </c>
    </row>
    <row r="26" spans="1:14">
      <c r="E26" s="391"/>
      <c r="F26" s="391"/>
      <c r="G26" s="391"/>
      <c r="H26" s="391"/>
      <c r="I26" s="391"/>
      <c r="J26" s="391"/>
      <c r="K26" s="391"/>
      <c r="L26" s="391"/>
    </row>
    <row r="27" spans="1:14">
      <c r="B27" s="367" t="s">
        <v>189</v>
      </c>
      <c r="E27" s="392">
        <f>ROUND(E21/E25,5)</f>
        <v>1.6999999999999999E-3</v>
      </c>
      <c r="F27" s="392">
        <f t="shared" ref="F27:L27" si="6">ROUND(F21/F25,5)</f>
        <v>2.1800000000000001E-3</v>
      </c>
      <c r="G27" s="392">
        <f t="shared" si="6"/>
        <v>2.15E-3</v>
      </c>
      <c r="H27" s="392">
        <f t="shared" si="6"/>
        <v>1E-3</v>
      </c>
      <c r="I27" s="392">
        <f t="shared" si="6"/>
        <v>4.6999999999999999E-4</v>
      </c>
      <c r="J27" s="392">
        <f t="shared" si="6"/>
        <v>9.3000000000000005E-4</v>
      </c>
      <c r="K27" s="392">
        <f t="shared" si="6"/>
        <v>3.8999999999999999E-4</v>
      </c>
      <c r="L27" s="392">
        <f t="shared" si="6"/>
        <v>4.6000000000000001E-4</v>
      </c>
    </row>
    <row r="28" spans="1:14">
      <c r="A28" s="378"/>
      <c r="B28" s="367" t="s">
        <v>190</v>
      </c>
      <c r="C28" s="378"/>
      <c r="D28" s="378"/>
      <c r="E28" s="378"/>
      <c r="F28" s="393">
        <f>ROUND(F27*19,2)</f>
        <v>0.04</v>
      </c>
      <c r="G28" s="378"/>
      <c r="H28" s="378"/>
      <c r="I28" s="378"/>
      <c r="J28" s="378"/>
      <c r="K28" s="378"/>
      <c r="L28" s="378"/>
      <c r="M28" s="378"/>
      <c r="N28" s="378"/>
    </row>
    <row r="29" spans="1:14">
      <c r="A29" s="378"/>
      <c r="B29" s="367" t="s">
        <v>191</v>
      </c>
      <c r="C29" s="378"/>
      <c r="D29" s="378"/>
      <c r="E29" s="378">
        <f>SUM(F29:L29)</f>
        <v>2052251.8890742552</v>
      </c>
      <c r="F29" s="378">
        <f>F27*F25</f>
        <v>1354648.0513921578</v>
      </c>
      <c r="G29" s="378">
        <f t="shared" ref="G29:L29" si="7">G27*G25</f>
        <v>477503.62843101169</v>
      </c>
      <c r="H29" s="378">
        <f t="shared" si="7"/>
        <v>101137.90754824593</v>
      </c>
      <c r="I29" s="378">
        <f t="shared" si="7"/>
        <v>47792.317690525379</v>
      </c>
      <c r="J29" s="378">
        <f t="shared" si="7"/>
        <v>9876.5053197502166</v>
      </c>
      <c r="K29" s="378">
        <f t="shared" si="7"/>
        <v>43453.046017474335</v>
      </c>
      <c r="L29" s="378">
        <f t="shared" si="7"/>
        <v>17840.432675089949</v>
      </c>
      <c r="M29" s="378"/>
      <c r="N29" s="378"/>
    </row>
    <row r="30" spans="1:14">
      <c r="A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</row>
    <row r="31" spans="1:14">
      <c r="A31" s="378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</row>
    <row r="32" spans="1:14">
      <c r="A32" s="378"/>
      <c r="B32" s="373" t="s">
        <v>192</v>
      </c>
      <c r="C32" s="378"/>
      <c r="D32" s="378"/>
      <c r="E32" s="378">
        <f>SUM(F32:L32)</f>
        <v>-3641.3769702586269</v>
      </c>
      <c r="F32" s="378">
        <f>F29-F21</f>
        <v>-2615.9564542160369</v>
      </c>
      <c r="G32" s="378">
        <f t="shared" ref="G32:L32" si="8">G29-G21</f>
        <v>-361.46242143813288</v>
      </c>
      <c r="H32" s="378">
        <f t="shared" si="8"/>
        <v>-189.17772340026568</v>
      </c>
      <c r="I32" s="378">
        <f t="shared" si="8"/>
        <v>161.54762677007966</v>
      </c>
      <c r="J32" s="378">
        <f t="shared" si="8"/>
        <v>-10.586212024461929</v>
      </c>
      <c r="K32" s="378">
        <f t="shared" si="8"/>
        <v>-437.15825255513482</v>
      </c>
      <c r="L32" s="378">
        <f t="shared" si="8"/>
        <v>-188.5835333946743</v>
      </c>
      <c r="M32" s="378"/>
      <c r="N32" s="378"/>
    </row>
    <row r="33" spans="1:14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</row>
    <row r="35" spans="1:14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</row>
    <row r="36" spans="1:14">
      <c r="A36" s="378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</row>
    <row r="37" spans="1:14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</row>
    <row r="38" spans="1:14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</row>
    <row r="39" spans="1:14">
      <c r="A39" s="378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</row>
    <row r="40" spans="1:14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</row>
    <row r="41" spans="1:14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</row>
    <row r="42" spans="1:14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</row>
    <row r="43" spans="1:14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</row>
    <row r="44" spans="1:14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</row>
    <row r="45" spans="1:14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</row>
    <row r="46" spans="1:14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7" spans="1:14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</row>
    <row r="48" spans="1:14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</row>
    <row r="49" spans="1:14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</row>
    <row r="50" spans="1:14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</row>
    <row r="51" spans="1:14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</row>
    <row r="52" spans="1:14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</row>
    <row r="53" spans="1:14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</row>
    <row r="54" spans="1:14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</row>
    <row r="55" spans="1:14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</row>
    <row r="56" spans="1:14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</row>
    <row r="57" spans="1:14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</row>
    <row r="58" spans="1:14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</row>
    <row r="59" spans="1:14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</row>
    <row r="60" spans="1:14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</row>
    <row r="61" spans="1:14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</row>
    <row r="62" spans="1:14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</row>
    <row r="63" spans="1:14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</row>
    <row r="64" spans="1:14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</row>
    <row r="65" spans="1:14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</row>
    <row r="66" spans="1:14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</row>
    <row r="67" spans="1:14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</row>
    <row r="68" spans="1:14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</row>
    <row r="69" spans="1:14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</row>
    <row r="70" spans="1:14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</row>
    <row r="71" spans="1:14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</row>
    <row r="72" spans="1:14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</row>
    <row r="73" spans="1:14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</row>
    <row r="74" spans="1:14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</row>
    <row r="75" spans="1:14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</row>
    <row r="76" spans="1:14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</row>
    <row r="77" spans="1:14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</row>
    <row r="78" spans="1:14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</row>
    <row r="79" spans="1:14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</row>
    <row r="80" spans="1:14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</row>
    <row r="81" spans="1:14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</row>
    <row r="82" spans="1:14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</row>
    <row r="83" spans="1:14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</row>
    <row r="84" spans="1:14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</row>
    <row r="85" spans="1:14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</row>
    <row r="86" spans="1:14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</row>
    <row r="87" spans="1:14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</row>
    <row r="88" spans="1:14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</row>
    <row r="89" spans="1:14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</row>
    <row r="90" spans="1:14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</row>
    <row r="91" spans="1:14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</row>
    <row r="92" spans="1:14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</row>
    <row r="93" spans="1:14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</row>
    <row r="94" spans="1:14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</row>
    <row r="95" spans="1:14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</row>
    <row r="96" spans="1:14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</row>
    <row r="97" spans="1:14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</row>
    <row r="98" spans="1:14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</row>
    <row r="99" spans="1:14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</row>
    <row r="100" spans="1:14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</row>
    <row r="101" spans="1:14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</row>
    <row r="102" spans="1:14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</row>
    <row r="103" spans="1:14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</row>
    <row r="104" spans="1:14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</row>
    <row r="105" spans="1:14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</row>
    <row r="106" spans="1:14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</row>
    <row r="107" spans="1:14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</row>
    <row r="108" spans="1:14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</row>
    <row r="109" spans="1:14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</row>
    <row r="110" spans="1:14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</row>
    <row r="111" spans="1:14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</row>
    <row r="112" spans="1:14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</row>
    <row r="113" spans="1:14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</row>
    <row r="114" spans="1:14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</row>
    <row r="115" spans="1:14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</row>
    <row r="116" spans="1:14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</row>
    <row r="117" spans="1:14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</row>
    <row r="118" spans="1:14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</row>
    <row r="119" spans="1:14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</row>
    <row r="120" spans="1:14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</row>
    <row r="121" spans="1:14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</row>
    <row r="122" spans="1:14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</row>
    <row r="123" spans="1:14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</row>
    <row r="124" spans="1:14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</row>
    <row r="125" spans="1:14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</row>
    <row r="126" spans="1:14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</row>
    <row r="127" spans="1:14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</row>
    <row r="128" spans="1:14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</row>
    <row r="129" spans="1:14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</row>
    <row r="130" spans="1:14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</row>
    <row r="131" spans="1:14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</row>
    <row r="132" spans="1:14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</row>
    <row r="133" spans="1:14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</row>
    <row r="134" spans="1:14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</row>
    <row r="135" spans="1:14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</row>
    <row r="136" spans="1:14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</row>
    <row r="137" spans="1:14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</row>
    <row r="138" spans="1:14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</row>
    <row r="139" spans="1:14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</row>
    <row r="140" spans="1:14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</row>
    <row r="141" spans="1:14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</row>
    <row r="142" spans="1:14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</row>
    <row r="143" spans="1:14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</row>
    <row r="144" spans="1:14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</row>
    <row r="145" spans="1:14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</row>
    <row r="146" spans="1:14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</row>
    <row r="147" spans="1:14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</row>
    <row r="148" spans="1:14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</row>
    <row r="149" spans="1:14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</row>
    <row r="150" spans="1:14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</row>
    <row r="151" spans="1:14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</row>
    <row r="152" spans="1:14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</row>
    <row r="153" spans="1:14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</row>
    <row r="154" spans="1:14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</row>
  </sheetData>
  <printOptions horizontalCentered="1"/>
  <pageMargins left="0.7" right="0.7" top="0.75" bottom="0.75" header="0.3" footer="0.3"/>
  <pageSetup scale="82" orientation="landscape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7"/>
  <sheetViews>
    <sheetView topLeftCell="A15" zoomScaleNormal="100" workbookViewId="0">
      <pane xSplit="3" ySplit="11" topLeftCell="D53" activePane="bottomRight" state="frozen"/>
      <selection activeCell="A15" sqref="A15"/>
      <selection pane="topRight" activeCell="D15" sqref="D15"/>
      <selection pane="bottomLeft" activeCell="A26" sqref="A26"/>
      <selection pane="bottomRight" activeCell="F42" sqref="F42"/>
    </sheetView>
  </sheetViews>
  <sheetFormatPr defaultColWidth="10.28515625" defaultRowHeight="15" outlineLevelRow="1" outlineLevelCol="1"/>
  <cols>
    <col min="1" max="1" width="5.7109375" style="282" customWidth="1"/>
    <col min="2" max="2" width="7.42578125" style="282" customWidth="1"/>
    <col min="3" max="3" width="26.42578125" style="282" customWidth="1"/>
    <col min="4" max="4" width="15.5703125" style="282" customWidth="1"/>
    <col min="5" max="5" width="13.5703125" style="282" customWidth="1"/>
    <col min="6" max="6" width="15.28515625" style="282" bestFit="1" customWidth="1"/>
    <col min="7" max="7" width="14.28515625" style="282" bestFit="1" customWidth="1"/>
    <col min="8" max="8" width="15.28515625" style="282" bestFit="1" customWidth="1"/>
    <col min="9" max="27" width="12.85546875" style="282" bestFit="1" customWidth="1"/>
    <col min="28" max="32" width="11.85546875" style="282" bestFit="1" customWidth="1"/>
    <col min="33" max="35" width="11.5703125" style="282" bestFit="1" customWidth="1"/>
    <col min="36" max="38" width="11" style="282" bestFit="1" customWidth="1"/>
    <col min="39" max="41" width="11" style="282" customWidth="1" outlineLevel="1"/>
    <col min="42" max="42" width="12.7109375" style="282" bestFit="1" customWidth="1"/>
    <col min="43" max="16384" width="10.28515625" style="282"/>
  </cols>
  <sheetData>
    <row r="1" spans="1:11" s="283" customFormat="1">
      <c r="A1" s="3" t="s">
        <v>2</v>
      </c>
      <c r="B1" s="286"/>
      <c r="C1" s="286"/>
      <c r="E1" s="460"/>
      <c r="F1" s="460"/>
      <c r="H1" s="317"/>
      <c r="I1" s="4"/>
    </row>
    <row r="2" spans="1:11" s="283" customFormat="1">
      <c r="A2" s="316" t="s">
        <v>4</v>
      </c>
      <c r="B2" s="286"/>
      <c r="C2" s="286"/>
      <c r="F2" s="4"/>
      <c r="G2" s="4"/>
    </row>
    <row r="3" spans="1:11" s="283" customFormat="1">
      <c r="A3" s="316" t="s">
        <v>5</v>
      </c>
      <c r="B3" s="286"/>
      <c r="C3" s="287">
        <v>2014</v>
      </c>
      <c r="D3" s="315" t="s">
        <v>6</v>
      </c>
      <c r="F3" s="4"/>
      <c r="G3" s="4"/>
    </row>
    <row r="4" spans="1:11" s="283" customFormat="1" ht="15.75" thickBot="1">
      <c r="A4" s="286"/>
      <c r="B4" s="286"/>
      <c r="C4" s="286"/>
      <c r="F4" s="4"/>
      <c r="G4" s="4"/>
    </row>
    <row r="5" spans="1:11" s="283" customFormat="1">
      <c r="A5" s="314" t="s">
        <v>7</v>
      </c>
      <c r="B5" s="313"/>
      <c r="C5" s="313"/>
      <c r="D5" s="312"/>
      <c r="E5" s="312"/>
      <c r="F5" s="5"/>
      <c r="G5" s="6"/>
    </row>
    <row r="6" spans="1:11" s="283" customFormat="1">
      <c r="A6" s="298"/>
      <c r="B6" s="297"/>
      <c r="C6" s="297"/>
      <c r="D6" s="296"/>
      <c r="E6" s="296"/>
      <c r="F6" s="7"/>
      <c r="G6" s="6"/>
    </row>
    <row r="7" spans="1:11" s="283" customFormat="1">
      <c r="A7" s="298"/>
      <c r="B7" s="297"/>
      <c r="C7" s="297"/>
      <c r="D7" s="311"/>
      <c r="E7" s="311"/>
      <c r="F7" s="310" t="s">
        <v>8</v>
      </c>
      <c r="G7" s="307"/>
    </row>
    <row r="8" spans="1:11" s="283" customFormat="1">
      <c r="A8" s="298" t="s">
        <v>9</v>
      </c>
      <c r="B8" s="297"/>
      <c r="C8" s="297"/>
      <c r="D8" s="309" t="s">
        <v>10</v>
      </c>
      <c r="E8" s="309" t="s">
        <v>11</v>
      </c>
      <c r="F8" s="308" t="s">
        <v>11</v>
      </c>
      <c r="G8" s="307"/>
    </row>
    <row r="9" spans="1:11" s="283" customFormat="1">
      <c r="A9" s="298"/>
      <c r="B9" s="297"/>
      <c r="C9" s="297"/>
      <c r="D9" s="296"/>
      <c r="E9" s="296"/>
      <c r="F9" s="301"/>
      <c r="G9" s="296"/>
    </row>
    <row r="10" spans="1:11" s="283" customFormat="1">
      <c r="A10" s="298" t="s">
        <v>12</v>
      </c>
      <c r="B10" s="297"/>
      <c r="C10" s="297"/>
      <c r="D10" s="305">
        <v>0.04</v>
      </c>
      <c r="E10" s="305">
        <v>2.6800000000000001E-2</v>
      </c>
      <c r="F10" s="306">
        <f>D10*E10</f>
        <v>1.072E-3</v>
      </c>
      <c r="G10" s="299"/>
    </row>
    <row r="11" spans="1:11" s="283" customFormat="1">
      <c r="A11" s="298" t="s">
        <v>13</v>
      </c>
      <c r="B11" s="297"/>
      <c r="C11" s="297"/>
      <c r="D11" s="305">
        <v>0.48000000000000004</v>
      </c>
      <c r="E11" s="305">
        <v>6.1600000000000002E-2</v>
      </c>
      <c r="F11" s="306">
        <f>D11*E11</f>
        <v>2.9568000000000004E-2</v>
      </c>
      <c r="G11" s="299"/>
    </row>
    <row r="12" spans="1:11" s="283" customFormat="1">
      <c r="A12" s="298" t="s">
        <v>14</v>
      </c>
      <c r="B12" s="297"/>
      <c r="C12" s="297"/>
      <c r="D12" s="305">
        <v>0.48</v>
      </c>
      <c r="E12" s="305">
        <v>9.8000000000000004E-2</v>
      </c>
      <c r="F12" s="304">
        <f>D12*E12</f>
        <v>4.7039999999999998E-2</v>
      </c>
      <c r="G12" s="299"/>
    </row>
    <row r="13" spans="1:11" s="283" customFormat="1" ht="15.75" thickBot="1">
      <c r="A13" s="298" t="s">
        <v>15</v>
      </c>
      <c r="B13" s="297"/>
      <c r="C13" s="297"/>
      <c r="D13" s="303">
        <f>D10+D11+D12</f>
        <v>1</v>
      </c>
      <c r="E13" s="299"/>
      <c r="F13" s="302">
        <f>F10+F11+F12</f>
        <v>7.7679999999999999E-2</v>
      </c>
      <c r="G13" s="299"/>
      <c r="J13" s="8"/>
      <c r="K13" s="8"/>
    </row>
    <row r="14" spans="1:11" s="283" customFormat="1" ht="15.75" thickTop="1">
      <c r="A14" s="298"/>
      <c r="B14" s="297"/>
      <c r="C14" s="297"/>
      <c r="D14" s="296"/>
      <c r="E14" s="296"/>
      <c r="F14" s="301"/>
      <c r="G14" s="296"/>
    </row>
    <row r="15" spans="1:11" s="283" customFormat="1">
      <c r="A15" s="298" t="s">
        <v>16</v>
      </c>
      <c r="B15" s="297"/>
      <c r="C15" s="297"/>
      <c r="D15" s="296"/>
      <c r="E15" s="296"/>
      <c r="F15" s="300">
        <v>0.35</v>
      </c>
      <c r="G15" s="299"/>
    </row>
    <row r="16" spans="1:11" s="283" customFormat="1">
      <c r="A16" s="298" t="s">
        <v>17</v>
      </c>
      <c r="B16" s="297"/>
      <c r="C16" s="297"/>
      <c r="D16" s="296"/>
      <c r="E16" s="296"/>
      <c r="F16" s="9">
        <v>4.41E-2</v>
      </c>
      <c r="G16" s="10"/>
    </row>
    <row r="17" spans="1:42" s="283" customFormat="1">
      <c r="A17" s="298" t="s">
        <v>18</v>
      </c>
      <c r="B17" s="297"/>
      <c r="C17" s="297"/>
      <c r="D17" s="296"/>
      <c r="E17" s="296"/>
      <c r="F17" s="9">
        <f>'CRM Forecast Summary'!K20</f>
        <v>2.9655904084883857E-2</v>
      </c>
      <c r="G17" s="11"/>
    </row>
    <row r="18" spans="1:42" s="283" customFormat="1">
      <c r="A18" s="298" t="s">
        <v>19</v>
      </c>
      <c r="B18" s="297"/>
      <c r="C18" s="297"/>
      <c r="D18" s="296"/>
      <c r="E18" s="296"/>
      <c r="F18" s="12">
        <v>1</v>
      </c>
      <c r="G18" s="11"/>
    </row>
    <row r="19" spans="1:42" s="283" customFormat="1">
      <c r="A19" s="298"/>
      <c r="B19" s="297"/>
      <c r="C19" s="297"/>
      <c r="D19" s="296"/>
      <c r="E19" s="296"/>
      <c r="F19" s="13"/>
      <c r="G19" s="11"/>
      <c r="H19" s="295"/>
    </row>
    <row r="20" spans="1:42" s="283" customFormat="1">
      <c r="A20" s="298" t="s">
        <v>20</v>
      </c>
      <c r="B20" s="297"/>
      <c r="C20" s="297"/>
      <c r="D20" s="296"/>
      <c r="E20" s="296"/>
      <c r="F20" s="13"/>
      <c r="G20" s="11"/>
      <c r="H20" s="295"/>
    </row>
    <row r="21" spans="1:42" s="283" customFormat="1">
      <c r="A21" s="298" t="s">
        <v>21</v>
      </c>
      <c r="B21" s="297"/>
      <c r="C21" s="297"/>
      <c r="D21" s="296"/>
      <c r="E21" s="296"/>
      <c r="F21" s="13"/>
      <c r="G21" s="11"/>
      <c r="H21" s="295"/>
    </row>
    <row r="22" spans="1:42" s="283" customFormat="1" ht="15.75" thickBot="1">
      <c r="A22" s="294" t="s">
        <v>22</v>
      </c>
      <c r="B22" s="293"/>
      <c r="C22" s="293"/>
      <c r="D22" s="293"/>
      <c r="E22" s="292"/>
      <c r="F22" s="414">
        <f>'CRM Forecast Summary'!K8</f>
        <v>18073753.02</v>
      </c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</row>
    <row r="23" spans="1:42" s="283" customFormat="1" ht="15.75" thickBot="1">
      <c r="A23" s="339"/>
      <c r="B23" s="340"/>
      <c r="C23" s="340"/>
      <c r="D23" s="341"/>
      <c r="E23" s="341"/>
      <c r="F23" s="342"/>
    </row>
    <row r="24" spans="1:42" s="283" customFormat="1">
      <c r="A24" s="284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2" s="283" customFormat="1">
      <c r="A25" s="286"/>
      <c r="B25" s="286"/>
      <c r="C25" s="286"/>
      <c r="D25" s="285"/>
      <c r="E25" s="17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  <c r="J25" s="18" t="s">
        <v>28</v>
      </c>
      <c r="K25" s="18" t="s">
        <v>29</v>
      </c>
      <c r="L25" s="18" t="s">
        <v>30</v>
      </c>
      <c r="M25" s="18" t="s">
        <v>31</v>
      </c>
      <c r="N25" s="18" t="s">
        <v>32</v>
      </c>
      <c r="O25" s="18" t="s">
        <v>33</v>
      </c>
      <c r="P25" s="18" t="s">
        <v>34</v>
      </c>
      <c r="Q25" s="18" t="s">
        <v>35</v>
      </c>
      <c r="R25" s="18" t="s">
        <v>36</v>
      </c>
      <c r="S25" s="18" t="s">
        <v>37</v>
      </c>
      <c r="T25" s="18" t="s">
        <v>38</v>
      </c>
      <c r="U25" s="18" t="s">
        <v>39</v>
      </c>
      <c r="V25" s="18" t="s">
        <v>40</v>
      </c>
      <c r="W25" s="18" t="s">
        <v>41</v>
      </c>
      <c r="X25" s="18" t="s">
        <v>42</v>
      </c>
      <c r="Y25" s="18" t="s">
        <v>43</v>
      </c>
      <c r="Z25" s="18" t="s">
        <v>44</v>
      </c>
      <c r="AA25" s="18" t="s">
        <v>45</v>
      </c>
      <c r="AB25" s="18" t="s">
        <v>46</v>
      </c>
      <c r="AC25" s="18" t="s">
        <v>47</v>
      </c>
      <c r="AD25" s="18" t="s">
        <v>48</v>
      </c>
      <c r="AE25" s="18" t="s">
        <v>49</v>
      </c>
      <c r="AF25" s="18" t="s">
        <v>50</v>
      </c>
      <c r="AG25" s="18" t="s">
        <v>51</v>
      </c>
      <c r="AH25" s="18" t="s">
        <v>52</v>
      </c>
      <c r="AI25" s="18" t="s">
        <v>53</v>
      </c>
      <c r="AJ25" s="18" t="s">
        <v>54</v>
      </c>
      <c r="AK25" s="18" t="s">
        <v>55</v>
      </c>
      <c r="AL25" s="18" t="s">
        <v>56</v>
      </c>
      <c r="AM25" s="18" t="s">
        <v>57</v>
      </c>
      <c r="AN25" s="18" t="s">
        <v>58</v>
      </c>
      <c r="AO25" s="18" t="s">
        <v>59</v>
      </c>
      <c r="AP25" s="291"/>
    </row>
    <row r="26" spans="1:42" s="283" customFormat="1">
      <c r="A26" s="286"/>
      <c r="B26" s="286"/>
      <c r="C26" s="286"/>
      <c r="D26" s="28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85"/>
    </row>
    <row r="27" spans="1:42" s="283" customFormat="1">
      <c r="A27" s="287">
        <v>1</v>
      </c>
      <c r="B27" s="286" t="s">
        <v>3</v>
      </c>
      <c r="C27" s="286"/>
      <c r="D27" s="285"/>
      <c r="E27" s="438">
        <f t="shared" ref="E27:AK27" si="0">$F22*$F17</f>
        <v>535993.48601499991</v>
      </c>
      <c r="F27" s="415">
        <f t="shared" si="0"/>
        <v>535993.48601499991</v>
      </c>
      <c r="G27" s="212">
        <f t="shared" si="0"/>
        <v>535993.48601499991</v>
      </c>
      <c r="H27" s="212">
        <f t="shared" si="0"/>
        <v>535993.48601499991</v>
      </c>
      <c r="I27" s="212">
        <f t="shared" si="0"/>
        <v>535993.48601499991</v>
      </c>
      <c r="J27" s="212">
        <f t="shared" si="0"/>
        <v>535993.48601499991</v>
      </c>
      <c r="K27" s="212">
        <f t="shared" si="0"/>
        <v>535993.48601499991</v>
      </c>
      <c r="L27" s="212">
        <f t="shared" si="0"/>
        <v>535993.48601499991</v>
      </c>
      <c r="M27" s="212">
        <f t="shared" si="0"/>
        <v>535993.48601499991</v>
      </c>
      <c r="N27" s="212">
        <f t="shared" si="0"/>
        <v>535993.48601499991</v>
      </c>
      <c r="O27" s="212">
        <f t="shared" si="0"/>
        <v>535993.48601499991</v>
      </c>
      <c r="P27" s="212">
        <f t="shared" si="0"/>
        <v>535993.48601499991</v>
      </c>
      <c r="Q27" s="212">
        <f t="shared" si="0"/>
        <v>535993.48601499991</v>
      </c>
      <c r="R27" s="212">
        <f t="shared" si="0"/>
        <v>535993.48601499991</v>
      </c>
      <c r="S27" s="212">
        <f t="shared" si="0"/>
        <v>535993.48601499991</v>
      </c>
      <c r="T27" s="212">
        <f t="shared" si="0"/>
        <v>535993.48601499991</v>
      </c>
      <c r="U27" s="212">
        <f t="shared" si="0"/>
        <v>535993.48601499991</v>
      </c>
      <c r="V27" s="212">
        <f t="shared" si="0"/>
        <v>535993.48601499991</v>
      </c>
      <c r="W27" s="212">
        <f t="shared" si="0"/>
        <v>535993.48601499991</v>
      </c>
      <c r="X27" s="212">
        <f t="shared" si="0"/>
        <v>535993.48601499991</v>
      </c>
      <c r="Y27" s="212">
        <f t="shared" si="0"/>
        <v>535993.48601499991</v>
      </c>
      <c r="Z27" s="212">
        <f t="shared" si="0"/>
        <v>535993.48601499991</v>
      </c>
      <c r="AA27" s="212">
        <f t="shared" si="0"/>
        <v>535993.48601499991</v>
      </c>
      <c r="AB27" s="212">
        <f t="shared" si="0"/>
        <v>535993.48601499991</v>
      </c>
      <c r="AC27" s="212">
        <f t="shared" si="0"/>
        <v>535993.48601499991</v>
      </c>
      <c r="AD27" s="212">
        <f t="shared" si="0"/>
        <v>535993.48601499991</v>
      </c>
      <c r="AE27" s="212">
        <f t="shared" si="0"/>
        <v>535993.48601499991</v>
      </c>
      <c r="AF27" s="212">
        <f t="shared" si="0"/>
        <v>535993.48601499991</v>
      </c>
      <c r="AG27" s="212">
        <f t="shared" si="0"/>
        <v>535993.48601499991</v>
      </c>
      <c r="AH27" s="212">
        <f t="shared" si="0"/>
        <v>535993.48601499991</v>
      </c>
      <c r="AI27" s="212">
        <f t="shared" si="0"/>
        <v>535993.48601499991</v>
      </c>
      <c r="AJ27" s="212">
        <f t="shared" si="0"/>
        <v>535993.48601499991</v>
      </c>
      <c r="AK27" s="212">
        <f t="shared" si="0"/>
        <v>535993.48601499991</v>
      </c>
      <c r="AL27" s="212">
        <f>$F22*$F17</f>
        <v>535993.48601499991</v>
      </c>
      <c r="AM27" s="212"/>
      <c r="AN27" s="212"/>
      <c r="AO27" s="212"/>
      <c r="AP27" s="288">
        <f>SUM(E27:AO27)</f>
        <v>18223778.524509985</v>
      </c>
    </row>
    <row r="28" spans="1:42" s="283" customFormat="1">
      <c r="A28" s="286"/>
      <c r="B28" s="286"/>
      <c r="C28" s="286"/>
      <c r="D28" s="285"/>
      <c r="E28" s="438"/>
      <c r="F28" s="415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91">
        <f>+F22</f>
        <v>18073753.02</v>
      </c>
    </row>
    <row r="29" spans="1:42" s="283" customFormat="1">
      <c r="A29" s="287">
        <f>A27+1</f>
        <v>2</v>
      </c>
      <c r="B29" s="286" t="s">
        <v>60</v>
      </c>
      <c r="C29" s="286"/>
      <c r="D29" s="285"/>
      <c r="E29" s="438">
        <f t="shared" ref="E29:AL29" si="1">E53</f>
        <v>411822.82746642455</v>
      </c>
      <c r="F29" s="415">
        <f t="shared" si="1"/>
        <v>358547.38077173021</v>
      </c>
      <c r="G29" s="212">
        <f t="shared" si="1"/>
        <v>344156.46359714691</v>
      </c>
      <c r="H29" s="212">
        <f t="shared" si="1"/>
        <v>330182.9403401303</v>
      </c>
      <c r="I29" s="212">
        <f t="shared" si="1"/>
        <v>316595.56654235965</v>
      </c>
      <c r="J29" s="212">
        <f t="shared" si="1"/>
        <v>303365.50116538518</v>
      </c>
      <c r="K29" s="212">
        <f t="shared" si="1"/>
        <v>290465.9060206493</v>
      </c>
      <c r="L29" s="212">
        <f t="shared" si="1"/>
        <v>277871.94576948666</v>
      </c>
      <c r="M29" s="212">
        <f t="shared" si="1"/>
        <v>265448.62832915265</v>
      </c>
      <c r="N29" s="212">
        <f t="shared" si="1"/>
        <v>253049.74565750538</v>
      </c>
      <c r="O29" s="212">
        <f t="shared" si="1"/>
        <v>240651.26355583654</v>
      </c>
      <c r="P29" s="212">
        <f t="shared" si="1"/>
        <v>228252.78145416777</v>
      </c>
      <c r="Q29" s="212">
        <f t="shared" si="1"/>
        <v>215854.29935249899</v>
      </c>
      <c r="R29" s="212">
        <f t="shared" si="1"/>
        <v>203455.81725083015</v>
      </c>
      <c r="S29" s="212">
        <f t="shared" si="1"/>
        <v>191057.33514916137</v>
      </c>
      <c r="T29" s="212">
        <f t="shared" si="1"/>
        <v>178658.85304749256</v>
      </c>
      <c r="U29" s="212">
        <f t="shared" si="1"/>
        <v>166260.37094582376</v>
      </c>
      <c r="V29" s="212">
        <f t="shared" si="1"/>
        <v>153861.88884415498</v>
      </c>
      <c r="W29" s="212">
        <f t="shared" si="1"/>
        <v>141463.40674248617</v>
      </c>
      <c r="X29" s="212">
        <f t="shared" si="1"/>
        <v>129064.92464081736</v>
      </c>
      <c r="Y29" s="212">
        <f t="shared" si="1"/>
        <v>117559.71359113877</v>
      </c>
      <c r="Z29" s="212">
        <f t="shared" si="1"/>
        <v>107841.44521541915</v>
      </c>
      <c r="AA29" s="212">
        <f t="shared" si="1"/>
        <v>99016.848461668211</v>
      </c>
      <c r="AB29" s="212">
        <f t="shared" si="1"/>
        <v>90192.251707917269</v>
      </c>
      <c r="AC29" s="212">
        <f t="shared" si="1"/>
        <v>81367.654954166326</v>
      </c>
      <c r="AD29" s="212">
        <f t="shared" si="1"/>
        <v>72543.058200415398</v>
      </c>
      <c r="AE29" s="212">
        <f t="shared" si="1"/>
        <v>63718.461446664471</v>
      </c>
      <c r="AF29" s="212">
        <f t="shared" si="1"/>
        <v>54893.864692913514</v>
      </c>
      <c r="AG29" s="212">
        <f t="shared" si="1"/>
        <v>46069.267939162557</v>
      </c>
      <c r="AH29" s="212">
        <f t="shared" si="1"/>
        <v>37244.6711854116</v>
      </c>
      <c r="AI29" s="212">
        <f t="shared" si="1"/>
        <v>28420.07443166064</v>
      </c>
      <c r="AJ29" s="212">
        <f t="shared" si="1"/>
        <v>19595.477677909679</v>
      </c>
      <c r="AK29" s="212">
        <f t="shared" si="1"/>
        <v>10770.880924158722</v>
      </c>
      <c r="AL29" s="212">
        <f t="shared" si="1"/>
        <v>1946.2841704077637</v>
      </c>
      <c r="AM29" s="212"/>
      <c r="AN29" s="212"/>
      <c r="AO29" s="212"/>
      <c r="AP29" s="288">
        <f>+AP27-AP28</f>
        <v>150025.50450998545</v>
      </c>
    </row>
    <row r="30" spans="1:42" s="283" customFormat="1">
      <c r="A30" s="286"/>
      <c r="B30" s="286"/>
      <c r="C30" s="286"/>
      <c r="D30" s="285"/>
      <c r="E30" s="438"/>
      <c r="F30" s="415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88"/>
    </row>
    <row r="31" spans="1:42" s="283" customFormat="1">
      <c r="A31" s="286"/>
      <c r="B31" s="286" t="s">
        <v>61</v>
      </c>
      <c r="C31" s="286"/>
      <c r="D31" s="285"/>
      <c r="E31" s="438"/>
      <c r="F31" s="415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88"/>
    </row>
    <row r="32" spans="1:42" s="283" customFormat="1">
      <c r="A32" s="287">
        <f>A29+1</f>
        <v>3</v>
      </c>
      <c r="B32" s="286"/>
      <c r="C32" s="286" t="s">
        <v>62</v>
      </c>
      <c r="D32" s="285"/>
      <c r="E32" s="438">
        <f t="shared" ref="E32:AL32" si="2">E49*$F10</f>
        <v>17429.430647388523</v>
      </c>
      <c r="F32" s="415">
        <f t="shared" si="2"/>
        <v>15174.672917987225</v>
      </c>
      <c r="G32" s="212">
        <f t="shared" si="2"/>
        <v>14565.611263027939</v>
      </c>
      <c r="H32" s="212">
        <f t="shared" si="2"/>
        <v>13974.214821975389</v>
      </c>
      <c r="I32" s="212">
        <f t="shared" si="2"/>
        <v>13399.161246763622</v>
      </c>
      <c r="J32" s="212">
        <f t="shared" si="2"/>
        <v>12839.229908408677</v>
      </c>
      <c r="K32" s="212">
        <f t="shared" si="2"/>
        <v>12293.284943828259</v>
      </c>
      <c r="L32" s="212">
        <f t="shared" si="2"/>
        <v>11760.275255841736</v>
      </c>
      <c r="M32" s="212">
        <f t="shared" si="2"/>
        <v>11234.487622676967</v>
      </c>
      <c r="N32" s="212">
        <f t="shared" si="2"/>
        <v>10709.734133512498</v>
      </c>
      <c r="O32" s="212">
        <f t="shared" si="2"/>
        <v>10184.997597528361</v>
      </c>
      <c r="P32" s="212">
        <f t="shared" si="2"/>
        <v>9660.2610615442245</v>
      </c>
      <c r="Q32" s="212">
        <f t="shared" si="2"/>
        <v>9135.5245255600894</v>
      </c>
      <c r="R32" s="212">
        <f t="shared" si="2"/>
        <v>8610.7879895759525</v>
      </c>
      <c r="S32" s="212">
        <f t="shared" si="2"/>
        <v>8086.0514535918164</v>
      </c>
      <c r="T32" s="212">
        <f t="shared" si="2"/>
        <v>7561.3149176076795</v>
      </c>
      <c r="U32" s="212">
        <f t="shared" si="2"/>
        <v>7036.5783816235435</v>
      </c>
      <c r="V32" s="212">
        <f t="shared" si="2"/>
        <v>6511.8418456394065</v>
      </c>
      <c r="W32" s="212">
        <f t="shared" si="2"/>
        <v>5987.1053096552705</v>
      </c>
      <c r="X32" s="212">
        <f t="shared" si="2"/>
        <v>5462.3687736711345</v>
      </c>
      <c r="Y32" s="212">
        <f t="shared" si="2"/>
        <v>4975.4378298290521</v>
      </c>
      <c r="Z32" s="212">
        <f t="shared" si="2"/>
        <v>4564.1350234514139</v>
      </c>
      <c r="AA32" s="212">
        <f t="shared" si="2"/>
        <v>4190.6547623961624</v>
      </c>
      <c r="AB32" s="212">
        <f t="shared" si="2"/>
        <v>3817.1745013409113</v>
      </c>
      <c r="AC32" s="212">
        <f t="shared" si="2"/>
        <v>3443.6942402856603</v>
      </c>
      <c r="AD32" s="212">
        <f t="shared" si="2"/>
        <v>3070.2139792304092</v>
      </c>
      <c r="AE32" s="212">
        <f t="shared" si="2"/>
        <v>2696.7337181751582</v>
      </c>
      <c r="AF32" s="212">
        <f t="shared" si="2"/>
        <v>2323.2534571199067</v>
      </c>
      <c r="AG32" s="212">
        <f t="shared" si="2"/>
        <v>1949.7731960646547</v>
      </c>
      <c r="AH32" s="212">
        <f t="shared" si="2"/>
        <v>1576.2929350094028</v>
      </c>
      <c r="AI32" s="212">
        <f t="shared" si="2"/>
        <v>1202.8126739541508</v>
      </c>
      <c r="AJ32" s="212">
        <f t="shared" si="2"/>
        <v>829.33241289889872</v>
      </c>
      <c r="AK32" s="212">
        <f t="shared" si="2"/>
        <v>455.85215184364665</v>
      </c>
      <c r="AL32" s="212">
        <f t="shared" si="2"/>
        <v>82.371890788394694</v>
      </c>
      <c r="AM32" s="212"/>
      <c r="AN32" s="212"/>
      <c r="AO32" s="212"/>
      <c r="AP32" s="288"/>
    </row>
    <row r="33" spans="1:42" s="283" customFormat="1">
      <c r="A33" s="287">
        <f>A32+1</f>
        <v>4</v>
      </c>
      <c r="B33" s="286"/>
      <c r="C33" s="286" t="s">
        <v>63</v>
      </c>
      <c r="D33" s="285"/>
      <c r="E33" s="438">
        <f t="shared" ref="E33:AL33" si="3">E49*$F11</f>
        <v>480740.1169608059</v>
      </c>
      <c r="F33" s="415">
        <f t="shared" si="3"/>
        <v>418549.18734985666</v>
      </c>
      <c r="G33" s="212">
        <f t="shared" si="3"/>
        <v>401749.99423993484</v>
      </c>
      <c r="H33" s="212">
        <f t="shared" si="3"/>
        <v>385438.04464194813</v>
      </c>
      <c r="I33" s="212">
        <f t="shared" si="3"/>
        <v>369576.86543312203</v>
      </c>
      <c r="J33" s="212">
        <f t="shared" si="3"/>
        <v>354132.789115511</v>
      </c>
      <c r="K33" s="212">
        <f t="shared" si="3"/>
        <v>339074.48621186009</v>
      </c>
      <c r="L33" s="212">
        <f t="shared" si="3"/>
        <v>324372.9652656049</v>
      </c>
      <c r="M33" s="212">
        <f t="shared" si="3"/>
        <v>309870.64368219458</v>
      </c>
      <c r="N33" s="212">
        <f t="shared" si="3"/>
        <v>295396.84595121042</v>
      </c>
      <c r="O33" s="212">
        <f t="shared" si="3"/>
        <v>280923.51582436438</v>
      </c>
      <c r="P33" s="212">
        <f t="shared" si="3"/>
        <v>266450.18569751835</v>
      </c>
      <c r="Q33" s="212">
        <f t="shared" si="3"/>
        <v>251976.85557067231</v>
      </c>
      <c r="R33" s="212">
        <f t="shared" si="3"/>
        <v>237503.52544382628</v>
      </c>
      <c r="S33" s="212">
        <f t="shared" si="3"/>
        <v>223030.19531698027</v>
      </c>
      <c r="T33" s="212">
        <f t="shared" si="3"/>
        <v>208556.86519013424</v>
      </c>
      <c r="U33" s="212">
        <f t="shared" si="3"/>
        <v>194083.5350632882</v>
      </c>
      <c r="V33" s="212">
        <f t="shared" si="3"/>
        <v>179610.20493644217</v>
      </c>
      <c r="W33" s="212">
        <f t="shared" si="3"/>
        <v>165136.87480959613</v>
      </c>
      <c r="X33" s="212">
        <f t="shared" si="3"/>
        <v>150663.5446827501</v>
      </c>
      <c r="Y33" s="212">
        <f t="shared" si="3"/>
        <v>137232.97178394164</v>
      </c>
      <c r="Z33" s="212">
        <f t="shared" si="3"/>
        <v>125888.38094534646</v>
      </c>
      <c r="AA33" s="212">
        <f t="shared" si="3"/>
        <v>115587.01493892699</v>
      </c>
      <c r="AB33" s="212">
        <f t="shared" si="3"/>
        <v>105285.64893250754</v>
      </c>
      <c r="AC33" s="212">
        <f t="shared" si="3"/>
        <v>94984.282926088068</v>
      </c>
      <c r="AD33" s="212">
        <f t="shared" si="3"/>
        <v>84682.916919668613</v>
      </c>
      <c r="AE33" s="212">
        <f t="shared" si="3"/>
        <v>74381.550913249157</v>
      </c>
      <c r="AF33" s="212">
        <f t="shared" si="3"/>
        <v>64080.184906829672</v>
      </c>
      <c r="AG33" s="212">
        <f t="shared" si="3"/>
        <v>53778.818900410188</v>
      </c>
      <c r="AH33" s="212">
        <f t="shared" si="3"/>
        <v>43477.452893990696</v>
      </c>
      <c r="AI33" s="212">
        <f t="shared" si="3"/>
        <v>33176.086887571204</v>
      </c>
      <c r="AJ33" s="212">
        <f t="shared" si="3"/>
        <v>22874.720881151716</v>
      </c>
      <c r="AK33" s="212">
        <f t="shared" si="3"/>
        <v>12573.354874732226</v>
      </c>
      <c r="AL33" s="212">
        <f t="shared" si="3"/>
        <v>2271.9888683127374</v>
      </c>
      <c r="AM33" s="212"/>
      <c r="AN33" s="212"/>
      <c r="AO33" s="212"/>
      <c r="AP33" s="288"/>
    </row>
    <row r="34" spans="1:42" s="283" customFormat="1">
      <c r="A34" s="287">
        <f>A33+1</f>
        <v>5</v>
      </c>
      <c r="B34" s="286"/>
      <c r="C34" s="286" t="s">
        <v>14</v>
      </c>
      <c r="D34" s="285"/>
      <c r="E34" s="439">
        <f t="shared" ref="E34:AL34" si="4">E49*$F12</f>
        <v>764813.82243764563</v>
      </c>
      <c r="F34" s="416">
        <f t="shared" si="4"/>
        <v>665873.70714749908</v>
      </c>
      <c r="G34" s="213">
        <f t="shared" si="4"/>
        <v>639147.7181089872</v>
      </c>
      <c r="H34" s="213">
        <f t="shared" si="4"/>
        <v>613196.88920309918</v>
      </c>
      <c r="I34" s="213">
        <f t="shared" si="4"/>
        <v>587963.19500723947</v>
      </c>
      <c r="J34" s="213">
        <f t="shared" si="4"/>
        <v>563393.07359285827</v>
      </c>
      <c r="K34" s="213">
        <f t="shared" si="4"/>
        <v>539436.68260977732</v>
      </c>
      <c r="L34" s="213">
        <f t="shared" si="4"/>
        <v>516047.89928618958</v>
      </c>
      <c r="M34" s="213">
        <f t="shared" si="4"/>
        <v>492976.02403985494</v>
      </c>
      <c r="N34" s="213">
        <f t="shared" si="4"/>
        <v>469949.52764965285</v>
      </c>
      <c r="O34" s="213">
        <f t="shared" si="4"/>
        <v>446923.77517512511</v>
      </c>
      <c r="P34" s="213">
        <f t="shared" si="4"/>
        <v>423898.0227005973</v>
      </c>
      <c r="Q34" s="213">
        <f t="shared" si="4"/>
        <v>400872.27022606955</v>
      </c>
      <c r="R34" s="213">
        <f t="shared" si="4"/>
        <v>377846.51775154175</v>
      </c>
      <c r="S34" s="213">
        <f t="shared" si="4"/>
        <v>354820.765277014</v>
      </c>
      <c r="T34" s="213">
        <f t="shared" si="4"/>
        <v>331795.01280248619</v>
      </c>
      <c r="U34" s="213">
        <f t="shared" si="4"/>
        <v>308769.26032795844</v>
      </c>
      <c r="V34" s="213">
        <f t="shared" si="4"/>
        <v>285743.5078534307</v>
      </c>
      <c r="W34" s="213">
        <f t="shared" si="4"/>
        <v>262717.75537890289</v>
      </c>
      <c r="X34" s="213">
        <f t="shared" si="4"/>
        <v>239692.00290437511</v>
      </c>
      <c r="Y34" s="213">
        <f t="shared" si="4"/>
        <v>218325.18238354346</v>
      </c>
      <c r="Z34" s="213">
        <f t="shared" si="4"/>
        <v>200276.96968577843</v>
      </c>
      <c r="AA34" s="213">
        <f t="shared" si="4"/>
        <v>183888.43285738383</v>
      </c>
      <c r="AB34" s="213">
        <f t="shared" si="4"/>
        <v>167499.89602898923</v>
      </c>
      <c r="AC34" s="213">
        <f t="shared" si="4"/>
        <v>151111.35920059463</v>
      </c>
      <c r="AD34" s="213">
        <f t="shared" si="4"/>
        <v>134722.82237220005</v>
      </c>
      <c r="AE34" s="213">
        <f t="shared" si="4"/>
        <v>118334.28554380545</v>
      </c>
      <c r="AF34" s="213">
        <f t="shared" si="4"/>
        <v>101945.74871541082</v>
      </c>
      <c r="AG34" s="213">
        <f t="shared" si="4"/>
        <v>85557.211887016194</v>
      </c>
      <c r="AH34" s="213">
        <f t="shared" si="4"/>
        <v>69168.675058621549</v>
      </c>
      <c r="AI34" s="213">
        <f t="shared" si="4"/>
        <v>52780.138230226905</v>
      </c>
      <c r="AJ34" s="213">
        <f t="shared" si="4"/>
        <v>36391.601401832268</v>
      </c>
      <c r="AK34" s="213">
        <f t="shared" si="4"/>
        <v>20003.064573437627</v>
      </c>
      <c r="AL34" s="213">
        <f t="shared" si="4"/>
        <v>3614.5277450429903</v>
      </c>
      <c r="AM34" s="213"/>
      <c r="AN34" s="213"/>
      <c r="AO34" s="213"/>
      <c r="AP34" s="288"/>
    </row>
    <row r="35" spans="1:42" s="283" customFormat="1">
      <c r="A35" s="287">
        <f>A34+1</f>
        <v>6</v>
      </c>
      <c r="B35" s="286"/>
      <c r="C35" s="286" t="s">
        <v>64</v>
      </c>
      <c r="D35" s="285"/>
      <c r="E35" s="438">
        <f t="shared" ref="E35:AL35" si="5">E32+E33+E34</f>
        <v>1262983.37004584</v>
      </c>
      <c r="F35" s="415">
        <f t="shared" si="5"/>
        <v>1099597.5674153429</v>
      </c>
      <c r="G35" s="212">
        <f t="shared" si="5"/>
        <v>1055463.32361195</v>
      </c>
      <c r="H35" s="212">
        <f t="shared" si="5"/>
        <v>1012609.1486670227</v>
      </c>
      <c r="I35" s="212">
        <f t="shared" si="5"/>
        <v>970939.22168712504</v>
      </c>
      <c r="J35" s="212">
        <f t="shared" si="5"/>
        <v>930365.09261677787</v>
      </c>
      <c r="K35" s="212">
        <f t="shared" si="5"/>
        <v>890804.45376546565</v>
      </c>
      <c r="L35" s="212">
        <f t="shared" si="5"/>
        <v>852181.13980763615</v>
      </c>
      <c r="M35" s="212">
        <f t="shared" si="5"/>
        <v>814081.15534472652</v>
      </c>
      <c r="N35" s="212">
        <f t="shared" si="5"/>
        <v>776056.10773437575</v>
      </c>
      <c r="O35" s="212">
        <f t="shared" si="5"/>
        <v>738032.28859701788</v>
      </c>
      <c r="P35" s="212">
        <f t="shared" si="5"/>
        <v>700008.46945965989</v>
      </c>
      <c r="Q35" s="212">
        <f t="shared" si="5"/>
        <v>661984.65032230201</v>
      </c>
      <c r="R35" s="212">
        <f t="shared" si="5"/>
        <v>623960.83118494391</v>
      </c>
      <c r="S35" s="212">
        <f t="shared" si="5"/>
        <v>585937.01204758603</v>
      </c>
      <c r="T35" s="212">
        <f t="shared" si="5"/>
        <v>547913.19291022816</v>
      </c>
      <c r="U35" s="212">
        <f t="shared" si="5"/>
        <v>509889.37377287017</v>
      </c>
      <c r="V35" s="212">
        <f t="shared" si="5"/>
        <v>471865.55463551229</v>
      </c>
      <c r="W35" s="212">
        <f t="shared" si="5"/>
        <v>433841.7354981543</v>
      </c>
      <c r="X35" s="212">
        <f t="shared" si="5"/>
        <v>395817.91636079631</v>
      </c>
      <c r="Y35" s="212">
        <f t="shared" si="5"/>
        <v>360533.59199731413</v>
      </c>
      <c r="Z35" s="212">
        <f t="shared" si="5"/>
        <v>330729.48565457633</v>
      </c>
      <c r="AA35" s="212">
        <f t="shared" si="5"/>
        <v>303666.102558707</v>
      </c>
      <c r="AB35" s="212">
        <f t="shared" si="5"/>
        <v>276602.71946283767</v>
      </c>
      <c r="AC35" s="212">
        <f t="shared" si="5"/>
        <v>249539.33636696835</v>
      </c>
      <c r="AD35" s="212">
        <f t="shared" si="5"/>
        <v>222475.95327109908</v>
      </c>
      <c r="AE35" s="212">
        <f t="shared" si="5"/>
        <v>195412.57017522978</v>
      </c>
      <c r="AF35" s="212">
        <f t="shared" si="5"/>
        <v>168349.18707936042</v>
      </c>
      <c r="AG35" s="212">
        <f t="shared" si="5"/>
        <v>141285.80398349103</v>
      </c>
      <c r="AH35" s="212">
        <f t="shared" si="5"/>
        <v>114222.42088762164</v>
      </c>
      <c r="AI35" s="212">
        <f t="shared" si="5"/>
        <v>87159.037791752256</v>
      </c>
      <c r="AJ35" s="212">
        <f t="shared" si="5"/>
        <v>60095.654695882884</v>
      </c>
      <c r="AK35" s="212">
        <f t="shared" si="5"/>
        <v>33032.271600013497</v>
      </c>
      <c r="AL35" s="212">
        <f t="shared" si="5"/>
        <v>5968.8885041441226</v>
      </c>
      <c r="AM35" s="212"/>
      <c r="AN35" s="212"/>
      <c r="AO35" s="212"/>
      <c r="AP35" s="288"/>
    </row>
    <row r="36" spans="1:42" s="283" customFormat="1">
      <c r="A36" s="286"/>
      <c r="B36" s="286"/>
      <c r="C36" s="286"/>
      <c r="D36" s="285"/>
      <c r="E36" s="438"/>
      <c r="F36" s="415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88"/>
    </row>
    <row r="37" spans="1:42" s="283" customFormat="1">
      <c r="A37" s="287">
        <f>A35+1</f>
        <v>7</v>
      </c>
      <c r="B37" s="286" t="s">
        <v>154</v>
      </c>
      <c r="C37" s="286"/>
      <c r="D37" s="285"/>
      <c r="E37" s="440">
        <f>E27+E29+E35</f>
        <v>2210799.6835272647</v>
      </c>
      <c r="F37" s="417">
        <f t="shared" ref="F37:AL37" si="6">F27+F29+F35</f>
        <v>1994138.4342020731</v>
      </c>
      <c r="G37" s="214">
        <f t="shared" si="6"/>
        <v>1935613.2732240967</v>
      </c>
      <c r="H37" s="214">
        <f t="shared" si="6"/>
        <v>1878785.5750221531</v>
      </c>
      <c r="I37" s="214">
        <f t="shared" si="6"/>
        <v>1823528.2742444845</v>
      </c>
      <c r="J37" s="214">
        <f t="shared" si="6"/>
        <v>1769724.0797971629</v>
      </c>
      <c r="K37" s="214">
        <f t="shared" si="6"/>
        <v>1717263.8458011148</v>
      </c>
      <c r="L37" s="214">
        <f t="shared" si="6"/>
        <v>1666046.5715921228</v>
      </c>
      <c r="M37" s="214">
        <f t="shared" si="6"/>
        <v>1615523.2696888791</v>
      </c>
      <c r="N37" s="214">
        <f t="shared" si="6"/>
        <v>1565099.339406881</v>
      </c>
      <c r="O37" s="214">
        <f t="shared" si="6"/>
        <v>1514677.0381678543</v>
      </c>
      <c r="P37" s="214">
        <f t="shared" si="6"/>
        <v>1464254.7369288276</v>
      </c>
      <c r="Q37" s="214">
        <f t="shared" si="6"/>
        <v>1413832.4356898009</v>
      </c>
      <c r="R37" s="214">
        <f t="shared" si="6"/>
        <v>1363410.1344507739</v>
      </c>
      <c r="S37" s="214">
        <f t="shared" si="6"/>
        <v>1312987.8332117475</v>
      </c>
      <c r="T37" s="214">
        <f t="shared" si="6"/>
        <v>1262565.5319727208</v>
      </c>
      <c r="U37" s="214">
        <f t="shared" si="6"/>
        <v>1212143.2307336938</v>
      </c>
      <c r="V37" s="214">
        <f t="shared" si="6"/>
        <v>1161720.9294946673</v>
      </c>
      <c r="W37" s="214">
        <f t="shared" si="6"/>
        <v>1111298.6282556404</v>
      </c>
      <c r="X37" s="214">
        <f t="shared" si="6"/>
        <v>1060876.3270166134</v>
      </c>
      <c r="Y37" s="214">
        <f t="shared" si="6"/>
        <v>1014086.7916034529</v>
      </c>
      <c r="Z37" s="214">
        <f t="shared" si="6"/>
        <v>974564.41688499541</v>
      </c>
      <c r="AA37" s="214">
        <f t="shared" si="6"/>
        <v>938676.43703537516</v>
      </c>
      <c r="AB37" s="214">
        <f t="shared" si="6"/>
        <v>902788.4571857549</v>
      </c>
      <c r="AC37" s="214">
        <f t="shared" si="6"/>
        <v>866900.47733613465</v>
      </c>
      <c r="AD37" s="214">
        <f t="shared" si="6"/>
        <v>831012.4974865145</v>
      </c>
      <c r="AE37" s="214">
        <f t="shared" si="6"/>
        <v>795124.51763689425</v>
      </c>
      <c r="AF37" s="214">
        <f t="shared" si="6"/>
        <v>759236.53778727376</v>
      </c>
      <c r="AG37" s="214">
        <f t="shared" si="6"/>
        <v>723348.5579376535</v>
      </c>
      <c r="AH37" s="214">
        <f t="shared" si="6"/>
        <v>687460.57808803325</v>
      </c>
      <c r="AI37" s="214">
        <f t="shared" si="6"/>
        <v>651572.59823841276</v>
      </c>
      <c r="AJ37" s="214">
        <f t="shared" si="6"/>
        <v>615684.6183887925</v>
      </c>
      <c r="AK37" s="214">
        <f t="shared" si="6"/>
        <v>579796.63853917213</v>
      </c>
      <c r="AL37" s="214">
        <f t="shared" si="6"/>
        <v>543908.65868955187</v>
      </c>
      <c r="AM37" s="214"/>
      <c r="AN37" s="214"/>
      <c r="AO37" s="214"/>
      <c r="AP37" s="20"/>
    </row>
    <row r="38" spans="1:42" s="283" customFormat="1">
      <c r="A38" s="287">
        <f t="shared" ref="A38:A61" si="7">A37+1</f>
        <v>8</v>
      </c>
      <c r="B38" s="286" t="s">
        <v>65</v>
      </c>
      <c r="C38" s="286"/>
      <c r="D38" s="285"/>
      <c r="E38" s="439">
        <f t="shared" ref="E38:AL38" si="8">E37/(1-$F16)-E37</f>
        <v>101994.21073705656</v>
      </c>
      <c r="F38" s="416">
        <f t="shared" si="8"/>
        <v>91998.645201706793</v>
      </c>
      <c r="G38" s="213">
        <f t="shared" si="8"/>
        <v>89298.61423703609</v>
      </c>
      <c r="H38" s="213">
        <f t="shared" si="8"/>
        <v>86676.89492465416</v>
      </c>
      <c r="I38" s="213">
        <f t="shared" si="8"/>
        <v>84127.625163910212</v>
      </c>
      <c r="J38" s="213">
        <f t="shared" si="8"/>
        <v>81645.393784972141</v>
      </c>
      <c r="K38" s="213">
        <f t="shared" si="8"/>
        <v>79225.165393691044</v>
      </c>
      <c r="L38" s="213">
        <f t="shared" si="8"/>
        <v>76862.280371600296</v>
      </c>
      <c r="M38" s="213">
        <f t="shared" si="8"/>
        <v>74531.41143768141</v>
      </c>
      <c r="N38" s="213">
        <f t="shared" si="8"/>
        <v>72205.126967092277</v>
      </c>
      <c r="O38" s="213">
        <f t="shared" si="8"/>
        <v>69878.917651639786</v>
      </c>
      <c r="P38" s="213">
        <f t="shared" si="8"/>
        <v>67552.708336187294</v>
      </c>
      <c r="Q38" s="213">
        <f t="shared" si="8"/>
        <v>65226.499020734569</v>
      </c>
      <c r="R38" s="213">
        <f t="shared" si="8"/>
        <v>62900.289705282077</v>
      </c>
      <c r="S38" s="213">
        <f t="shared" si="8"/>
        <v>60574.080389829585</v>
      </c>
      <c r="T38" s="213">
        <f t="shared" si="8"/>
        <v>58247.871074377093</v>
      </c>
      <c r="U38" s="213">
        <f t="shared" si="8"/>
        <v>55921.661758924602</v>
      </c>
      <c r="V38" s="213">
        <f t="shared" si="8"/>
        <v>53595.452443471877</v>
      </c>
      <c r="W38" s="213">
        <f t="shared" si="8"/>
        <v>51269.243128019385</v>
      </c>
      <c r="X38" s="213">
        <f t="shared" si="8"/>
        <v>48943.033812566893</v>
      </c>
      <c r="Y38" s="213">
        <f t="shared" si="8"/>
        <v>46784.420451629092</v>
      </c>
      <c r="Z38" s="213">
        <f t="shared" si="8"/>
        <v>44961.074154857546</v>
      </c>
      <c r="AA38" s="213">
        <f t="shared" si="8"/>
        <v>43305.398967737332</v>
      </c>
      <c r="AB38" s="213">
        <f t="shared" si="8"/>
        <v>41649.723780617001</v>
      </c>
      <c r="AC38" s="213">
        <f t="shared" si="8"/>
        <v>39994.048593496787</v>
      </c>
      <c r="AD38" s="213">
        <f t="shared" si="8"/>
        <v>38338.373406376573</v>
      </c>
      <c r="AE38" s="213">
        <f t="shared" si="8"/>
        <v>36682.698219256243</v>
      </c>
      <c r="AF38" s="213">
        <f t="shared" si="8"/>
        <v>35027.023032136029</v>
      </c>
      <c r="AG38" s="213">
        <f t="shared" si="8"/>
        <v>33371.347845015698</v>
      </c>
      <c r="AH38" s="213">
        <f t="shared" si="8"/>
        <v>31715.672657895484</v>
      </c>
      <c r="AI38" s="213">
        <f t="shared" si="8"/>
        <v>30059.997470775153</v>
      </c>
      <c r="AJ38" s="213">
        <f t="shared" si="8"/>
        <v>28404.322283654939</v>
      </c>
      <c r="AK38" s="213">
        <f t="shared" si="8"/>
        <v>26748.647096534725</v>
      </c>
      <c r="AL38" s="213">
        <f t="shared" si="8"/>
        <v>25092.971909414395</v>
      </c>
      <c r="AM38" s="213"/>
      <c r="AN38" s="213"/>
      <c r="AO38" s="213"/>
      <c r="AP38" s="288"/>
    </row>
    <row r="39" spans="1:42" s="283" customFormat="1">
      <c r="A39" s="287">
        <f t="shared" si="7"/>
        <v>9</v>
      </c>
      <c r="B39" s="286"/>
      <c r="C39" s="286" t="s">
        <v>155</v>
      </c>
      <c r="D39" s="285"/>
      <c r="E39" s="440">
        <f t="shared" ref="E39:AL39" si="9">SUM(E37:E38)</f>
        <v>2312793.8942643213</v>
      </c>
      <c r="F39" s="417">
        <f t="shared" si="9"/>
        <v>2086137.0794037799</v>
      </c>
      <c r="G39" s="214">
        <f t="shared" si="9"/>
        <v>2024911.8874611328</v>
      </c>
      <c r="H39" s="214">
        <f t="shared" si="9"/>
        <v>1965462.4699468073</v>
      </c>
      <c r="I39" s="214">
        <f t="shared" si="9"/>
        <v>1907655.8994083947</v>
      </c>
      <c r="J39" s="214">
        <f t="shared" si="9"/>
        <v>1851369.473582135</v>
      </c>
      <c r="K39" s="214">
        <f t="shared" si="9"/>
        <v>1796489.0111948058</v>
      </c>
      <c r="L39" s="214">
        <f t="shared" si="9"/>
        <v>1742908.8519637231</v>
      </c>
      <c r="M39" s="214">
        <f t="shared" si="9"/>
        <v>1690054.6811265606</v>
      </c>
      <c r="N39" s="214">
        <f t="shared" si="9"/>
        <v>1637304.4663739733</v>
      </c>
      <c r="O39" s="214">
        <f t="shared" si="9"/>
        <v>1584555.9558194941</v>
      </c>
      <c r="P39" s="214">
        <f t="shared" si="9"/>
        <v>1531807.4452650149</v>
      </c>
      <c r="Q39" s="214">
        <f t="shared" si="9"/>
        <v>1479058.9347105355</v>
      </c>
      <c r="R39" s="214">
        <f t="shared" si="9"/>
        <v>1426310.424156056</v>
      </c>
      <c r="S39" s="214">
        <f t="shared" si="9"/>
        <v>1373561.913601577</v>
      </c>
      <c r="T39" s="214">
        <f t="shared" si="9"/>
        <v>1320813.4030470978</v>
      </c>
      <c r="U39" s="214">
        <f t="shared" si="9"/>
        <v>1268064.8924926184</v>
      </c>
      <c r="V39" s="214">
        <f t="shared" si="9"/>
        <v>1215316.3819381392</v>
      </c>
      <c r="W39" s="214">
        <f t="shared" si="9"/>
        <v>1162567.8713836598</v>
      </c>
      <c r="X39" s="214">
        <f t="shared" si="9"/>
        <v>1109819.3608291803</v>
      </c>
      <c r="Y39" s="214">
        <f t="shared" si="9"/>
        <v>1060871.212055082</v>
      </c>
      <c r="Z39" s="214">
        <f t="shared" si="9"/>
        <v>1019525.491039853</v>
      </c>
      <c r="AA39" s="214">
        <f t="shared" si="9"/>
        <v>981981.83600311249</v>
      </c>
      <c r="AB39" s="214">
        <f t="shared" si="9"/>
        <v>944438.1809663719</v>
      </c>
      <c r="AC39" s="214">
        <f t="shared" si="9"/>
        <v>906894.52592963143</v>
      </c>
      <c r="AD39" s="214">
        <f t="shared" si="9"/>
        <v>869350.87089289108</v>
      </c>
      <c r="AE39" s="214">
        <f t="shared" si="9"/>
        <v>831807.21585615049</v>
      </c>
      <c r="AF39" s="214">
        <f t="shared" si="9"/>
        <v>794263.56081940979</v>
      </c>
      <c r="AG39" s="214">
        <f t="shared" si="9"/>
        <v>756719.9057826692</v>
      </c>
      <c r="AH39" s="214">
        <f t="shared" si="9"/>
        <v>719176.25074592873</v>
      </c>
      <c r="AI39" s="214">
        <f t="shared" si="9"/>
        <v>681632.59570918791</v>
      </c>
      <c r="AJ39" s="214">
        <f t="shared" si="9"/>
        <v>644088.94067244744</v>
      </c>
      <c r="AK39" s="214">
        <f t="shared" si="9"/>
        <v>606545.28563570685</v>
      </c>
      <c r="AL39" s="214">
        <f t="shared" si="9"/>
        <v>569001.63059896627</v>
      </c>
      <c r="AM39" s="214"/>
      <c r="AN39" s="214"/>
      <c r="AO39" s="214"/>
      <c r="AP39" s="288"/>
    </row>
    <row r="40" spans="1:42" s="283" customFormat="1">
      <c r="A40" s="287">
        <f t="shared" si="7"/>
        <v>10</v>
      </c>
      <c r="B40" s="286"/>
      <c r="C40" s="286"/>
      <c r="D40" s="285"/>
      <c r="E40" s="440"/>
      <c r="F40" s="417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88"/>
    </row>
    <row r="41" spans="1:42" s="283" customFormat="1">
      <c r="A41" s="287">
        <f t="shared" si="7"/>
        <v>11</v>
      </c>
      <c r="B41" s="286"/>
      <c r="C41" s="286"/>
      <c r="D41" s="285"/>
      <c r="E41" s="438"/>
      <c r="F41" s="415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88"/>
    </row>
    <row r="42" spans="1:42" s="283" customFormat="1">
      <c r="A42" s="287">
        <f t="shared" si="7"/>
        <v>12</v>
      </c>
      <c r="B42" s="286" t="s">
        <v>66</v>
      </c>
      <c r="C42" s="286"/>
      <c r="D42" s="285"/>
      <c r="E42" s="439">
        <f t="shared" ref="E42:AL42" si="10">E39</f>
        <v>2312793.8942643213</v>
      </c>
      <c r="F42" s="416">
        <f t="shared" si="10"/>
        <v>2086137.0794037799</v>
      </c>
      <c r="G42" s="213">
        <f t="shared" si="10"/>
        <v>2024911.8874611328</v>
      </c>
      <c r="H42" s="213">
        <f t="shared" si="10"/>
        <v>1965462.4699468073</v>
      </c>
      <c r="I42" s="213">
        <f t="shared" si="10"/>
        <v>1907655.8994083947</v>
      </c>
      <c r="J42" s="213">
        <f t="shared" si="10"/>
        <v>1851369.473582135</v>
      </c>
      <c r="K42" s="213">
        <f t="shared" si="10"/>
        <v>1796489.0111948058</v>
      </c>
      <c r="L42" s="213">
        <f t="shared" si="10"/>
        <v>1742908.8519637231</v>
      </c>
      <c r="M42" s="213">
        <f t="shared" si="10"/>
        <v>1690054.6811265606</v>
      </c>
      <c r="N42" s="213">
        <f t="shared" si="10"/>
        <v>1637304.4663739733</v>
      </c>
      <c r="O42" s="213">
        <f t="shared" si="10"/>
        <v>1584555.9558194941</v>
      </c>
      <c r="P42" s="213">
        <f t="shared" si="10"/>
        <v>1531807.4452650149</v>
      </c>
      <c r="Q42" s="213">
        <f t="shared" si="10"/>
        <v>1479058.9347105355</v>
      </c>
      <c r="R42" s="213">
        <f t="shared" si="10"/>
        <v>1426310.424156056</v>
      </c>
      <c r="S42" s="213">
        <f t="shared" si="10"/>
        <v>1373561.913601577</v>
      </c>
      <c r="T42" s="213">
        <f t="shared" si="10"/>
        <v>1320813.4030470978</v>
      </c>
      <c r="U42" s="213">
        <f t="shared" si="10"/>
        <v>1268064.8924926184</v>
      </c>
      <c r="V42" s="213">
        <f t="shared" si="10"/>
        <v>1215316.3819381392</v>
      </c>
      <c r="W42" s="213">
        <f t="shared" si="10"/>
        <v>1162567.8713836598</v>
      </c>
      <c r="X42" s="213">
        <f t="shared" si="10"/>
        <v>1109819.3608291803</v>
      </c>
      <c r="Y42" s="213">
        <f t="shared" si="10"/>
        <v>1060871.212055082</v>
      </c>
      <c r="Z42" s="213">
        <f t="shared" si="10"/>
        <v>1019525.491039853</v>
      </c>
      <c r="AA42" s="213">
        <f t="shared" si="10"/>
        <v>981981.83600311249</v>
      </c>
      <c r="AB42" s="213">
        <f t="shared" si="10"/>
        <v>944438.1809663719</v>
      </c>
      <c r="AC42" s="213">
        <f t="shared" si="10"/>
        <v>906894.52592963143</v>
      </c>
      <c r="AD42" s="213">
        <f t="shared" si="10"/>
        <v>869350.87089289108</v>
      </c>
      <c r="AE42" s="213">
        <f t="shared" si="10"/>
        <v>831807.21585615049</v>
      </c>
      <c r="AF42" s="213">
        <f t="shared" si="10"/>
        <v>794263.56081940979</v>
      </c>
      <c r="AG42" s="213">
        <f t="shared" si="10"/>
        <v>756719.9057826692</v>
      </c>
      <c r="AH42" s="213">
        <f t="shared" si="10"/>
        <v>719176.25074592873</v>
      </c>
      <c r="AI42" s="213">
        <f t="shared" si="10"/>
        <v>681632.59570918791</v>
      </c>
      <c r="AJ42" s="213">
        <f t="shared" si="10"/>
        <v>644088.94067244744</v>
      </c>
      <c r="AK42" s="213">
        <f t="shared" si="10"/>
        <v>606545.28563570685</v>
      </c>
      <c r="AL42" s="213">
        <f t="shared" si="10"/>
        <v>569001.63059896627</v>
      </c>
      <c r="AM42" s="213"/>
      <c r="AN42" s="213"/>
      <c r="AO42" s="213"/>
      <c r="AP42" s="288"/>
    </row>
    <row r="43" spans="1:42" s="283" customFormat="1">
      <c r="A43" s="287">
        <f t="shared" si="7"/>
        <v>13</v>
      </c>
      <c r="B43" s="286"/>
      <c r="C43" s="286"/>
      <c r="D43" s="285"/>
      <c r="E43" s="441"/>
      <c r="F43" s="418">
        <f>+'2014 TrueUp'!F20</f>
        <v>-30243.813359266147</v>
      </c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85"/>
    </row>
    <row r="44" spans="1:42" s="283" customFormat="1" outlineLevel="1">
      <c r="A44" s="287">
        <f t="shared" si="7"/>
        <v>14</v>
      </c>
      <c r="B44" s="286"/>
      <c r="C44" s="286"/>
      <c r="D44" s="285"/>
      <c r="E44" s="442"/>
      <c r="F44" s="419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85"/>
    </row>
    <row r="45" spans="1:42" s="283" customFormat="1" outlineLevel="1">
      <c r="A45" s="287">
        <f t="shared" si="7"/>
        <v>15</v>
      </c>
      <c r="B45" s="286" t="s">
        <v>67</v>
      </c>
      <c r="C45" s="285"/>
      <c r="D45" s="285"/>
      <c r="E45" s="443">
        <f t="shared" ref="E45:AL45" si="11">+E42/$F$22</f>
        <v>0.1279642303236653</v>
      </c>
      <c r="F45" s="420">
        <f t="shared" si="11"/>
        <v>0.11542356903379772</v>
      </c>
      <c r="G45" s="217">
        <f t="shared" si="11"/>
        <v>0.11203604947021308</v>
      </c>
      <c r="H45" s="217">
        <f t="shared" si="11"/>
        <v>0.10874678146657596</v>
      </c>
      <c r="I45" s="217">
        <f t="shared" si="11"/>
        <v>0.10554841029958895</v>
      </c>
      <c r="J45" s="217">
        <f t="shared" si="11"/>
        <v>0.1024341469939006</v>
      </c>
      <c r="K45" s="217">
        <f t="shared" si="11"/>
        <v>9.9397674030781119E-2</v>
      </c>
      <c r="L45" s="217">
        <f t="shared" si="11"/>
        <v>9.6433145348122237E-2</v>
      </c>
      <c r="M45" s="217">
        <f t="shared" si="11"/>
        <v>9.3508784769626152E-2</v>
      </c>
      <c r="N45" s="217">
        <f t="shared" si="11"/>
        <v>9.0590175961913932E-2</v>
      </c>
      <c r="O45" s="217">
        <f t="shared" si="11"/>
        <v>8.7671661445526058E-2</v>
      </c>
      <c r="P45" s="217">
        <f t="shared" si="11"/>
        <v>8.4753146929138184E-2</v>
      </c>
      <c r="Q45" s="217">
        <f t="shared" si="11"/>
        <v>8.1834632412750297E-2</v>
      </c>
      <c r="R45" s="217">
        <f t="shared" si="11"/>
        <v>7.8916117896362409E-2</v>
      </c>
      <c r="S45" s="217">
        <f t="shared" si="11"/>
        <v>7.5997603379974549E-2</v>
      </c>
      <c r="T45" s="217">
        <f t="shared" si="11"/>
        <v>7.3079088863586661E-2</v>
      </c>
      <c r="U45" s="217">
        <f t="shared" si="11"/>
        <v>7.0160574347198773E-2</v>
      </c>
      <c r="V45" s="217">
        <f t="shared" si="11"/>
        <v>6.7242059830810899E-2</v>
      </c>
      <c r="W45" s="217">
        <f t="shared" si="11"/>
        <v>6.4323545314423011E-2</v>
      </c>
      <c r="X45" s="217">
        <f t="shared" si="11"/>
        <v>6.1405030798035123E-2</v>
      </c>
      <c r="Y45" s="217">
        <f t="shared" si="11"/>
        <v>5.8696785934893893E-2</v>
      </c>
      <c r="Z45" s="217">
        <f t="shared" si="11"/>
        <v>5.640917466957026E-2</v>
      </c>
      <c r="AA45" s="217">
        <f t="shared" si="11"/>
        <v>5.4331927348817588E-2</v>
      </c>
      <c r="AB45" s="217">
        <f t="shared" si="11"/>
        <v>5.2254680028064916E-2</v>
      </c>
      <c r="AC45" s="217">
        <f t="shared" si="11"/>
        <v>5.0177432707312244E-2</v>
      </c>
      <c r="AD45" s="217">
        <f t="shared" si="11"/>
        <v>4.810018538655958E-2</v>
      </c>
      <c r="AE45" s="217">
        <f t="shared" si="11"/>
        <v>4.6022938065806908E-2</v>
      </c>
      <c r="AF45" s="217">
        <f t="shared" si="11"/>
        <v>4.3945690745054222E-2</v>
      </c>
      <c r="AG45" s="217">
        <f t="shared" si="11"/>
        <v>4.1868443424301544E-2</v>
      </c>
      <c r="AH45" s="217">
        <f t="shared" si="11"/>
        <v>3.9791196103548879E-2</v>
      </c>
      <c r="AI45" s="217">
        <f t="shared" si="11"/>
        <v>3.7713948782796186E-2</v>
      </c>
      <c r="AJ45" s="217">
        <f t="shared" si="11"/>
        <v>3.5636701462043521E-2</v>
      </c>
      <c r="AK45" s="217">
        <f t="shared" si="11"/>
        <v>3.3559454141290843E-2</v>
      </c>
      <c r="AL45" s="217">
        <f t="shared" si="11"/>
        <v>3.1482206820538164E-2</v>
      </c>
      <c r="AM45" s="217"/>
      <c r="AN45" s="217"/>
      <c r="AO45" s="217"/>
      <c r="AP45" s="285"/>
    </row>
    <row r="46" spans="1:42" s="283" customFormat="1" outlineLevel="1">
      <c r="A46" s="287">
        <f t="shared" si="7"/>
        <v>16</v>
      </c>
      <c r="B46" s="286"/>
      <c r="C46" s="286"/>
      <c r="D46" s="285"/>
      <c r="E46" s="442"/>
      <c r="F46" s="419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85"/>
    </row>
    <row r="47" spans="1:42" s="283" customFormat="1" outlineLevel="1">
      <c r="A47" s="287">
        <f t="shared" si="7"/>
        <v>17</v>
      </c>
      <c r="B47" s="286"/>
      <c r="C47" s="286"/>
      <c r="D47" s="285"/>
      <c r="E47" s="440">
        <f>+E27/2</f>
        <v>267996.74300749996</v>
      </c>
      <c r="F47" s="417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85"/>
    </row>
    <row r="48" spans="1:42" s="283" customFormat="1">
      <c r="A48" s="287">
        <f t="shared" si="7"/>
        <v>18</v>
      </c>
      <c r="B48" s="286"/>
      <c r="C48" s="286"/>
      <c r="D48" s="285"/>
      <c r="E48" s="440">
        <f>+E60/2</f>
        <v>1546959.0312942502</v>
      </c>
      <c r="F48" s="417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85"/>
    </row>
    <row r="49" spans="1:43" s="283" customFormat="1">
      <c r="A49" s="287">
        <f t="shared" si="7"/>
        <v>19</v>
      </c>
      <c r="B49" s="290" t="s">
        <v>68</v>
      </c>
      <c r="C49" s="286"/>
      <c r="D49" s="285"/>
      <c r="E49" s="440">
        <f>F22-E27/2-E60/2</f>
        <v>16258797.245698249</v>
      </c>
      <c r="F49" s="417">
        <f>+E49-E27/2-F27/2-E60/2-F60/2</f>
        <v>14155478.468271665</v>
      </c>
      <c r="G49" s="214">
        <f t="shared" ref="G49:AL49" si="12">+F49-F27/2-G27/2-F60/2-G60/2</f>
        <v>13587323.939391734</v>
      </c>
      <c r="H49" s="214">
        <f t="shared" si="12"/>
        <v>13035648.154827788</v>
      </c>
      <c r="I49" s="214">
        <f t="shared" si="12"/>
        <v>12499217.580936214</v>
      </c>
      <c r="J49" s="214">
        <f t="shared" si="12"/>
        <v>11976893.57127675</v>
      </c>
      <c r="K49" s="214">
        <f t="shared" si="12"/>
        <v>11467616.552078599</v>
      </c>
      <c r="L49" s="214">
        <f t="shared" si="12"/>
        <v>10970406.022240425</v>
      </c>
      <c r="M49" s="214">
        <f t="shared" si="12"/>
        <v>10479932.483840454</v>
      </c>
      <c r="N49" s="214">
        <f t="shared" si="12"/>
        <v>9990423.6320079267</v>
      </c>
      <c r="O49" s="214">
        <f t="shared" si="12"/>
        <v>9500930.5947092921</v>
      </c>
      <c r="P49" s="214">
        <f t="shared" si="12"/>
        <v>9011437.5574106574</v>
      </c>
      <c r="Q49" s="214">
        <f t="shared" si="12"/>
        <v>8521944.5201120228</v>
      </c>
      <c r="R49" s="214">
        <f t="shared" si="12"/>
        <v>8032451.4828133881</v>
      </c>
      <c r="S49" s="214">
        <f t="shared" si="12"/>
        <v>7542958.4455147535</v>
      </c>
      <c r="T49" s="214">
        <f t="shared" si="12"/>
        <v>7053465.4082161188</v>
      </c>
      <c r="U49" s="214">
        <f t="shared" si="12"/>
        <v>6563972.3709174842</v>
      </c>
      <c r="V49" s="214">
        <f t="shared" si="12"/>
        <v>6074479.3336188495</v>
      </c>
      <c r="W49" s="214">
        <f t="shared" si="12"/>
        <v>5584986.2963202149</v>
      </c>
      <c r="X49" s="214">
        <f t="shared" si="12"/>
        <v>5095493.2590215802</v>
      </c>
      <c r="Y49" s="214">
        <f t="shared" si="12"/>
        <v>4641266.6323032202</v>
      </c>
      <c r="Z49" s="214">
        <f t="shared" si="12"/>
        <v>4257588.6412793035</v>
      </c>
      <c r="AA49" s="214">
        <f t="shared" si="12"/>
        <v>3909192.8753695544</v>
      </c>
      <c r="AB49" s="214">
        <f t="shared" si="12"/>
        <v>3560797.1094598053</v>
      </c>
      <c r="AC49" s="214">
        <f t="shared" si="12"/>
        <v>3212401.3435500562</v>
      </c>
      <c r="AD49" s="214">
        <f t="shared" si="12"/>
        <v>2864005.5776403071</v>
      </c>
      <c r="AE49" s="214">
        <f t="shared" si="12"/>
        <v>2515609.8117305581</v>
      </c>
      <c r="AF49" s="214">
        <f t="shared" si="12"/>
        <v>2167214.0458208085</v>
      </c>
      <c r="AG49" s="214">
        <f t="shared" si="12"/>
        <v>1818818.2799110585</v>
      </c>
      <c r="AH49" s="214">
        <f t="shared" si="12"/>
        <v>1470422.5140013085</v>
      </c>
      <c r="AI49" s="214">
        <f t="shared" si="12"/>
        <v>1122026.7480915585</v>
      </c>
      <c r="AJ49" s="214">
        <f t="shared" si="12"/>
        <v>773630.98218180845</v>
      </c>
      <c r="AK49" s="214">
        <f t="shared" si="12"/>
        <v>425235.21627205843</v>
      </c>
      <c r="AL49" s="214">
        <f t="shared" si="12"/>
        <v>76839.450362308475</v>
      </c>
      <c r="AM49" s="214"/>
      <c r="AN49" s="214"/>
      <c r="AO49" s="214"/>
      <c r="AP49" s="288"/>
    </row>
    <row r="50" spans="1:43" s="283" customFormat="1">
      <c r="A50" s="287">
        <f t="shared" si="7"/>
        <v>20</v>
      </c>
      <c r="B50" s="286"/>
      <c r="C50" s="286"/>
      <c r="D50" s="285"/>
      <c r="E50" s="444"/>
      <c r="F50" s="421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88"/>
    </row>
    <row r="51" spans="1:43" s="283" customFormat="1">
      <c r="A51" s="287">
        <f t="shared" si="7"/>
        <v>21</v>
      </c>
      <c r="B51" s="286"/>
      <c r="C51" s="286"/>
      <c r="D51" s="285"/>
      <c r="E51" s="444"/>
      <c r="F51" s="421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88"/>
    </row>
    <row r="52" spans="1:43" s="283" customFormat="1">
      <c r="A52" s="287">
        <f t="shared" si="7"/>
        <v>22</v>
      </c>
      <c r="B52" s="286" t="s">
        <v>69</v>
      </c>
      <c r="C52" s="286"/>
      <c r="D52" s="285"/>
      <c r="E52" s="438">
        <f t="shared" ref="E52:AL52" si="13">(E34)/(1-$F$15)</f>
        <v>1176636.6499040702</v>
      </c>
      <c r="F52" s="415">
        <f t="shared" si="13"/>
        <v>1024421.0879192293</v>
      </c>
      <c r="G52" s="212">
        <f t="shared" si="13"/>
        <v>983304.18170613411</v>
      </c>
      <c r="H52" s="212">
        <f t="shared" si="13"/>
        <v>943379.82954322943</v>
      </c>
      <c r="I52" s="212">
        <f t="shared" si="13"/>
        <v>904558.76154959912</v>
      </c>
      <c r="J52" s="212">
        <f t="shared" si="13"/>
        <v>866758.57475824351</v>
      </c>
      <c r="K52" s="212">
        <f t="shared" si="13"/>
        <v>829902.58863042656</v>
      </c>
      <c r="L52" s="212">
        <f t="shared" si="13"/>
        <v>793919.8450556763</v>
      </c>
      <c r="M52" s="212">
        <f t="shared" si="13"/>
        <v>758424.65236900758</v>
      </c>
      <c r="N52" s="212">
        <f t="shared" si="13"/>
        <v>722999.27330715826</v>
      </c>
      <c r="O52" s="212">
        <f t="shared" si="13"/>
        <v>687575.03873096162</v>
      </c>
      <c r="P52" s="212">
        <f t="shared" si="13"/>
        <v>652150.80415476509</v>
      </c>
      <c r="Q52" s="212">
        <f t="shared" si="13"/>
        <v>616726.56957856857</v>
      </c>
      <c r="R52" s="212">
        <f t="shared" si="13"/>
        <v>581302.33500237192</v>
      </c>
      <c r="S52" s="212">
        <f t="shared" si="13"/>
        <v>545878.1004261754</v>
      </c>
      <c r="T52" s="212">
        <f t="shared" si="13"/>
        <v>510453.86584997876</v>
      </c>
      <c r="U52" s="212">
        <f t="shared" si="13"/>
        <v>475029.63127378223</v>
      </c>
      <c r="V52" s="212">
        <f t="shared" si="13"/>
        <v>439605.39669758565</v>
      </c>
      <c r="W52" s="212">
        <f t="shared" si="13"/>
        <v>404181.16212138906</v>
      </c>
      <c r="X52" s="212">
        <f t="shared" si="13"/>
        <v>368756.92754519248</v>
      </c>
      <c r="Y52" s="212">
        <f t="shared" si="13"/>
        <v>335884.89597468224</v>
      </c>
      <c r="Z52" s="212">
        <f t="shared" si="13"/>
        <v>308118.4149011976</v>
      </c>
      <c r="AA52" s="212">
        <f t="shared" si="13"/>
        <v>282905.28131905204</v>
      </c>
      <c r="AB52" s="212">
        <f t="shared" si="13"/>
        <v>257692.14773690648</v>
      </c>
      <c r="AC52" s="212">
        <f t="shared" si="13"/>
        <v>232479.01415476095</v>
      </c>
      <c r="AD52" s="212">
        <f t="shared" si="13"/>
        <v>207265.88057261545</v>
      </c>
      <c r="AE52" s="212">
        <f t="shared" si="13"/>
        <v>182052.74699046992</v>
      </c>
      <c r="AF52" s="212">
        <f t="shared" si="13"/>
        <v>156839.61340832434</v>
      </c>
      <c r="AG52" s="212">
        <f t="shared" si="13"/>
        <v>131626.47982617875</v>
      </c>
      <c r="AH52" s="212">
        <f t="shared" si="13"/>
        <v>106413.34624403315</v>
      </c>
      <c r="AI52" s="212">
        <f t="shared" si="13"/>
        <v>81200.212661887548</v>
      </c>
      <c r="AJ52" s="212">
        <f t="shared" si="13"/>
        <v>55987.079079741947</v>
      </c>
      <c r="AK52" s="212">
        <f t="shared" si="13"/>
        <v>30773.945497596349</v>
      </c>
      <c r="AL52" s="212">
        <f t="shared" si="13"/>
        <v>5560.811915450754</v>
      </c>
      <c r="AM52" s="212"/>
      <c r="AN52" s="212"/>
      <c r="AO52" s="212"/>
      <c r="AP52" s="288"/>
    </row>
    <row r="53" spans="1:43" s="283" customFormat="1">
      <c r="A53" s="287">
        <f t="shared" si="7"/>
        <v>23</v>
      </c>
      <c r="B53" s="286" t="s">
        <v>70</v>
      </c>
      <c r="C53" s="286"/>
      <c r="D53" s="285"/>
      <c r="E53" s="439">
        <f t="shared" ref="E53:AL53" si="14">E52*$F15</f>
        <v>411822.82746642455</v>
      </c>
      <c r="F53" s="416">
        <f t="shared" si="14"/>
        <v>358547.38077173021</v>
      </c>
      <c r="G53" s="213">
        <f t="shared" si="14"/>
        <v>344156.46359714691</v>
      </c>
      <c r="H53" s="213">
        <f t="shared" si="14"/>
        <v>330182.9403401303</v>
      </c>
      <c r="I53" s="213">
        <f t="shared" si="14"/>
        <v>316595.56654235965</v>
      </c>
      <c r="J53" s="213">
        <f t="shared" si="14"/>
        <v>303365.50116538518</v>
      </c>
      <c r="K53" s="213">
        <f t="shared" si="14"/>
        <v>290465.9060206493</v>
      </c>
      <c r="L53" s="213">
        <f t="shared" si="14"/>
        <v>277871.94576948666</v>
      </c>
      <c r="M53" s="213">
        <f t="shared" si="14"/>
        <v>265448.62832915265</v>
      </c>
      <c r="N53" s="213">
        <f t="shared" si="14"/>
        <v>253049.74565750538</v>
      </c>
      <c r="O53" s="213">
        <f t="shared" si="14"/>
        <v>240651.26355583654</v>
      </c>
      <c r="P53" s="213">
        <f t="shared" si="14"/>
        <v>228252.78145416777</v>
      </c>
      <c r="Q53" s="213">
        <f t="shared" si="14"/>
        <v>215854.29935249899</v>
      </c>
      <c r="R53" s="213">
        <f t="shared" si="14"/>
        <v>203455.81725083015</v>
      </c>
      <c r="S53" s="213">
        <f t="shared" si="14"/>
        <v>191057.33514916137</v>
      </c>
      <c r="T53" s="213">
        <f t="shared" si="14"/>
        <v>178658.85304749256</v>
      </c>
      <c r="U53" s="213">
        <f t="shared" si="14"/>
        <v>166260.37094582376</v>
      </c>
      <c r="V53" s="213">
        <f t="shared" si="14"/>
        <v>153861.88884415498</v>
      </c>
      <c r="W53" s="213">
        <f t="shared" si="14"/>
        <v>141463.40674248617</v>
      </c>
      <c r="X53" s="213">
        <f t="shared" si="14"/>
        <v>129064.92464081736</v>
      </c>
      <c r="Y53" s="213">
        <f t="shared" si="14"/>
        <v>117559.71359113877</v>
      </c>
      <c r="Z53" s="213">
        <f t="shared" si="14"/>
        <v>107841.44521541915</v>
      </c>
      <c r="AA53" s="213">
        <f t="shared" si="14"/>
        <v>99016.848461668211</v>
      </c>
      <c r="AB53" s="213">
        <f t="shared" si="14"/>
        <v>90192.251707917269</v>
      </c>
      <c r="AC53" s="213">
        <f t="shared" si="14"/>
        <v>81367.654954166326</v>
      </c>
      <c r="AD53" s="213">
        <f t="shared" si="14"/>
        <v>72543.058200415398</v>
      </c>
      <c r="AE53" s="213">
        <f t="shared" si="14"/>
        <v>63718.461446664471</v>
      </c>
      <c r="AF53" s="213">
        <f t="shared" si="14"/>
        <v>54893.864692913514</v>
      </c>
      <c r="AG53" s="213">
        <f t="shared" si="14"/>
        <v>46069.267939162557</v>
      </c>
      <c r="AH53" s="213">
        <f t="shared" si="14"/>
        <v>37244.6711854116</v>
      </c>
      <c r="AI53" s="213">
        <f t="shared" si="14"/>
        <v>28420.07443166064</v>
      </c>
      <c r="AJ53" s="213">
        <f t="shared" si="14"/>
        <v>19595.477677909679</v>
      </c>
      <c r="AK53" s="213">
        <f t="shared" si="14"/>
        <v>10770.880924158722</v>
      </c>
      <c r="AL53" s="213">
        <f t="shared" si="14"/>
        <v>1946.2841704077637</v>
      </c>
      <c r="AM53" s="213"/>
      <c r="AN53" s="213"/>
      <c r="AO53" s="213"/>
      <c r="AP53" s="288"/>
    </row>
    <row r="54" spans="1:43" s="283" customFormat="1">
      <c r="A54" s="287">
        <f t="shared" si="7"/>
        <v>24</v>
      </c>
      <c r="B54" s="286" t="s">
        <v>71</v>
      </c>
      <c r="C54" s="286"/>
      <c r="D54" s="285"/>
      <c r="E54" s="438">
        <f t="shared" ref="E54:AL54" si="15">E52-E53</f>
        <v>764813.82243764563</v>
      </c>
      <c r="F54" s="415">
        <f t="shared" si="15"/>
        <v>665873.70714749908</v>
      </c>
      <c r="G54" s="212">
        <f t="shared" si="15"/>
        <v>639147.7181089872</v>
      </c>
      <c r="H54" s="212">
        <f t="shared" si="15"/>
        <v>613196.88920309907</v>
      </c>
      <c r="I54" s="212">
        <f t="shared" si="15"/>
        <v>587963.19500723947</v>
      </c>
      <c r="J54" s="212">
        <f t="shared" si="15"/>
        <v>563393.07359285839</v>
      </c>
      <c r="K54" s="212">
        <f t="shared" si="15"/>
        <v>539436.6826097772</v>
      </c>
      <c r="L54" s="212">
        <f t="shared" si="15"/>
        <v>516047.89928618964</v>
      </c>
      <c r="M54" s="212">
        <f t="shared" si="15"/>
        <v>492976.02403985494</v>
      </c>
      <c r="N54" s="212">
        <f t="shared" si="15"/>
        <v>469949.52764965291</v>
      </c>
      <c r="O54" s="212">
        <f t="shared" si="15"/>
        <v>446923.77517512511</v>
      </c>
      <c r="P54" s="212">
        <f t="shared" si="15"/>
        <v>423898.0227005973</v>
      </c>
      <c r="Q54" s="212">
        <f t="shared" si="15"/>
        <v>400872.27022606961</v>
      </c>
      <c r="R54" s="212">
        <f t="shared" si="15"/>
        <v>377846.5177515418</v>
      </c>
      <c r="S54" s="212">
        <f t="shared" si="15"/>
        <v>354820.765277014</v>
      </c>
      <c r="T54" s="212">
        <f t="shared" si="15"/>
        <v>331795.01280248619</v>
      </c>
      <c r="U54" s="212">
        <f t="shared" si="15"/>
        <v>308769.2603279585</v>
      </c>
      <c r="V54" s="212">
        <f t="shared" si="15"/>
        <v>285743.5078534307</v>
      </c>
      <c r="W54" s="212">
        <f t="shared" si="15"/>
        <v>262717.75537890289</v>
      </c>
      <c r="X54" s="212">
        <f t="shared" si="15"/>
        <v>239692.00290437511</v>
      </c>
      <c r="Y54" s="212">
        <f t="shared" si="15"/>
        <v>218325.18238354346</v>
      </c>
      <c r="Z54" s="212">
        <f t="shared" si="15"/>
        <v>200276.96968577843</v>
      </c>
      <c r="AA54" s="212">
        <f t="shared" si="15"/>
        <v>183888.43285738383</v>
      </c>
      <c r="AB54" s="212">
        <f t="shared" si="15"/>
        <v>167499.89602898923</v>
      </c>
      <c r="AC54" s="212">
        <f t="shared" si="15"/>
        <v>151111.35920059463</v>
      </c>
      <c r="AD54" s="212">
        <f t="shared" si="15"/>
        <v>134722.82237220005</v>
      </c>
      <c r="AE54" s="212">
        <f t="shared" si="15"/>
        <v>118334.28554380545</v>
      </c>
      <c r="AF54" s="212">
        <f t="shared" si="15"/>
        <v>101945.74871541082</v>
      </c>
      <c r="AG54" s="212">
        <f t="shared" si="15"/>
        <v>85557.211887016194</v>
      </c>
      <c r="AH54" s="212">
        <f t="shared" si="15"/>
        <v>69168.675058621549</v>
      </c>
      <c r="AI54" s="212">
        <f t="shared" si="15"/>
        <v>52780.138230226905</v>
      </c>
      <c r="AJ54" s="212">
        <f t="shared" si="15"/>
        <v>36391.601401832268</v>
      </c>
      <c r="AK54" s="212">
        <f t="shared" si="15"/>
        <v>20003.064573437627</v>
      </c>
      <c r="AL54" s="212">
        <f t="shared" si="15"/>
        <v>3614.5277450429903</v>
      </c>
      <c r="AM54" s="212"/>
      <c r="AN54" s="212"/>
      <c r="AO54" s="212"/>
      <c r="AP54" s="288"/>
    </row>
    <row r="55" spans="1:43" s="283" customFormat="1">
      <c r="A55" s="287">
        <f t="shared" si="7"/>
        <v>25</v>
      </c>
      <c r="B55" s="286"/>
      <c r="C55" s="286"/>
      <c r="D55" s="285"/>
      <c r="E55" s="445"/>
      <c r="F55" s="422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</row>
    <row r="56" spans="1:43" s="283" customFormat="1">
      <c r="A56" s="287">
        <f t="shared" si="7"/>
        <v>26</v>
      </c>
      <c r="B56" s="286"/>
      <c r="C56" s="286"/>
      <c r="D56" s="285"/>
      <c r="E56" s="445"/>
      <c r="F56" s="422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</row>
    <row r="57" spans="1:43" s="283" customFormat="1">
      <c r="A57" s="287">
        <f t="shared" si="7"/>
        <v>27</v>
      </c>
      <c r="B57" s="286" t="s">
        <v>72</v>
      </c>
      <c r="C57" s="286"/>
      <c r="D57" s="285"/>
      <c r="E57" s="438">
        <f t="shared" ref="E57:AL57" si="16">E27</f>
        <v>535993.48601499991</v>
      </c>
      <c r="F57" s="415">
        <f t="shared" si="16"/>
        <v>535993.48601499991</v>
      </c>
      <c r="G57" s="212">
        <f t="shared" si="16"/>
        <v>535993.48601499991</v>
      </c>
      <c r="H57" s="212">
        <f t="shared" si="16"/>
        <v>535993.48601499991</v>
      </c>
      <c r="I57" s="212">
        <f t="shared" si="16"/>
        <v>535993.48601499991</v>
      </c>
      <c r="J57" s="212">
        <f t="shared" si="16"/>
        <v>535993.48601499991</v>
      </c>
      <c r="K57" s="212">
        <f t="shared" si="16"/>
        <v>535993.48601499991</v>
      </c>
      <c r="L57" s="212">
        <f t="shared" si="16"/>
        <v>535993.48601499991</v>
      </c>
      <c r="M57" s="212">
        <f t="shared" si="16"/>
        <v>535993.48601499991</v>
      </c>
      <c r="N57" s="212">
        <f t="shared" si="16"/>
        <v>535993.48601499991</v>
      </c>
      <c r="O57" s="212">
        <f t="shared" si="16"/>
        <v>535993.48601499991</v>
      </c>
      <c r="P57" s="212">
        <f t="shared" si="16"/>
        <v>535993.48601499991</v>
      </c>
      <c r="Q57" s="212">
        <f t="shared" si="16"/>
        <v>535993.48601499991</v>
      </c>
      <c r="R57" s="212">
        <f t="shared" si="16"/>
        <v>535993.48601499991</v>
      </c>
      <c r="S57" s="212">
        <f t="shared" si="16"/>
        <v>535993.48601499991</v>
      </c>
      <c r="T57" s="212">
        <f t="shared" si="16"/>
        <v>535993.48601499991</v>
      </c>
      <c r="U57" s="212">
        <f t="shared" si="16"/>
        <v>535993.48601499991</v>
      </c>
      <c r="V57" s="212">
        <f t="shared" si="16"/>
        <v>535993.48601499991</v>
      </c>
      <c r="W57" s="212">
        <f t="shared" si="16"/>
        <v>535993.48601499991</v>
      </c>
      <c r="X57" s="212">
        <f t="shared" si="16"/>
        <v>535993.48601499991</v>
      </c>
      <c r="Y57" s="212">
        <f t="shared" si="16"/>
        <v>535993.48601499991</v>
      </c>
      <c r="Z57" s="212">
        <f t="shared" si="16"/>
        <v>535993.48601499991</v>
      </c>
      <c r="AA57" s="212">
        <f t="shared" si="16"/>
        <v>535993.48601499991</v>
      </c>
      <c r="AB57" s="212">
        <f t="shared" si="16"/>
        <v>535993.48601499991</v>
      </c>
      <c r="AC57" s="212">
        <f t="shared" si="16"/>
        <v>535993.48601499991</v>
      </c>
      <c r="AD57" s="212">
        <f t="shared" si="16"/>
        <v>535993.48601499991</v>
      </c>
      <c r="AE57" s="212">
        <f t="shared" si="16"/>
        <v>535993.48601499991</v>
      </c>
      <c r="AF57" s="212">
        <f t="shared" si="16"/>
        <v>535993.48601499991</v>
      </c>
      <c r="AG57" s="212">
        <f t="shared" si="16"/>
        <v>535993.48601499991</v>
      </c>
      <c r="AH57" s="212">
        <f t="shared" si="16"/>
        <v>535993.48601499991</v>
      </c>
      <c r="AI57" s="212">
        <f t="shared" si="16"/>
        <v>535993.48601499991</v>
      </c>
      <c r="AJ57" s="212">
        <f t="shared" si="16"/>
        <v>535993.48601499991</v>
      </c>
      <c r="AK57" s="212">
        <f t="shared" si="16"/>
        <v>535993.48601499991</v>
      </c>
      <c r="AL57" s="212">
        <f t="shared" si="16"/>
        <v>535993.48601499991</v>
      </c>
      <c r="AM57" s="212"/>
      <c r="AN57" s="212"/>
      <c r="AO57" s="212"/>
      <c r="AP57" s="288">
        <f>SUM(E57:AO57)</f>
        <v>18223778.524509985</v>
      </c>
    </row>
    <row r="58" spans="1:43" s="283" customFormat="1">
      <c r="A58" s="287">
        <f t="shared" si="7"/>
        <v>28</v>
      </c>
      <c r="B58" s="286" t="s">
        <v>73</v>
      </c>
      <c r="C58" s="286"/>
      <c r="D58" s="285"/>
      <c r="E58" s="438">
        <f t="shared" ref="E58:AL58" si="17">$F22*E62</f>
        <v>9375759.3791250009</v>
      </c>
      <c r="F58" s="415">
        <f>+$F$22*F66</f>
        <v>652372.11525689997</v>
      </c>
      <c r="G58" s="212">
        <f t="shared" ref="G58:Y58" si="18">+$F$22*G66</f>
        <v>603392.2445727</v>
      </c>
      <c r="H58" s="212">
        <f t="shared" si="18"/>
        <v>558207.86202270002</v>
      </c>
      <c r="I58" s="212">
        <f t="shared" si="18"/>
        <v>516276.75501630001</v>
      </c>
      <c r="J58" s="212">
        <f t="shared" si="18"/>
        <v>477598.92355349998</v>
      </c>
      <c r="K58" s="212">
        <f t="shared" si="18"/>
        <v>441722.52380879998</v>
      </c>
      <c r="L58" s="212">
        <f t="shared" si="18"/>
        <v>408647.55578220001</v>
      </c>
      <c r="M58" s="212">
        <f t="shared" si="18"/>
        <v>403225.42987619998</v>
      </c>
      <c r="N58" s="212">
        <f t="shared" si="18"/>
        <v>403135.06111109996</v>
      </c>
      <c r="O58" s="212">
        <f t="shared" si="18"/>
        <v>403135.06111109996</v>
      </c>
      <c r="P58" s="212">
        <f t="shared" si="18"/>
        <v>403135.06111109996</v>
      </c>
      <c r="Q58" s="212">
        <f t="shared" si="18"/>
        <v>403135.06111109996</v>
      </c>
      <c r="R58" s="212">
        <f t="shared" si="18"/>
        <v>403135.06111109996</v>
      </c>
      <c r="S58" s="212">
        <f t="shared" si="18"/>
        <v>403135.06111109996</v>
      </c>
      <c r="T58" s="212">
        <f t="shared" si="18"/>
        <v>403135.06111109996</v>
      </c>
      <c r="U58" s="212">
        <f t="shared" si="18"/>
        <v>403135.06111109996</v>
      </c>
      <c r="V58" s="212">
        <f t="shared" si="18"/>
        <v>403135.06111109996</v>
      </c>
      <c r="W58" s="212">
        <f t="shared" si="18"/>
        <v>403135.06111109996</v>
      </c>
      <c r="X58" s="212">
        <f t="shared" si="18"/>
        <v>403135.06111109996</v>
      </c>
      <c r="Y58" s="212">
        <f t="shared" si="18"/>
        <v>201612.71493809999</v>
      </c>
      <c r="Z58" s="212">
        <f t="shared" si="17"/>
        <v>0</v>
      </c>
      <c r="AA58" s="212">
        <f t="shared" si="17"/>
        <v>0</v>
      </c>
      <c r="AB58" s="212">
        <f t="shared" si="17"/>
        <v>0</v>
      </c>
      <c r="AC58" s="212">
        <f t="shared" si="17"/>
        <v>0</v>
      </c>
      <c r="AD58" s="212">
        <f t="shared" si="17"/>
        <v>0</v>
      </c>
      <c r="AE58" s="212">
        <f t="shared" si="17"/>
        <v>0</v>
      </c>
      <c r="AF58" s="212">
        <f t="shared" si="17"/>
        <v>0</v>
      </c>
      <c r="AG58" s="212">
        <f t="shared" si="17"/>
        <v>0</v>
      </c>
      <c r="AH58" s="212">
        <f t="shared" si="17"/>
        <v>0</v>
      </c>
      <c r="AI58" s="212">
        <f t="shared" si="17"/>
        <v>0</v>
      </c>
      <c r="AJ58" s="212">
        <f t="shared" si="17"/>
        <v>0</v>
      </c>
      <c r="AK58" s="212">
        <f t="shared" si="17"/>
        <v>0</v>
      </c>
      <c r="AL58" s="212">
        <f t="shared" si="17"/>
        <v>0</v>
      </c>
      <c r="AM58" s="212"/>
      <c r="AN58" s="212"/>
      <c r="AO58" s="212"/>
      <c r="AP58" s="288">
        <f>SUM(E58:AO58)</f>
        <v>18073301.176174503</v>
      </c>
      <c r="AQ58" s="289"/>
    </row>
    <row r="59" spans="1:43" s="283" customFormat="1">
      <c r="A59" s="287">
        <f t="shared" si="7"/>
        <v>29</v>
      </c>
      <c r="B59" s="286" t="s">
        <v>74</v>
      </c>
      <c r="C59" s="286"/>
      <c r="D59" s="285"/>
      <c r="E59" s="438">
        <f t="shared" ref="E59:AL59" si="19">E58-E57</f>
        <v>8839765.8931100015</v>
      </c>
      <c r="F59" s="415">
        <f t="shared" si="19"/>
        <v>116378.62924190005</v>
      </c>
      <c r="G59" s="212">
        <f t="shared" si="19"/>
        <v>67398.758557700086</v>
      </c>
      <c r="H59" s="212">
        <f t="shared" si="19"/>
        <v>22214.376007700106</v>
      </c>
      <c r="I59" s="212">
        <f t="shared" si="19"/>
        <v>-19716.730998699903</v>
      </c>
      <c r="J59" s="212">
        <f t="shared" si="19"/>
        <v>-58394.56246149994</v>
      </c>
      <c r="K59" s="212">
        <f t="shared" si="19"/>
        <v>-94270.96220619994</v>
      </c>
      <c r="L59" s="212">
        <f t="shared" si="19"/>
        <v>-127345.9302327999</v>
      </c>
      <c r="M59" s="212">
        <f t="shared" si="19"/>
        <v>-132768.05613879993</v>
      </c>
      <c r="N59" s="212">
        <f t="shared" si="19"/>
        <v>-132858.42490389996</v>
      </c>
      <c r="O59" s="212">
        <f t="shared" si="19"/>
        <v>-132858.42490389996</v>
      </c>
      <c r="P59" s="212">
        <f t="shared" si="19"/>
        <v>-132858.42490389996</v>
      </c>
      <c r="Q59" s="212">
        <f t="shared" si="19"/>
        <v>-132858.42490389996</v>
      </c>
      <c r="R59" s="212">
        <f t="shared" si="19"/>
        <v>-132858.42490389996</v>
      </c>
      <c r="S59" s="212">
        <f t="shared" si="19"/>
        <v>-132858.42490389996</v>
      </c>
      <c r="T59" s="212">
        <f t="shared" si="19"/>
        <v>-132858.42490389996</v>
      </c>
      <c r="U59" s="212">
        <f t="shared" si="19"/>
        <v>-132858.42490389996</v>
      </c>
      <c r="V59" s="212">
        <f t="shared" si="19"/>
        <v>-132858.42490389996</v>
      </c>
      <c r="W59" s="212">
        <f t="shared" si="19"/>
        <v>-132858.42490389996</v>
      </c>
      <c r="X59" s="212">
        <f t="shared" si="19"/>
        <v>-132858.42490389996</v>
      </c>
      <c r="Y59" s="212">
        <f t="shared" si="19"/>
        <v>-334380.77107689995</v>
      </c>
      <c r="Z59" s="212">
        <f t="shared" si="19"/>
        <v>-535993.48601499991</v>
      </c>
      <c r="AA59" s="212">
        <f t="shared" si="19"/>
        <v>-535993.48601499991</v>
      </c>
      <c r="AB59" s="212">
        <f t="shared" si="19"/>
        <v>-535993.48601499991</v>
      </c>
      <c r="AC59" s="212">
        <f t="shared" si="19"/>
        <v>-535993.48601499991</v>
      </c>
      <c r="AD59" s="212">
        <f t="shared" si="19"/>
        <v>-535993.48601499991</v>
      </c>
      <c r="AE59" s="212">
        <f t="shared" si="19"/>
        <v>-535993.48601499991</v>
      </c>
      <c r="AF59" s="212">
        <f t="shared" si="19"/>
        <v>-535993.48601499991</v>
      </c>
      <c r="AG59" s="212">
        <f t="shared" si="19"/>
        <v>-535993.48601499991</v>
      </c>
      <c r="AH59" s="212">
        <f t="shared" si="19"/>
        <v>-535993.48601499991</v>
      </c>
      <c r="AI59" s="212">
        <f t="shared" si="19"/>
        <v>-535993.48601499991</v>
      </c>
      <c r="AJ59" s="212">
        <f t="shared" si="19"/>
        <v>-535993.48601499991</v>
      </c>
      <c r="AK59" s="212">
        <f t="shared" si="19"/>
        <v>-535993.48601499991</v>
      </c>
      <c r="AL59" s="212">
        <f t="shared" si="19"/>
        <v>-535993.48601499991</v>
      </c>
      <c r="AM59" s="212"/>
      <c r="AN59" s="212"/>
      <c r="AO59" s="212"/>
      <c r="AP59" s="288">
        <f>+AP57-AP58</f>
        <v>150477.34833548218</v>
      </c>
    </row>
    <row r="60" spans="1:43" s="283" customFormat="1">
      <c r="A60" s="287">
        <f t="shared" si="7"/>
        <v>30</v>
      </c>
      <c r="B60" s="286" t="s">
        <v>75</v>
      </c>
      <c r="C60" s="286"/>
      <c r="D60" s="285"/>
      <c r="E60" s="438">
        <f t="shared" ref="E60:AL60" si="20">E59*$F$15</f>
        <v>3093918.0625885003</v>
      </c>
      <c r="F60" s="415">
        <f t="shared" si="20"/>
        <v>40732.520234665019</v>
      </c>
      <c r="G60" s="212">
        <f t="shared" si="20"/>
        <v>23589.565495195027</v>
      </c>
      <c r="H60" s="212">
        <f t="shared" si="20"/>
        <v>7775.0316026950368</v>
      </c>
      <c r="I60" s="212">
        <f t="shared" si="20"/>
        <v>-6900.8558495449652</v>
      </c>
      <c r="J60" s="212">
        <f t="shared" si="20"/>
        <v>-20438.096861524977</v>
      </c>
      <c r="K60" s="212">
        <f t="shared" si="20"/>
        <v>-32994.836772169976</v>
      </c>
      <c r="L60" s="212">
        <f t="shared" si="20"/>
        <v>-44571.075581479963</v>
      </c>
      <c r="M60" s="212">
        <f t="shared" si="20"/>
        <v>-46468.819648579971</v>
      </c>
      <c r="N60" s="212">
        <f t="shared" si="20"/>
        <v>-46500.448716364983</v>
      </c>
      <c r="O60" s="212">
        <f t="shared" si="20"/>
        <v>-46500.448716364983</v>
      </c>
      <c r="P60" s="212">
        <f t="shared" si="20"/>
        <v>-46500.448716364983</v>
      </c>
      <c r="Q60" s="212">
        <f t="shared" si="20"/>
        <v>-46500.448716364983</v>
      </c>
      <c r="R60" s="212">
        <f t="shared" si="20"/>
        <v>-46500.448716364983</v>
      </c>
      <c r="S60" s="212">
        <f t="shared" si="20"/>
        <v>-46500.448716364983</v>
      </c>
      <c r="T60" s="212">
        <f t="shared" si="20"/>
        <v>-46500.448716364983</v>
      </c>
      <c r="U60" s="212">
        <f t="shared" si="20"/>
        <v>-46500.448716364983</v>
      </c>
      <c r="V60" s="212">
        <f t="shared" si="20"/>
        <v>-46500.448716364983</v>
      </c>
      <c r="W60" s="212">
        <f t="shared" si="20"/>
        <v>-46500.448716364983</v>
      </c>
      <c r="X60" s="212">
        <f t="shared" si="20"/>
        <v>-46500.448716364983</v>
      </c>
      <c r="Y60" s="212">
        <f t="shared" si="20"/>
        <v>-117033.26987691497</v>
      </c>
      <c r="Z60" s="212">
        <f t="shared" si="20"/>
        <v>-187597.72010524996</v>
      </c>
      <c r="AA60" s="212">
        <f t="shared" si="20"/>
        <v>-187597.72010524996</v>
      </c>
      <c r="AB60" s="212">
        <f t="shared" si="20"/>
        <v>-187597.72010524996</v>
      </c>
      <c r="AC60" s="212">
        <f t="shared" si="20"/>
        <v>-187597.72010524996</v>
      </c>
      <c r="AD60" s="212">
        <f t="shared" si="20"/>
        <v>-187597.72010524996</v>
      </c>
      <c r="AE60" s="212">
        <f t="shared" si="20"/>
        <v>-187597.72010524996</v>
      </c>
      <c r="AF60" s="212">
        <f t="shared" si="20"/>
        <v>-187597.72010524996</v>
      </c>
      <c r="AG60" s="212">
        <f t="shared" si="20"/>
        <v>-187597.72010524996</v>
      </c>
      <c r="AH60" s="212">
        <f t="shared" si="20"/>
        <v>-187597.72010524996</v>
      </c>
      <c r="AI60" s="212">
        <f t="shared" si="20"/>
        <v>-187597.72010524996</v>
      </c>
      <c r="AJ60" s="212">
        <f t="shared" si="20"/>
        <v>-187597.72010524996</v>
      </c>
      <c r="AK60" s="212">
        <f t="shared" si="20"/>
        <v>-187597.72010524996</v>
      </c>
      <c r="AL60" s="212">
        <f t="shared" si="20"/>
        <v>-187597.72010524996</v>
      </c>
      <c r="AM60" s="212"/>
      <c r="AN60" s="212"/>
      <c r="AO60" s="212"/>
      <c r="AP60" s="288"/>
    </row>
    <row r="61" spans="1:43" s="283" customFormat="1">
      <c r="A61" s="287">
        <f t="shared" si="7"/>
        <v>31</v>
      </c>
      <c r="B61" s="286"/>
      <c r="C61" s="286"/>
      <c r="D61" s="285"/>
      <c r="E61" s="446"/>
      <c r="F61" s="423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85"/>
    </row>
    <row r="62" spans="1:43" s="168" customFormat="1">
      <c r="A62" s="275">
        <f t="shared" ref="A62:A66" si="21">A61+1</f>
        <v>32</v>
      </c>
      <c r="B62" s="135" t="s">
        <v>218</v>
      </c>
      <c r="C62" s="135"/>
      <c r="D62" s="276">
        <f>'COS Yr1-2014Filed'!E62</f>
        <v>3.7499999999999999E-2</v>
      </c>
      <c r="E62" s="276">
        <f t="shared" ref="E62:AL62" si="22">IF($F$18=1,E66,E65)</f>
        <v>0.51875000000000004</v>
      </c>
      <c r="F62" s="424">
        <f>MACRS!G11</f>
        <v>7.2190000000000004E-2</v>
      </c>
      <c r="G62" s="220">
        <v>6.6769999999999996E-2</v>
      </c>
      <c r="H62" s="220">
        <v>6.1769999999999999E-2</v>
      </c>
      <c r="I62" s="220">
        <v>5.713E-2</v>
      </c>
      <c r="J62" s="220">
        <v>5.2850000000000001E-2</v>
      </c>
      <c r="K62" s="220">
        <v>4.888E-2</v>
      </c>
      <c r="L62" s="220">
        <v>4.5220000000000003E-2</v>
      </c>
      <c r="M62" s="220">
        <v>4.462E-2</v>
      </c>
      <c r="N62" s="220">
        <v>4.4610000000000004E-2</v>
      </c>
      <c r="O62" s="220">
        <v>4.462E-2</v>
      </c>
      <c r="P62" s="220">
        <v>4.4610000000000004E-2</v>
      </c>
      <c r="Q62" s="220">
        <v>4.462E-2</v>
      </c>
      <c r="R62" s="220">
        <v>4.4610000000000004E-2</v>
      </c>
      <c r="S62" s="220">
        <v>4.462E-2</v>
      </c>
      <c r="T62" s="220">
        <v>4.4610000000000004E-2</v>
      </c>
      <c r="U62" s="220">
        <v>4.462E-2</v>
      </c>
      <c r="V62" s="220">
        <v>4.4610000000000004E-2</v>
      </c>
      <c r="W62" s="220">
        <v>4.462E-2</v>
      </c>
      <c r="X62" s="220">
        <v>4.4610000000000004E-2</v>
      </c>
      <c r="Y62" s="220">
        <v>2.231E-2</v>
      </c>
      <c r="Z62" s="276">
        <f t="shared" si="22"/>
        <v>0</v>
      </c>
      <c r="AA62" s="276">
        <f t="shared" si="22"/>
        <v>0</v>
      </c>
      <c r="AB62" s="276">
        <f t="shared" si="22"/>
        <v>0</v>
      </c>
      <c r="AC62" s="276">
        <f t="shared" si="22"/>
        <v>0</v>
      </c>
      <c r="AD62" s="276">
        <f t="shared" si="22"/>
        <v>0</v>
      </c>
      <c r="AE62" s="276">
        <f t="shared" si="22"/>
        <v>0</v>
      </c>
      <c r="AF62" s="276">
        <f t="shared" si="22"/>
        <v>0</v>
      </c>
      <c r="AG62" s="276">
        <f t="shared" si="22"/>
        <v>0</v>
      </c>
      <c r="AH62" s="276">
        <f t="shared" si="22"/>
        <v>0</v>
      </c>
      <c r="AI62" s="276">
        <f t="shared" si="22"/>
        <v>0</v>
      </c>
      <c r="AJ62" s="276">
        <f t="shared" si="22"/>
        <v>0</v>
      </c>
      <c r="AK62" s="276">
        <f t="shared" si="22"/>
        <v>0</v>
      </c>
      <c r="AL62" s="276">
        <f t="shared" si="22"/>
        <v>0</v>
      </c>
      <c r="AM62" s="276"/>
      <c r="AN62" s="167"/>
      <c r="AP62" s="338"/>
    </row>
    <row r="63" spans="1:43" s="136" customFormat="1" outlineLevel="1">
      <c r="A63" s="275">
        <f t="shared" si="21"/>
        <v>33</v>
      </c>
      <c r="B63" s="135"/>
      <c r="C63" s="169"/>
      <c r="E63" s="447"/>
      <c r="F63" s="425"/>
      <c r="G63" s="206"/>
      <c r="H63" s="206"/>
      <c r="I63" s="206"/>
      <c r="J63" s="206"/>
      <c r="K63" s="206"/>
      <c r="L63" s="206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165"/>
    </row>
    <row r="64" spans="1:43" s="136" customFormat="1" outlineLevel="1">
      <c r="A64" s="275">
        <f t="shared" si="21"/>
        <v>34</v>
      </c>
      <c r="B64" s="135"/>
      <c r="C64" s="169"/>
      <c r="E64" s="447"/>
      <c r="F64" s="425"/>
      <c r="G64" s="206"/>
      <c r="H64" s="206"/>
      <c r="I64" s="206"/>
      <c r="J64" s="206"/>
      <c r="K64" s="206"/>
      <c r="L64" s="206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165"/>
    </row>
    <row r="65" spans="1:42" s="168" customFormat="1">
      <c r="A65" s="275">
        <f t="shared" si="21"/>
        <v>35</v>
      </c>
      <c r="B65" s="135" t="s">
        <v>164</v>
      </c>
      <c r="C65" s="135"/>
      <c r="D65" s="276">
        <f>'COS Yr1-2014Filed'!E65</f>
        <v>0</v>
      </c>
      <c r="E65" s="204">
        <f>'MACRS Bonus'!D3</f>
        <v>1.8749999999999999E-2</v>
      </c>
      <c r="F65" s="426">
        <v>7.2190000000000004E-2</v>
      </c>
      <c r="G65" s="220">
        <v>6.6769999999999996E-2</v>
      </c>
      <c r="H65" s="220">
        <v>6.1769999999999999E-2</v>
      </c>
      <c r="I65" s="220">
        <v>5.713E-2</v>
      </c>
      <c r="J65" s="220">
        <v>5.2850000000000001E-2</v>
      </c>
      <c r="K65" s="220">
        <v>4.888E-2</v>
      </c>
      <c r="L65" s="220">
        <v>4.5220000000000003E-2</v>
      </c>
      <c r="M65" s="220">
        <v>4.462E-2</v>
      </c>
      <c r="N65" s="220">
        <v>4.4610000000000004E-2</v>
      </c>
      <c r="O65" s="220">
        <v>4.462E-2</v>
      </c>
      <c r="P65" s="220">
        <v>4.4610000000000004E-2</v>
      </c>
      <c r="Q65" s="220">
        <v>4.462E-2</v>
      </c>
      <c r="R65" s="220">
        <v>4.4610000000000004E-2</v>
      </c>
      <c r="S65" s="220">
        <v>4.462E-2</v>
      </c>
      <c r="T65" s="220">
        <v>4.4610000000000004E-2</v>
      </c>
      <c r="U65" s="220">
        <v>4.462E-2</v>
      </c>
      <c r="V65" s="220">
        <v>4.4610000000000004E-2</v>
      </c>
      <c r="W65" s="220">
        <v>4.462E-2</v>
      </c>
      <c r="X65" s="220">
        <v>4.4610000000000004E-2</v>
      </c>
      <c r="Y65" s="220">
        <v>2.231E-2</v>
      </c>
      <c r="Z65" s="220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167"/>
      <c r="AP65" s="338"/>
    </row>
    <row r="66" spans="1:42" s="273" customFormat="1">
      <c r="A66" s="275">
        <f t="shared" si="21"/>
        <v>36</v>
      </c>
      <c r="B66" s="269" t="s">
        <v>219</v>
      </c>
      <c r="C66" s="269"/>
      <c r="D66" s="276">
        <v>0</v>
      </c>
      <c r="E66" s="204">
        <f>'MACRS Bonus'!E3</f>
        <v>0.51875000000000004</v>
      </c>
      <c r="F66" s="426">
        <f>'MACRS Bonus'!E4</f>
        <v>3.6095000000000002E-2</v>
      </c>
      <c r="G66" s="271">
        <f>'MACRS Bonus'!E5</f>
        <v>3.3384999999999998E-2</v>
      </c>
      <c r="H66" s="271">
        <f>+'MACRS Bonus'!E6</f>
        <v>3.0884999999999999E-2</v>
      </c>
      <c r="I66" s="271">
        <f>+'MACRS Bonus'!E7</f>
        <v>2.8565E-2</v>
      </c>
      <c r="J66" s="271">
        <f>'MACRS Bonus'!$E$8</f>
        <v>2.6425000000000001E-2</v>
      </c>
      <c r="K66" s="271">
        <f>'MACRS Bonus'!$E9</f>
        <v>2.444E-2</v>
      </c>
      <c r="L66" s="271">
        <f>'MACRS Bonus'!$E10</f>
        <v>2.2610000000000002E-2</v>
      </c>
      <c r="M66" s="271">
        <f>'MACRS Bonus'!$E11</f>
        <v>2.231E-2</v>
      </c>
      <c r="N66" s="271">
        <f>'MACRS Bonus'!$E12</f>
        <v>2.2304999999999998E-2</v>
      </c>
      <c r="O66" s="271">
        <f>'MACRS Bonus'!$E12</f>
        <v>2.2304999999999998E-2</v>
      </c>
      <c r="P66" s="271">
        <f>'MACRS Bonus'!$E12</f>
        <v>2.2304999999999998E-2</v>
      </c>
      <c r="Q66" s="271">
        <f>'MACRS Bonus'!$E12</f>
        <v>2.2304999999999998E-2</v>
      </c>
      <c r="R66" s="271">
        <f>'MACRS Bonus'!$E12</f>
        <v>2.2304999999999998E-2</v>
      </c>
      <c r="S66" s="271">
        <f>'MACRS Bonus'!$E12</f>
        <v>2.2304999999999998E-2</v>
      </c>
      <c r="T66" s="271">
        <f>'MACRS Bonus'!$E12</f>
        <v>2.2304999999999998E-2</v>
      </c>
      <c r="U66" s="271">
        <f>'MACRS Bonus'!$E12</f>
        <v>2.2304999999999998E-2</v>
      </c>
      <c r="V66" s="271">
        <f>'MACRS Bonus'!$E12</f>
        <v>2.2304999999999998E-2</v>
      </c>
      <c r="W66" s="271">
        <f>'MACRS Bonus'!$E12</f>
        <v>2.2304999999999998E-2</v>
      </c>
      <c r="X66" s="271">
        <f>'MACRS Bonus'!$E12</f>
        <v>2.2304999999999998E-2</v>
      </c>
      <c r="Y66" s="271">
        <f>'MACRS Bonus'!E23</f>
        <v>1.1155E-2</v>
      </c>
      <c r="Z66" s="271"/>
      <c r="AA66" s="274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0"/>
      <c r="AP66" s="338">
        <f>SUM(D66:AO66)</f>
        <v>0.99997500000000039</v>
      </c>
    </row>
    <row r="67" spans="1:42" s="136" customFormat="1">
      <c r="A67" s="275"/>
      <c r="B67" s="135"/>
      <c r="C67" s="135"/>
      <c r="D67" s="276"/>
      <c r="E67" s="212"/>
      <c r="F67" s="21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2"/>
      <c r="W67" s="272"/>
      <c r="X67" s="272"/>
      <c r="Y67" s="272"/>
      <c r="Z67" s="27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165"/>
    </row>
  </sheetData>
  <mergeCells count="1">
    <mergeCell ref="E1:F1"/>
  </mergeCells>
  <printOptions horizontalCentered="1"/>
  <pageMargins left="0.75" right="0.5" top="0.5" bottom="0.5" header="0.5" footer="0.25"/>
  <pageSetup scale="1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Q77"/>
  <sheetViews>
    <sheetView topLeftCell="A13" zoomScaleNormal="100" workbookViewId="0">
      <selection activeCell="E42" sqref="E42"/>
    </sheetView>
  </sheetViews>
  <sheetFormatPr defaultColWidth="10.28515625" defaultRowHeight="15" outlineLevelRow="1" outlineLevelCol="1"/>
  <cols>
    <col min="1" max="1" width="5.7109375" style="164" customWidth="1"/>
    <col min="2" max="2" width="7.42578125" style="164" customWidth="1"/>
    <col min="3" max="3" width="26.42578125" style="164" customWidth="1"/>
    <col min="4" max="4" width="15.5703125" style="136" customWidth="1"/>
    <col min="5" max="5" width="13.5703125" style="211" customWidth="1"/>
    <col min="6" max="6" width="14.7109375" style="211" customWidth="1"/>
    <col min="7" max="7" width="12.85546875" style="211" bestFit="1" customWidth="1"/>
    <col min="8" max="8" width="15.28515625" style="211" bestFit="1" customWidth="1"/>
    <col min="9" max="27" width="12.85546875" style="211" bestFit="1" customWidth="1"/>
    <col min="28" max="32" width="11.85546875" style="211" bestFit="1" customWidth="1"/>
    <col min="33" max="35" width="11.5703125" style="211" bestFit="1" customWidth="1"/>
    <col min="36" max="38" width="11" style="211" bestFit="1" customWidth="1"/>
    <col min="39" max="41" width="11" style="211" hidden="1" customWidth="1" outlineLevel="1"/>
    <col min="42" max="42" width="12.7109375" style="136" bestFit="1" customWidth="1" collapsed="1"/>
    <col min="43" max="16384" width="10.28515625" style="136"/>
  </cols>
  <sheetData>
    <row r="1" spans="1:11" s="136" customFormat="1">
      <c r="A1" s="3" t="s">
        <v>2</v>
      </c>
      <c r="B1" s="135"/>
      <c r="C1" s="135"/>
      <c r="E1" s="459"/>
      <c r="F1" s="459"/>
      <c r="H1" s="137"/>
      <c r="I1" s="4"/>
    </row>
    <row r="2" spans="1:11" s="136" customFormat="1">
      <c r="A2" s="138" t="s">
        <v>4</v>
      </c>
      <c r="B2" s="135"/>
      <c r="C2" s="135"/>
      <c r="F2" s="4"/>
      <c r="G2" s="4"/>
    </row>
    <row r="3" spans="1:11" s="136" customFormat="1">
      <c r="A3" s="138" t="s">
        <v>5</v>
      </c>
      <c r="B3" s="135"/>
      <c r="C3" s="139">
        <v>2014</v>
      </c>
      <c r="D3" s="140" t="s">
        <v>6</v>
      </c>
      <c r="F3" s="4"/>
      <c r="G3" s="4"/>
    </row>
    <row r="4" spans="1:11" s="136" customFormat="1" ht="15.75" thickBot="1">
      <c r="A4" s="135"/>
      <c r="B4" s="135"/>
      <c r="C4" s="135"/>
      <c r="F4" s="4"/>
      <c r="G4" s="4"/>
    </row>
    <row r="5" spans="1:11" s="136" customFormat="1">
      <c r="A5" s="141" t="s">
        <v>7</v>
      </c>
      <c r="B5" s="142"/>
      <c r="C5" s="142"/>
      <c r="D5" s="143"/>
      <c r="E5" s="143"/>
      <c r="F5" s="5"/>
      <c r="G5" s="6"/>
    </row>
    <row r="6" spans="1:11" s="136" customFormat="1">
      <c r="A6" s="144"/>
      <c r="B6" s="145"/>
      <c r="C6" s="145"/>
      <c r="D6" s="146"/>
      <c r="E6" s="146"/>
      <c r="F6" s="7"/>
      <c r="G6" s="6"/>
    </row>
    <row r="7" spans="1:11" s="136" customFormat="1">
      <c r="A7" s="144"/>
      <c r="B7" s="145"/>
      <c r="C7" s="145"/>
      <c r="D7" s="147"/>
      <c r="E7" s="147"/>
      <c r="F7" s="148" t="s">
        <v>8</v>
      </c>
      <c r="G7" s="149"/>
    </row>
    <row r="8" spans="1:11" s="136" customFormat="1">
      <c r="A8" s="144" t="s">
        <v>9</v>
      </c>
      <c r="B8" s="145"/>
      <c r="C8" s="145"/>
      <c r="D8" s="150" t="s">
        <v>10</v>
      </c>
      <c r="E8" s="150" t="s">
        <v>11</v>
      </c>
      <c r="F8" s="151" t="s">
        <v>11</v>
      </c>
      <c r="G8" s="149"/>
    </row>
    <row r="9" spans="1:11" s="136" customFormat="1">
      <c r="A9" s="144"/>
      <c r="B9" s="145"/>
      <c r="C9" s="145"/>
      <c r="D9" s="146"/>
      <c r="E9" s="146"/>
      <c r="F9" s="152"/>
      <c r="G9" s="146"/>
    </row>
    <row r="10" spans="1:11" s="136" customFormat="1">
      <c r="A10" s="144" t="s">
        <v>12</v>
      </c>
      <c r="B10" s="145"/>
      <c r="C10" s="145"/>
      <c r="D10" s="153">
        <f>ROR!I14</f>
        <v>0.04</v>
      </c>
      <c r="E10" s="153">
        <f>ROR!J14</f>
        <v>2.6800000000000001E-2</v>
      </c>
      <c r="F10" s="154">
        <f>D10*E10</f>
        <v>1.072E-3</v>
      </c>
      <c r="G10" s="155"/>
    </row>
    <row r="11" spans="1:11" s="136" customFormat="1">
      <c r="A11" s="144" t="s">
        <v>13</v>
      </c>
      <c r="B11" s="145"/>
      <c r="C11" s="145"/>
      <c r="D11" s="153">
        <f>ROR!I15</f>
        <v>0.48000000000000004</v>
      </c>
      <c r="E11" s="153">
        <f>ROR!J15</f>
        <v>6.1600000000000002E-2</v>
      </c>
      <c r="F11" s="154">
        <f>D11*E11</f>
        <v>2.9568000000000004E-2</v>
      </c>
      <c r="G11" s="155"/>
    </row>
    <row r="12" spans="1:11" s="136" customFormat="1">
      <c r="A12" s="144" t="s">
        <v>14</v>
      </c>
      <c r="B12" s="145"/>
      <c r="C12" s="145"/>
      <c r="D12" s="153">
        <f>ROR!I17</f>
        <v>0.48</v>
      </c>
      <c r="E12" s="153">
        <f>ROR!J17</f>
        <v>9.8000000000000004E-2</v>
      </c>
      <c r="F12" s="156">
        <f>D12*E12</f>
        <v>4.7039999999999998E-2</v>
      </c>
      <c r="G12" s="155"/>
    </row>
    <row r="13" spans="1:11" s="136" customFormat="1" ht="15.75" thickBot="1">
      <c r="A13" s="144" t="s">
        <v>15</v>
      </c>
      <c r="B13" s="145"/>
      <c r="C13" s="145"/>
      <c r="D13" s="157">
        <f>D10+D11+D12</f>
        <v>1</v>
      </c>
      <c r="E13" s="155"/>
      <c r="F13" s="158">
        <f>F10+F11+F12</f>
        <v>7.7679999999999999E-2</v>
      </c>
      <c r="G13" s="155"/>
      <c r="J13" s="8"/>
      <c r="K13" s="8"/>
    </row>
    <row r="14" spans="1:11" s="136" customFormat="1" ht="15.75" thickTop="1">
      <c r="A14" s="144"/>
      <c r="B14" s="145"/>
      <c r="C14" s="145"/>
      <c r="D14" s="146"/>
      <c r="E14" s="146"/>
      <c r="F14" s="152"/>
      <c r="G14" s="146"/>
    </row>
    <row r="15" spans="1:11" s="136" customFormat="1">
      <c r="A15" s="144" t="s">
        <v>16</v>
      </c>
      <c r="B15" s="145"/>
      <c r="C15" s="145"/>
      <c r="D15" s="146"/>
      <c r="E15" s="146"/>
      <c r="F15" s="159">
        <v>0.35</v>
      </c>
      <c r="G15" s="155"/>
    </row>
    <row r="16" spans="1:11" s="136" customFormat="1">
      <c r="A16" s="144" t="s">
        <v>17</v>
      </c>
      <c r="B16" s="145"/>
      <c r="C16" s="145"/>
      <c r="D16" s="146"/>
      <c r="E16" s="146"/>
      <c r="F16" s="9">
        <f>'4.01 G'!E17</f>
        <v>4.41E-2</v>
      </c>
      <c r="G16" s="10"/>
    </row>
    <row r="17" spans="1:42">
      <c r="A17" s="144" t="s">
        <v>18</v>
      </c>
      <c r="B17" s="145"/>
      <c r="C17" s="145"/>
      <c r="D17" s="146"/>
      <c r="E17" s="146"/>
      <c r="F17" s="9">
        <f>'CRM Forecast Summary'!E20</f>
        <v>2.9684256383250063E-2</v>
      </c>
      <c r="G17" s="11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</row>
    <row r="18" spans="1:42">
      <c r="A18" s="144" t="s">
        <v>19</v>
      </c>
      <c r="B18" s="145"/>
      <c r="C18" s="145"/>
      <c r="D18" s="146"/>
      <c r="E18" s="146"/>
      <c r="F18" s="12">
        <v>2</v>
      </c>
      <c r="G18" s="11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</row>
    <row r="19" spans="1:42">
      <c r="A19" s="144"/>
      <c r="B19" s="145"/>
      <c r="C19" s="145"/>
      <c r="D19" s="146"/>
      <c r="E19" s="146"/>
      <c r="F19" s="13"/>
      <c r="G19" s="11"/>
      <c r="H19" s="160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</row>
    <row r="20" spans="1:42">
      <c r="A20" s="144" t="s">
        <v>20</v>
      </c>
      <c r="B20" s="145"/>
      <c r="C20" s="145"/>
      <c r="D20" s="146"/>
      <c r="E20" s="146"/>
      <c r="F20" s="13"/>
      <c r="G20" s="11"/>
      <c r="H20" s="16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</row>
    <row r="21" spans="1:42">
      <c r="A21" s="144" t="s">
        <v>21</v>
      </c>
      <c r="B21" s="145"/>
      <c r="C21" s="145"/>
      <c r="D21" s="146"/>
      <c r="E21" s="146"/>
      <c r="F21" s="13"/>
      <c r="G21" s="11"/>
      <c r="H21" s="160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</row>
    <row r="22" spans="1:42" ht="15.75" thickBot="1">
      <c r="A22" s="161" t="s">
        <v>22</v>
      </c>
      <c r="B22" s="162"/>
      <c r="C22" s="162"/>
      <c r="D22" s="162"/>
      <c r="E22" s="163"/>
      <c r="F22" s="427">
        <f>'CRM Forecast Summary'!E8</f>
        <v>17093925.837050352</v>
      </c>
      <c r="G22" s="136"/>
      <c r="H22" s="246"/>
      <c r="I22" s="136"/>
      <c r="J22" s="14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</row>
    <row r="23" spans="1:42"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</row>
    <row r="24" spans="1:42">
      <c r="B24" s="136"/>
      <c r="C24" s="136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2">
      <c r="A25" s="135"/>
      <c r="B25" s="135"/>
      <c r="C25" s="135"/>
      <c r="D25" s="165"/>
      <c r="E25" s="17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  <c r="J25" s="18" t="s">
        <v>28</v>
      </c>
      <c r="K25" s="18" t="s">
        <v>29</v>
      </c>
      <c r="L25" s="18" t="s">
        <v>30</v>
      </c>
      <c r="M25" s="18" t="s">
        <v>31</v>
      </c>
      <c r="N25" s="18" t="s">
        <v>32</v>
      </c>
      <c r="O25" s="18" t="s">
        <v>33</v>
      </c>
      <c r="P25" s="18" t="s">
        <v>34</v>
      </c>
      <c r="Q25" s="18" t="s">
        <v>35</v>
      </c>
      <c r="R25" s="18" t="s">
        <v>36</v>
      </c>
      <c r="S25" s="18" t="s">
        <v>37</v>
      </c>
      <c r="T25" s="18" t="s">
        <v>38</v>
      </c>
      <c r="U25" s="18" t="s">
        <v>39</v>
      </c>
      <c r="V25" s="18" t="s">
        <v>40</v>
      </c>
      <c r="W25" s="18" t="s">
        <v>41</v>
      </c>
      <c r="X25" s="18" t="s">
        <v>42</v>
      </c>
      <c r="Y25" s="18" t="s">
        <v>43</v>
      </c>
      <c r="Z25" s="18" t="s">
        <v>44</v>
      </c>
      <c r="AA25" s="18" t="s">
        <v>45</v>
      </c>
      <c r="AB25" s="18" t="s">
        <v>46</v>
      </c>
      <c r="AC25" s="18" t="s">
        <v>47</v>
      </c>
      <c r="AD25" s="18" t="s">
        <v>48</v>
      </c>
      <c r="AE25" s="18" t="s">
        <v>49</v>
      </c>
      <c r="AF25" s="18" t="s">
        <v>50</v>
      </c>
      <c r="AG25" s="18" t="s">
        <v>51</v>
      </c>
      <c r="AH25" s="18" t="s">
        <v>52</v>
      </c>
      <c r="AI25" s="18" t="s">
        <v>53</v>
      </c>
      <c r="AJ25" s="18" t="s">
        <v>54</v>
      </c>
      <c r="AK25" s="18" t="s">
        <v>55</v>
      </c>
      <c r="AL25" s="18" t="s">
        <v>56</v>
      </c>
      <c r="AM25" s="18" t="s">
        <v>57</v>
      </c>
      <c r="AN25" s="18" t="s">
        <v>58</v>
      </c>
      <c r="AO25" s="18" t="s">
        <v>59</v>
      </c>
      <c r="AP25" s="278"/>
    </row>
    <row r="26" spans="1:42">
      <c r="A26" s="135"/>
      <c r="B26" s="135"/>
      <c r="C26" s="135"/>
      <c r="D26" s="16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65"/>
    </row>
    <row r="27" spans="1:42">
      <c r="A27" s="139">
        <v>1</v>
      </c>
      <c r="B27" s="135" t="s">
        <v>3</v>
      </c>
      <c r="C27" s="135"/>
      <c r="D27" s="165"/>
      <c r="E27" s="428">
        <f>$F22*$F17</f>
        <v>507420.47714326507</v>
      </c>
      <c r="F27" s="212">
        <f t="shared" ref="F27:AN27" si="0">$F22*$F17</f>
        <v>507420.47714326507</v>
      </c>
      <c r="G27" s="212">
        <f t="shared" si="0"/>
        <v>507420.47714326507</v>
      </c>
      <c r="H27" s="212">
        <f t="shared" si="0"/>
        <v>507420.47714326507</v>
      </c>
      <c r="I27" s="212">
        <f t="shared" si="0"/>
        <v>507420.47714326507</v>
      </c>
      <c r="J27" s="212">
        <f t="shared" si="0"/>
        <v>507420.47714326507</v>
      </c>
      <c r="K27" s="212">
        <f t="shared" si="0"/>
        <v>507420.47714326507</v>
      </c>
      <c r="L27" s="212">
        <f t="shared" si="0"/>
        <v>507420.47714326507</v>
      </c>
      <c r="M27" s="212">
        <f t="shared" si="0"/>
        <v>507420.47714326507</v>
      </c>
      <c r="N27" s="212">
        <f t="shared" si="0"/>
        <v>507420.47714326507</v>
      </c>
      <c r="O27" s="212">
        <f t="shared" si="0"/>
        <v>507420.47714326507</v>
      </c>
      <c r="P27" s="212">
        <f t="shared" si="0"/>
        <v>507420.47714326507</v>
      </c>
      <c r="Q27" s="212">
        <f t="shared" si="0"/>
        <v>507420.47714326507</v>
      </c>
      <c r="R27" s="212">
        <f t="shared" si="0"/>
        <v>507420.47714326507</v>
      </c>
      <c r="S27" s="212">
        <f t="shared" si="0"/>
        <v>507420.47714326507</v>
      </c>
      <c r="T27" s="212">
        <f t="shared" si="0"/>
        <v>507420.47714326507</v>
      </c>
      <c r="U27" s="212">
        <f t="shared" si="0"/>
        <v>507420.47714326507</v>
      </c>
      <c r="V27" s="212">
        <f t="shared" si="0"/>
        <v>507420.47714326507</v>
      </c>
      <c r="W27" s="212">
        <f t="shared" si="0"/>
        <v>507420.47714326507</v>
      </c>
      <c r="X27" s="212">
        <f t="shared" si="0"/>
        <v>507420.47714326507</v>
      </c>
      <c r="Y27" s="212">
        <f t="shared" si="0"/>
        <v>507420.47714326507</v>
      </c>
      <c r="Z27" s="212">
        <f t="shared" si="0"/>
        <v>507420.47714326507</v>
      </c>
      <c r="AA27" s="212">
        <f t="shared" si="0"/>
        <v>507420.47714326507</v>
      </c>
      <c r="AB27" s="212">
        <f t="shared" si="0"/>
        <v>507420.47714326507</v>
      </c>
      <c r="AC27" s="212">
        <f t="shared" si="0"/>
        <v>507420.47714326507</v>
      </c>
      <c r="AD27" s="212">
        <f t="shared" si="0"/>
        <v>507420.47714326507</v>
      </c>
      <c r="AE27" s="212">
        <f t="shared" si="0"/>
        <v>507420.47714326507</v>
      </c>
      <c r="AF27" s="212">
        <f t="shared" si="0"/>
        <v>507420.47714326507</v>
      </c>
      <c r="AG27" s="212">
        <f t="shared" si="0"/>
        <v>507420.47714326507</v>
      </c>
      <c r="AH27" s="212">
        <f t="shared" si="0"/>
        <v>507420.47714326507</v>
      </c>
      <c r="AI27" s="212">
        <f t="shared" si="0"/>
        <v>507420.47714326507</v>
      </c>
      <c r="AJ27" s="212">
        <f t="shared" si="0"/>
        <v>507420.47714326507</v>
      </c>
      <c r="AK27" s="212">
        <f t="shared" si="0"/>
        <v>507420.47714326507</v>
      </c>
      <c r="AL27" s="212">
        <f t="shared" si="0"/>
        <v>507420.47714326507</v>
      </c>
      <c r="AM27" s="212">
        <f t="shared" si="0"/>
        <v>507420.47714326507</v>
      </c>
      <c r="AN27" s="212">
        <f t="shared" si="0"/>
        <v>507420.47714326507</v>
      </c>
      <c r="AO27" s="212">
        <f>$F22*$F17*0.6</f>
        <v>304452.28628595901</v>
      </c>
      <c r="AP27" s="166"/>
    </row>
    <row r="28" spans="1:42">
      <c r="A28" s="135"/>
      <c r="B28" s="135"/>
      <c r="C28" s="135"/>
      <c r="D28" s="165"/>
      <c r="E28" s="428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166"/>
    </row>
    <row r="29" spans="1:42">
      <c r="A29" s="139">
        <f>A27+1</f>
        <v>2</v>
      </c>
      <c r="B29" s="135" t="s">
        <v>60</v>
      </c>
      <c r="C29" s="135"/>
      <c r="D29" s="165"/>
      <c r="E29" s="428">
        <f>E53</f>
        <v>425957.50196159177</v>
      </c>
      <c r="F29" s="212">
        <f t="shared" ref="F29:AO29" si="1">F53</f>
        <v>409292.03232211992</v>
      </c>
      <c r="G29" s="212">
        <f t="shared" si="1"/>
        <v>390408.75140619819</v>
      </c>
      <c r="H29" s="212">
        <f t="shared" si="1"/>
        <v>372315.00221219688</v>
      </c>
      <c r="I29" s="212">
        <f t="shared" si="1"/>
        <v>354951.68351716967</v>
      </c>
      <c r="J29" s="212">
        <f t="shared" si="1"/>
        <v>338264.24034608982</v>
      </c>
      <c r="K29" s="212">
        <f t="shared" si="1"/>
        <v>322201.90626386227</v>
      </c>
      <c r="L29" s="212">
        <f t="shared" si="1"/>
        <v>306717.70337532501</v>
      </c>
      <c r="M29" s="212">
        <f t="shared" si="1"/>
        <v>291556.28408903151</v>
      </c>
      <c r="N29" s="212">
        <f t="shared" si="1"/>
        <v>276441.0849899138</v>
      </c>
      <c r="O29" s="212">
        <f t="shared" si="1"/>
        <v>261325.88589079611</v>
      </c>
      <c r="P29" s="212">
        <f t="shared" si="1"/>
        <v>246210.6867916784</v>
      </c>
      <c r="Q29" s="212">
        <f t="shared" si="1"/>
        <v>231095.48769256068</v>
      </c>
      <c r="R29" s="212">
        <f t="shared" si="1"/>
        <v>215980.28859344297</v>
      </c>
      <c r="S29" s="212">
        <f t="shared" si="1"/>
        <v>200865.08949432528</v>
      </c>
      <c r="T29" s="212">
        <f t="shared" si="1"/>
        <v>185749.89039520753</v>
      </c>
      <c r="U29" s="212">
        <f t="shared" si="1"/>
        <v>170634.69129608985</v>
      </c>
      <c r="V29" s="212">
        <f t="shared" si="1"/>
        <v>155519.49219697213</v>
      </c>
      <c r="W29" s="212">
        <f t="shared" si="1"/>
        <v>140404.29309785442</v>
      </c>
      <c r="X29" s="212">
        <f t="shared" si="1"/>
        <v>125289.09399873673</v>
      </c>
      <c r="Y29" s="212">
        <f t="shared" si="1"/>
        <v>111864.34141747338</v>
      </c>
      <c r="Z29" s="212">
        <f t="shared" si="1"/>
        <v>101819.72416393229</v>
      </c>
      <c r="AA29" s="212">
        <f t="shared" si="1"/>
        <v>93465.553428245563</v>
      </c>
      <c r="AB29" s="212">
        <f t="shared" si="1"/>
        <v>85111.382692558851</v>
      </c>
      <c r="AC29" s="212">
        <f t="shared" si="1"/>
        <v>76757.211956872125</v>
      </c>
      <c r="AD29" s="212">
        <f t="shared" si="1"/>
        <v>68403.041221185413</v>
      </c>
      <c r="AE29" s="212">
        <f t="shared" si="1"/>
        <v>60048.870485498686</v>
      </c>
      <c r="AF29" s="212">
        <f t="shared" si="1"/>
        <v>51694.699749811974</v>
      </c>
      <c r="AG29" s="212">
        <f t="shared" si="1"/>
        <v>43340.529014125255</v>
      </c>
      <c r="AH29" s="212">
        <f t="shared" si="1"/>
        <v>34986.358278438529</v>
      </c>
      <c r="AI29" s="212">
        <f t="shared" si="1"/>
        <v>26632.187542751817</v>
      </c>
      <c r="AJ29" s="212">
        <f t="shared" si="1"/>
        <v>18278.016807065105</v>
      </c>
      <c r="AK29" s="212">
        <f t="shared" si="1"/>
        <v>9923.8460713783861</v>
      </c>
      <c r="AL29" s="212">
        <f t="shared" si="1"/>
        <v>1569.6753356916718</v>
      </c>
      <c r="AM29" s="212">
        <f t="shared" si="1"/>
        <v>-6784.4953999950449</v>
      </c>
      <c r="AN29" s="212">
        <f t="shared" si="1"/>
        <v>-15138.666135681759</v>
      </c>
      <c r="AO29" s="212">
        <f t="shared" si="1"/>
        <v>-21822.002724231126</v>
      </c>
      <c r="AP29" s="166"/>
    </row>
    <row r="30" spans="1:42">
      <c r="A30" s="135"/>
      <c r="B30" s="135"/>
      <c r="C30" s="135"/>
      <c r="D30" s="165"/>
      <c r="E30" s="428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166"/>
    </row>
    <row r="31" spans="1:42">
      <c r="A31" s="135"/>
      <c r="B31" s="135" t="s">
        <v>61</v>
      </c>
      <c r="C31" s="135"/>
      <c r="D31" s="165"/>
      <c r="E31" s="428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166"/>
    </row>
    <row r="32" spans="1:42">
      <c r="A32" s="139">
        <f>A29+1</f>
        <v>3</v>
      </c>
      <c r="B32" s="135"/>
      <c r="C32" s="135" t="s">
        <v>62</v>
      </c>
      <c r="D32" s="165"/>
      <c r="E32" s="428">
        <f>E49*$F10</f>
        <v>18027.647434817613</v>
      </c>
      <c r="F32" s="212">
        <f t="shared" ref="F32:AO32" si="2">F49*$F10</f>
        <v>17322.320707121795</v>
      </c>
      <c r="G32" s="212">
        <f t="shared" si="2"/>
        <v>16523.13034377059</v>
      </c>
      <c r="H32" s="212">
        <f t="shared" si="2"/>
        <v>15757.355049894242</v>
      </c>
      <c r="I32" s="212">
        <f t="shared" si="2"/>
        <v>15022.493505512872</v>
      </c>
      <c r="J32" s="212">
        <f t="shared" si="2"/>
        <v>14316.236799875813</v>
      </c>
      <c r="K32" s="212">
        <f t="shared" si="2"/>
        <v>13636.436363256758</v>
      </c>
      <c r="L32" s="212">
        <f t="shared" si="2"/>
        <v>12981.103966953748</v>
      </c>
      <c r="M32" s="212">
        <f t="shared" si="2"/>
        <v>12339.432625925485</v>
      </c>
      <c r="N32" s="212">
        <f t="shared" si="2"/>
        <v>11699.717445394313</v>
      </c>
      <c r="O32" s="212">
        <f t="shared" si="2"/>
        <v>11060.00226486314</v>
      </c>
      <c r="P32" s="212">
        <f t="shared" si="2"/>
        <v>10420.287084331969</v>
      </c>
      <c r="Q32" s="212">
        <f t="shared" si="2"/>
        <v>9780.5719038007974</v>
      </c>
      <c r="R32" s="212">
        <f t="shared" si="2"/>
        <v>9140.8567232696241</v>
      </c>
      <c r="S32" s="212">
        <f t="shared" si="2"/>
        <v>8501.1415427384527</v>
      </c>
      <c r="T32" s="212">
        <f t="shared" si="2"/>
        <v>7861.4263622072795</v>
      </c>
      <c r="U32" s="212">
        <f t="shared" si="2"/>
        <v>7221.7111816761071</v>
      </c>
      <c r="V32" s="212">
        <f t="shared" si="2"/>
        <v>6581.9960011449348</v>
      </c>
      <c r="W32" s="212">
        <f t="shared" si="2"/>
        <v>5942.2808206137624</v>
      </c>
      <c r="X32" s="212">
        <f t="shared" si="2"/>
        <v>5302.5656400825901</v>
      </c>
      <c r="Y32" s="212">
        <f t="shared" si="2"/>
        <v>4734.3946246170708</v>
      </c>
      <c r="Z32" s="212">
        <f t="shared" si="2"/>
        <v>4309.2798710779898</v>
      </c>
      <c r="AA32" s="212">
        <f t="shared" si="2"/>
        <v>3955.7092826045628</v>
      </c>
      <c r="AB32" s="212">
        <f t="shared" si="2"/>
        <v>3602.1386941311357</v>
      </c>
      <c r="AC32" s="212">
        <f t="shared" si="2"/>
        <v>3248.5681056577082</v>
      </c>
      <c r="AD32" s="212">
        <f t="shared" si="2"/>
        <v>2894.9975171842812</v>
      </c>
      <c r="AE32" s="212">
        <f t="shared" si="2"/>
        <v>2541.4269287108536</v>
      </c>
      <c r="AF32" s="212">
        <f t="shared" si="2"/>
        <v>2187.8563402374266</v>
      </c>
      <c r="AG32" s="212">
        <f t="shared" si="2"/>
        <v>1834.2857517639991</v>
      </c>
      <c r="AH32" s="212">
        <f t="shared" si="2"/>
        <v>1480.7151632905718</v>
      </c>
      <c r="AI32" s="212">
        <f t="shared" si="2"/>
        <v>1127.1445748171445</v>
      </c>
      <c r="AJ32" s="212">
        <f t="shared" si="2"/>
        <v>773.57398634371759</v>
      </c>
      <c r="AK32" s="212">
        <f t="shared" si="2"/>
        <v>420.00339787029043</v>
      </c>
      <c r="AL32" s="212">
        <f t="shared" si="2"/>
        <v>66.432809396863291</v>
      </c>
      <c r="AM32" s="212">
        <f t="shared" si="2"/>
        <v>-287.1377790765639</v>
      </c>
      <c r="AN32" s="212">
        <f t="shared" si="2"/>
        <v>-640.70836754999095</v>
      </c>
      <c r="AO32" s="212">
        <f t="shared" si="2"/>
        <v>-923.56483832873255</v>
      </c>
      <c r="AP32" s="166"/>
    </row>
    <row r="33" spans="1:42">
      <c r="A33" s="139">
        <f>A32+1</f>
        <v>4</v>
      </c>
      <c r="B33" s="135"/>
      <c r="C33" s="135" t="s">
        <v>63</v>
      </c>
      <c r="D33" s="165"/>
      <c r="E33" s="428">
        <f>E49*$F11</f>
        <v>497240.18596332765</v>
      </c>
      <c r="F33" s="212">
        <f t="shared" ref="F33:AO33" si="3">F49*$F11</f>
        <v>477785.80099643406</v>
      </c>
      <c r="G33" s="212">
        <f t="shared" si="3"/>
        <v>455742.46082519478</v>
      </c>
      <c r="H33" s="212">
        <f t="shared" si="3"/>
        <v>434620.77809260541</v>
      </c>
      <c r="I33" s="212">
        <f t="shared" si="3"/>
        <v>414351.76116698189</v>
      </c>
      <c r="J33" s="212">
        <f t="shared" si="3"/>
        <v>394871.72546523146</v>
      </c>
      <c r="K33" s="212">
        <f t="shared" si="3"/>
        <v>376121.40894475364</v>
      </c>
      <c r="L33" s="212">
        <f t="shared" si="3"/>
        <v>358045.97210344073</v>
      </c>
      <c r="M33" s="212">
        <f t="shared" si="3"/>
        <v>340347.33571209403</v>
      </c>
      <c r="N33" s="212">
        <f t="shared" si="3"/>
        <v>322702.65431475663</v>
      </c>
      <c r="O33" s="212">
        <f t="shared" si="3"/>
        <v>305057.97291741922</v>
      </c>
      <c r="P33" s="212">
        <f t="shared" si="3"/>
        <v>287413.29152008181</v>
      </c>
      <c r="Q33" s="212">
        <f t="shared" si="3"/>
        <v>269768.6101227444</v>
      </c>
      <c r="R33" s="212">
        <f t="shared" si="3"/>
        <v>252123.92872540696</v>
      </c>
      <c r="S33" s="212">
        <f t="shared" si="3"/>
        <v>234479.24732806956</v>
      </c>
      <c r="T33" s="212">
        <f t="shared" si="3"/>
        <v>216834.56593073215</v>
      </c>
      <c r="U33" s="212">
        <f t="shared" si="3"/>
        <v>199189.88453339474</v>
      </c>
      <c r="V33" s="212">
        <f t="shared" si="3"/>
        <v>181545.20313605733</v>
      </c>
      <c r="W33" s="212">
        <f t="shared" si="3"/>
        <v>163900.52173871992</v>
      </c>
      <c r="X33" s="212">
        <f t="shared" si="3"/>
        <v>146255.84034138251</v>
      </c>
      <c r="Y33" s="212">
        <f t="shared" si="3"/>
        <v>130584.49651182609</v>
      </c>
      <c r="Z33" s="212">
        <f t="shared" si="3"/>
        <v>118858.94330973324</v>
      </c>
      <c r="AA33" s="212">
        <f t="shared" si="3"/>
        <v>109106.72767542138</v>
      </c>
      <c r="AB33" s="212">
        <f t="shared" si="3"/>
        <v>99354.512041109541</v>
      </c>
      <c r="AC33" s="212">
        <f t="shared" si="3"/>
        <v>89602.296406797686</v>
      </c>
      <c r="AD33" s="212">
        <f t="shared" si="3"/>
        <v>79850.080772485846</v>
      </c>
      <c r="AE33" s="212">
        <f t="shared" si="3"/>
        <v>70097.865138174006</v>
      </c>
      <c r="AF33" s="212">
        <f t="shared" si="3"/>
        <v>60345.649503862158</v>
      </c>
      <c r="AG33" s="212">
        <f t="shared" si="3"/>
        <v>50593.43386955031</v>
      </c>
      <c r="AH33" s="212">
        <f t="shared" si="3"/>
        <v>40841.218235238463</v>
      </c>
      <c r="AI33" s="212">
        <f t="shared" si="3"/>
        <v>31089.002600926618</v>
      </c>
      <c r="AJ33" s="212">
        <f t="shared" si="3"/>
        <v>21336.786966614778</v>
      </c>
      <c r="AK33" s="212">
        <f t="shared" si="3"/>
        <v>11584.571332302936</v>
      </c>
      <c r="AL33" s="212">
        <f t="shared" si="3"/>
        <v>1832.355697991095</v>
      </c>
      <c r="AM33" s="212">
        <f t="shared" si="3"/>
        <v>-7919.8599363207486</v>
      </c>
      <c r="AN33" s="212">
        <f t="shared" si="3"/>
        <v>-17672.075570632587</v>
      </c>
      <c r="AO33" s="212">
        <f t="shared" si="3"/>
        <v>-25473.848078082057</v>
      </c>
      <c r="AP33" s="166"/>
    </row>
    <row r="34" spans="1:42">
      <c r="A34" s="139">
        <f>A33+1</f>
        <v>5</v>
      </c>
      <c r="B34" s="135"/>
      <c r="C34" s="135" t="s">
        <v>14</v>
      </c>
      <c r="D34" s="165"/>
      <c r="E34" s="429">
        <f>E49*$F12</f>
        <v>791063.93221438478</v>
      </c>
      <c r="F34" s="213">
        <f t="shared" ref="F34:AO34" si="4">F49*$F12</f>
        <v>760113.77431250853</v>
      </c>
      <c r="G34" s="213">
        <f t="shared" si="4"/>
        <v>725044.82404008252</v>
      </c>
      <c r="H34" s="213">
        <f t="shared" si="4"/>
        <v>691442.14696550847</v>
      </c>
      <c r="I34" s="213">
        <f t="shared" si="4"/>
        <v>659195.98367474379</v>
      </c>
      <c r="J34" s="213">
        <f t="shared" si="4"/>
        <v>628205.01778559538</v>
      </c>
      <c r="K34" s="213">
        <f t="shared" si="4"/>
        <v>598374.96877574432</v>
      </c>
      <c r="L34" s="213">
        <f t="shared" si="4"/>
        <v>569618.5919827465</v>
      </c>
      <c r="M34" s="213">
        <f t="shared" si="4"/>
        <v>541461.67045105854</v>
      </c>
      <c r="N34" s="213">
        <f t="shared" si="4"/>
        <v>513390.58640983998</v>
      </c>
      <c r="O34" s="213">
        <f t="shared" si="4"/>
        <v>485319.50236862141</v>
      </c>
      <c r="P34" s="213">
        <f t="shared" si="4"/>
        <v>457248.41832740279</v>
      </c>
      <c r="Q34" s="213">
        <f t="shared" si="4"/>
        <v>429177.33428618417</v>
      </c>
      <c r="R34" s="213">
        <f t="shared" si="4"/>
        <v>401106.25024496554</v>
      </c>
      <c r="S34" s="213">
        <f t="shared" si="4"/>
        <v>373035.16620374698</v>
      </c>
      <c r="T34" s="213">
        <f t="shared" si="4"/>
        <v>344964.08216252836</v>
      </c>
      <c r="U34" s="213">
        <f t="shared" si="4"/>
        <v>316892.99812130973</v>
      </c>
      <c r="V34" s="213">
        <f t="shared" si="4"/>
        <v>288821.91408009117</v>
      </c>
      <c r="W34" s="213">
        <f t="shared" si="4"/>
        <v>260750.83003887255</v>
      </c>
      <c r="X34" s="213">
        <f t="shared" si="4"/>
        <v>232679.74599765395</v>
      </c>
      <c r="Y34" s="213">
        <f t="shared" si="4"/>
        <v>207748.06263245057</v>
      </c>
      <c r="Z34" s="213">
        <f t="shared" si="4"/>
        <v>189093.77344730284</v>
      </c>
      <c r="AA34" s="213">
        <f t="shared" si="4"/>
        <v>173578.88493817035</v>
      </c>
      <c r="AB34" s="213">
        <f t="shared" si="4"/>
        <v>158063.99642903788</v>
      </c>
      <c r="AC34" s="213">
        <f t="shared" si="4"/>
        <v>142549.10791990539</v>
      </c>
      <c r="AD34" s="213">
        <f t="shared" si="4"/>
        <v>127034.21941077292</v>
      </c>
      <c r="AE34" s="213">
        <f t="shared" si="4"/>
        <v>111519.33090164044</v>
      </c>
      <c r="AF34" s="213">
        <f t="shared" si="4"/>
        <v>96004.442392507961</v>
      </c>
      <c r="AG34" s="213">
        <f t="shared" si="4"/>
        <v>80489.553883375484</v>
      </c>
      <c r="AH34" s="213">
        <f t="shared" si="4"/>
        <v>64974.665374242999</v>
      </c>
      <c r="AI34" s="213">
        <f t="shared" si="4"/>
        <v>49459.776865110522</v>
      </c>
      <c r="AJ34" s="213">
        <f t="shared" si="4"/>
        <v>33944.888355978052</v>
      </c>
      <c r="AK34" s="213">
        <f t="shared" si="4"/>
        <v>18429.999846845578</v>
      </c>
      <c r="AL34" s="213">
        <f t="shared" si="4"/>
        <v>2915.1113377131051</v>
      </c>
      <c r="AM34" s="213">
        <f t="shared" si="4"/>
        <v>-12599.77717141937</v>
      </c>
      <c r="AN34" s="213">
        <f t="shared" si="4"/>
        <v>-28114.66568055184</v>
      </c>
      <c r="AO34" s="213">
        <f t="shared" si="4"/>
        <v>-40526.576487857812</v>
      </c>
      <c r="AP34" s="166"/>
    </row>
    <row r="35" spans="1:42">
      <c r="A35" s="139">
        <f>A34+1</f>
        <v>6</v>
      </c>
      <c r="B35" s="135"/>
      <c r="C35" s="135" t="s">
        <v>64</v>
      </c>
      <c r="D35" s="165"/>
      <c r="E35" s="428">
        <f>E32+E33+E34</f>
        <v>1306331.7656125301</v>
      </c>
      <c r="F35" s="212">
        <f>F32+F33+F34</f>
        <v>1255221.8960160643</v>
      </c>
      <c r="G35" s="212">
        <f>G32+G33+G34</f>
        <v>1197310.415209048</v>
      </c>
      <c r="H35" s="212">
        <f t="shared" ref="H35:AN35" si="5">H32+H33+H34</f>
        <v>1141820.2801080081</v>
      </c>
      <c r="I35" s="212">
        <f t="shared" si="5"/>
        <v>1088570.2383472386</v>
      </c>
      <c r="J35" s="212">
        <f t="shared" si="5"/>
        <v>1037392.9800507026</v>
      </c>
      <c r="K35" s="212">
        <f t="shared" si="5"/>
        <v>988132.81408375478</v>
      </c>
      <c r="L35" s="212">
        <f t="shared" si="5"/>
        <v>940645.66805314098</v>
      </c>
      <c r="M35" s="212">
        <f t="shared" si="5"/>
        <v>894148.43878907803</v>
      </c>
      <c r="N35" s="212">
        <f t="shared" si="5"/>
        <v>847792.95816999092</v>
      </c>
      <c r="O35" s="212">
        <f t="shared" si="5"/>
        <v>801437.4775509038</v>
      </c>
      <c r="P35" s="212">
        <f t="shared" si="5"/>
        <v>755081.99693181657</v>
      </c>
      <c r="Q35" s="212">
        <f t="shared" si="5"/>
        <v>708726.51631272933</v>
      </c>
      <c r="R35" s="212">
        <f t="shared" si="5"/>
        <v>662371.0356936421</v>
      </c>
      <c r="S35" s="212">
        <f t="shared" si="5"/>
        <v>616015.55507455498</v>
      </c>
      <c r="T35" s="212">
        <f t="shared" si="5"/>
        <v>569660.07445546775</v>
      </c>
      <c r="U35" s="212">
        <f t="shared" si="5"/>
        <v>523304.59383638058</v>
      </c>
      <c r="V35" s="212">
        <f t="shared" si="5"/>
        <v>476949.1132172934</v>
      </c>
      <c r="W35" s="212">
        <f t="shared" si="5"/>
        <v>430593.63259820623</v>
      </c>
      <c r="X35" s="212">
        <f t="shared" si="5"/>
        <v>384238.15197911905</v>
      </c>
      <c r="Y35" s="212">
        <f t="shared" si="5"/>
        <v>343066.95376889373</v>
      </c>
      <c r="Z35" s="212">
        <f t="shared" si="5"/>
        <v>312261.99662811408</v>
      </c>
      <c r="AA35" s="212">
        <f t="shared" si="5"/>
        <v>286641.32189619628</v>
      </c>
      <c r="AB35" s="212">
        <f t="shared" si="5"/>
        <v>261020.64716427855</v>
      </c>
      <c r="AC35" s="212">
        <f t="shared" si="5"/>
        <v>235399.97243236078</v>
      </c>
      <c r="AD35" s="212">
        <f t="shared" si="5"/>
        <v>209779.29770044304</v>
      </c>
      <c r="AE35" s="212">
        <f t="shared" si="5"/>
        <v>184158.62296852528</v>
      </c>
      <c r="AF35" s="212">
        <f t="shared" si="5"/>
        <v>158537.94823660754</v>
      </c>
      <c r="AG35" s="212">
        <f t="shared" si="5"/>
        <v>132917.2735046898</v>
      </c>
      <c r="AH35" s="212">
        <f t="shared" si="5"/>
        <v>107296.59877277203</v>
      </c>
      <c r="AI35" s="212">
        <f t="shared" si="5"/>
        <v>81675.924040854283</v>
      </c>
      <c r="AJ35" s="212">
        <f t="shared" si="5"/>
        <v>56055.249308936545</v>
      </c>
      <c r="AK35" s="212">
        <f t="shared" si="5"/>
        <v>30434.574577018804</v>
      </c>
      <c r="AL35" s="212">
        <f t="shared" si="5"/>
        <v>4813.899845101063</v>
      </c>
      <c r="AM35" s="212">
        <f t="shared" si="5"/>
        <v>-20806.774886816682</v>
      </c>
      <c r="AN35" s="212">
        <f t="shared" si="5"/>
        <v>-46427.449618734419</v>
      </c>
      <c r="AO35" s="212">
        <f>AO32+AO33+AO34</f>
        <v>-66923.989404268606</v>
      </c>
      <c r="AP35" s="166"/>
    </row>
    <row r="36" spans="1:42">
      <c r="A36" s="135"/>
      <c r="B36" s="135"/>
      <c r="C36" s="135"/>
      <c r="D36" s="165"/>
      <c r="E36" s="428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166"/>
    </row>
    <row r="37" spans="1:42">
      <c r="A37" s="139">
        <f>A35+1</f>
        <v>7</v>
      </c>
      <c r="B37" s="135" t="s">
        <v>154</v>
      </c>
      <c r="C37" s="135"/>
      <c r="D37" s="165"/>
      <c r="E37" s="430">
        <f>E27+E29+E35</f>
        <v>2239709.744717387</v>
      </c>
      <c r="F37" s="214">
        <f>F27+F29+F35</f>
        <v>2171934.4054814493</v>
      </c>
      <c r="G37" s="214">
        <f t="shared" ref="G37:AO37" si="6">G27+G29+G35</f>
        <v>2095139.6437585112</v>
      </c>
      <c r="H37" s="214">
        <f t="shared" si="6"/>
        <v>2021555.75946347</v>
      </c>
      <c r="I37" s="214">
        <f t="shared" si="6"/>
        <v>1950942.3990076734</v>
      </c>
      <c r="J37" s="214">
        <f t="shared" si="6"/>
        <v>1883077.6975400574</v>
      </c>
      <c r="K37" s="214">
        <f t="shared" si="6"/>
        <v>1817755.1974908821</v>
      </c>
      <c r="L37" s="214">
        <f t="shared" si="6"/>
        <v>1754783.8485717312</v>
      </c>
      <c r="M37" s="214">
        <f t="shared" si="6"/>
        <v>1693125.2000213745</v>
      </c>
      <c r="N37" s="214">
        <f t="shared" si="6"/>
        <v>1631654.5203031697</v>
      </c>
      <c r="O37" s="214">
        <f t="shared" si="6"/>
        <v>1570183.840584965</v>
      </c>
      <c r="P37" s="214">
        <f t="shared" si="6"/>
        <v>1508713.1608667602</v>
      </c>
      <c r="Q37" s="214">
        <f t="shared" si="6"/>
        <v>1447242.4811485549</v>
      </c>
      <c r="R37" s="214">
        <f t="shared" si="6"/>
        <v>1385771.8014303502</v>
      </c>
      <c r="S37" s="214">
        <f t="shared" si="6"/>
        <v>1324301.1217121454</v>
      </c>
      <c r="T37" s="214">
        <f t="shared" si="6"/>
        <v>1262830.4419939404</v>
      </c>
      <c r="U37" s="214">
        <f t="shared" si="6"/>
        <v>1201359.7622757356</v>
      </c>
      <c r="V37" s="214">
        <f t="shared" si="6"/>
        <v>1139889.0825575306</v>
      </c>
      <c r="W37" s="214">
        <f t="shared" si="6"/>
        <v>1078418.4028393256</v>
      </c>
      <c r="X37" s="214">
        <f t="shared" si="6"/>
        <v>1016947.7231211208</v>
      </c>
      <c r="Y37" s="214">
        <f t="shared" si="6"/>
        <v>962351.77232963219</v>
      </c>
      <c r="Z37" s="214">
        <f t="shared" si="6"/>
        <v>921502.19793531136</v>
      </c>
      <c r="AA37" s="214">
        <f t="shared" si="6"/>
        <v>887527.35246770689</v>
      </c>
      <c r="AB37" s="214">
        <f t="shared" si="6"/>
        <v>853552.50700010243</v>
      </c>
      <c r="AC37" s="214">
        <f t="shared" si="6"/>
        <v>819577.66153249796</v>
      </c>
      <c r="AD37" s="214">
        <f t="shared" si="6"/>
        <v>785602.8160648935</v>
      </c>
      <c r="AE37" s="214">
        <f t="shared" si="6"/>
        <v>751627.97059728904</v>
      </c>
      <c r="AF37" s="214">
        <f t="shared" si="6"/>
        <v>717653.12512968457</v>
      </c>
      <c r="AG37" s="214">
        <f t="shared" si="6"/>
        <v>683678.27966208011</v>
      </c>
      <c r="AH37" s="214">
        <f t="shared" si="6"/>
        <v>649703.43419447565</v>
      </c>
      <c r="AI37" s="214">
        <f t="shared" si="6"/>
        <v>615728.58872687118</v>
      </c>
      <c r="AJ37" s="214">
        <f t="shared" si="6"/>
        <v>581753.74325926672</v>
      </c>
      <c r="AK37" s="214">
        <f t="shared" si="6"/>
        <v>547778.89779166225</v>
      </c>
      <c r="AL37" s="214">
        <f t="shared" si="6"/>
        <v>513804.05232405779</v>
      </c>
      <c r="AM37" s="214">
        <f t="shared" si="6"/>
        <v>479829.20685645333</v>
      </c>
      <c r="AN37" s="214">
        <f t="shared" si="6"/>
        <v>445854.36138884892</v>
      </c>
      <c r="AO37" s="214">
        <f t="shared" si="6"/>
        <v>215706.29415745928</v>
      </c>
      <c r="AP37" s="20"/>
    </row>
    <row r="38" spans="1:42">
      <c r="A38" s="139">
        <f>A37+1</f>
        <v>8</v>
      </c>
      <c r="B38" s="135" t="s">
        <v>65</v>
      </c>
      <c r="C38" s="135"/>
      <c r="D38" s="165"/>
      <c r="E38" s="429">
        <f t="shared" ref="E38:AO38" si="7">E37/(1-$F16)-E37</f>
        <v>103327.96290620044</v>
      </c>
      <c r="F38" s="213">
        <f t="shared" si="7"/>
        <v>100201.17928834818</v>
      </c>
      <c r="G38" s="213">
        <f t="shared" si="7"/>
        <v>96658.288827022072</v>
      </c>
      <c r="H38" s="213">
        <f t="shared" si="7"/>
        <v>93263.530696033966</v>
      </c>
      <c r="I38" s="213">
        <f t="shared" si="7"/>
        <v>90005.816294841003</v>
      </c>
      <c r="J38" s="213">
        <f t="shared" si="7"/>
        <v>86874.909992171451</v>
      </c>
      <c r="K38" s="213">
        <f t="shared" si="7"/>
        <v>83861.286964481696</v>
      </c>
      <c r="L38" s="213">
        <f t="shared" si="7"/>
        <v>80956.133195955073</v>
      </c>
      <c r="M38" s="213">
        <f t="shared" si="7"/>
        <v>78111.540245781653</v>
      </c>
      <c r="N38" s="213">
        <f t="shared" si="7"/>
        <v>75275.619149879552</v>
      </c>
      <c r="O38" s="213">
        <f t="shared" si="7"/>
        <v>72439.698053977452</v>
      </c>
      <c r="P38" s="213">
        <f t="shared" si="7"/>
        <v>69603.776958075352</v>
      </c>
      <c r="Q38" s="213">
        <f t="shared" si="7"/>
        <v>66767.855862173252</v>
      </c>
      <c r="R38" s="213">
        <f t="shared" si="7"/>
        <v>63931.934766271152</v>
      </c>
      <c r="S38" s="213">
        <f t="shared" si="7"/>
        <v>61096.013670368819</v>
      </c>
      <c r="T38" s="213">
        <f t="shared" si="7"/>
        <v>58260.092574466718</v>
      </c>
      <c r="U38" s="213">
        <f t="shared" si="7"/>
        <v>55424.171478564618</v>
      </c>
      <c r="V38" s="213">
        <f t="shared" si="7"/>
        <v>52588.250382662518</v>
      </c>
      <c r="W38" s="213">
        <f t="shared" si="7"/>
        <v>49752.329286760418</v>
      </c>
      <c r="X38" s="213">
        <f t="shared" si="7"/>
        <v>46916.408190858318</v>
      </c>
      <c r="Y38" s="213">
        <f t="shared" si="7"/>
        <v>44397.649502810789</v>
      </c>
      <c r="Z38" s="213">
        <f t="shared" si="7"/>
        <v>42513.073468926945</v>
      </c>
      <c r="AA38" s="213">
        <f t="shared" si="7"/>
        <v>40945.659842897672</v>
      </c>
      <c r="AB38" s="213">
        <f t="shared" si="7"/>
        <v>39378.2462168684</v>
      </c>
      <c r="AC38" s="213">
        <f t="shared" si="7"/>
        <v>37810.832590839243</v>
      </c>
      <c r="AD38" s="213">
        <f t="shared" si="7"/>
        <v>36243.418964809971</v>
      </c>
      <c r="AE38" s="213">
        <f t="shared" si="7"/>
        <v>34676.005338780698</v>
      </c>
      <c r="AF38" s="213">
        <f t="shared" si="7"/>
        <v>33108.591712751426</v>
      </c>
      <c r="AG38" s="213">
        <f t="shared" si="7"/>
        <v>31541.178086722153</v>
      </c>
      <c r="AH38" s="213">
        <f t="shared" si="7"/>
        <v>29973.764460692997</v>
      </c>
      <c r="AI38" s="213">
        <f t="shared" si="7"/>
        <v>28406.350834663725</v>
      </c>
      <c r="AJ38" s="213">
        <f t="shared" si="7"/>
        <v>26838.937208634452</v>
      </c>
      <c r="AK38" s="213">
        <f t="shared" si="7"/>
        <v>25271.523582605179</v>
      </c>
      <c r="AL38" s="213">
        <f t="shared" si="7"/>
        <v>23704.109956575907</v>
      </c>
      <c r="AM38" s="213">
        <f t="shared" si="7"/>
        <v>22136.696330546692</v>
      </c>
      <c r="AN38" s="213">
        <f t="shared" si="7"/>
        <v>20569.282704517478</v>
      </c>
      <c r="AO38" s="213">
        <f t="shared" si="7"/>
        <v>9951.5091247452365</v>
      </c>
      <c r="AP38" s="166"/>
    </row>
    <row r="39" spans="1:42">
      <c r="A39" s="139">
        <f>A38+1</f>
        <v>9</v>
      </c>
      <c r="B39" s="135"/>
      <c r="C39" s="135" t="s">
        <v>155</v>
      </c>
      <c r="D39" s="165"/>
      <c r="E39" s="430">
        <f>SUM(E37:E38)</f>
        <v>2343037.7076235875</v>
      </c>
      <c r="F39" s="214">
        <f t="shared" ref="F39:AO39" si="8">SUM(F37:F38)</f>
        <v>2272135.5847697975</v>
      </c>
      <c r="G39" s="214">
        <f t="shared" si="8"/>
        <v>2191797.9325855332</v>
      </c>
      <c r="H39" s="214">
        <f t="shared" si="8"/>
        <v>2114819.2901595039</v>
      </c>
      <c r="I39" s="214">
        <f t="shared" si="8"/>
        <v>2040948.2153025144</v>
      </c>
      <c r="J39" s="214">
        <f t="shared" si="8"/>
        <v>1969952.6075322288</v>
      </c>
      <c r="K39" s="214">
        <f t="shared" si="8"/>
        <v>1901616.4844553638</v>
      </c>
      <c r="L39" s="214">
        <f t="shared" si="8"/>
        <v>1835739.9817676863</v>
      </c>
      <c r="M39" s="214">
        <f t="shared" si="8"/>
        <v>1771236.7402671562</v>
      </c>
      <c r="N39" s="214">
        <f t="shared" si="8"/>
        <v>1706930.1394530493</v>
      </c>
      <c r="O39" s="214">
        <f t="shared" si="8"/>
        <v>1642623.5386389424</v>
      </c>
      <c r="P39" s="214">
        <f t="shared" si="8"/>
        <v>1578316.9378248355</v>
      </c>
      <c r="Q39" s="214">
        <f t="shared" si="8"/>
        <v>1514010.3370107282</v>
      </c>
      <c r="R39" s="214">
        <f t="shared" si="8"/>
        <v>1449703.7361966213</v>
      </c>
      <c r="S39" s="214">
        <f t="shared" si="8"/>
        <v>1385397.1353825142</v>
      </c>
      <c r="T39" s="214">
        <f t="shared" si="8"/>
        <v>1321090.5345684071</v>
      </c>
      <c r="U39" s="214">
        <f t="shared" si="8"/>
        <v>1256783.9337543002</v>
      </c>
      <c r="V39" s="214">
        <f t="shared" si="8"/>
        <v>1192477.3329401931</v>
      </c>
      <c r="W39" s="214">
        <f t="shared" si="8"/>
        <v>1128170.732126086</v>
      </c>
      <c r="X39" s="214">
        <f t="shared" si="8"/>
        <v>1063864.1313119791</v>
      </c>
      <c r="Y39" s="214">
        <f t="shared" si="8"/>
        <v>1006749.421832443</v>
      </c>
      <c r="Z39" s="214">
        <f t="shared" si="8"/>
        <v>964015.2714042383</v>
      </c>
      <c r="AA39" s="214">
        <f t="shared" si="8"/>
        <v>928473.01231060456</v>
      </c>
      <c r="AB39" s="214">
        <f t="shared" si="8"/>
        <v>892930.75321697083</v>
      </c>
      <c r="AC39" s="214">
        <f t="shared" si="8"/>
        <v>857388.49412333721</v>
      </c>
      <c r="AD39" s="214">
        <f t="shared" si="8"/>
        <v>821846.23502970347</v>
      </c>
      <c r="AE39" s="214">
        <f t="shared" si="8"/>
        <v>786303.97593606974</v>
      </c>
      <c r="AF39" s="214">
        <f t="shared" si="8"/>
        <v>750761.716842436</v>
      </c>
      <c r="AG39" s="214">
        <f t="shared" si="8"/>
        <v>715219.45774880226</v>
      </c>
      <c r="AH39" s="214">
        <f t="shared" si="8"/>
        <v>679677.19865516864</v>
      </c>
      <c r="AI39" s="214">
        <f t="shared" si="8"/>
        <v>644134.93956153491</v>
      </c>
      <c r="AJ39" s="214">
        <f t="shared" si="8"/>
        <v>608592.68046790117</v>
      </c>
      <c r="AK39" s="214">
        <f t="shared" si="8"/>
        <v>573050.42137426743</v>
      </c>
      <c r="AL39" s="214">
        <f t="shared" si="8"/>
        <v>537508.1622806337</v>
      </c>
      <c r="AM39" s="214">
        <f t="shared" si="8"/>
        <v>501965.90318700002</v>
      </c>
      <c r="AN39" s="214">
        <f t="shared" si="8"/>
        <v>466423.6440933664</v>
      </c>
      <c r="AO39" s="214">
        <f t="shared" si="8"/>
        <v>225657.80328220452</v>
      </c>
      <c r="AP39" s="166"/>
    </row>
    <row r="40" spans="1:42">
      <c r="A40" s="139">
        <f t="shared" ref="A40:A62" si="9">A39+1</f>
        <v>10</v>
      </c>
      <c r="B40" s="135"/>
      <c r="C40" s="135"/>
      <c r="D40" s="165"/>
      <c r="E40" s="430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166"/>
    </row>
    <row r="41" spans="1:42">
      <c r="A41" s="139">
        <f t="shared" si="9"/>
        <v>11</v>
      </c>
      <c r="B41" s="135"/>
      <c r="C41" s="135"/>
      <c r="D41" s="165"/>
      <c r="E41" s="428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166"/>
    </row>
    <row r="42" spans="1:42">
      <c r="A42" s="139">
        <f t="shared" si="9"/>
        <v>12</v>
      </c>
      <c r="B42" s="135" t="s">
        <v>66</v>
      </c>
      <c r="C42" s="135"/>
      <c r="D42" s="165"/>
      <c r="E42" s="429">
        <f>E39</f>
        <v>2343037.7076235875</v>
      </c>
      <c r="F42" s="213">
        <f>F39</f>
        <v>2272135.5847697975</v>
      </c>
      <c r="G42" s="213">
        <f t="shared" ref="G42:AO42" si="10">G39</f>
        <v>2191797.9325855332</v>
      </c>
      <c r="H42" s="213">
        <f t="shared" si="10"/>
        <v>2114819.2901595039</v>
      </c>
      <c r="I42" s="213">
        <f t="shared" si="10"/>
        <v>2040948.2153025144</v>
      </c>
      <c r="J42" s="213">
        <f t="shared" si="10"/>
        <v>1969952.6075322288</v>
      </c>
      <c r="K42" s="213">
        <f t="shared" si="10"/>
        <v>1901616.4844553638</v>
      </c>
      <c r="L42" s="213">
        <f t="shared" si="10"/>
        <v>1835739.9817676863</v>
      </c>
      <c r="M42" s="213">
        <f t="shared" si="10"/>
        <v>1771236.7402671562</v>
      </c>
      <c r="N42" s="213">
        <f t="shared" si="10"/>
        <v>1706930.1394530493</v>
      </c>
      <c r="O42" s="213">
        <f t="shared" si="10"/>
        <v>1642623.5386389424</v>
      </c>
      <c r="P42" s="213">
        <f t="shared" si="10"/>
        <v>1578316.9378248355</v>
      </c>
      <c r="Q42" s="213">
        <f t="shared" si="10"/>
        <v>1514010.3370107282</v>
      </c>
      <c r="R42" s="213">
        <f t="shared" si="10"/>
        <v>1449703.7361966213</v>
      </c>
      <c r="S42" s="213">
        <f t="shared" si="10"/>
        <v>1385397.1353825142</v>
      </c>
      <c r="T42" s="213">
        <f t="shared" si="10"/>
        <v>1321090.5345684071</v>
      </c>
      <c r="U42" s="213">
        <f t="shared" si="10"/>
        <v>1256783.9337543002</v>
      </c>
      <c r="V42" s="213">
        <f t="shared" si="10"/>
        <v>1192477.3329401931</v>
      </c>
      <c r="W42" s="213">
        <f t="shared" si="10"/>
        <v>1128170.732126086</v>
      </c>
      <c r="X42" s="213">
        <f t="shared" si="10"/>
        <v>1063864.1313119791</v>
      </c>
      <c r="Y42" s="213">
        <f t="shared" si="10"/>
        <v>1006749.421832443</v>
      </c>
      <c r="Z42" s="213">
        <f t="shared" si="10"/>
        <v>964015.2714042383</v>
      </c>
      <c r="AA42" s="213">
        <f t="shared" si="10"/>
        <v>928473.01231060456</v>
      </c>
      <c r="AB42" s="213">
        <f t="shared" si="10"/>
        <v>892930.75321697083</v>
      </c>
      <c r="AC42" s="213">
        <f t="shared" si="10"/>
        <v>857388.49412333721</v>
      </c>
      <c r="AD42" s="213">
        <f t="shared" si="10"/>
        <v>821846.23502970347</v>
      </c>
      <c r="AE42" s="213">
        <f t="shared" si="10"/>
        <v>786303.97593606974</v>
      </c>
      <c r="AF42" s="213">
        <f t="shared" si="10"/>
        <v>750761.716842436</v>
      </c>
      <c r="AG42" s="213">
        <f t="shared" si="10"/>
        <v>715219.45774880226</v>
      </c>
      <c r="AH42" s="213">
        <f t="shared" si="10"/>
        <v>679677.19865516864</v>
      </c>
      <c r="AI42" s="213">
        <f t="shared" si="10"/>
        <v>644134.93956153491</v>
      </c>
      <c r="AJ42" s="213">
        <f t="shared" si="10"/>
        <v>608592.68046790117</v>
      </c>
      <c r="AK42" s="213">
        <f t="shared" si="10"/>
        <v>573050.42137426743</v>
      </c>
      <c r="AL42" s="213">
        <f t="shared" si="10"/>
        <v>537508.1622806337</v>
      </c>
      <c r="AM42" s="213">
        <f t="shared" si="10"/>
        <v>501965.90318700002</v>
      </c>
      <c r="AN42" s="213">
        <f t="shared" si="10"/>
        <v>466423.6440933664</v>
      </c>
      <c r="AO42" s="213">
        <f t="shared" si="10"/>
        <v>225657.80328220452</v>
      </c>
      <c r="AP42" s="166"/>
    </row>
    <row r="43" spans="1:42">
      <c r="A43" s="139">
        <f t="shared" si="9"/>
        <v>13</v>
      </c>
      <c r="B43" s="135"/>
      <c r="C43" s="135"/>
      <c r="D43" s="165"/>
      <c r="E43" s="431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165"/>
    </row>
    <row r="44" spans="1:42" outlineLevel="1">
      <c r="A44" s="139">
        <f t="shared" si="9"/>
        <v>14</v>
      </c>
      <c r="B44" s="135"/>
      <c r="C44" s="135"/>
      <c r="D44" s="165"/>
      <c r="E44" s="432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165"/>
    </row>
    <row r="45" spans="1:42" outlineLevel="1">
      <c r="A45" s="139">
        <f t="shared" si="9"/>
        <v>15</v>
      </c>
      <c r="B45" s="135" t="s">
        <v>67</v>
      </c>
      <c r="C45" s="165"/>
      <c r="D45" s="165"/>
      <c r="E45" s="433">
        <f>+E42/$F$22</f>
        <v>0.13706843764029639</v>
      </c>
      <c r="F45" s="217">
        <f t="shared" ref="F45:AO45" si="11">+F42/$F$22</f>
        <v>0.13292064131020395</v>
      </c>
      <c r="G45" s="217">
        <f t="shared" si="11"/>
        <v>0.128220863567508</v>
      </c>
      <c r="H45" s="217">
        <f t="shared" si="11"/>
        <v>0.12371758894470711</v>
      </c>
      <c r="I45" s="217">
        <f t="shared" si="11"/>
        <v>0.11939610799520649</v>
      </c>
      <c r="J45" s="217">
        <f t="shared" si="11"/>
        <v>0.11524284276830317</v>
      </c>
      <c r="K45" s="217">
        <f t="shared" si="11"/>
        <v>0.11124515822653749</v>
      </c>
      <c r="L45" s="217">
        <f t="shared" si="11"/>
        <v>0.10739136224569305</v>
      </c>
      <c r="M45" s="217">
        <f t="shared" si="11"/>
        <v>0.10361790247317421</v>
      </c>
      <c r="N45" s="217">
        <f t="shared" si="11"/>
        <v>9.9855946242223145E-2</v>
      </c>
      <c r="O45" s="217">
        <f t="shared" si="11"/>
        <v>9.6093990011272085E-2</v>
      </c>
      <c r="P45" s="217">
        <f t="shared" si="11"/>
        <v>9.2332033780321024E-2</v>
      </c>
      <c r="Q45" s="217">
        <f t="shared" si="11"/>
        <v>8.8570077549369935E-2</v>
      </c>
      <c r="R45" s="217">
        <f t="shared" si="11"/>
        <v>8.4808121318418889E-2</v>
      </c>
      <c r="S45" s="217">
        <f t="shared" si="11"/>
        <v>8.1046165087467814E-2</v>
      </c>
      <c r="T45" s="217">
        <f t="shared" si="11"/>
        <v>7.728420885651674E-2</v>
      </c>
      <c r="U45" s="217">
        <f t="shared" si="11"/>
        <v>7.3522252625565679E-2</v>
      </c>
      <c r="V45" s="217">
        <f t="shared" si="11"/>
        <v>6.9760296394614604E-2</v>
      </c>
      <c r="W45" s="217">
        <f t="shared" si="11"/>
        <v>6.599834016366353E-2</v>
      </c>
      <c r="X45" s="217">
        <f t="shared" si="11"/>
        <v>6.2236383932712469E-2</v>
      </c>
      <c r="Y45" s="217">
        <f t="shared" si="11"/>
        <v>5.8895155590903331E-2</v>
      </c>
      <c r="Z45" s="217">
        <f t="shared" si="11"/>
        <v>5.6395194444729395E-2</v>
      </c>
      <c r="AA45" s="217">
        <f t="shared" si="11"/>
        <v>5.4315961187697388E-2</v>
      </c>
      <c r="AB45" s="217">
        <f t="shared" si="11"/>
        <v>5.2236727930665389E-2</v>
      </c>
      <c r="AC45" s="217">
        <f t="shared" si="11"/>
        <v>5.0157494673633389E-2</v>
      </c>
      <c r="AD45" s="217">
        <f t="shared" si="11"/>
        <v>4.8078261416601382E-2</v>
      </c>
      <c r="AE45" s="217">
        <f t="shared" si="11"/>
        <v>4.5999028159569383E-2</v>
      </c>
      <c r="AF45" s="217">
        <f t="shared" si="11"/>
        <v>4.3919794902537376E-2</v>
      </c>
      <c r="AG45" s="217">
        <f t="shared" si="11"/>
        <v>4.184056164550537E-2</v>
      </c>
      <c r="AH45" s="217">
        <f t="shared" si="11"/>
        <v>3.976132838847337E-2</v>
      </c>
      <c r="AI45" s="217">
        <f t="shared" si="11"/>
        <v>3.768209513144137E-2</v>
      </c>
      <c r="AJ45" s="217">
        <f t="shared" si="11"/>
        <v>3.5602861874409364E-2</v>
      </c>
      <c r="AK45" s="217">
        <f t="shared" si="11"/>
        <v>3.3523628617377357E-2</v>
      </c>
      <c r="AL45" s="217">
        <f t="shared" si="11"/>
        <v>3.1444395360345358E-2</v>
      </c>
      <c r="AM45" s="217">
        <f t="shared" si="11"/>
        <v>2.9365162103313355E-2</v>
      </c>
      <c r="AN45" s="217">
        <f t="shared" si="11"/>
        <v>2.7285928846281358E-2</v>
      </c>
      <c r="AO45" s="217">
        <f t="shared" si="11"/>
        <v>1.3201051966254639E-2</v>
      </c>
      <c r="AP45" s="165"/>
    </row>
    <row r="46" spans="1:42" outlineLevel="1">
      <c r="A46" s="139">
        <f t="shared" si="9"/>
        <v>16</v>
      </c>
      <c r="B46" s="135"/>
      <c r="C46" s="135"/>
      <c r="D46" s="165"/>
      <c r="E46" s="432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165"/>
    </row>
    <row r="47" spans="1:42" outlineLevel="1">
      <c r="A47" s="139">
        <f t="shared" si="9"/>
        <v>17</v>
      </c>
      <c r="B47" s="135"/>
      <c r="C47" s="135"/>
      <c r="D47" s="165"/>
      <c r="E47" s="430">
        <f>+E27/2</f>
        <v>253710.23857163254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165"/>
    </row>
    <row r="48" spans="1:42">
      <c r="A48" s="139">
        <f t="shared" si="9"/>
        <v>18</v>
      </c>
      <c r="B48" s="135"/>
      <c r="C48" s="135"/>
      <c r="D48" s="165"/>
      <c r="E48" s="430">
        <f>+E60/2</f>
        <v>23380.304805571534</v>
      </c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165"/>
    </row>
    <row r="49" spans="1:43">
      <c r="A49" s="139">
        <f t="shared" si="9"/>
        <v>19</v>
      </c>
      <c r="B49" s="21" t="s">
        <v>68</v>
      </c>
      <c r="C49" s="135"/>
      <c r="D49" s="165"/>
      <c r="E49" s="430">
        <f>F22-E27/2-E60/2</f>
        <v>16816835.293673147</v>
      </c>
      <c r="F49" s="214">
        <f>+E49-E27/2-F27/2-E60/2-F60/2</f>
        <v>16158881.256643465</v>
      </c>
      <c r="G49" s="214">
        <f t="shared" ref="G49:AO49" si="12">+F49-F27/2-G27/2-F60/2-G60/2</f>
        <v>15413367.857994951</v>
      </c>
      <c r="H49" s="214">
        <f t="shared" si="12"/>
        <v>14699025.233110299</v>
      </c>
      <c r="I49" s="214">
        <f t="shared" si="12"/>
        <v>14013520.061112752</v>
      </c>
      <c r="J49" s="214">
        <f t="shared" si="12"/>
        <v>13354698.507346841</v>
      </c>
      <c r="K49" s="214">
        <f t="shared" si="12"/>
        <v>12720556.30900817</v>
      </c>
      <c r="L49" s="214">
        <f t="shared" si="12"/>
        <v>12109238.77514342</v>
      </c>
      <c r="M49" s="214">
        <f t="shared" si="12"/>
        <v>11510664.762990192</v>
      </c>
      <c r="N49" s="214">
        <f t="shared" si="12"/>
        <v>10913915.527420068</v>
      </c>
      <c r="O49" s="214">
        <f t="shared" si="12"/>
        <v>10317166.291849945</v>
      </c>
      <c r="P49" s="214">
        <f t="shared" si="12"/>
        <v>9720417.0562798213</v>
      </c>
      <c r="Q49" s="214">
        <f t="shared" si="12"/>
        <v>9123667.8207096979</v>
      </c>
      <c r="R49" s="214">
        <f t="shared" si="12"/>
        <v>8526918.5851395745</v>
      </c>
      <c r="S49" s="214">
        <f t="shared" si="12"/>
        <v>7930169.3495694511</v>
      </c>
      <c r="T49" s="214">
        <f t="shared" si="12"/>
        <v>7333420.1139993276</v>
      </c>
      <c r="U49" s="214">
        <f t="shared" si="12"/>
        <v>6736670.8784292042</v>
      </c>
      <c r="V49" s="214">
        <f t="shared" si="12"/>
        <v>6139921.6428590808</v>
      </c>
      <c r="W49" s="214">
        <f t="shared" si="12"/>
        <v>5543172.4072889574</v>
      </c>
      <c r="X49" s="214">
        <f t="shared" si="12"/>
        <v>4946423.171718834</v>
      </c>
      <c r="Y49" s="214">
        <f t="shared" si="12"/>
        <v>4416412.896098014</v>
      </c>
      <c r="Z49" s="214">
        <f t="shared" si="12"/>
        <v>4019850.6260055876</v>
      </c>
      <c r="AA49" s="214">
        <f t="shared" si="12"/>
        <v>3690027.3158624652</v>
      </c>
      <c r="AB49" s="214">
        <f t="shared" si="12"/>
        <v>3360204.0057193427</v>
      </c>
      <c r="AC49" s="214">
        <f t="shared" si="12"/>
        <v>3030380.6955762203</v>
      </c>
      <c r="AD49" s="214">
        <f t="shared" si="12"/>
        <v>2700557.3854330978</v>
      </c>
      <c r="AE49" s="214">
        <f t="shared" si="12"/>
        <v>2370734.0752899754</v>
      </c>
      <c r="AF49" s="214">
        <f t="shared" si="12"/>
        <v>2040910.7651468529</v>
      </c>
      <c r="AG49" s="214">
        <f t="shared" si="12"/>
        <v>1711087.4550037305</v>
      </c>
      <c r="AH49" s="214">
        <f t="shared" si="12"/>
        <v>1381264.144860608</v>
      </c>
      <c r="AI49" s="214">
        <f t="shared" si="12"/>
        <v>1051440.8347174856</v>
      </c>
      <c r="AJ49" s="214">
        <f t="shared" si="12"/>
        <v>721617.52457436337</v>
      </c>
      <c r="AK49" s="214">
        <f t="shared" si="12"/>
        <v>391794.21443124104</v>
      </c>
      <c r="AL49" s="214">
        <f t="shared" si="12"/>
        <v>61970.904288118734</v>
      </c>
      <c r="AM49" s="214">
        <f t="shared" si="12"/>
        <v>-267852.40585500363</v>
      </c>
      <c r="AN49" s="214">
        <f t="shared" si="12"/>
        <v>-597675.71599812584</v>
      </c>
      <c r="AO49" s="214">
        <f t="shared" si="12"/>
        <v>-861534.36411262362</v>
      </c>
      <c r="AP49" s="166"/>
    </row>
    <row r="50" spans="1:43">
      <c r="A50" s="139">
        <f t="shared" si="9"/>
        <v>20</v>
      </c>
      <c r="B50" s="135"/>
      <c r="C50" s="135"/>
      <c r="D50" s="165"/>
      <c r="E50" s="434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166"/>
    </row>
    <row r="51" spans="1:43">
      <c r="A51" s="139">
        <f t="shared" si="9"/>
        <v>21</v>
      </c>
      <c r="B51" s="135"/>
      <c r="C51" s="135"/>
      <c r="D51" s="165"/>
      <c r="E51" s="434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166"/>
    </row>
    <row r="52" spans="1:43">
      <c r="A52" s="139">
        <f t="shared" si="9"/>
        <v>22</v>
      </c>
      <c r="B52" s="135" t="s">
        <v>69</v>
      </c>
      <c r="C52" s="135"/>
      <c r="D52" s="165"/>
      <c r="E52" s="428">
        <f>(E34)/(1-$F$15)</f>
        <v>1217021.4341759766</v>
      </c>
      <c r="F52" s="212">
        <f t="shared" ref="F52:AO52" si="13">(F34)/(1-$F$15)</f>
        <v>1169405.8066346284</v>
      </c>
      <c r="G52" s="212">
        <f t="shared" si="13"/>
        <v>1115453.5754462807</v>
      </c>
      <c r="H52" s="212">
        <f t="shared" si="13"/>
        <v>1063757.1491777054</v>
      </c>
      <c r="I52" s="212">
        <f t="shared" si="13"/>
        <v>1014147.6671919135</v>
      </c>
      <c r="J52" s="212">
        <f t="shared" si="13"/>
        <v>966469.2581316852</v>
      </c>
      <c r="K52" s="212">
        <f t="shared" si="13"/>
        <v>920576.87503960659</v>
      </c>
      <c r="L52" s="212">
        <f t="shared" si="13"/>
        <v>876336.29535807145</v>
      </c>
      <c r="M52" s="212">
        <f t="shared" si="13"/>
        <v>833017.95454009005</v>
      </c>
      <c r="N52" s="212">
        <f t="shared" si="13"/>
        <v>789831.67139975377</v>
      </c>
      <c r="O52" s="212">
        <f t="shared" si="13"/>
        <v>746645.38825941749</v>
      </c>
      <c r="P52" s="212">
        <f t="shared" si="13"/>
        <v>703459.10511908121</v>
      </c>
      <c r="Q52" s="212">
        <f t="shared" si="13"/>
        <v>660272.82197874482</v>
      </c>
      <c r="R52" s="212">
        <f t="shared" si="13"/>
        <v>617086.53883840854</v>
      </c>
      <c r="S52" s="212">
        <f t="shared" si="13"/>
        <v>573900.25569807226</v>
      </c>
      <c r="T52" s="212">
        <f t="shared" si="13"/>
        <v>530713.97255773586</v>
      </c>
      <c r="U52" s="212">
        <f t="shared" si="13"/>
        <v>487527.68941739958</v>
      </c>
      <c r="V52" s="212">
        <f t="shared" si="13"/>
        <v>444341.4062770633</v>
      </c>
      <c r="W52" s="212">
        <f t="shared" si="13"/>
        <v>401155.12313672696</v>
      </c>
      <c r="X52" s="212">
        <f t="shared" si="13"/>
        <v>357968.83999639068</v>
      </c>
      <c r="Y52" s="212">
        <f t="shared" si="13"/>
        <v>319612.40404992393</v>
      </c>
      <c r="Z52" s="212">
        <f t="shared" si="13"/>
        <v>290913.49761123513</v>
      </c>
      <c r="AA52" s="212">
        <f t="shared" si="13"/>
        <v>267044.43836641591</v>
      </c>
      <c r="AB52" s="212">
        <f t="shared" si="13"/>
        <v>243175.37912159675</v>
      </c>
      <c r="AC52" s="212">
        <f t="shared" si="13"/>
        <v>219306.31987677753</v>
      </c>
      <c r="AD52" s="212">
        <f t="shared" si="13"/>
        <v>195437.26063195831</v>
      </c>
      <c r="AE52" s="212">
        <f t="shared" si="13"/>
        <v>171568.20138713912</v>
      </c>
      <c r="AF52" s="212">
        <f t="shared" si="13"/>
        <v>147699.14214231994</v>
      </c>
      <c r="AG52" s="212">
        <f t="shared" si="13"/>
        <v>123830.08289750075</v>
      </c>
      <c r="AH52" s="212">
        <f t="shared" si="13"/>
        <v>99961.023652681528</v>
      </c>
      <c r="AI52" s="212">
        <f t="shared" si="13"/>
        <v>76091.964407862339</v>
      </c>
      <c r="AJ52" s="212">
        <f t="shared" si="13"/>
        <v>52222.905163043157</v>
      </c>
      <c r="AK52" s="212">
        <f t="shared" si="13"/>
        <v>28353.845918223964</v>
      </c>
      <c r="AL52" s="212">
        <f t="shared" si="13"/>
        <v>4484.7866734047766</v>
      </c>
      <c r="AM52" s="212">
        <f t="shared" si="13"/>
        <v>-19384.272571414414</v>
      </c>
      <c r="AN52" s="212">
        <f t="shared" si="13"/>
        <v>-43253.3318162336</v>
      </c>
      <c r="AO52" s="212">
        <f t="shared" si="13"/>
        <v>-62348.579212088938</v>
      </c>
      <c r="AP52" s="166"/>
    </row>
    <row r="53" spans="1:43">
      <c r="A53" s="139">
        <f t="shared" si="9"/>
        <v>23</v>
      </c>
      <c r="B53" s="135" t="s">
        <v>70</v>
      </c>
      <c r="C53" s="135"/>
      <c r="D53" s="165"/>
      <c r="E53" s="429">
        <f t="shared" ref="E53:AO53" si="14">E52*$F15</f>
        <v>425957.50196159177</v>
      </c>
      <c r="F53" s="213">
        <f t="shared" si="14"/>
        <v>409292.03232211992</v>
      </c>
      <c r="G53" s="213">
        <f t="shared" si="14"/>
        <v>390408.75140619819</v>
      </c>
      <c r="H53" s="213">
        <f t="shared" si="14"/>
        <v>372315.00221219688</v>
      </c>
      <c r="I53" s="213">
        <f t="shared" si="14"/>
        <v>354951.68351716967</v>
      </c>
      <c r="J53" s="213">
        <f t="shared" si="14"/>
        <v>338264.24034608982</v>
      </c>
      <c r="K53" s="213">
        <f t="shared" si="14"/>
        <v>322201.90626386227</v>
      </c>
      <c r="L53" s="213">
        <f t="shared" si="14"/>
        <v>306717.70337532501</v>
      </c>
      <c r="M53" s="213">
        <f t="shared" si="14"/>
        <v>291556.28408903151</v>
      </c>
      <c r="N53" s="213">
        <f t="shared" si="14"/>
        <v>276441.0849899138</v>
      </c>
      <c r="O53" s="213">
        <f t="shared" si="14"/>
        <v>261325.88589079611</v>
      </c>
      <c r="P53" s="213">
        <f t="shared" si="14"/>
        <v>246210.6867916784</v>
      </c>
      <c r="Q53" s="213">
        <f t="shared" si="14"/>
        <v>231095.48769256068</v>
      </c>
      <c r="R53" s="213">
        <f t="shared" si="14"/>
        <v>215980.28859344297</v>
      </c>
      <c r="S53" s="213">
        <f t="shared" si="14"/>
        <v>200865.08949432528</v>
      </c>
      <c r="T53" s="213">
        <f t="shared" si="14"/>
        <v>185749.89039520753</v>
      </c>
      <c r="U53" s="213">
        <f t="shared" si="14"/>
        <v>170634.69129608985</v>
      </c>
      <c r="V53" s="213">
        <f t="shared" si="14"/>
        <v>155519.49219697213</v>
      </c>
      <c r="W53" s="213">
        <f t="shared" si="14"/>
        <v>140404.29309785442</v>
      </c>
      <c r="X53" s="213">
        <f t="shared" si="14"/>
        <v>125289.09399873673</v>
      </c>
      <c r="Y53" s="213">
        <f t="shared" si="14"/>
        <v>111864.34141747338</v>
      </c>
      <c r="Z53" s="213">
        <f t="shared" si="14"/>
        <v>101819.72416393229</v>
      </c>
      <c r="AA53" s="213">
        <f t="shared" si="14"/>
        <v>93465.553428245563</v>
      </c>
      <c r="AB53" s="213">
        <f t="shared" si="14"/>
        <v>85111.382692558851</v>
      </c>
      <c r="AC53" s="213">
        <f t="shared" si="14"/>
        <v>76757.211956872125</v>
      </c>
      <c r="AD53" s="213">
        <f t="shared" si="14"/>
        <v>68403.041221185413</v>
      </c>
      <c r="AE53" s="213">
        <f t="shared" si="14"/>
        <v>60048.870485498686</v>
      </c>
      <c r="AF53" s="213">
        <f t="shared" si="14"/>
        <v>51694.699749811974</v>
      </c>
      <c r="AG53" s="213">
        <f t="shared" si="14"/>
        <v>43340.529014125255</v>
      </c>
      <c r="AH53" s="213">
        <f t="shared" si="14"/>
        <v>34986.358278438529</v>
      </c>
      <c r="AI53" s="213">
        <f t="shared" si="14"/>
        <v>26632.187542751817</v>
      </c>
      <c r="AJ53" s="213">
        <f t="shared" si="14"/>
        <v>18278.016807065105</v>
      </c>
      <c r="AK53" s="213">
        <f t="shared" si="14"/>
        <v>9923.8460713783861</v>
      </c>
      <c r="AL53" s="213">
        <f t="shared" si="14"/>
        <v>1569.6753356916718</v>
      </c>
      <c r="AM53" s="213">
        <f t="shared" si="14"/>
        <v>-6784.4953999950449</v>
      </c>
      <c r="AN53" s="213">
        <f t="shared" si="14"/>
        <v>-15138.666135681759</v>
      </c>
      <c r="AO53" s="213">
        <f t="shared" si="14"/>
        <v>-21822.002724231126</v>
      </c>
      <c r="AP53" s="166"/>
    </row>
    <row r="54" spans="1:43">
      <c r="A54" s="139">
        <f t="shared" si="9"/>
        <v>24</v>
      </c>
      <c r="B54" s="135" t="s">
        <v>71</v>
      </c>
      <c r="C54" s="135"/>
      <c r="D54" s="165"/>
      <c r="E54" s="428">
        <f>E52-E53</f>
        <v>791063.93221438478</v>
      </c>
      <c r="F54" s="212">
        <f t="shared" ref="F54:AO54" si="15">F52-F53</f>
        <v>760113.77431250853</v>
      </c>
      <c r="G54" s="212">
        <f t="shared" si="15"/>
        <v>725044.82404008252</v>
      </c>
      <c r="H54" s="212">
        <f t="shared" si="15"/>
        <v>691442.14696550858</v>
      </c>
      <c r="I54" s="212">
        <f t="shared" si="15"/>
        <v>659195.98367474379</v>
      </c>
      <c r="J54" s="212">
        <f t="shared" si="15"/>
        <v>628205.01778559538</v>
      </c>
      <c r="K54" s="212">
        <f t="shared" si="15"/>
        <v>598374.96877574432</v>
      </c>
      <c r="L54" s="212">
        <f t="shared" si="15"/>
        <v>569618.5919827465</v>
      </c>
      <c r="M54" s="212">
        <f t="shared" si="15"/>
        <v>541461.67045105854</v>
      </c>
      <c r="N54" s="212">
        <f t="shared" si="15"/>
        <v>513390.58640983998</v>
      </c>
      <c r="O54" s="212">
        <f t="shared" si="15"/>
        <v>485319.50236862141</v>
      </c>
      <c r="P54" s="212">
        <f t="shared" si="15"/>
        <v>457248.41832740279</v>
      </c>
      <c r="Q54" s="212">
        <f t="shared" si="15"/>
        <v>429177.33428618417</v>
      </c>
      <c r="R54" s="212">
        <f t="shared" si="15"/>
        <v>401106.25024496554</v>
      </c>
      <c r="S54" s="212">
        <f t="shared" si="15"/>
        <v>373035.16620374698</v>
      </c>
      <c r="T54" s="212">
        <f t="shared" si="15"/>
        <v>344964.0821625283</v>
      </c>
      <c r="U54" s="212">
        <f t="shared" si="15"/>
        <v>316892.99812130973</v>
      </c>
      <c r="V54" s="212">
        <f t="shared" si="15"/>
        <v>288821.91408009117</v>
      </c>
      <c r="W54" s="212">
        <f t="shared" si="15"/>
        <v>260750.83003887255</v>
      </c>
      <c r="X54" s="212">
        <f t="shared" si="15"/>
        <v>232679.74599765395</v>
      </c>
      <c r="Y54" s="212">
        <f t="shared" si="15"/>
        <v>207748.06263245054</v>
      </c>
      <c r="Z54" s="212">
        <f t="shared" si="15"/>
        <v>189093.77344730284</v>
      </c>
      <c r="AA54" s="212">
        <f t="shared" si="15"/>
        <v>173578.88493817035</v>
      </c>
      <c r="AB54" s="212">
        <f t="shared" si="15"/>
        <v>158063.99642903788</v>
      </c>
      <c r="AC54" s="212">
        <f t="shared" si="15"/>
        <v>142549.10791990539</v>
      </c>
      <c r="AD54" s="212">
        <f t="shared" si="15"/>
        <v>127034.2194107729</v>
      </c>
      <c r="AE54" s="212">
        <f t="shared" si="15"/>
        <v>111519.33090164044</v>
      </c>
      <c r="AF54" s="212">
        <f t="shared" si="15"/>
        <v>96004.442392507961</v>
      </c>
      <c r="AG54" s="212">
        <f t="shared" si="15"/>
        <v>80489.553883375484</v>
      </c>
      <c r="AH54" s="212">
        <f t="shared" si="15"/>
        <v>64974.665374242999</v>
      </c>
      <c r="AI54" s="212">
        <f t="shared" si="15"/>
        <v>49459.776865110522</v>
      </c>
      <c r="AJ54" s="212">
        <f t="shared" si="15"/>
        <v>33944.888355978052</v>
      </c>
      <c r="AK54" s="212">
        <f t="shared" si="15"/>
        <v>18429.999846845578</v>
      </c>
      <c r="AL54" s="212">
        <f t="shared" si="15"/>
        <v>2915.1113377131051</v>
      </c>
      <c r="AM54" s="212">
        <f t="shared" si="15"/>
        <v>-12599.77717141937</v>
      </c>
      <c r="AN54" s="212">
        <f t="shared" si="15"/>
        <v>-28114.665680551843</v>
      </c>
      <c r="AO54" s="212">
        <f t="shared" si="15"/>
        <v>-40526.576487857812</v>
      </c>
      <c r="AP54" s="166"/>
    </row>
    <row r="55" spans="1:43">
      <c r="A55" s="139">
        <f t="shared" si="9"/>
        <v>25</v>
      </c>
      <c r="B55" s="135"/>
      <c r="C55" s="135"/>
      <c r="D55" s="165"/>
      <c r="E55" s="435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166"/>
    </row>
    <row r="56" spans="1:43">
      <c r="A56" s="139">
        <f t="shared" si="9"/>
        <v>26</v>
      </c>
      <c r="B56" s="135"/>
      <c r="C56" s="135"/>
      <c r="D56" s="165"/>
      <c r="E56" s="435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166"/>
    </row>
    <row r="57" spans="1:43">
      <c r="A57" s="139">
        <f t="shared" si="9"/>
        <v>27</v>
      </c>
      <c r="B57" s="135" t="s">
        <v>72</v>
      </c>
      <c r="C57" s="135"/>
      <c r="D57" s="165"/>
      <c r="E57" s="428">
        <f>E27</f>
        <v>507420.47714326507</v>
      </c>
      <c r="F57" s="212">
        <f>F27</f>
        <v>507420.47714326507</v>
      </c>
      <c r="G57" s="212">
        <f>G27</f>
        <v>507420.47714326507</v>
      </c>
      <c r="H57" s="212">
        <f t="shared" ref="H57:AN57" si="16">H27</f>
        <v>507420.47714326507</v>
      </c>
      <c r="I57" s="212">
        <f t="shared" si="16"/>
        <v>507420.47714326507</v>
      </c>
      <c r="J57" s="212">
        <f t="shared" si="16"/>
        <v>507420.47714326507</v>
      </c>
      <c r="K57" s="212">
        <f t="shared" si="16"/>
        <v>507420.47714326507</v>
      </c>
      <c r="L57" s="212">
        <f t="shared" si="16"/>
        <v>507420.47714326507</v>
      </c>
      <c r="M57" s="212">
        <f t="shared" si="16"/>
        <v>507420.47714326507</v>
      </c>
      <c r="N57" s="212">
        <f t="shared" si="16"/>
        <v>507420.47714326507</v>
      </c>
      <c r="O57" s="212">
        <f t="shared" si="16"/>
        <v>507420.47714326507</v>
      </c>
      <c r="P57" s="212">
        <f t="shared" si="16"/>
        <v>507420.47714326507</v>
      </c>
      <c r="Q57" s="212">
        <f t="shared" si="16"/>
        <v>507420.47714326507</v>
      </c>
      <c r="R57" s="212">
        <f t="shared" si="16"/>
        <v>507420.47714326507</v>
      </c>
      <c r="S57" s="212">
        <f t="shared" si="16"/>
        <v>507420.47714326507</v>
      </c>
      <c r="T57" s="212">
        <f t="shared" si="16"/>
        <v>507420.47714326507</v>
      </c>
      <c r="U57" s="212">
        <f t="shared" si="16"/>
        <v>507420.47714326507</v>
      </c>
      <c r="V57" s="212">
        <f t="shared" si="16"/>
        <v>507420.47714326507</v>
      </c>
      <c r="W57" s="212">
        <f t="shared" si="16"/>
        <v>507420.47714326507</v>
      </c>
      <c r="X57" s="212">
        <f t="shared" si="16"/>
        <v>507420.47714326507</v>
      </c>
      <c r="Y57" s="212">
        <f t="shared" si="16"/>
        <v>507420.47714326507</v>
      </c>
      <c r="Z57" s="212">
        <f t="shared" si="16"/>
        <v>507420.47714326507</v>
      </c>
      <c r="AA57" s="212">
        <f t="shared" si="16"/>
        <v>507420.47714326507</v>
      </c>
      <c r="AB57" s="212">
        <f t="shared" si="16"/>
        <v>507420.47714326507</v>
      </c>
      <c r="AC57" s="212">
        <f t="shared" si="16"/>
        <v>507420.47714326507</v>
      </c>
      <c r="AD57" s="212">
        <f t="shared" si="16"/>
        <v>507420.47714326507</v>
      </c>
      <c r="AE57" s="212">
        <f t="shared" si="16"/>
        <v>507420.47714326507</v>
      </c>
      <c r="AF57" s="212">
        <f t="shared" si="16"/>
        <v>507420.47714326507</v>
      </c>
      <c r="AG57" s="212">
        <f t="shared" si="16"/>
        <v>507420.47714326507</v>
      </c>
      <c r="AH57" s="212">
        <f t="shared" si="16"/>
        <v>507420.47714326507</v>
      </c>
      <c r="AI57" s="212">
        <f t="shared" si="16"/>
        <v>507420.47714326507</v>
      </c>
      <c r="AJ57" s="212">
        <f t="shared" si="16"/>
        <v>507420.47714326507</v>
      </c>
      <c r="AK57" s="212">
        <f t="shared" si="16"/>
        <v>507420.47714326507</v>
      </c>
      <c r="AL57" s="212">
        <f t="shared" si="16"/>
        <v>507420.47714326507</v>
      </c>
      <c r="AM57" s="212">
        <f t="shared" si="16"/>
        <v>507420.47714326507</v>
      </c>
      <c r="AN57" s="212">
        <f t="shared" si="16"/>
        <v>507420.47714326507</v>
      </c>
      <c r="AO57" s="212">
        <f>AO27</f>
        <v>304452.28628595901</v>
      </c>
      <c r="AP57" s="166"/>
    </row>
    <row r="58" spans="1:43">
      <c r="A58" s="139">
        <f t="shared" si="9"/>
        <v>28</v>
      </c>
      <c r="B58" s="135" t="s">
        <v>73</v>
      </c>
      <c r="C58" s="135"/>
      <c r="D58" s="165"/>
      <c r="E58" s="428">
        <f>$F22*E62</f>
        <v>641022.21888938814</v>
      </c>
      <c r="F58" s="212">
        <f t="shared" ref="F58:AO58" si="17">$F22*F62</f>
        <v>1234010.506176665</v>
      </c>
      <c r="G58" s="212">
        <f t="shared" si="17"/>
        <v>1141361.4281398519</v>
      </c>
      <c r="H58" s="212">
        <f t="shared" si="17"/>
        <v>1055891.7989546002</v>
      </c>
      <c r="I58" s="212">
        <f t="shared" si="17"/>
        <v>976575.98307068658</v>
      </c>
      <c r="J58" s="212">
        <f t="shared" si="17"/>
        <v>903413.98048811115</v>
      </c>
      <c r="K58" s="212">
        <f t="shared" si="17"/>
        <v>835551.09491502121</v>
      </c>
      <c r="L58" s="212">
        <f t="shared" si="17"/>
        <v>772987.326351417</v>
      </c>
      <c r="M58" s="212">
        <f t="shared" si="17"/>
        <v>762730.97084918676</v>
      </c>
      <c r="N58" s="212">
        <f t="shared" si="17"/>
        <v>762560.03159081633</v>
      </c>
      <c r="O58" s="212">
        <f t="shared" si="17"/>
        <v>762730.97084918676</v>
      </c>
      <c r="P58" s="212">
        <f t="shared" si="17"/>
        <v>762560.03159081633</v>
      </c>
      <c r="Q58" s="212">
        <f t="shared" si="17"/>
        <v>762730.97084918676</v>
      </c>
      <c r="R58" s="212">
        <f t="shared" si="17"/>
        <v>762560.03159081633</v>
      </c>
      <c r="S58" s="212">
        <f t="shared" si="17"/>
        <v>762730.97084918676</v>
      </c>
      <c r="T58" s="212">
        <f t="shared" si="17"/>
        <v>762560.03159081633</v>
      </c>
      <c r="U58" s="212">
        <f t="shared" si="17"/>
        <v>762730.97084918676</v>
      </c>
      <c r="V58" s="212">
        <f t="shared" si="17"/>
        <v>762560.03159081633</v>
      </c>
      <c r="W58" s="212">
        <f t="shared" si="17"/>
        <v>762730.97084918676</v>
      </c>
      <c r="X58" s="212">
        <f t="shared" si="17"/>
        <v>762560.03159081633</v>
      </c>
      <c r="Y58" s="212">
        <f t="shared" si="17"/>
        <v>381365.48542459338</v>
      </c>
      <c r="Z58" s="212">
        <f t="shared" si="17"/>
        <v>0</v>
      </c>
      <c r="AA58" s="212">
        <f t="shared" si="17"/>
        <v>0</v>
      </c>
      <c r="AB58" s="212">
        <f t="shared" si="17"/>
        <v>0</v>
      </c>
      <c r="AC58" s="212">
        <f t="shared" si="17"/>
        <v>0</v>
      </c>
      <c r="AD58" s="212">
        <f t="shared" si="17"/>
        <v>0</v>
      </c>
      <c r="AE58" s="212">
        <f t="shared" si="17"/>
        <v>0</v>
      </c>
      <c r="AF58" s="212">
        <f t="shared" si="17"/>
        <v>0</v>
      </c>
      <c r="AG58" s="212">
        <f t="shared" si="17"/>
        <v>0</v>
      </c>
      <c r="AH58" s="212">
        <f t="shared" si="17"/>
        <v>0</v>
      </c>
      <c r="AI58" s="212">
        <f t="shared" si="17"/>
        <v>0</v>
      </c>
      <c r="AJ58" s="212">
        <f t="shared" si="17"/>
        <v>0</v>
      </c>
      <c r="AK58" s="212">
        <f t="shared" si="17"/>
        <v>0</v>
      </c>
      <c r="AL58" s="212">
        <f t="shared" si="17"/>
        <v>0</v>
      </c>
      <c r="AM58" s="212">
        <f t="shared" si="17"/>
        <v>0</v>
      </c>
      <c r="AN58" s="212">
        <f t="shared" si="17"/>
        <v>0</v>
      </c>
      <c r="AO58" s="212">
        <f t="shared" si="17"/>
        <v>0</v>
      </c>
      <c r="AP58" s="166"/>
      <c r="AQ58" s="277"/>
    </row>
    <row r="59" spans="1:43">
      <c r="A59" s="139">
        <f t="shared" si="9"/>
        <v>29</v>
      </c>
      <c r="B59" s="135" t="s">
        <v>74</v>
      </c>
      <c r="C59" s="135"/>
      <c r="D59" s="165"/>
      <c r="E59" s="428">
        <f>E58-E57</f>
        <v>133601.74174612307</v>
      </c>
      <c r="F59" s="212">
        <f>F58-F57</f>
        <v>726590.02903339989</v>
      </c>
      <c r="G59" s="212">
        <f>G58-G57</f>
        <v>633940.95099658682</v>
      </c>
      <c r="H59" s="212">
        <f t="shared" ref="H59:AN59" si="18">H58-H57</f>
        <v>548471.32181133516</v>
      </c>
      <c r="I59" s="212">
        <f t="shared" si="18"/>
        <v>469155.5059274215</v>
      </c>
      <c r="J59" s="212">
        <f t="shared" si="18"/>
        <v>395993.50334484607</v>
      </c>
      <c r="K59" s="212">
        <f t="shared" si="18"/>
        <v>328130.61777175614</v>
      </c>
      <c r="L59" s="212">
        <f t="shared" si="18"/>
        <v>265566.84920815192</v>
      </c>
      <c r="M59" s="212">
        <f t="shared" si="18"/>
        <v>255310.49370592169</v>
      </c>
      <c r="N59" s="212">
        <f t="shared" si="18"/>
        <v>255139.55444755126</v>
      </c>
      <c r="O59" s="212">
        <f t="shared" si="18"/>
        <v>255310.49370592169</v>
      </c>
      <c r="P59" s="212">
        <f t="shared" si="18"/>
        <v>255139.55444755126</v>
      </c>
      <c r="Q59" s="212">
        <f t="shared" si="18"/>
        <v>255310.49370592169</v>
      </c>
      <c r="R59" s="212">
        <f t="shared" si="18"/>
        <v>255139.55444755126</v>
      </c>
      <c r="S59" s="212">
        <f t="shared" si="18"/>
        <v>255310.49370592169</v>
      </c>
      <c r="T59" s="212">
        <f t="shared" si="18"/>
        <v>255139.55444755126</v>
      </c>
      <c r="U59" s="212">
        <f t="shared" si="18"/>
        <v>255310.49370592169</v>
      </c>
      <c r="V59" s="212">
        <f t="shared" si="18"/>
        <v>255139.55444755126</v>
      </c>
      <c r="W59" s="212">
        <f t="shared" si="18"/>
        <v>255310.49370592169</v>
      </c>
      <c r="X59" s="212">
        <f t="shared" si="18"/>
        <v>255139.55444755126</v>
      </c>
      <c r="Y59" s="212">
        <f t="shared" si="18"/>
        <v>-126054.99171867169</v>
      </c>
      <c r="Z59" s="212">
        <f t="shared" si="18"/>
        <v>-507420.47714326507</v>
      </c>
      <c r="AA59" s="212">
        <f t="shared" si="18"/>
        <v>-507420.47714326507</v>
      </c>
      <c r="AB59" s="212">
        <f t="shared" si="18"/>
        <v>-507420.47714326507</v>
      </c>
      <c r="AC59" s="212">
        <f t="shared" si="18"/>
        <v>-507420.47714326507</v>
      </c>
      <c r="AD59" s="212">
        <f t="shared" si="18"/>
        <v>-507420.47714326507</v>
      </c>
      <c r="AE59" s="212">
        <f t="shared" si="18"/>
        <v>-507420.47714326507</v>
      </c>
      <c r="AF59" s="212">
        <f t="shared" si="18"/>
        <v>-507420.47714326507</v>
      </c>
      <c r="AG59" s="212">
        <f t="shared" si="18"/>
        <v>-507420.47714326507</v>
      </c>
      <c r="AH59" s="212">
        <f t="shared" si="18"/>
        <v>-507420.47714326507</v>
      </c>
      <c r="AI59" s="212">
        <f t="shared" si="18"/>
        <v>-507420.47714326507</v>
      </c>
      <c r="AJ59" s="212">
        <f t="shared" si="18"/>
        <v>-507420.47714326507</v>
      </c>
      <c r="AK59" s="212">
        <f t="shared" si="18"/>
        <v>-507420.47714326507</v>
      </c>
      <c r="AL59" s="212">
        <f t="shared" si="18"/>
        <v>-507420.47714326507</v>
      </c>
      <c r="AM59" s="212">
        <f t="shared" si="18"/>
        <v>-507420.47714326507</v>
      </c>
      <c r="AN59" s="212">
        <f t="shared" si="18"/>
        <v>-507420.47714326507</v>
      </c>
      <c r="AO59" s="212">
        <f>AO58-AO57</f>
        <v>-304452.28628595901</v>
      </c>
      <c r="AP59" s="166"/>
    </row>
    <row r="60" spans="1:43">
      <c r="A60" s="139">
        <f t="shared" si="9"/>
        <v>30</v>
      </c>
      <c r="B60" s="135" t="s">
        <v>75</v>
      </c>
      <c r="C60" s="135"/>
      <c r="D60" s="165"/>
      <c r="E60" s="428">
        <f>E59*$F$15</f>
        <v>46760.609611143067</v>
      </c>
      <c r="F60" s="212">
        <f t="shared" ref="F60:AO60" si="19">F59*$F$15</f>
        <v>254306.51016168995</v>
      </c>
      <c r="G60" s="212">
        <f t="shared" si="19"/>
        <v>221879.33284880538</v>
      </c>
      <c r="H60" s="212">
        <f t="shared" si="19"/>
        <v>191964.96263396728</v>
      </c>
      <c r="I60" s="212">
        <f t="shared" si="19"/>
        <v>164204.42707459751</v>
      </c>
      <c r="J60" s="212">
        <f t="shared" si="19"/>
        <v>138597.72617069611</v>
      </c>
      <c r="K60" s="212">
        <f t="shared" si="19"/>
        <v>114845.71622011464</v>
      </c>
      <c r="L60" s="212">
        <f t="shared" si="19"/>
        <v>92948.397222853164</v>
      </c>
      <c r="M60" s="212">
        <f t="shared" si="19"/>
        <v>89358.672797072591</v>
      </c>
      <c r="N60" s="212">
        <f t="shared" si="19"/>
        <v>89298.844056642934</v>
      </c>
      <c r="O60" s="212">
        <f t="shared" si="19"/>
        <v>89358.672797072591</v>
      </c>
      <c r="P60" s="212">
        <f t="shared" si="19"/>
        <v>89298.844056642934</v>
      </c>
      <c r="Q60" s="212">
        <f t="shared" si="19"/>
        <v>89358.672797072591</v>
      </c>
      <c r="R60" s="212">
        <f t="shared" si="19"/>
        <v>89298.844056642934</v>
      </c>
      <c r="S60" s="212">
        <f t="shared" si="19"/>
        <v>89358.672797072591</v>
      </c>
      <c r="T60" s="212">
        <f t="shared" si="19"/>
        <v>89298.844056642934</v>
      </c>
      <c r="U60" s="212">
        <f t="shared" si="19"/>
        <v>89358.672797072591</v>
      </c>
      <c r="V60" s="212">
        <f t="shared" si="19"/>
        <v>89298.844056642934</v>
      </c>
      <c r="W60" s="212">
        <f t="shared" si="19"/>
        <v>89358.672797072591</v>
      </c>
      <c r="X60" s="212">
        <f t="shared" si="19"/>
        <v>89298.844056642934</v>
      </c>
      <c r="Y60" s="212">
        <f t="shared" si="19"/>
        <v>-44119.247101535089</v>
      </c>
      <c r="Z60" s="212">
        <f t="shared" si="19"/>
        <v>-177597.16700014277</v>
      </c>
      <c r="AA60" s="212">
        <f t="shared" si="19"/>
        <v>-177597.16700014277</v>
      </c>
      <c r="AB60" s="212">
        <f t="shared" si="19"/>
        <v>-177597.16700014277</v>
      </c>
      <c r="AC60" s="212">
        <f t="shared" si="19"/>
        <v>-177597.16700014277</v>
      </c>
      <c r="AD60" s="212">
        <f t="shared" si="19"/>
        <v>-177597.16700014277</v>
      </c>
      <c r="AE60" s="212">
        <f t="shared" si="19"/>
        <v>-177597.16700014277</v>
      </c>
      <c r="AF60" s="212">
        <f t="shared" si="19"/>
        <v>-177597.16700014277</v>
      </c>
      <c r="AG60" s="212">
        <f t="shared" si="19"/>
        <v>-177597.16700014277</v>
      </c>
      <c r="AH60" s="212">
        <f t="shared" si="19"/>
        <v>-177597.16700014277</v>
      </c>
      <c r="AI60" s="212">
        <f t="shared" si="19"/>
        <v>-177597.16700014277</v>
      </c>
      <c r="AJ60" s="212">
        <f t="shared" si="19"/>
        <v>-177597.16700014277</v>
      </c>
      <c r="AK60" s="212">
        <f t="shared" si="19"/>
        <v>-177597.16700014277</v>
      </c>
      <c r="AL60" s="212">
        <f t="shared" si="19"/>
        <v>-177597.16700014277</v>
      </c>
      <c r="AM60" s="212">
        <f t="shared" si="19"/>
        <v>-177597.16700014277</v>
      </c>
      <c r="AN60" s="212">
        <f t="shared" si="19"/>
        <v>-177597.16700014277</v>
      </c>
      <c r="AO60" s="212">
        <f t="shared" si="19"/>
        <v>-106558.30020008565</v>
      </c>
      <c r="AP60" s="166"/>
    </row>
    <row r="61" spans="1:43">
      <c r="A61" s="139">
        <f t="shared" si="9"/>
        <v>31</v>
      </c>
      <c r="B61" s="135"/>
      <c r="C61" s="135"/>
      <c r="D61" s="165"/>
      <c r="E61" s="436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165"/>
    </row>
    <row r="62" spans="1:43" s="168" customFormat="1">
      <c r="A62" s="139">
        <f t="shared" si="9"/>
        <v>32</v>
      </c>
      <c r="B62" s="135" t="s">
        <v>164</v>
      </c>
      <c r="C62" s="135"/>
      <c r="D62" s="167"/>
      <c r="E62" s="437">
        <f>MACRS!G10</f>
        <v>3.7499999999999999E-2</v>
      </c>
      <c r="F62" s="220">
        <v>7.2190000000000004E-2</v>
      </c>
      <c r="G62" s="220">
        <v>6.6769999999999996E-2</v>
      </c>
      <c r="H62" s="220">
        <v>6.1769999999999999E-2</v>
      </c>
      <c r="I62" s="220">
        <v>5.713E-2</v>
      </c>
      <c r="J62" s="220">
        <v>5.2850000000000001E-2</v>
      </c>
      <c r="K62" s="220">
        <v>4.888E-2</v>
      </c>
      <c r="L62" s="220">
        <v>4.5220000000000003E-2</v>
      </c>
      <c r="M62" s="220">
        <v>4.462E-2</v>
      </c>
      <c r="N62" s="220">
        <v>4.4610000000000004E-2</v>
      </c>
      <c r="O62" s="220">
        <v>4.462E-2</v>
      </c>
      <c r="P62" s="220">
        <v>4.4610000000000004E-2</v>
      </c>
      <c r="Q62" s="220">
        <v>4.462E-2</v>
      </c>
      <c r="R62" s="220">
        <v>4.4610000000000004E-2</v>
      </c>
      <c r="S62" s="220">
        <v>4.462E-2</v>
      </c>
      <c r="T62" s="220">
        <v>4.4610000000000004E-2</v>
      </c>
      <c r="U62" s="220">
        <v>4.462E-2</v>
      </c>
      <c r="V62" s="220">
        <v>4.4610000000000004E-2</v>
      </c>
      <c r="W62" s="220">
        <v>4.462E-2</v>
      </c>
      <c r="X62" s="220">
        <v>4.4610000000000004E-2</v>
      </c>
      <c r="Y62" s="220">
        <v>2.231E-2</v>
      </c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166"/>
    </row>
    <row r="63" spans="1:43">
      <c r="A63" s="139"/>
      <c r="B63" s="135"/>
      <c r="C63" s="135"/>
      <c r="D63" s="16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165"/>
    </row>
    <row r="64" spans="1:43">
      <c r="A64" s="139"/>
      <c r="B64" s="135"/>
      <c r="C64" s="135"/>
      <c r="D64" s="165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165"/>
    </row>
    <row r="65" spans="1:42" hidden="1" outlineLevel="1">
      <c r="A65" s="135"/>
      <c r="B65" s="135"/>
      <c r="C65" s="169"/>
      <c r="E65" s="206"/>
      <c r="F65" s="206" t="s">
        <v>165</v>
      </c>
      <c r="G65" s="206" t="s">
        <v>166</v>
      </c>
      <c r="H65" s="206"/>
      <c r="I65" s="206" t="s">
        <v>167</v>
      </c>
      <c r="J65" s="206" t="s">
        <v>168</v>
      </c>
      <c r="K65" s="206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165"/>
    </row>
    <row r="66" spans="1:42" hidden="1" outlineLevel="1">
      <c r="A66" s="135"/>
      <c r="B66" s="135"/>
      <c r="C66" s="169"/>
      <c r="E66" s="206" t="s">
        <v>170</v>
      </c>
      <c r="F66" s="206" t="s">
        <v>171</v>
      </c>
      <c r="G66" s="206" t="s">
        <v>172</v>
      </c>
      <c r="H66" s="206" t="s">
        <v>173</v>
      </c>
      <c r="I66" s="206" t="s">
        <v>174</v>
      </c>
      <c r="J66" s="206" t="s">
        <v>175</v>
      </c>
      <c r="K66" s="206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165"/>
    </row>
    <row r="67" spans="1:42" hidden="1" outlineLevel="1">
      <c r="A67" s="135"/>
      <c r="B67" s="135"/>
      <c r="C67" s="171"/>
      <c r="E67" s="206" t="s">
        <v>177</v>
      </c>
      <c r="F67" s="206" t="s">
        <v>178</v>
      </c>
      <c r="G67" s="206" t="s">
        <v>179</v>
      </c>
      <c r="H67" s="206" t="s">
        <v>180</v>
      </c>
      <c r="I67" s="206" t="s">
        <v>180</v>
      </c>
      <c r="J67" s="206" t="s">
        <v>180</v>
      </c>
      <c r="K67" s="206" t="s">
        <v>181</v>
      </c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165"/>
    </row>
    <row r="68" spans="1:42" hidden="1" outlineLevel="1">
      <c r="A68" s="135"/>
      <c r="B68" s="135"/>
      <c r="C68" s="221" t="s">
        <v>188</v>
      </c>
      <c r="D68" s="194">
        <f>SUM(E68:K68)</f>
        <v>1</v>
      </c>
      <c r="E68" s="207">
        <f>'2014 COS'!F23</f>
        <v>0.66007873462952982</v>
      </c>
      <c r="F68" s="207">
        <f>'2014 COS'!G23</f>
        <v>0.23240371452972303</v>
      </c>
      <c r="G68" s="207">
        <f>'2014 COS'!H23</f>
        <v>4.9346486012166124E-2</v>
      </c>
      <c r="H68" s="207">
        <f>'2014 COS'!I23</f>
        <v>2.3196948686603817E-2</v>
      </c>
      <c r="I68" s="207">
        <f>'2014 COS'!J23</f>
        <v>4.8137574591560336E-3</v>
      </c>
      <c r="J68" s="207">
        <f>'2014 COS'!K23</f>
        <v>2.137876569615374E-2</v>
      </c>
      <c r="K68" s="207">
        <f>'2014 COS'!L23</f>
        <v>8.7815929866674469E-3</v>
      </c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165"/>
    </row>
    <row r="69" spans="1:42" hidden="1" outlineLevel="1">
      <c r="A69" s="135"/>
      <c r="B69" s="135"/>
      <c r="C69" s="195" t="s">
        <v>193</v>
      </c>
      <c r="D69" s="196">
        <f>SUM(E69:K69)</f>
        <v>2343037.7076235875</v>
      </c>
      <c r="E69" s="208">
        <f>+$E$42*E68</f>
        <v>1546589.3652374519</v>
      </c>
      <c r="F69" s="208">
        <f t="shared" ref="F69:K69" si="20">+$E$42*F68</f>
        <v>544530.66653492884</v>
      </c>
      <c r="G69" s="208">
        <f t="shared" si="20"/>
        <v>115620.67746522513</v>
      </c>
      <c r="H69" s="208">
        <f t="shared" si="20"/>
        <v>54351.325474522193</v>
      </c>
      <c r="I69" s="208">
        <f t="shared" si="20"/>
        <v>11278.815242156898</v>
      </c>
      <c r="J69" s="208">
        <f t="shared" si="20"/>
        <v>50091.254168537846</v>
      </c>
      <c r="K69" s="208">
        <f t="shared" si="20"/>
        <v>20575.603500764668</v>
      </c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165"/>
    </row>
    <row r="70" spans="1:42" hidden="1" outlineLevel="1">
      <c r="A70" s="135"/>
      <c r="B70" s="135"/>
      <c r="C70" s="197"/>
      <c r="D70" s="198"/>
      <c r="E70" s="209"/>
      <c r="F70" s="209"/>
      <c r="G70" s="209"/>
      <c r="H70" s="209"/>
      <c r="I70" s="209"/>
      <c r="J70" s="209"/>
      <c r="K70" s="209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165"/>
    </row>
    <row r="71" spans="1:42" ht="33" hidden="1" customHeight="1" outlineLevel="1">
      <c r="A71" s="135"/>
      <c r="B71" s="135"/>
      <c r="C71" s="199" t="s">
        <v>195</v>
      </c>
      <c r="D71" s="196">
        <f>SUM(E71:K71)</f>
        <v>1184162950.3991153</v>
      </c>
      <c r="E71" s="210">
        <f>'2014 COS'!F25</f>
        <v>603460315.91581285</v>
      </c>
      <c r="F71" s="210">
        <f>'2014 COS'!G25</f>
        <v>219873879.44990402</v>
      </c>
      <c r="G71" s="210">
        <f>'2014 COS'!H25</f>
        <v>89882437.322758675</v>
      </c>
      <c r="H71" s="210">
        <f>'2014 COS'!I25</f>
        <v>89619351.742908761</v>
      </c>
      <c r="I71" s="210">
        <f>'2014 COS'!J25</f>
        <v>8459669.5344326254</v>
      </c>
      <c r="J71" s="210">
        <f>'2014 COS'!K25</f>
        <v>130637059.92949331</v>
      </c>
      <c r="K71" s="210">
        <f>'2014 COS'!L25</f>
        <v>42230236.503804877</v>
      </c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165"/>
    </row>
    <row r="72" spans="1:42" hidden="1" outlineLevel="1">
      <c r="C72" s="200" t="s">
        <v>189</v>
      </c>
      <c r="D72" s="201"/>
      <c r="E72" s="201">
        <f>ROUND(E69/E71,5)</f>
        <v>2.5600000000000002E-3</v>
      </c>
      <c r="F72" s="201">
        <f t="shared" ref="F72:K72" si="21">ROUND(F69/F71,5)</f>
        <v>2.48E-3</v>
      </c>
      <c r="G72" s="201">
        <f t="shared" si="21"/>
        <v>1.2899999999999999E-3</v>
      </c>
      <c r="H72" s="201">
        <f t="shared" si="21"/>
        <v>6.0999999999999997E-4</v>
      </c>
      <c r="I72" s="201">
        <f t="shared" si="21"/>
        <v>1.33E-3</v>
      </c>
      <c r="J72" s="201">
        <f t="shared" si="21"/>
        <v>3.8000000000000002E-4</v>
      </c>
      <c r="K72" s="201">
        <f t="shared" si="21"/>
        <v>4.8999999999999998E-4</v>
      </c>
    </row>
    <row r="73" spans="1:42" hidden="1" outlineLevel="1">
      <c r="C73" s="200" t="s">
        <v>190</v>
      </c>
      <c r="D73" s="201"/>
      <c r="E73" s="201">
        <f>ROUND(E72*19,2)</f>
        <v>0.05</v>
      </c>
      <c r="F73" s="201"/>
    </row>
    <row r="74" spans="1:42" hidden="1" outlineLevel="1"/>
    <row r="75" spans="1:42" hidden="1" outlineLevel="1"/>
    <row r="76" spans="1:42" hidden="1" outlineLevel="1"/>
    <row r="77" spans="1:42" collapsed="1"/>
  </sheetData>
  <mergeCells count="1">
    <mergeCell ref="E1:F1"/>
  </mergeCells>
  <printOptions horizontalCentered="1"/>
  <pageMargins left="0.75" right="0.5" top="0.5" bottom="0.5" header="0.5" footer="0.25"/>
  <pageSetup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E4" sqref="E4"/>
    </sheetView>
  </sheetViews>
  <sheetFormatPr defaultColWidth="9.140625" defaultRowHeight="15"/>
  <cols>
    <col min="1" max="2" width="9.140625" style="347"/>
    <col min="3" max="3" width="10.7109375" style="347" customWidth="1"/>
    <col min="4" max="4" width="12" style="347" customWidth="1"/>
    <col min="5" max="5" width="11.5703125" style="347" bestFit="1" customWidth="1"/>
    <col min="6" max="6" width="11.5703125" style="348" customWidth="1"/>
    <col min="7" max="7" width="10.140625" style="354" bestFit="1" customWidth="1"/>
    <col min="8" max="8" width="10.140625" style="361" customWidth="1"/>
    <col min="9" max="9" width="9.5703125" style="347" bestFit="1" customWidth="1"/>
    <col min="10" max="16384" width="9.140625" style="347"/>
  </cols>
  <sheetData>
    <row r="2" spans="1:9">
      <c r="A2" s="343" t="s">
        <v>225</v>
      </c>
      <c r="B2" s="343" t="s">
        <v>226</v>
      </c>
      <c r="C2" s="343" t="s">
        <v>227</v>
      </c>
      <c r="D2" s="343" t="s">
        <v>228</v>
      </c>
      <c r="E2" s="344" t="s">
        <v>229</v>
      </c>
      <c r="F2" s="345"/>
      <c r="G2" s="346"/>
      <c r="H2" s="346"/>
      <c r="I2" s="346"/>
    </row>
    <row r="3" spans="1:9">
      <c r="A3" s="348">
        <v>1</v>
      </c>
      <c r="B3" s="349">
        <v>3.7499999999999999E-2</v>
      </c>
      <c r="C3" s="349">
        <v>0.5</v>
      </c>
      <c r="D3" s="349">
        <f>B3*0.5</f>
        <v>1.8749999999999999E-2</v>
      </c>
      <c r="E3" s="350">
        <f t="shared" ref="E3:E23" si="0">SUM(C3:D3)</f>
        <v>0.51875000000000004</v>
      </c>
      <c r="F3" s="351" t="s">
        <v>230</v>
      </c>
      <c r="G3" s="352">
        <v>1000</v>
      </c>
      <c r="H3" s="353" t="s">
        <v>231</v>
      </c>
      <c r="I3" s="354">
        <f>E3*1000</f>
        <v>518.75</v>
      </c>
    </row>
    <row r="4" spans="1:9">
      <c r="A4" s="348">
        <v>2</v>
      </c>
      <c r="B4" s="349">
        <v>7.2190000000000004E-2</v>
      </c>
      <c r="C4" s="349"/>
      <c r="D4" s="349">
        <f>B4*0.5</f>
        <v>3.6095000000000002E-2</v>
      </c>
      <c r="E4" s="350">
        <f t="shared" si="0"/>
        <v>3.6095000000000002E-2</v>
      </c>
      <c r="F4" s="351" t="s">
        <v>230</v>
      </c>
      <c r="G4" s="352">
        <v>1000</v>
      </c>
      <c r="H4" s="353" t="s">
        <v>231</v>
      </c>
      <c r="I4" s="354">
        <f t="shared" ref="I4:I23" si="1">E4*1000</f>
        <v>36.094999999999999</v>
      </c>
    </row>
    <row r="5" spans="1:9">
      <c r="A5" s="348">
        <v>3</v>
      </c>
      <c r="B5" s="349">
        <v>6.6769999999999996E-2</v>
      </c>
      <c r="C5" s="349"/>
      <c r="D5" s="349">
        <f t="shared" ref="D5:D23" si="2">B5*0.5</f>
        <v>3.3384999999999998E-2</v>
      </c>
      <c r="E5" s="350">
        <f t="shared" si="0"/>
        <v>3.3384999999999998E-2</v>
      </c>
      <c r="F5" s="351" t="s">
        <v>230</v>
      </c>
      <c r="G5" s="352">
        <v>1000</v>
      </c>
      <c r="H5" s="353" t="s">
        <v>231</v>
      </c>
      <c r="I5" s="354">
        <f t="shared" si="1"/>
        <v>33.384999999999998</v>
      </c>
    </row>
    <row r="6" spans="1:9">
      <c r="A6" s="348">
        <v>4</v>
      </c>
      <c r="B6" s="349">
        <v>6.1769999999999999E-2</v>
      </c>
      <c r="C6" s="349"/>
      <c r="D6" s="349">
        <f t="shared" si="2"/>
        <v>3.0884999999999999E-2</v>
      </c>
      <c r="E6" s="350">
        <f t="shared" si="0"/>
        <v>3.0884999999999999E-2</v>
      </c>
      <c r="F6" s="351" t="s">
        <v>230</v>
      </c>
      <c r="G6" s="352">
        <v>1000</v>
      </c>
      <c r="H6" s="353" t="s">
        <v>231</v>
      </c>
      <c r="I6" s="354">
        <f t="shared" si="1"/>
        <v>30.884999999999998</v>
      </c>
    </row>
    <row r="7" spans="1:9">
      <c r="A7" s="348">
        <v>5</v>
      </c>
      <c r="B7" s="349">
        <v>5.713E-2</v>
      </c>
      <c r="C7" s="349"/>
      <c r="D7" s="349">
        <f t="shared" si="2"/>
        <v>2.8565E-2</v>
      </c>
      <c r="E7" s="350">
        <f t="shared" si="0"/>
        <v>2.8565E-2</v>
      </c>
      <c r="F7" s="351" t="s">
        <v>230</v>
      </c>
      <c r="G7" s="352">
        <v>1000</v>
      </c>
      <c r="H7" s="353" t="s">
        <v>231</v>
      </c>
      <c r="I7" s="354">
        <f t="shared" si="1"/>
        <v>28.565000000000001</v>
      </c>
    </row>
    <row r="8" spans="1:9">
      <c r="A8" s="348">
        <v>6</v>
      </c>
      <c r="B8" s="349">
        <v>5.2850000000000001E-2</v>
      </c>
      <c r="C8" s="349"/>
      <c r="D8" s="349">
        <f t="shared" si="2"/>
        <v>2.6425000000000001E-2</v>
      </c>
      <c r="E8" s="350">
        <f t="shared" si="0"/>
        <v>2.6425000000000001E-2</v>
      </c>
      <c r="F8" s="351" t="s">
        <v>230</v>
      </c>
      <c r="G8" s="352">
        <v>1000</v>
      </c>
      <c r="H8" s="353" t="s">
        <v>231</v>
      </c>
      <c r="I8" s="354">
        <f t="shared" si="1"/>
        <v>26.425000000000001</v>
      </c>
    </row>
    <row r="9" spans="1:9">
      <c r="A9" s="348">
        <v>7</v>
      </c>
      <c r="B9" s="349">
        <v>4.888E-2</v>
      </c>
      <c r="C9" s="349"/>
      <c r="D9" s="349">
        <f t="shared" si="2"/>
        <v>2.444E-2</v>
      </c>
      <c r="E9" s="350">
        <f t="shared" si="0"/>
        <v>2.444E-2</v>
      </c>
      <c r="F9" s="351" t="s">
        <v>230</v>
      </c>
      <c r="G9" s="352">
        <v>1000</v>
      </c>
      <c r="H9" s="353" t="s">
        <v>231</v>
      </c>
      <c r="I9" s="354">
        <f t="shared" si="1"/>
        <v>24.44</v>
      </c>
    </row>
    <row r="10" spans="1:9">
      <c r="A10" s="348">
        <v>8</v>
      </c>
      <c r="B10" s="349">
        <v>4.5220000000000003E-2</v>
      </c>
      <c r="C10" s="349"/>
      <c r="D10" s="349">
        <f t="shared" si="2"/>
        <v>2.2610000000000002E-2</v>
      </c>
      <c r="E10" s="350">
        <f t="shared" si="0"/>
        <v>2.2610000000000002E-2</v>
      </c>
      <c r="F10" s="351" t="s">
        <v>230</v>
      </c>
      <c r="G10" s="352">
        <v>1000</v>
      </c>
      <c r="H10" s="353" t="s">
        <v>231</v>
      </c>
      <c r="I10" s="354">
        <f t="shared" si="1"/>
        <v>22.610000000000003</v>
      </c>
    </row>
    <row r="11" spans="1:9">
      <c r="A11" s="348">
        <v>9</v>
      </c>
      <c r="B11" s="349">
        <v>4.462E-2</v>
      </c>
      <c r="C11" s="349"/>
      <c r="D11" s="349">
        <f t="shared" si="2"/>
        <v>2.231E-2</v>
      </c>
      <c r="E11" s="350">
        <f t="shared" si="0"/>
        <v>2.231E-2</v>
      </c>
      <c r="F11" s="351" t="s">
        <v>230</v>
      </c>
      <c r="G11" s="352">
        <v>1000</v>
      </c>
      <c r="H11" s="353" t="s">
        <v>231</v>
      </c>
      <c r="I11" s="354">
        <f t="shared" si="1"/>
        <v>22.31</v>
      </c>
    </row>
    <row r="12" spans="1:9">
      <c r="A12" s="348">
        <v>10</v>
      </c>
      <c r="B12" s="349">
        <v>4.4609999999999997E-2</v>
      </c>
      <c r="C12" s="349"/>
      <c r="D12" s="349">
        <f t="shared" si="2"/>
        <v>2.2304999999999998E-2</v>
      </c>
      <c r="E12" s="350">
        <f t="shared" si="0"/>
        <v>2.2304999999999998E-2</v>
      </c>
      <c r="F12" s="351" t="s">
        <v>230</v>
      </c>
      <c r="G12" s="352">
        <v>1000</v>
      </c>
      <c r="H12" s="353" t="s">
        <v>231</v>
      </c>
      <c r="I12" s="354">
        <f t="shared" si="1"/>
        <v>22.305</v>
      </c>
    </row>
    <row r="13" spans="1:9">
      <c r="A13" s="348">
        <v>11</v>
      </c>
      <c r="B13" s="349">
        <v>4.462E-2</v>
      </c>
      <c r="C13" s="349"/>
      <c r="D13" s="349">
        <f t="shared" si="2"/>
        <v>2.231E-2</v>
      </c>
      <c r="E13" s="350">
        <f t="shared" si="0"/>
        <v>2.231E-2</v>
      </c>
      <c r="F13" s="351" t="s">
        <v>230</v>
      </c>
      <c r="G13" s="352">
        <v>1000</v>
      </c>
      <c r="H13" s="353" t="s">
        <v>231</v>
      </c>
      <c r="I13" s="354">
        <f t="shared" si="1"/>
        <v>22.31</v>
      </c>
    </row>
    <row r="14" spans="1:9">
      <c r="A14" s="348">
        <v>12</v>
      </c>
      <c r="B14" s="349">
        <v>4.4609999999999997E-2</v>
      </c>
      <c r="C14" s="349"/>
      <c r="D14" s="349">
        <f t="shared" si="2"/>
        <v>2.2304999999999998E-2</v>
      </c>
      <c r="E14" s="350">
        <f t="shared" si="0"/>
        <v>2.2304999999999998E-2</v>
      </c>
      <c r="F14" s="351" t="s">
        <v>230</v>
      </c>
      <c r="G14" s="352">
        <v>1000</v>
      </c>
      <c r="H14" s="353" t="s">
        <v>231</v>
      </c>
      <c r="I14" s="354">
        <f t="shared" si="1"/>
        <v>22.305</v>
      </c>
    </row>
    <row r="15" spans="1:9">
      <c r="A15" s="348">
        <v>13</v>
      </c>
      <c r="B15" s="349">
        <v>4.462E-2</v>
      </c>
      <c r="C15" s="349"/>
      <c r="D15" s="349">
        <f t="shared" si="2"/>
        <v>2.231E-2</v>
      </c>
      <c r="E15" s="350">
        <f t="shared" si="0"/>
        <v>2.231E-2</v>
      </c>
      <c r="F15" s="351" t="s">
        <v>230</v>
      </c>
      <c r="G15" s="352">
        <v>1000</v>
      </c>
      <c r="H15" s="353" t="s">
        <v>231</v>
      </c>
      <c r="I15" s="354">
        <f t="shared" si="1"/>
        <v>22.31</v>
      </c>
    </row>
    <row r="16" spans="1:9">
      <c r="A16" s="348">
        <v>14</v>
      </c>
      <c r="B16" s="349">
        <v>4.4609999999999997E-2</v>
      </c>
      <c r="C16" s="349"/>
      <c r="D16" s="349">
        <f t="shared" si="2"/>
        <v>2.2304999999999998E-2</v>
      </c>
      <c r="E16" s="350">
        <f t="shared" si="0"/>
        <v>2.2304999999999998E-2</v>
      </c>
      <c r="F16" s="351" t="s">
        <v>230</v>
      </c>
      <c r="G16" s="352">
        <v>1000</v>
      </c>
      <c r="H16" s="353" t="s">
        <v>231</v>
      </c>
      <c r="I16" s="354">
        <f t="shared" si="1"/>
        <v>22.305</v>
      </c>
    </row>
    <row r="17" spans="1:9">
      <c r="A17" s="348">
        <v>15</v>
      </c>
      <c r="B17" s="349">
        <v>4.462E-2</v>
      </c>
      <c r="C17" s="349"/>
      <c r="D17" s="349">
        <f t="shared" si="2"/>
        <v>2.231E-2</v>
      </c>
      <c r="E17" s="350">
        <f t="shared" si="0"/>
        <v>2.231E-2</v>
      </c>
      <c r="F17" s="351" t="s">
        <v>230</v>
      </c>
      <c r="G17" s="352">
        <v>1000</v>
      </c>
      <c r="H17" s="353" t="s">
        <v>231</v>
      </c>
      <c r="I17" s="354">
        <f t="shared" si="1"/>
        <v>22.31</v>
      </c>
    </row>
    <row r="18" spans="1:9">
      <c r="A18" s="348">
        <v>16</v>
      </c>
      <c r="B18" s="349">
        <v>4.4609999999999997E-2</v>
      </c>
      <c r="C18" s="349"/>
      <c r="D18" s="349">
        <f t="shared" si="2"/>
        <v>2.2304999999999998E-2</v>
      </c>
      <c r="E18" s="350">
        <f t="shared" si="0"/>
        <v>2.2304999999999998E-2</v>
      </c>
      <c r="F18" s="351" t="s">
        <v>230</v>
      </c>
      <c r="G18" s="352">
        <v>1000</v>
      </c>
      <c r="H18" s="353" t="s">
        <v>231</v>
      </c>
      <c r="I18" s="354">
        <f t="shared" si="1"/>
        <v>22.305</v>
      </c>
    </row>
    <row r="19" spans="1:9">
      <c r="A19" s="348">
        <v>17</v>
      </c>
      <c r="B19" s="349">
        <v>4.462E-2</v>
      </c>
      <c r="C19" s="349"/>
      <c r="D19" s="349">
        <f t="shared" si="2"/>
        <v>2.231E-2</v>
      </c>
      <c r="E19" s="350">
        <f t="shared" si="0"/>
        <v>2.231E-2</v>
      </c>
      <c r="F19" s="351" t="s">
        <v>230</v>
      </c>
      <c r="G19" s="352">
        <v>1000</v>
      </c>
      <c r="H19" s="353" t="s">
        <v>231</v>
      </c>
      <c r="I19" s="354">
        <f t="shared" si="1"/>
        <v>22.31</v>
      </c>
    </row>
    <row r="20" spans="1:9">
      <c r="A20" s="348">
        <v>18</v>
      </c>
      <c r="B20" s="349">
        <v>4.4609999999999997E-2</v>
      </c>
      <c r="C20" s="349"/>
      <c r="D20" s="349">
        <f t="shared" si="2"/>
        <v>2.2304999999999998E-2</v>
      </c>
      <c r="E20" s="350">
        <f t="shared" si="0"/>
        <v>2.2304999999999998E-2</v>
      </c>
      <c r="F20" s="351" t="s">
        <v>230</v>
      </c>
      <c r="G20" s="352">
        <v>1000</v>
      </c>
      <c r="H20" s="353" t="s">
        <v>231</v>
      </c>
      <c r="I20" s="354">
        <f t="shared" si="1"/>
        <v>22.305</v>
      </c>
    </row>
    <row r="21" spans="1:9">
      <c r="A21" s="348">
        <v>19</v>
      </c>
      <c r="B21" s="349">
        <v>4.462E-2</v>
      </c>
      <c r="C21" s="349"/>
      <c r="D21" s="349">
        <f t="shared" si="2"/>
        <v>2.231E-2</v>
      </c>
      <c r="E21" s="350">
        <f t="shared" si="0"/>
        <v>2.231E-2</v>
      </c>
      <c r="F21" s="351" t="s">
        <v>230</v>
      </c>
      <c r="G21" s="352">
        <v>1000</v>
      </c>
      <c r="H21" s="353" t="s">
        <v>231</v>
      </c>
      <c r="I21" s="354">
        <f t="shared" si="1"/>
        <v>22.31</v>
      </c>
    </row>
    <row r="22" spans="1:9">
      <c r="A22" s="348">
        <v>20</v>
      </c>
      <c r="B22" s="349">
        <v>4.4609999999999997E-2</v>
      </c>
      <c r="C22" s="349"/>
      <c r="D22" s="349">
        <f t="shared" si="2"/>
        <v>2.2304999999999998E-2</v>
      </c>
      <c r="E22" s="350">
        <f t="shared" si="0"/>
        <v>2.2304999999999998E-2</v>
      </c>
      <c r="F22" s="351" t="s">
        <v>230</v>
      </c>
      <c r="G22" s="352">
        <v>1000</v>
      </c>
      <c r="H22" s="353" t="s">
        <v>231</v>
      </c>
      <c r="I22" s="354">
        <f t="shared" si="1"/>
        <v>22.305</v>
      </c>
    </row>
    <row r="23" spans="1:9">
      <c r="A23" s="348">
        <v>21</v>
      </c>
      <c r="B23" s="349">
        <v>2.231E-2</v>
      </c>
      <c r="C23" s="349"/>
      <c r="D23" s="349">
        <f t="shared" si="2"/>
        <v>1.1155E-2</v>
      </c>
      <c r="E23" s="350">
        <f t="shared" si="0"/>
        <v>1.1155E-2</v>
      </c>
      <c r="F23" s="351" t="s">
        <v>230</v>
      </c>
      <c r="G23" s="352">
        <v>1000</v>
      </c>
      <c r="H23" s="353" t="s">
        <v>231</v>
      </c>
      <c r="I23" s="354">
        <f t="shared" si="1"/>
        <v>11.154999999999999</v>
      </c>
    </row>
    <row r="24" spans="1:9" ht="15.75" thickBot="1">
      <c r="A24" s="348"/>
      <c r="B24" s="355">
        <f>SUM(B3:B23)</f>
        <v>1.0000000000000002</v>
      </c>
      <c r="C24" s="355">
        <f>SUM(C3:C23)</f>
        <v>0.5</v>
      </c>
      <c r="D24" s="355">
        <f>SUM(D3:D23)</f>
        <v>0.50000000000000011</v>
      </c>
      <c r="E24" s="356">
        <f>SUM(E3:E23)</f>
        <v>1.0000000000000004</v>
      </c>
      <c r="F24" s="357"/>
      <c r="G24" s="358"/>
      <c r="H24" s="359"/>
      <c r="I24" s="360">
        <f>SUM(I3:I23)</f>
        <v>999.99999999999943</v>
      </c>
    </row>
    <row r="25" spans="1:9" ht="15.75" thickTop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35E3791D963EC47841417672A5C6539" ma:contentTypeVersion="111" ma:contentTypeDescription="" ma:contentTypeScope="" ma:versionID="b3578924a1a98788dd7a28cb74c14f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2015-06-01T07:00:00+00:00</OpenedDate>
    <Date1 xmlns="dc463f71-b30c-4ab2-9473-d307f9d35888">2015-09-18T07:00:00+00:00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151159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AED916C-A08D-415D-A9BE-28702BAA02BD}"/>
</file>

<file path=customXml/itemProps2.xml><?xml version="1.0" encoding="utf-8"?>
<ds:datastoreItem xmlns:ds="http://schemas.openxmlformats.org/officeDocument/2006/customXml" ds:itemID="{DEDF5DE1-8DED-4BAC-A53E-B13F74CF00ED}"/>
</file>

<file path=customXml/itemProps3.xml><?xml version="1.0" encoding="utf-8"?>
<ds:datastoreItem xmlns:ds="http://schemas.openxmlformats.org/officeDocument/2006/customXml" ds:itemID="{470BE2E3-FA84-4D4C-A111-2BDA5AE6F952}"/>
</file>

<file path=customXml/itemProps4.xml><?xml version="1.0" encoding="utf-8"?>
<ds:datastoreItem xmlns:ds="http://schemas.openxmlformats.org/officeDocument/2006/customXml" ds:itemID="{926C85EA-B8F6-40BD-B23D-400903B76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Summary</vt:lpstr>
      <vt:lpstr>CRM Total Rates</vt:lpstr>
      <vt:lpstr>COS-2015</vt:lpstr>
      <vt:lpstr>CRM 2015 Rates</vt:lpstr>
      <vt:lpstr>2014 TrueUp</vt:lpstr>
      <vt:lpstr>CRM 2014 Rates</vt:lpstr>
      <vt:lpstr>2014 Update</vt:lpstr>
      <vt:lpstr>COS Yr1-2014Filed</vt:lpstr>
      <vt:lpstr>MACRS Bonus</vt:lpstr>
      <vt:lpstr>2014 COS</vt:lpstr>
      <vt:lpstr>2014 Allocators</vt:lpstr>
      <vt:lpstr>CRM Forecast Summary</vt:lpstr>
      <vt:lpstr>ROR</vt:lpstr>
      <vt:lpstr>4.01 G</vt:lpstr>
      <vt:lpstr>MACRS</vt:lpstr>
      <vt:lpstr>'2014 Allocators'!Print_Area</vt:lpstr>
      <vt:lpstr>'2014 COS'!Print_Area</vt:lpstr>
      <vt:lpstr>'2014 TrueUp'!Print_Area</vt:lpstr>
      <vt:lpstr>'COS Yr1-2014Filed'!Print_Area</vt:lpstr>
      <vt:lpstr>'COS-2015'!Print_Area</vt:lpstr>
      <vt:lpstr>'CRM 2014 Rates'!Print_Area</vt:lpstr>
      <vt:lpstr>'CRM 2015 Rates'!Print_Area</vt:lpstr>
      <vt:lpstr>'CRM Total Rates'!Print_Area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Iov</dc:creator>
  <cp:lastModifiedBy>Lorri Targus</cp:lastModifiedBy>
  <cp:lastPrinted>2015-05-29T23:04:27Z</cp:lastPrinted>
  <dcterms:created xsi:type="dcterms:W3CDTF">2013-06-11T21:57:39Z</dcterms:created>
  <dcterms:modified xsi:type="dcterms:W3CDTF">2015-09-18T17:19:08Z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0x0101006E56B4D1795A2E4DB2F0B01679ED314A00035E3791D963EC47841417672A5C6539</vt:lpwstr>
  </property>
  <property fmtid="{D5CDD505-2E9C-101B-9397-08002B2CF9AE}" pid="3" name="_docset_NoMedatataSyncRequired">
    <vt:lpwstr>False</vt:lpwstr>
  </property>
</Properties>
</file>