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2" windowWidth="8616" windowHeight="8580" activeTab="0"/>
  </bookViews>
  <sheets>
    <sheet name="Residential" sheetId="1" r:id="rId1"/>
    <sheet name="Commercial" sheetId="2" r:id="rId2"/>
    <sheet name="Multi-Family" sheetId="3" r:id="rId3"/>
  </sheets>
  <definedNames>
    <definedName name="_xlnm.Print_Area" localSheetId="1">'Commercial'!$A$1:$L$45</definedName>
    <definedName name="_xlnm.Print_Area" localSheetId="2">'Multi-Family'!$A$1:$N$30</definedName>
    <definedName name="_xlnm.Print_Area" localSheetId="0">'Residential'!$A$1:$H$44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<sst xmlns="http://schemas.openxmlformats.org/spreadsheetml/2006/main" count="172" uniqueCount="69">
  <si>
    <t>Residential Service</t>
  </si>
  <si>
    <t>Pickup Frequency</t>
  </si>
  <si>
    <t>Current Rates</t>
  </si>
  <si>
    <t>Proposed Rates</t>
  </si>
  <si>
    <t>weekly</t>
  </si>
  <si>
    <t>Commercial Service</t>
  </si>
  <si>
    <t>on call</t>
  </si>
  <si>
    <t>Extra yardage(per yard)</t>
  </si>
  <si>
    <t>Pick Up</t>
  </si>
  <si>
    <t>Per</t>
  </si>
  <si>
    <t>Monthly</t>
  </si>
  <si>
    <t>Charge</t>
  </si>
  <si>
    <t>monthly</t>
  </si>
  <si>
    <t>Mileage charge(per mile)</t>
  </si>
  <si>
    <t xml:space="preserve">Monthly </t>
  </si>
  <si>
    <t>Rent</t>
  </si>
  <si>
    <t>Roll Off Service</t>
  </si>
  <si>
    <t>(c)</t>
  </si>
  <si>
    <t>(b)</t>
  </si>
  <si>
    <t>(a)</t>
  </si>
  <si>
    <t>Pickup</t>
  </si>
  <si>
    <t>Frequency</t>
  </si>
  <si>
    <t xml:space="preserve"> Rates per pick up (billed monthly) (a)</t>
  </si>
  <si>
    <t>Haul</t>
  </si>
  <si>
    <t>1      yard container</t>
  </si>
  <si>
    <t>2      yard container</t>
  </si>
  <si>
    <t>3      yard container</t>
  </si>
  <si>
    <t>4      yard container</t>
  </si>
  <si>
    <t>6      yard container</t>
  </si>
  <si>
    <t>8      yard container</t>
  </si>
  <si>
    <t>1 96 gal. Cart</t>
  </si>
  <si>
    <t>Optional Yardwaste Service</t>
  </si>
  <si>
    <t>1 64 gal. Cart</t>
  </si>
  <si>
    <t>96 gallon cart</t>
  </si>
  <si>
    <t xml:space="preserve">Multi-Family rates also include recycling service rates based on the subscription level for garbage collection service. </t>
  </si>
  <si>
    <t>(b)(c)</t>
  </si>
  <si>
    <t>Recycle</t>
  </si>
  <si>
    <t>Fee (b)</t>
  </si>
  <si>
    <t>Optional Recycle Service</t>
  </si>
  <si>
    <t>Recycling Only (No Garbage Service)</t>
  </si>
  <si>
    <t>Mini-Can</t>
  </si>
  <si>
    <t>1 Can</t>
  </si>
  <si>
    <t>1 35 gal. Cart</t>
  </si>
  <si>
    <t>2 Cans</t>
  </si>
  <si>
    <t>3 Cans</t>
  </si>
  <si>
    <t>4 Cans</t>
  </si>
  <si>
    <t>5 Cans</t>
  </si>
  <si>
    <t>1 20 gal. Cart</t>
  </si>
  <si>
    <t>32 gal. cans</t>
  </si>
  <si>
    <t>64 gal. cart</t>
  </si>
  <si>
    <t>1.50   yard container</t>
  </si>
  <si>
    <t>15-40 yard compacted containers</t>
  </si>
  <si>
    <t>Initial Delivery</t>
  </si>
  <si>
    <t>35 gal. cart</t>
  </si>
  <si>
    <t>Monthly Garbage and Recycling Rates (billed quarterly) (a)</t>
  </si>
  <si>
    <t>Garbage</t>
  </si>
  <si>
    <t>Recycling</t>
  </si>
  <si>
    <t>Total</t>
  </si>
  <si>
    <t>Occasional Extras(each)</t>
  </si>
  <si>
    <t>Proposed Rates Effective February 1, 2010</t>
  </si>
  <si>
    <t>10-40 yard non-compacted containers</t>
  </si>
  <si>
    <t>Permanent Service:</t>
  </si>
  <si>
    <t>Temporary Service:</t>
  </si>
  <si>
    <t>Pass through disposal fees and monthly container rental charges are unchanged</t>
  </si>
  <si>
    <t>The rate shown above is per item(e.g. per yard, per mile, per haul), hence the monthly charge will the above rate times the number of items charged per month.</t>
  </si>
  <si>
    <t>Occasional extra rates shown above are per item, hence the monthly charge will be the above rate times the number of services per month.</t>
  </si>
  <si>
    <t>Not all collection services provided by the company are listed above. If your particular service is not shown your proposed increase in your base service charge will be approximately 7% greater than your current rate. Please call the company's phone number listed on the front of this letter for further details.</t>
  </si>
  <si>
    <t>Not all collection services provided by the company are listed above. If your particular service is not shown your proposed increase to your base service rate will be approximately 7%-28% greater than your current rate. Please call the company's phone number listed on the front of this letter for further details.</t>
  </si>
  <si>
    <t xml:space="preserve">Current Rates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</si>
</sst>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0.000%"/>
    <numFmt numFmtId="167" formatCode="0.0000%"/>
    <numFmt numFmtId="168" formatCode="&quot;$&quot;#,##0.00"/>
    <numFmt numFmtId="169" formatCode="_(&quot;$&quot;* #,##0.00000_);_(&quot;$&quot;* \(#,##0.00000\);_(&quot;$&quot;* &quot;-&quot;?????_);_(@_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44" fontId="2" fillId="0" borderId="0" xfId="44" applyFon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4" fontId="0" fillId="0" borderId="0" xfId="44" applyFont="1" applyAlignment="1">
      <alignment/>
    </xf>
    <xf numFmtId="44" fontId="0" fillId="0" borderId="0" xfId="44" applyFont="1" applyAlignment="1">
      <alignment horizontal="center"/>
    </xf>
    <xf numFmtId="0" fontId="0" fillId="0" borderId="0" xfId="0" applyFont="1" applyAlignment="1" quotePrefix="1">
      <alignment/>
    </xf>
    <xf numFmtId="9" fontId="0" fillId="0" borderId="0" xfId="59" applyFont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4" fontId="0" fillId="0" borderId="0" xfId="44" applyFon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4" fontId="2" fillId="0" borderId="0" xfId="44" applyFont="1" applyFill="1" applyAlignment="1">
      <alignment/>
    </xf>
    <xf numFmtId="0" fontId="0" fillId="0" borderId="0" xfId="0" applyFont="1" applyFill="1" applyAlignment="1">
      <alignment horizontal="center"/>
    </xf>
    <xf numFmtId="44" fontId="0" fillId="0" borderId="0" xfId="44" applyFont="1" applyFill="1" applyAlignment="1">
      <alignment/>
    </xf>
    <xf numFmtId="9" fontId="0" fillId="0" borderId="0" xfId="59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44" fontId="0" fillId="0" borderId="0" xfId="0" applyNumberFormat="1" applyFill="1" applyAlignment="1">
      <alignment/>
    </xf>
    <xf numFmtId="9" fontId="0" fillId="0" borderId="0" xfId="44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164" fontId="0" fillId="0" borderId="0" xfId="59" applyNumberFormat="1" applyFont="1" applyAlignment="1">
      <alignment/>
    </xf>
    <xf numFmtId="44" fontId="1" fillId="0" borderId="0" xfId="44" applyFont="1" applyFill="1" applyAlignment="1">
      <alignment/>
    </xf>
    <xf numFmtId="44" fontId="2" fillId="0" borderId="0" xfId="44" applyFont="1" applyFill="1" applyAlignment="1">
      <alignment horizontal="center"/>
    </xf>
    <xf numFmtId="44" fontId="7" fillId="0" borderId="0" xfId="44" applyFont="1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44" fontId="2" fillId="0" borderId="0" xfId="44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3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25" sqref="R25"/>
    </sheetView>
  </sheetViews>
  <sheetFormatPr defaultColWidth="9.140625" defaultRowHeight="12.75"/>
  <cols>
    <col min="1" max="1" width="3.8515625" style="19" customWidth="1"/>
    <col min="2" max="2" width="27.140625" style="19" customWidth="1"/>
    <col min="3" max="3" width="1.7109375" style="19" customWidth="1"/>
    <col min="4" max="4" width="17.57421875" style="19" bestFit="1" customWidth="1"/>
    <col min="5" max="5" width="5.8515625" style="19" customWidth="1"/>
    <col min="6" max="6" width="17.421875" style="19" bestFit="1" customWidth="1"/>
    <col min="7" max="7" width="5.7109375" style="19" bestFit="1" customWidth="1"/>
    <col min="8" max="8" width="16.00390625" style="19" customWidth="1"/>
    <col min="9" max="9" width="6.28125" style="19" customWidth="1"/>
    <col min="10" max="10" width="7.421875" style="19" customWidth="1"/>
    <col min="11" max="11" width="6.8515625" style="19" bestFit="1" customWidth="1"/>
    <col min="12" max="12" width="4.421875" style="19" customWidth="1"/>
    <col min="13" max="13" width="4.8515625" style="19" customWidth="1"/>
    <col min="14" max="14" width="5.140625" style="19" customWidth="1"/>
    <col min="15" max="15" width="8.57421875" style="19" customWidth="1"/>
    <col min="16" max="16" width="8.8515625" style="19" bestFit="1" customWidth="1"/>
    <col min="17" max="17" width="11.00390625" style="18" bestFit="1" customWidth="1"/>
    <col min="18" max="18" width="7.7109375" style="19" bestFit="1" customWidth="1"/>
    <col min="19" max="19" width="2.7109375" style="19" customWidth="1"/>
    <col min="20" max="20" width="8.8515625" style="19" bestFit="1" customWidth="1"/>
    <col min="21" max="21" width="11.00390625" style="18" bestFit="1" customWidth="1"/>
    <col min="22" max="22" width="7.7109375" style="18" bestFit="1" customWidth="1"/>
    <col min="23" max="23" width="4.140625" style="19" customWidth="1"/>
    <col min="24" max="16384" width="9.140625" style="19" customWidth="1"/>
  </cols>
  <sheetData>
    <row r="1" spans="1:22" s="22" customFormat="1" ht="15">
      <c r="A1" s="45" t="s">
        <v>59</v>
      </c>
      <c r="B1" s="45"/>
      <c r="C1" s="45"/>
      <c r="D1" s="45"/>
      <c r="E1" s="45"/>
      <c r="F1" s="45"/>
      <c r="G1" s="45"/>
      <c r="H1" s="45"/>
      <c r="Q1" s="37"/>
      <c r="U1" s="37"/>
      <c r="V1" s="37"/>
    </row>
    <row r="2" spans="1:22" s="22" customFormat="1" ht="12.75">
      <c r="A2" s="46" t="s">
        <v>54</v>
      </c>
      <c r="B2" s="46"/>
      <c r="C2" s="46"/>
      <c r="D2" s="46"/>
      <c r="E2" s="46"/>
      <c r="F2" s="46"/>
      <c r="G2" s="46"/>
      <c r="H2" s="46"/>
      <c r="Q2" s="37"/>
      <c r="U2" s="37"/>
      <c r="V2" s="37"/>
    </row>
    <row r="3" spans="17:22" s="22" customFormat="1" ht="12.75">
      <c r="Q3" s="37"/>
      <c r="U3" s="37"/>
      <c r="V3" s="37"/>
    </row>
    <row r="4" spans="1:22" s="22" customFormat="1" ht="12.75">
      <c r="A4" s="24" t="s">
        <v>0</v>
      </c>
      <c r="C4" s="25"/>
      <c r="D4" s="25" t="s">
        <v>1</v>
      </c>
      <c r="E4" s="26"/>
      <c r="F4" s="38" t="s">
        <v>2</v>
      </c>
      <c r="G4" s="27"/>
      <c r="H4" s="27" t="s">
        <v>3</v>
      </c>
      <c r="P4" s="44" t="s">
        <v>2</v>
      </c>
      <c r="Q4" s="44"/>
      <c r="R4" s="44"/>
      <c r="T4" s="44" t="s">
        <v>3</v>
      </c>
      <c r="U4" s="44"/>
      <c r="V4" s="44"/>
    </row>
    <row r="5" spans="3:22" s="21" customFormat="1" ht="12.75" customHeight="1">
      <c r="C5" s="28"/>
      <c r="D5" s="28"/>
      <c r="F5" s="18"/>
      <c r="G5" s="29"/>
      <c r="H5" s="18"/>
      <c r="P5" s="25" t="s">
        <v>55</v>
      </c>
      <c r="Q5" s="38" t="s">
        <v>56</v>
      </c>
      <c r="R5" s="25" t="s">
        <v>57</v>
      </c>
      <c r="T5" s="25" t="s">
        <v>55</v>
      </c>
      <c r="U5" s="38" t="s">
        <v>56</v>
      </c>
      <c r="V5" s="25" t="s">
        <v>57</v>
      </c>
    </row>
    <row r="6" spans="1:22" ht="12.75" customHeight="1">
      <c r="A6" s="21" t="s">
        <v>40</v>
      </c>
      <c r="D6" s="28" t="s">
        <v>4</v>
      </c>
      <c r="E6" s="33"/>
      <c r="F6" s="18">
        <f>+R6</f>
        <v>16.75</v>
      </c>
      <c r="G6" s="33"/>
      <c r="H6" s="18">
        <f>+V6</f>
        <v>17.55</v>
      </c>
      <c r="J6" s="30"/>
      <c r="K6" s="35">
        <f aca="true" t="shared" si="0" ref="K6:K16">+H6/F6-1</f>
        <v>0.047761194029850795</v>
      </c>
      <c r="L6" s="18"/>
      <c r="M6" s="10"/>
      <c r="N6" s="30"/>
      <c r="P6" s="18">
        <v>9</v>
      </c>
      <c r="Q6" s="39">
        <v>7.75</v>
      </c>
      <c r="R6" s="33">
        <f>+Q6+P6</f>
        <v>16.75</v>
      </c>
      <c r="T6" s="18">
        <v>9.6</v>
      </c>
      <c r="U6" s="39">
        <v>7.95</v>
      </c>
      <c r="V6" s="33">
        <f>+U6+T6</f>
        <v>17.55</v>
      </c>
    </row>
    <row r="7" spans="1:22" ht="12.75" customHeight="1">
      <c r="A7" s="19" t="s">
        <v>41</v>
      </c>
      <c r="C7" s="23"/>
      <c r="D7" s="23" t="s">
        <v>12</v>
      </c>
      <c r="E7" s="33"/>
      <c r="F7" s="18">
        <f aca="true" t="shared" si="1" ref="F7:F16">+R7</f>
        <v>13.85</v>
      </c>
      <c r="G7" s="33"/>
      <c r="H7" s="18">
        <f aca="true" t="shared" si="2" ref="H7:H16">+V7</f>
        <v>14.45</v>
      </c>
      <c r="I7" s="30"/>
      <c r="J7" s="30"/>
      <c r="K7" s="35">
        <f t="shared" si="0"/>
        <v>0.04332129963898912</v>
      </c>
      <c r="L7" s="18"/>
      <c r="M7"/>
      <c r="N7" s="30"/>
      <c r="P7" s="18">
        <v>6.1</v>
      </c>
      <c r="Q7" s="18">
        <f aca="true" t="shared" si="3" ref="Q7:Q16">+$Q$6</f>
        <v>7.75</v>
      </c>
      <c r="R7" s="33">
        <f aca="true" t="shared" si="4" ref="R7:R16">+Q7+P7</f>
        <v>13.85</v>
      </c>
      <c r="T7" s="18">
        <v>6.5</v>
      </c>
      <c r="U7" s="18">
        <f aca="true" t="shared" si="5" ref="U7:U16">+$U$6</f>
        <v>7.95</v>
      </c>
      <c r="V7" s="33">
        <f aca="true" t="shared" si="6" ref="V7:V16">+U7+T7</f>
        <v>14.45</v>
      </c>
    </row>
    <row r="8" spans="1:22" ht="12.75" customHeight="1">
      <c r="A8" s="19" t="s">
        <v>41</v>
      </c>
      <c r="C8" s="23"/>
      <c r="D8" s="23" t="s">
        <v>4</v>
      </c>
      <c r="E8" s="33"/>
      <c r="F8" s="18">
        <f t="shared" si="1"/>
        <v>18.35</v>
      </c>
      <c r="G8" s="33"/>
      <c r="H8" s="18">
        <f t="shared" si="2"/>
        <v>19.25</v>
      </c>
      <c r="I8" s="30"/>
      <c r="J8" s="30"/>
      <c r="K8" s="35">
        <f t="shared" si="0"/>
        <v>0.049046321525885395</v>
      </c>
      <c r="L8" s="18"/>
      <c r="M8"/>
      <c r="N8" s="30"/>
      <c r="P8" s="18">
        <v>10.6</v>
      </c>
      <c r="Q8" s="18">
        <f t="shared" si="3"/>
        <v>7.75</v>
      </c>
      <c r="R8" s="33">
        <f t="shared" si="4"/>
        <v>18.35</v>
      </c>
      <c r="T8" s="18">
        <v>11.3</v>
      </c>
      <c r="U8" s="18">
        <f t="shared" si="5"/>
        <v>7.95</v>
      </c>
      <c r="V8" s="33">
        <f t="shared" si="6"/>
        <v>19.25</v>
      </c>
    </row>
    <row r="9" spans="1:22" ht="12.75" customHeight="1">
      <c r="A9" s="19" t="s">
        <v>43</v>
      </c>
      <c r="C9" s="23"/>
      <c r="D9" s="23" t="s">
        <v>4</v>
      </c>
      <c r="E9" s="33"/>
      <c r="F9" s="18">
        <f t="shared" si="1"/>
        <v>24.55</v>
      </c>
      <c r="G9" s="33"/>
      <c r="H9" s="18">
        <f t="shared" si="2"/>
        <v>25.95</v>
      </c>
      <c r="I9" s="30"/>
      <c r="J9" s="30"/>
      <c r="K9" s="35">
        <f t="shared" si="0"/>
        <v>0.05702647657841142</v>
      </c>
      <c r="L9" s="18"/>
      <c r="M9"/>
      <c r="N9" s="30"/>
      <c r="P9" s="18">
        <v>16.8</v>
      </c>
      <c r="Q9" s="18">
        <f t="shared" si="3"/>
        <v>7.75</v>
      </c>
      <c r="R9" s="33">
        <f t="shared" si="4"/>
        <v>24.55</v>
      </c>
      <c r="T9" s="18">
        <v>18</v>
      </c>
      <c r="U9" s="18">
        <f t="shared" si="5"/>
        <v>7.95</v>
      </c>
      <c r="V9" s="33">
        <f t="shared" si="6"/>
        <v>25.95</v>
      </c>
    </row>
    <row r="10" spans="1:22" ht="12.75" customHeight="1">
      <c r="A10" s="19" t="s">
        <v>44</v>
      </c>
      <c r="C10" s="26"/>
      <c r="D10" s="23" t="s">
        <v>4</v>
      </c>
      <c r="E10" s="33"/>
      <c r="F10" s="18">
        <f t="shared" si="1"/>
        <v>30.75</v>
      </c>
      <c r="G10" s="33"/>
      <c r="H10" s="18">
        <f t="shared" si="2"/>
        <v>32.65</v>
      </c>
      <c r="I10" s="30"/>
      <c r="J10" s="30"/>
      <c r="K10" s="35">
        <f t="shared" si="0"/>
        <v>0.06178861788617884</v>
      </c>
      <c r="L10" s="18"/>
      <c r="M10"/>
      <c r="N10" s="30"/>
      <c r="P10" s="18">
        <v>23</v>
      </c>
      <c r="Q10" s="18">
        <f t="shared" si="3"/>
        <v>7.75</v>
      </c>
      <c r="R10" s="33">
        <f t="shared" si="4"/>
        <v>30.75</v>
      </c>
      <c r="T10" s="18">
        <v>24.7</v>
      </c>
      <c r="U10" s="18">
        <f t="shared" si="5"/>
        <v>7.95</v>
      </c>
      <c r="V10" s="33">
        <f t="shared" si="6"/>
        <v>32.65</v>
      </c>
    </row>
    <row r="11" spans="1:22" ht="12.75" customHeight="1">
      <c r="A11" s="19" t="s">
        <v>45</v>
      </c>
      <c r="C11" s="23"/>
      <c r="D11" s="23" t="s">
        <v>4</v>
      </c>
      <c r="E11" s="33"/>
      <c r="F11" s="18">
        <f>+R11</f>
        <v>36.95</v>
      </c>
      <c r="G11" s="33"/>
      <c r="H11" s="18">
        <f>+V11</f>
        <v>39.35</v>
      </c>
      <c r="I11" s="30"/>
      <c r="J11" s="30"/>
      <c r="K11" s="35">
        <f t="shared" si="0"/>
        <v>0.06495263870094714</v>
      </c>
      <c r="L11" s="18"/>
      <c r="M11"/>
      <c r="N11" s="30"/>
      <c r="P11" s="18">
        <v>29.2</v>
      </c>
      <c r="Q11" s="18">
        <f t="shared" si="3"/>
        <v>7.75</v>
      </c>
      <c r="R11" s="33">
        <f>+Q11+P11</f>
        <v>36.95</v>
      </c>
      <c r="T11" s="18">
        <v>31.4</v>
      </c>
      <c r="U11" s="18">
        <f t="shared" si="5"/>
        <v>7.95</v>
      </c>
      <c r="V11" s="33">
        <f>+U11+T11</f>
        <v>39.35</v>
      </c>
    </row>
    <row r="12" spans="1:22" ht="12.75" customHeight="1">
      <c r="A12" s="19" t="s">
        <v>46</v>
      </c>
      <c r="C12" s="26"/>
      <c r="D12" s="23" t="s">
        <v>4</v>
      </c>
      <c r="E12" s="33"/>
      <c r="F12" s="18">
        <f>+R12</f>
        <v>43.15</v>
      </c>
      <c r="G12" s="33"/>
      <c r="H12" s="18">
        <f>+V12</f>
        <v>46.050000000000004</v>
      </c>
      <c r="I12" s="30"/>
      <c r="J12" s="30"/>
      <c r="K12" s="35">
        <f t="shared" si="0"/>
        <v>0.0672074159907301</v>
      </c>
      <c r="L12" s="34"/>
      <c r="M12"/>
      <c r="N12" s="30"/>
      <c r="P12" s="18">
        <v>35.4</v>
      </c>
      <c r="Q12" s="18">
        <f t="shared" si="3"/>
        <v>7.75</v>
      </c>
      <c r="R12" s="33">
        <f>+Q12+P12</f>
        <v>43.15</v>
      </c>
      <c r="T12" s="18">
        <v>38.1</v>
      </c>
      <c r="U12" s="18">
        <f t="shared" si="5"/>
        <v>7.95</v>
      </c>
      <c r="V12" s="33">
        <f>+U12+T12</f>
        <v>46.050000000000004</v>
      </c>
    </row>
    <row r="13" spans="1:22" ht="12.75" customHeight="1">
      <c r="A13" s="19" t="s">
        <v>47</v>
      </c>
      <c r="D13" s="28" t="s">
        <v>4</v>
      </c>
      <c r="E13" s="33"/>
      <c r="F13" s="18">
        <f>+R13</f>
        <v>17.95</v>
      </c>
      <c r="G13" s="33"/>
      <c r="H13" s="18">
        <f>+V13</f>
        <v>18.85</v>
      </c>
      <c r="J13" s="30"/>
      <c r="K13" s="35">
        <f t="shared" si="0"/>
        <v>0.050139275766016844</v>
      </c>
      <c r="L13" s="18"/>
      <c r="M13" s="10"/>
      <c r="N13" s="30"/>
      <c r="P13" s="18">
        <v>10.2</v>
      </c>
      <c r="Q13" s="18">
        <f>+$Q$6</f>
        <v>7.75</v>
      </c>
      <c r="R13" s="33">
        <f>+Q13+P13</f>
        <v>17.95</v>
      </c>
      <c r="T13" s="18">
        <v>10.9</v>
      </c>
      <c r="U13" s="18">
        <f>+$U$6</f>
        <v>7.95</v>
      </c>
      <c r="V13" s="33">
        <f>+U13+T13</f>
        <v>18.85</v>
      </c>
    </row>
    <row r="14" spans="1:22" ht="12.75" customHeight="1">
      <c r="A14" s="19" t="s">
        <v>42</v>
      </c>
      <c r="C14" s="23"/>
      <c r="D14" s="23" t="s">
        <v>4</v>
      </c>
      <c r="E14" s="33"/>
      <c r="F14" s="18">
        <f>+R14</f>
        <v>19.45</v>
      </c>
      <c r="G14" s="33"/>
      <c r="H14" s="18">
        <f>+V14</f>
        <v>20.45</v>
      </c>
      <c r="I14" s="30"/>
      <c r="J14" s="30"/>
      <c r="K14" s="35">
        <f t="shared" si="0"/>
        <v>0.05141388174807204</v>
      </c>
      <c r="L14" s="18"/>
      <c r="M14"/>
      <c r="N14" s="30"/>
      <c r="P14" s="18">
        <v>11.7</v>
      </c>
      <c r="Q14" s="18">
        <f t="shared" si="3"/>
        <v>7.75</v>
      </c>
      <c r="R14" s="33">
        <f>+Q14+P14</f>
        <v>19.45</v>
      </c>
      <c r="T14" s="18">
        <v>12.5</v>
      </c>
      <c r="U14" s="18">
        <f t="shared" si="5"/>
        <v>7.95</v>
      </c>
      <c r="V14" s="33">
        <f>+U14+T14</f>
        <v>20.45</v>
      </c>
    </row>
    <row r="15" spans="1:22" ht="12.75" customHeight="1">
      <c r="A15" s="19" t="s">
        <v>32</v>
      </c>
      <c r="C15" s="23"/>
      <c r="D15" s="23" t="s">
        <v>4</v>
      </c>
      <c r="E15" s="33"/>
      <c r="F15" s="18">
        <f>+R15</f>
        <v>25.65</v>
      </c>
      <c r="G15" s="33"/>
      <c r="H15" s="18">
        <f>+V15</f>
        <v>27.15</v>
      </c>
      <c r="I15" s="30"/>
      <c r="J15" s="30"/>
      <c r="K15" s="35">
        <f t="shared" si="0"/>
        <v>0.0584795321637428</v>
      </c>
      <c r="L15" s="18"/>
      <c r="M15"/>
      <c r="N15" s="30"/>
      <c r="P15" s="18">
        <v>17.9</v>
      </c>
      <c r="Q15" s="18">
        <f t="shared" si="3"/>
        <v>7.75</v>
      </c>
      <c r="R15" s="33">
        <f>+Q15+P15</f>
        <v>25.65</v>
      </c>
      <c r="T15" s="18">
        <v>19.2</v>
      </c>
      <c r="U15" s="18">
        <f t="shared" si="5"/>
        <v>7.95</v>
      </c>
      <c r="V15" s="33">
        <f>+U15+T15</f>
        <v>27.15</v>
      </c>
    </row>
    <row r="16" spans="1:22" ht="12.75" customHeight="1">
      <c r="A16" s="19" t="s">
        <v>30</v>
      </c>
      <c r="C16" s="26"/>
      <c r="D16" s="23" t="s">
        <v>4</v>
      </c>
      <c r="E16" s="33"/>
      <c r="F16" s="18">
        <f t="shared" si="1"/>
        <v>31.85</v>
      </c>
      <c r="G16" s="33"/>
      <c r="H16" s="18">
        <f t="shared" si="2"/>
        <v>33.85</v>
      </c>
      <c r="I16" s="30"/>
      <c r="J16" s="30"/>
      <c r="K16" s="35">
        <f t="shared" si="0"/>
        <v>0.06279434850863419</v>
      </c>
      <c r="L16" s="18"/>
      <c r="M16"/>
      <c r="N16" s="30"/>
      <c r="P16" s="18">
        <v>24.1</v>
      </c>
      <c r="Q16" s="18">
        <f t="shared" si="3"/>
        <v>7.75</v>
      </c>
      <c r="R16" s="33">
        <f t="shared" si="4"/>
        <v>31.85</v>
      </c>
      <c r="T16" s="18">
        <v>25.9</v>
      </c>
      <c r="U16" s="18">
        <f t="shared" si="5"/>
        <v>7.95</v>
      </c>
      <c r="V16" s="33">
        <f t="shared" si="6"/>
        <v>33.85</v>
      </c>
    </row>
    <row r="19" spans="3:12" ht="12.75">
      <c r="C19" s="23"/>
      <c r="D19" s="23"/>
      <c r="F19" s="18"/>
      <c r="G19" s="18"/>
      <c r="H19" s="18"/>
      <c r="I19" s="22"/>
      <c r="J19" s="30"/>
      <c r="K19" s="35"/>
      <c r="L19"/>
    </row>
    <row r="20" spans="1:12" ht="12.75">
      <c r="A20" s="19" t="s">
        <v>58</v>
      </c>
      <c r="C20" s="23"/>
      <c r="D20" s="23" t="s">
        <v>4</v>
      </c>
      <c r="E20" s="26" t="s">
        <v>18</v>
      </c>
      <c r="F20" s="18">
        <v>4.1</v>
      </c>
      <c r="G20" s="18"/>
      <c r="H20" s="18">
        <v>4.4</v>
      </c>
      <c r="I20" s="22"/>
      <c r="J20" s="30"/>
      <c r="K20" s="35">
        <f>+H20/F20-1</f>
        <v>0.07317073170731736</v>
      </c>
      <c r="L20"/>
    </row>
    <row r="21" spans="3:12" ht="12.75">
      <c r="C21" s="23"/>
      <c r="D21" s="23"/>
      <c r="F21" s="18"/>
      <c r="G21" s="18"/>
      <c r="H21" s="18"/>
      <c r="I21" s="22"/>
      <c r="J21" s="30"/>
      <c r="K21" s="35"/>
      <c r="L21"/>
    </row>
    <row r="22" spans="3:12" ht="12.75">
      <c r="C22" s="23"/>
      <c r="D22" s="23"/>
      <c r="F22" s="18"/>
      <c r="G22" s="18"/>
      <c r="H22" s="18"/>
      <c r="I22" s="22"/>
      <c r="J22" s="30"/>
      <c r="K22" s="35"/>
      <c r="L22"/>
    </row>
    <row r="23" spans="3:12" ht="12.75">
      <c r="C23" s="23"/>
      <c r="D23" s="23"/>
      <c r="F23" s="18"/>
      <c r="G23" s="18"/>
      <c r="H23" s="18"/>
      <c r="I23" s="22"/>
      <c r="J23" s="30"/>
      <c r="K23" s="35"/>
      <c r="L23"/>
    </row>
    <row r="24" spans="1:12" ht="12.75">
      <c r="A24" s="24" t="s">
        <v>38</v>
      </c>
      <c r="C24" s="23"/>
      <c r="D24" s="23"/>
      <c r="F24" s="18"/>
      <c r="G24" s="18"/>
      <c r="H24" s="18"/>
      <c r="I24"/>
      <c r="J24"/>
      <c r="K24" s="35"/>
      <c r="L24"/>
    </row>
    <row r="25" spans="1:12" ht="12.75">
      <c r="A25" s="32" t="s">
        <v>39</v>
      </c>
      <c r="C25" s="23"/>
      <c r="D25" s="23"/>
      <c r="F25" s="18">
        <v>8.85</v>
      </c>
      <c r="G25" s="18"/>
      <c r="H25" s="18">
        <v>9.05</v>
      </c>
      <c r="I25"/>
      <c r="J25"/>
      <c r="K25" s="35">
        <f>+H25/F25-1</f>
        <v>0.02259887005649719</v>
      </c>
      <c r="L25"/>
    </row>
    <row r="26" spans="3:12" ht="12.75">
      <c r="C26" s="23"/>
      <c r="D26" s="23"/>
      <c r="F26" s="18"/>
      <c r="G26" s="18"/>
      <c r="H26" s="18"/>
      <c r="I26"/>
      <c r="J26"/>
      <c r="K26" s="35"/>
      <c r="L26"/>
    </row>
    <row r="27" spans="3:12" ht="12.75">
      <c r="C27" s="23"/>
      <c r="D27" s="23"/>
      <c r="F27" s="18"/>
      <c r="G27" s="18"/>
      <c r="H27" s="18"/>
      <c r="I27"/>
      <c r="J27"/>
      <c r="K27" s="35"/>
      <c r="L27"/>
    </row>
    <row r="28" spans="1:12" ht="12.75">
      <c r="A28" s="24" t="s">
        <v>31</v>
      </c>
      <c r="C28" s="23"/>
      <c r="D28" s="23"/>
      <c r="F28" s="18"/>
      <c r="G28" s="18"/>
      <c r="H28" s="18"/>
      <c r="I28"/>
      <c r="J28"/>
      <c r="K28" s="35"/>
      <c r="L28"/>
    </row>
    <row r="29" spans="1:12" ht="12.75">
      <c r="A29" s="19" t="s">
        <v>42</v>
      </c>
      <c r="C29" s="23"/>
      <c r="D29" s="23"/>
      <c r="E29" s="26"/>
      <c r="F29" s="18">
        <v>7.8</v>
      </c>
      <c r="G29" s="18"/>
      <c r="H29" s="18">
        <v>7.2</v>
      </c>
      <c r="I29"/>
      <c r="J29"/>
      <c r="K29" s="35">
        <f>+H29/F29-1</f>
        <v>-0.07692307692307687</v>
      </c>
      <c r="L29"/>
    </row>
    <row r="30" spans="1:12" ht="12.75">
      <c r="A30" s="19" t="s">
        <v>32</v>
      </c>
      <c r="C30" s="23"/>
      <c r="D30" s="23"/>
      <c r="E30" s="26"/>
      <c r="F30" s="18">
        <v>8.85</v>
      </c>
      <c r="G30" s="18"/>
      <c r="H30" s="18">
        <v>8.05</v>
      </c>
      <c r="I30"/>
      <c r="J30"/>
      <c r="K30" s="35">
        <f>+H30/F30-1</f>
        <v>-0.09039548022598853</v>
      </c>
      <c r="L30"/>
    </row>
    <row r="31" spans="1:12" ht="12.75">
      <c r="A31" s="19" t="s">
        <v>30</v>
      </c>
      <c r="C31" s="23"/>
      <c r="D31" s="23"/>
      <c r="E31" s="26"/>
      <c r="F31" s="18">
        <v>9.6</v>
      </c>
      <c r="G31" s="18"/>
      <c r="H31" s="18">
        <v>8.65</v>
      </c>
      <c r="I31"/>
      <c r="J31"/>
      <c r="K31" s="35">
        <f>+H31/F31-1</f>
        <v>-0.09895833333333326</v>
      </c>
      <c r="L31"/>
    </row>
    <row r="32" spans="1:9" ht="12.75">
      <c r="A32" s="26"/>
      <c r="C32" s="23"/>
      <c r="D32" s="23"/>
      <c r="F32" s="18"/>
      <c r="G32" s="18"/>
      <c r="H32" s="18"/>
      <c r="I32" s="22"/>
    </row>
    <row r="33" spans="1:9" ht="12.75">
      <c r="A33" s="26"/>
      <c r="C33" s="23"/>
      <c r="D33" s="23"/>
      <c r="F33" s="18"/>
      <c r="G33" s="18"/>
      <c r="H33" s="18"/>
      <c r="I33" s="22"/>
    </row>
    <row r="34" spans="1:9" ht="12.75">
      <c r="A34" s="26"/>
      <c r="C34" s="23"/>
      <c r="D34" s="23"/>
      <c r="F34" s="18"/>
      <c r="G34" s="18"/>
      <c r="H34" s="18"/>
      <c r="I34" s="22"/>
    </row>
    <row r="35" spans="1:9" ht="12.75">
      <c r="A35" s="26"/>
      <c r="C35" s="23"/>
      <c r="D35" s="23"/>
      <c r="F35" s="18"/>
      <c r="G35" s="18"/>
      <c r="H35" s="18"/>
      <c r="I35" s="22"/>
    </row>
    <row r="36" spans="1:9" ht="12.75">
      <c r="A36" s="26"/>
      <c r="C36" s="23"/>
      <c r="D36" s="23"/>
      <c r="F36" s="18"/>
      <c r="G36" s="18"/>
      <c r="H36" s="18"/>
      <c r="I36" s="22"/>
    </row>
    <row r="37" spans="1:10" ht="12.75">
      <c r="A37" s="26" t="s">
        <v>19</v>
      </c>
      <c r="B37" s="42" t="s">
        <v>66</v>
      </c>
      <c r="C37" s="42"/>
      <c r="D37" s="42"/>
      <c r="E37" s="42"/>
      <c r="F37" s="42"/>
      <c r="G37" s="42"/>
      <c r="H37" s="42"/>
      <c r="I37" s="40"/>
      <c r="J37" s="40"/>
    </row>
    <row r="38" spans="1:10" ht="12.75">
      <c r="A38" s="26"/>
      <c r="B38" s="42"/>
      <c r="C38" s="42"/>
      <c r="D38" s="42"/>
      <c r="E38" s="42"/>
      <c r="F38" s="42"/>
      <c r="G38" s="42"/>
      <c r="H38" s="42"/>
      <c r="I38" s="40"/>
      <c r="J38" s="40"/>
    </row>
    <row r="39" spans="1:10" ht="12.75">
      <c r="A39" s="26"/>
      <c r="B39" s="42"/>
      <c r="C39" s="42"/>
      <c r="D39" s="42"/>
      <c r="E39" s="42"/>
      <c r="F39" s="42"/>
      <c r="G39" s="42"/>
      <c r="H39" s="42"/>
      <c r="I39" s="40"/>
      <c r="J39" s="40"/>
    </row>
    <row r="40" spans="1:9" ht="12.75">
      <c r="A40" s="26"/>
      <c r="C40" s="23"/>
      <c r="D40" s="23"/>
      <c r="F40" s="18"/>
      <c r="G40" s="18"/>
      <c r="H40" s="18"/>
      <c r="I40" s="22"/>
    </row>
    <row r="41" spans="1:8" ht="12.75">
      <c r="A41" s="26"/>
      <c r="C41" s="23"/>
      <c r="D41" s="23"/>
      <c r="F41" s="18"/>
      <c r="G41" s="18"/>
      <c r="H41" s="18"/>
    </row>
    <row r="42" spans="1:8" ht="12.75">
      <c r="A42" s="31" t="s">
        <v>18</v>
      </c>
      <c r="B42" s="43" t="s">
        <v>65</v>
      </c>
      <c r="C42" s="42"/>
      <c r="D42" s="42"/>
      <c r="E42" s="42"/>
      <c r="F42" s="42"/>
      <c r="G42" s="42"/>
      <c r="H42" s="42"/>
    </row>
    <row r="43" spans="1:8" ht="12.75">
      <c r="A43" s="31"/>
      <c r="B43" s="42"/>
      <c r="C43" s="42"/>
      <c r="D43" s="42"/>
      <c r="E43" s="42"/>
      <c r="F43" s="42"/>
      <c r="G43" s="42"/>
      <c r="H43" s="42"/>
    </row>
    <row r="44" spans="1:8" ht="12.75">
      <c r="A44" s="26"/>
      <c r="C44" s="23"/>
      <c r="D44" s="23"/>
      <c r="F44" s="18"/>
      <c r="G44" s="18"/>
      <c r="H44" s="18"/>
    </row>
    <row r="45" spans="3:8" ht="12.75">
      <c r="C45" s="23"/>
      <c r="F45" s="18"/>
      <c r="G45" s="18"/>
      <c r="H45" s="18"/>
    </row>
    <row r="46" spans="3:8" ht="12.75">
      <c r="C46" s="23"/>
      <c r="F46" s="18"/>
      <c r="G46" s="18"/>
      <c r="H46" s="18"/>
    </row>
    <row r="47" spans="3:8" ht="12.75">
      <c r="C47" s="23"/>
      <c r="F47" s="18"/>
      <c r="G47" s="18"/>
      <c r="H47" s="18"/>
    </row>
    <row r="48" spans="3:8" ht="12.75">
      <c r="C48" s="23"/>
      <c r="F48" s="18"/>
      <c r="G48" s="18"/>
      <c r="H48" s="18"/>
    </row>
    <row r="49" spans="3:8" ht="12.75">
      <c r="C49" s="23"/>
      <c r="F49" s="18"/>
      <c r="G49" s="18"/>
      <c r="H49" s="18"/>
    </row>
    <row r="50" spans="3:8" ht="12.75">
      <c r="C50" s="23"/>
      <c r="F50" s="18"/>
      <c r="G50" s="18"/>
      <c r="H50" s="18"/>
    </row>
    <row r="51" spans="3:8" ht="12.75">
      <c r="C51" s="23"/>
      <c r="F51" s="18"/>
      <c r="G51" s="18"/>
      <c r="H51" s="18"/>
    </row>
    <row r="52" spans="3:8" ht="12.75">
      <c r="C52" s="23"/>
      <c r="F52" s="18"/>
      <c r="G52" s="18"/>
      <c r="H52" s="18"/>
    </row>
    <row r="53" spans="3:8" ht="12.75">
      <c r="C53" s="23"/>
      <c r="F53" s="18"/>
      <c r="G53" s="18"/>
      <c r="H53" s="18"/>
    </row>
    <row r="54" spans="3:8" ht="12.75">
      <c r="C54" s="23"/>
      <c r="F54" s="18"/>
      <c r="G54" s="18"/>
      <c r="H54" s="18"/>
    </row>
    <row r="55" spans="3:8" ht="12.75">
      <c r="C55" s="23"/>
      <c r="F55" s="18"/>
      <c r="G55" s="18"/>
      <c r="H55" s="18"/>
    </row>
    <row r="56" spans="3:8" ht="12.75">
      <c r="C56" s="23"/>
      <c r="F56" s="18"/>
      <c r="G56" s="18"/>
      <c r="H56" s="18"/>
    </row>
    <row r="57" spans="3:8" ht="12.75">
      <c r="C57" s="23"/>
      <c r="F57" s="18"/>
      <c r="G57" s="18"/>
      <c r="H57" s="18"/>
    </row>
    <row r="58" spans="3:8" ht="12.75">
      <c r="C58" s="23"/>
      <c r="F58" s="18"/>
      <c r="G58" s="18"/>
      <c r="H58" s="18"/>
    </row>
    <row r="59" spans="3:8" ht="12.75">
      <c r="C59" s="23"/>
      <c r="F59" s="18"/>
      <c r="G59" s="18"/>
      <c r="H59" s="18"/>
    </row>
    <row r="60" spans="3:8" ht="12.75">
      <c r="C60" s="23"/>
      <c r="F60" s="18"/>
      <c r="G60" s="18"/>
      <c r="H60" s="18"/>
    </row>
    <row r="61" spans="3:8" ht="12.75">
      <c r="C61" s="23"/>
      <c r="F61" s="18"/>
      <c r="G61" s="18"/>
      <c r="H61" s="18"/>
    </row>
    <row r="62" spans="3:8" ht="12.75">
      <c r="C62" s="23"/>
      <c r="F62" s="18"/>
      <c r="G62" s="18"/>
      <c r="H62" s="18"/>
    </row>
    <row r="63" spans="3:8" ht="12.75">
      <c r="C63" s="23"/>
      <c r="F63" s="18"/>
      <c r="G63" s="18"/>
      <c r="H63" s="18"/>
    </row>
    <row r="64" spans="3:8" ht="12.75">
      <c r="C64" s="23"/>
      <c r="F64" s="18"/>
      <c r="G64" s="18"/>
      <c r="H64" s="18"/>
    </row>
    <row r="65" spans="3:8" ht="12.75">
      <c r="C65" s="23"/>
      <c r="F65" s="18"/>
      <c r="G65" s="18"/>
      <c r="H65" s="18"/>
    </row>
    <row r="66" spans="3:8" ht="12.75">
      <c r="C66" s="23"/>
      <c r="F66" s="18"/>
      <c r="G66" s="18"/>
      <c r="H66" s="18"/>
    </row>
    <row r="67" spans="3:8" ht="12.75">
      <c r="C67" s="23"/>
      <c r="F67" s="18"/>
      <c r="G67" s="18"/>
      <c r="H67" s="18"/>
    </row>
    <row r="68" spans="3:8" ht="12.75">
      <c r="C68" s="23"/>
      <c r="F68" s="18"/>
      <c r="G68" s="18"/>
      <c r="H68" s="18"/>
    </row>
    <row r="69" spans="3:8" ht="12.75">
      <c r="C69" s="23"/>
      <c r="F69" s="18"/>
      <c r="G69" s="18"/>
      <c r="H69" s="18"/>
    </row>
    <row r="70" spans="3:8" ht="12.75">
      <c r="C70" s="23"/>
      <c r="F70" s="18"/>
      <c r="G70" s="18"/>
      <c r="H70" s="18"/>
    </row>
    <row r="71" spans="3:8" ht="12.75">
      <c r="C71" s="23"/>
      <c r="F71" s="18"/>
      <c r="G71" s="18"/>
      <c r="H71" s="18"/>
    </row>
    <row r="72" spans="3:8" ht="12.75">
      <c r="C72" s="23"/>
      <c r="F72" s="18"/>
      <c r="G72" s="18"/>
      <c r="H72" s="18"/>
    </row>
    <row r="73" spans="3:8" ht="12.75">
      <c r="C73" s="23"/>
      <c r="F73" s="18"/>
      <c r="G73" s="18"/>
      <c r="H73" s="18"/>
    </row>
    <row r="74" spans="3:8" ht="12.75">
      <c r="C74" s="23"/>
      <c r="F74" s="18"/>
      <c r="G74" s="18"/>
      <c r="H74" s="18"/>
    </row>
    <row r="75" spans="3:8" ht="12.75">
      <c r="C75" s="23"/>
      <c r="F75" s="18"/>
      <c r="G75" s="18"/>
      <c r="H75" s="18"/>
    </row>
    <row r="76" spans="3:8" ht="12.75">
      <c r="C76" s="23"/>
      <c r="F76" s="18"/>
      <c r="G76" s="18"/>
      <c r="H76" s="18"/>
    </row>
    <row r="77" spans="3:8" ht="12.75">
      <c r="C77" s="23"/>
      <c r="F77" s="18"/>
      <c r="G77" s="18"/>
      <c r="H77" s="18"/>
    </row>
    <row r="78" spans="3:8" ht="12.75">
      <c r="C78" s="23"/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1" spans="6:8" ht="12.75">
      <c r="F81" s="18"/>
      <c r="G81" s="18"/>
      <c r="H81" s="18"/>
    </row>
    <row r="82" spans="6:8" ht="12.75">
      <c r="F82" s="18"/>
      <c r="G82" s="18"/>
      <c r="H82" s="18"/>
    </row>
    <row r="83" spans="6:8" ht="12.75">
      <c r="F83" s="18"/>
      <c r="G83" s="18"/>
      <c r="H83" s="18"/>
    </row>
    <row r="84" spans="6:8" ht="12.75">
      <c r="F84" s="18"/>
      <c r="G84" s="18"/>
      <c r="H84" s="18"/>
    </row>
    <row r="85" spans="6:8" ht="12.75">
      <c r="F85" s="18"/>
      <c r="G85" s="18"/>
      <c r="H85" s="18"/>
    </row>
    <row r="86" spans="6:8" ht="12.75">
      <c r="F86" s="18"/>
      <c r="G86" s="18"/>
      <c r="H86" s="18"/>
    </row>
    <row r="87" spans="6:8" ht="12.75">
      <c r="F87" s="18"/>
      <c r="G87" s="18"/>
      <c r="H87" s="18"/>
    </row>
    <row r="88" spans="6:8" ht="12.75">
      <c r="F88" s="18"/>
      <c r="G88" s="18"/>
      <c r="H88" s="18"/>
    </row>
    <row r="89" spans="6:8" ht="12.75">
      <c r="F89" s="18"/>
      <c r="G89" s="18"/>
      <c r="H89" s="18"/>
    </row>
    <row r="90" spans="6:8" ht="12.75">
      <c r="F90" s="18"/>
      <c r="G90" s="18"/>
      <c r="H90" s="18"/>
    </row>
    <row r="91" spans="6:8" ht="12.75">
      <c r="F91" s="18"/>
      <c r="G91" s="18"/>
      <c r="H91" s="18"/>
    </row>
    <row r="92" spans="6:8" ht="12.75">
      <c r="F92" s="18"/>
      <c r="G92" s="18"/>
      <c r="H92" s="18"/>
    </row>
    <row r="93" spans="6:8" ht="12.75">
      <c r="F93" s="18"/>
      <c r="G93" s="18"/>
      <c r="H93" s="18"/>
    </row>
    <row r="94" spans="6:8" ht="12.75">
      <c r="F94" s="18"/>
      <c r="G94" s="18"/>
      <c r="H94" s="18"/>
    </row>
    <row r="95" spans="6:8" ht="12.75">
      <c r="F95" s="18"/>
      <c r="G95" s="18"/>
      <c r="H95" s="18"/>
    </row>
    <row r="96" spans="6:8" ht="12.75">
      <c r="F96" s="18"/>
      <c r="G96" s="18"/>
      <c r="H96" s="18"/>
    </row>
    <row r="97" spans="6:8" ht="12.75">
      <c r="F97" s="18"/>
      <c r="G97" s="18"/>
      <c r="H97" s="18"/>
    </row>
    <row r="98" spans="6:8" ht="12.75">
      <c r="F98" s="18"/>
      <c r="G98" s="18"/>
      <c r="H98" s="18"/>
    </row>
    <row r="99" spans="6:8" ht="12.75">
      <c r="F99" s="18"/>
      <c r="G99" s="18"/>
      <c r="H99" s="18"/>
    </row>
    <row r="100" spans="6:8" ht="12.75">
      <c r="F100" s="18"/>
      <c r="G100" s="18"/>
      <c r="H100" s="18"/>
    </row>
    <row r="101" spans="6:8" ht="12.75">
      <c r="F101" s="18"/>
      <c r="G101" s="18"/>
      <c r="H101" s="18"/>
    </row>
    <row r="102" spans="6:8" ht="12.75">
      <c r="F102" s="18"/>
      <c r="G102" s="18"/>
      <c r="H102" s="18"/>
    </row>
    <row r="103" spans="6:8" ht="12.75">
      <c r="F103" s="18"/>
      <c r="G103" s="18"/>
      <c r="H103" s="18"/>
    </row>
    <row r="104" spans="6:8" ht="12.75">
      <c r="F104" s="18"/>
      <c r="G104" s="18"/>
      <c r="H104" s="18"/>
    </row>
    <row r="105" spans="6:8" ht="12.75">
      <c r="F105" s="18"/>
      <c r="G105" s="18"/>
      <c r="H105" s="18"/>
    </row>
    <row r="106" spans="6:8" ht="12.75">
      <c r="F106" s="18"/>
      <c r="G106" s="18"/>
      <c r="H106" s="18"/>
    </row>
    <row r="107" spans="6:8" ht="12.75">
      <c r="F107" s="18"/>
      <c r="G107" s="18"/>
      <c r="H107" s="18"/>
    </row>
    <row r="108" spans="6:8" ht="12.75">
      <c r="F108" s="18"/>
      <c r="G108" s="18"/>
      <c r="H108" s="18"/>
    </row>
    <row r="109" spans="6:8" ht="12.75">
      <c r="F109" s="18"/>
      <c r="G109" s="18"/>
      <c r="H109" s="18"/>
    </row>
    <row r="110" spans="6:8" ht="12.75">
      <c r="F110" s="18"/>
      <c r="G110" s="18"/>
      <c r="H110" s="18"/>
    </row>
    <row r="111" spans="6:8" ht="12.75">
      <c r="F111" s="18"/>
      <c r="G111" s="18"/>
      <c r="H111" s="18"/>
    </row>
    <row r="112" spans="6:8" ht="12.75">
      <c r="F112" s="18"/>
      <c r="G112" s="18"/>
      <c r="H112" s="18"/>
    </row>
    <row r="113" spans="6:8" ht="12.75">
      <c r="F113" s="18"/>
      <c r="G113" s="18"/>
      <c r="H113" s="18"/>
    </row>
    <row r="114" spans="6:8" ht="12.75">
      <c r="F114" s="18"/>
      <c r="G114" s="18"/>
      <c r="H114" s="18"/>
    </row>
    <row r="115" spans="6:8" ht="12.75">
      <c r="F115" s="18"/>
      <c r="G115" s="18"/>
      <c r="H115" s="18"/>
    </row>
    <row r="116" spans="6:8" ht="12.75">
      <c r="F116" s="18"/>
      <c r="G116" s="18"/>
      <c r="H116" s="18"/>
    </row>
    <row r="117" spans="6:8" ht="12.75">
      <c r="F117" s="18"/>
      <c r="G117" s="18"/>
      <c r="H117" s="18"/>
    </row>
    <row r="118" spans="6:8" ht="12.75">
      <c r="F118" s="18"/>
      <c r="G118" s="18"/>
      <c r="H118" s="18"/>
    </row>
    <row r="119" spans="6:8" ht="12.75">
      <c r="F119" s="18"/>
      <c r="G119" s="18"/>
      <c r="H119" s="18"/>
    </row>
    <row r="120" spans="6:8" ht="12.75">
      <c r="F120" s="18"/>
      <c r="G120" s="18"/>
      <c r="H120" s="18"/>
    </row>
    <row r="121" spans="6:8" ht="12.75">
      <c r="F121" s="18"/>
      <c r="G121" s="18"/>
      <c r="H121" s="18"/>
    </row>
    <row r="122" spans="6:8" ht="12.75">
      <c r="F122" s="18"/>
      <c r="G122" s="18"/>
      <c r="H122" s="18"/>
    </row>
    <row r="123" spans="6:8" ht="12.75">
      <c r="F123" s="18"/>
      <c r="G123" s="18"/>
      <c r="H123" s="18"/>
    </row>
    <row r="124" spans="6:8" ht="12.75">
      <c r="F124" s="18"/>
      <c r="G124" s="18"/>
      <c r="H124" s="18"/>
    </row>
    <row r="125" spans="6:8" ht="12.75">
      <c r="F125" s="18"/>
      <c r="G125" s="18"/>
      <c r="H125" s="18"/>
    </row>
    <row r="126" spans="6:8" ht="12.75">
      <c r="F126" s="18"/>
      <c r="G126" s="18"/>
      <c r="H126" s="18"/>
    </row>
    <row r="127" spans="6:8" ht="12.75">
      <c r="F127" s="18"/>
      <c r="G127" s="18"/>
      <c r="H127" s="18"/>
    </row>
    <row r="128" spans="6:8" ht="12.75">
      <c r="F128" s="18"/>
      <c r="G128" s="18"/>
      <c r="H128" s="18"/>
    </row>
    <row r="129" spans="6:8" ht="12.75">
      <c r="F129" s="18"/>
      <c r="G129" s="18"/>
      <c r="H129" s="18"/>
    </row>
    <row r="130" spans="6:8" ht="12.75">
      <c r="F130" s="18"/>
      <c r="G130" s="18"/>
      <c r="H130" s="18"/>
    </row>
    <row r="131" spans="6:8" ht="12.75">
      <c r="F131" s="18"/>
      <c r="G131" s="18"/>
      <c r="H131" s="18"/>
    </row>
    <row r="132" spans="6:8" ht="12.75">
      <c r="F132" s="18"/>
      <c r="G132" s="18"/>
      <c r="H132" s="18"/>
    </row>
    <row r="133" spans="6:8" ht="12.75">
      <c r="F133" s="18"/>
      <c r="G133" s="18"/>
      <c r="H133" s="18"/>
    </row>
  </sheetData>
  <sheetProtection/>
  <mergeCells count="6">
    <mergeCell ref="B37:H39"/>
    <mergeCell ref="B42:H43"/>
    <mergeCell ref="T4:V4"/>
    <mergeCell ref="A1:H1"/>
    <mergeCell ref="A2:H2"/>
    <mergeCell ref="P4:R4"/>
  </mergeCells>
  <printOptions horizontalCentered="1"/>
  <pageMargins left="0.5" right="0.5" top="1" bottom="0.57" header="0.28" footer="0.35"/>
  <pageSetup fitToHeight="1" fitToWidth="1" horizontalDpi="600" verticalDpi="60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A46" sqref="A46:IV47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7.140625" style="0" customWidth="1"/>
    <col min="4" max="4" width="10.57421875" style="0" bestFit="1" customWidth="1"/>
    <col min="5" max="5" width="5.421875" style="0" customWidth="1"/>
    <col min="6" max="6" width="9.00390625" style="0" bestFit="1" customWidth="1"/>
    <col min="7" max="8" width="8.7109375" style="0" bestFit="1" customWidth="1"/>
    <col min="9" max="9" width="4.140625" style="0" customWidth="1"/>
    <col min="10" max="10" width="9.00390625" style="0" customWidth="1"/>
    <col min="11" max="11" width="8.140625" style="0" bestFit="1" customWidth="1"/>
    <col min="12" max="12" width="8.7109375" style="0" bestFit="1" customWidth="1"/>
    <col min="13" max="14" width="4.8515625" style="0" customWidth="1"/>
    <col min="15" max="15" width="7.00390625" style="0" bestFit="1" customWidth="1"/>
    <col min="16" max="16" width="4.421875" style="0" customWidth="1"/>
  </cols>
  <sheetData>
    <row r="1" spans="1:12" ht="15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F4" s="49" t="s">
        <v>68</v>
      </c>
      <c r="G4" s="49"/>
      <c r="H4" s="49"/>
      <c r="I4" s="3"/>
      <c r="J4" s="49" t="s">
        <v>3</v>
      </c>
      <c r="K4" s="49"/>
      <c r="L4" s="49"/>
    </row>
    <row r="5" spans="1:12" ht="12.75">
      <c r="A5" s="3"/>
      <c r="B5" s="3"/>
      <c r="C5" s="6"/>
      <c r="D5" s="6" t="s">
        <v>20</v>
      </c>
      <c r="F5" s="6" t="s">
        <v>9</v>
      </c>
      <c r="G5" s="6" t="s">
        <v>14</v>
      </c>
      <c r="H5" s="6" t="s">
        <v>10</v>
      </c>
      <c r="I5" s="3"/>
      <c r="J5" s="6" t="s">
        <v>9</v>
      </c>
      <c r="K5" s="6" t="s">
        <v>10</v>
      </c>
      <c r="L5" s="6" t="s">
        <v>10</v>
      </c>
    </row>
    <row r="6" spans="1:12" ht="12.75">
      <c r="A6" s="4" t="s">
        <v>5</v>
      </c>
      <c r="B6" s="3"/>
      <c r="C6" s="7"/>
      <c r="D6" s="7" t="s">
        <v>21</v>
      </c>
      <c r="F6" s="9" t="s">
        <v>8</v>
      </c>
      <c r="G6" s="9" t="s">
        <v>15</v>
      </c>
      <c r="H6" s="9" t="s">
        <v>11</v>
      </c>
      <c r="I6" s="5"/>
      <c r="J6" s="9" t="s">
        <v>8</v>
      </c>
      <c r="K6" s="9" t="s">
        <v>15</v>
      </c>
      <c r="L6" s="9" t="s">
        <v>11</v>
      </c>
    </row>
    <row r="7" spans="1:15" ht="12.75">
      <c r="A7" s="8" t="s">
        <v>48</v>
      </c>
      <c r="B7" s="8"/>
      <c r="C7" s="11"/>
      <c r="D7" s="11" t="s">
        <v>4</v>
      </c>
      <c r="F7" s="13">
        <v>3.7</v>
      </c>
      <c r="G7" s="13"/>
      <c r="H7" s="2">
        <f>+F7*52/12+G7</f>
        <v>16.033333333333335</v>
      </c>
      <c r="I7" s="2"/>
      <c r="J7" s="13">
        <v>4</v>
      </c>
      <c r="L7" s="2">
        <f>+J7*52/12+K7</f>
        <v>17.333333333333332</v>
      </c>
      <c r="M7" s="15"/>
      <c r="N7" s="15"/>
      <c r="O7" s="36">
        <f aca="true" t="shared" si="0" ref="O7:O17">+L7/H7-1</f>
        <v>0.08108108108108092</v>
      </c>
    </row>
    <row r="8" spans="1:15" ht="12.75">
      <c r="A8" s="8" t="s">
        <v>53</v>
      </c>
      <c r="B8" s="8"/>
      <c r="C8" s="11"/>
      <c r="D8" s="11" t="s">
        <v>4</v>
      </c>
      <c r="F8" s="13">
        <v>4</v>
      </c>
      <c r="G8" s="13">
        <v>1</v>
      </c>
      <c r="H8" s="2">
        <f>+F8*52/12+G8</f>
        <v>18.333333333333332</v>
      </c>
      <c r="I8" s="2"/>
      <c r="J8" s="13">
        <v>4.3</v>
      </c>
      <c r="K8" s="10">
        <v>1</v>
      </c>
      <c r="L8" s="2">
        <f>+J8*52/12+K8</f>
        <v>19.633333333333333</v>
      </c>
      <c r="M8" s="15"/>
      <c r="N8" s="15"/>
      <c r="O8" s="36">
        <f t="shared" si="0"/>
        <v>0.07090909090909103</v>
      </c>
    </row>
    <row r="9" spans="1:15" ht="12.75">
      <c r="A9" s="8" t="s">
        <v>49</v>
      </c>
      <c r="B9" s="8"/>
      <c r="C9" s="11"/>
      <c r="D9" s="11" t="s">
        <v>4</v>
      </c>
      <c r="F9" s="13">
        <v>6.7</v>
      </c>
      <c r="G9" s="13">
        <v>1.25</v>
      </c>
      <c r="H9" s="2">
        <f>+F9*52/12+G9</f>
        <v>30.283333333333335</v>
      </c>
      <c r="I9" s="2"/>
      <c r="J9" s="13">
        <v>7.2</v>
      </c>
      <c r="K9" s="10">
        <v>1.25</v>
      </c>
      <c r="L9" s="2">
        <f>+J9*52/12+K9</f>
        <v>32.45</v>
      </c>
      <c r="M9" s="15"/>
      <c r="N9" s="15"/>
      <c r="O9" s="36">
        <f t="shared" si="0"/>
        <v>0.07154650522839856</v>
      </c>
    </row>
    <row r="10" spans="1:16" ht="12.75">
      <c r="A10" s="14" t="s">
        <v>33</v>
      </c>
      <c r="B10" s="8"/>
      <c r="C10" s="11"/>
      <c r="D10" s="11" t="s">
        <v>4</v>
      </c>
      <c r="F10" s="13">
        <v>8.8</v>
      </c>
      <c r="G10" s="13">
        <v>1.5</v>
      </c>
      <c r="H10" s="12">
        <f>+F10*52/12+G10</f>
        <v>39.63333333333333</v>
      </c>
      <c r="I10" s="2"/>
      <c r="J10" s="13">
        <v>9.5</v>
      </c>
      <c r="K10" s="10">
        <v>1.5</v>
      </c>
      <c r="L10" s="2">
        <f>+J10*52/12+K10</f>
        <v>42.666666666666664</v>
      </c>
      <c r="M10" s="15"/>
      <c r="N10" s="15"/>
      <c r="O10" s="36">
        <f t="shared" si="0"/>
        <v>0.07653490328006729</v>
      </c>
      <c r="P10" s="15"/>
    </row>
    <row r="11" spans="1:15" ht="12.75">
      <c r="A11" t="s">
        <v>24</v>
      </c>
      <c r="C11" s="1"/>
      <c r="D11" s="1" t="s">
        <v>4</v>
      </c>
      <c r="F11" s="2">
        <v>17.6</v>
      </c>
      <c r="G11" s="2">
        <v>6.7</v>
      </c>
      <c r="H11" s="2">
        <f aca="true" t="shared" si="1" ref="H11:H17">+F11*52/12+G11</f>
        <v>82.96666666666667</v>
      </c>
      <c r="I11" s="2"/>
      <c r="J11" s="2">
        <v>18.9</v>
      </c>
      <c r="K11" s="2">
        <v>6.7</v>
      </c>
      <c r="L11" s="2">
        <f aca="true" t="shared" si="2" ref="L11:L17">+J11*52/12+K11</f>
        <v>88.6</v>
      </c>
      <c r="M11" s="15"/>
      <c r="N11" s="15"/>
      <c r="O11" s="36">
        <f t="shared" si="0"/>
        <v>0.06789875451988747</v>
      </c>
    </row>
    <row r="12" spans="1:15" ht="12.75">
      <c r="A12" t="s">
        <v>50</v>
      </c>
      <c r="C12" s="1"/>
      <c r="D12" s="1" t="s">
        <v>4</v>
      </c>
      <c r="F12" s="2">
        <v>22.8</v>
      </c>
      <c r="G12" s="2">
        <v>7.3</v>
      </c>
      <c r="H12" s="2">
        <f t="shared" si="1"/>
        <v>106.10000000000001</v>
      </c>
      <c r="I12" s="2"/>
      <c r="J12" s="2">
        <v>24.5</v>
      </c>
      <c r="K12" s="2">
        <v>7.3</v>
      </c>
      <c r="L12" s="2">
        <f t="shared" si="2"/>
        <v>113.46666666666667</v>
      </c>
      <c r="M12" s="15"/>
      <c r="N12" s="15"/>
      <c r="O12" s="36">
        <f t="shared" si="0"/>
        <v>0.06943135406848877</v>
      </c>
    </row>
    <row r="13" spans="1:15" ht="12.75">
      <c r="A13" t="s">
        <v>25</v>
      </c>
      <c r="C13" s="1"/>
      <c r="D13" s="1" t="s">
        <v>4</v>
      </c>
      <c r="F13" s="2">
        <v>28.9</v>
      </c>
      <c r="G13" s="2">
        <v>7.5</v>
      </c>
      <c r="H13" s="2">
        <f t="shared" si="1"/>
        <v>132.73333333333335</v>
      </c>
      <c r="I13" s="2"/>
      <c r="J13" s="2">
        <v>31.1</v>
      </c>
      <c r="K13" s="2">
        <v>7.5</v>
      </c>
      <c r="L13" s="2">
        <f t="shared" si="2"/>
        <v>142.26666666666668</v>
      </c>
      <c r="M13" s="15"/>
      <c r="N13" s="15"/>
      <c r="O13" s="36">
        <f t="shared" si="0"/>
        <v>0.07182320441988943</v>
      </c>
    </row>
    <row r="14" spans="1:15" ht="12.75">
      <c r="A14" t="s">
        <v>26</v>
      </c>
      <c r="C14" s="1"/>
      <c r="D14" s="1" t="s">
        <v>4</v>
      </c>
      <c r="F14" s="2">
        <v>39.3</v>
      </c>
      <c r="G14" s="2">
        <v>9.4</v>
      </c>
      <c r="H14" s="2">
        <f t="shared" si="1"/>
        <v>179.7</v>
      </c>
      <c r="I14" s="2"/>
      <c r="J14" s="2">
        <v>42.3</v>
      </c>
      <c r="K14" s="2">
        <v>9.4</v>
      </c>
      <c r="L14" s="2">
        <f t="shared" si="2"/>
        <v>192.7</v>
      </c>
      <c r="M14" s="15"/>
      <c r="N14" s="15"/>
      <c r="O14" s="36">
        <f t="shared" si="0"/>
        <v>0.07234279354479689</v>
      </c>
    </row>
    <row r="15" spans="1:15" ht="12.75">
      <c r="A15" t="s">
        <v>27</v>
      </c>
      <c r="C15" s="6"/>
      <c r="D15" s="1" t="s">
        <v>4</v>
      </c>
      <c r="F15" s="2">
        <v>47.2</v>
      </c>
      <c r="G15" s="2">
        <v>10.6</v>
      </c>
      <c r="H15" s="2">
        <f t="shared" si="1"/>
        <v>215.13333333333333</v>
      </c>
      <c r="I15" s="2"/>
      <c r="J15" s="2">
        <v>50.8</v>
      </c>
      <c r="K15" s="2">
        <v>10.6</v>
      </c>
      <c r="L15" s="2">
        <f t="shared" si="2"/>
        <v>230.73333333333332</v>
      </c>
      <c r="M15" s="15"/>
      <c r="N15" s="15"/>
      <c r="O15" s="36">
        <f t="shared" si="0"/>
        <v>0.07251317012705294</v>
      </c>
    </row>
    <row r="16" spans="1:15" ht="12.75">
      <c r="A16" t="s">
        <v>28</v>
      </c>
      <c r="C16" s="6"/>
      <c r="D16" s="1" t="s">
        <v>4</v>
      </c>
      <c r="F16" s="2">
        <v>61.2</v>
      </c>
      <c r="G16" s="2">
        <v>14.6</v>
      </c>
      <c r="H16" s="2">
        <f t="shared" si="1"/>
        <v>279.8</v>
      </c>
      <c r="I16" s="2"/>
      <c r="J16" s="2">
        <v>65.9</v>
      </c>
      <c r="K16" s="2">
        <v>14.6</v>
      </c>
      <c r="L16" s="2">
        <f t="shared" si="2"/>
        <v>300.1666666666667</v>
      </c>
      <c r="M16" s="15"/>
      <c r="N16" s="15"/>
      <c r="O16" s="36">
        <f t="shared" si="0"/>
        <v>0.0727900881582082</v>
      </c>
    </row>
    <row r="17" spans="1:15" ht="12.75">
      <c r="A17" t="s">
        <v>29</v>
      </c>
      <c r="C17" s="6"/>
      <c r="D17" s="1" t="s">
        <v>4</v>
      </c>
      <c r="F17" s="2">
        <v>75</v>
      </c>
      <c r="G17" s="2">
        <v>16.8</v>
      </c>
      <c r="H17" s="2">
        <f t="shared" si="1"/>
        <v>341.8</v>
      </c>
      <c r="I17" s="2"/>
      <c r="J17" s="2">
        <v>80.7</v>
      </c>
      <c r="K17" s="2">
        <v>16.8</v>
      </c>
      <c r="L17" s="2">
        <f t="shared" si="2"/>
        <v>366.50000000000006</v>
      </c>
      <c r="M17" s="15"/>
      <c r="N17" s="15"/>
      <c r="O17" s="36">
        <f t="shared" si="0"/>
        <v>0.07226448215330605</v>
      </c>
    </row>
    <row r="18" spans="1:15" ht="12.75">
      <c r="A18" s="19"/>
      <c r="B18" s="19"/>
      <c r="C18" s="23"/>
      <c r="D18" s="23"/>
      <c r="E18" s="26"/>
      <c r="F18" s="18"/>
      <c r="G18" s="18"/>
      <c r="H18" s="18"/>
      <c r="I18" s="2"/>
      <c r="J18" s="2"/>
      <c r="K18" s="2"/>
      <c r="L18" s="10"/>
      <c r="O18" s="36"/>
    </row>
    <row r="19" spans="1:15" ht="12.75">
      <c r="A19" t="s">
        <v>7</v>
      </c>
      <c r="C19" s="1"/>
      <c r="D19" s="1" t="s">
        <v>4</v>
      </c>
      <c r="E19" s="6" t="s">
        <v>18</v>
      </c>
      <c r="F19" s="2">
        <v>17.6</v>
      </c>
      <c r="G19" s="2"/>
      <c r="H19" s="2"/>
      <c r="I19" s="2"/>
      <c r="J19" s="2">
        <v>18.9</v>
      </c>
      <c r="K19" s="2"/>
      <c r="M19" s="20"/>
      <c r="O19" s="36">
        <f>+J19/F19-1</f>
        <v>0.07386363636363624</v>
      </c>
    </row>
    <row r="20" spans="3:15" ht="12.75">
      <c r="C20" s="1"/>
      <c r="D20" s="1"/>
      <c r="E20" s="6"/>
      <c r="F20" s="2"/>
      <c r="G20" s="2"/>
      <c r="H20" s="2"/>
      <c r="I20" s="2"/>
      <c r="J20" s="2"/>
      <c r="K20" s="2"/>
      <c r="M20" s="20"/>
      <c r="O20" s="36"/>
    </row>
    <row r="21" spans="3:15" ht="12.75">
      <c r="C21" s="1"/>
      <c r="D21" s="1"/>
      <c r="E21" s="6"/>
      <c r="F21" s="2"/>
      <c r="G21" s="2"/>
      <c r="H21" s="2"/>
      <c r="I21" s="2"/>
      <c r="J21" s="2"/>
      <c r="K21" s="2"/>
      <c r="M21" s="20"/>
      <c r="O21" s="36"/>
    </row>
    <row r="22" spans="1:11" ht="12.75">
      <c r="A22" s="4" t="s">
        <v>16</v>
      </c>
      <c r="C22" s="1"/>
      <c r="D22" s="1"/>
      <c r="E22" s="6"/>
      <c r="F22" s="2"/>
      <c r="G22" s="2"/>
      <c r="H22" s="2"/>
      <c r="I22" s="2"/>
      <c r="J22" s="2"/>
      <c r="K22" s="2"/>
    </row>
    <row r="23" spans="3:10" ht="12.75">
      <c r="C23" s="1"/>
      <c r="D23" s="1"/>
      <c r="E23" s="1"/>
      <c r="F23" s="6" t="s">
        <v>9</v>
      </c>
      <c r="G23" s="2"/>
      <c r="I23" s="3"/>
      <c r="J23" s="6" t="s">
        <v>9</v>
      </c>
    </row>
    <row r="24" spans="3:10" ht="12.75">
      <c r="C24" s="1"/>
      <c r="D24" s="1"/>
      <c r="E24" s="6" t="s">
        <v>35</v>
      </c>
      <c r="F24" s="9" t="s">
        <v>23</v>
      </c>
      <c r="G24" s="2"/>
      <c r="I24" s="5"/>
      <c r="J24" s="9" t="s">
        <v>23</v>
      </c>
    </row>
    <row r="25" spans="1:10" ht="12.75">
      <c r="A25" s="4" t="s">
        <v>61</v>
      </c>
      <c r="C25" s="1"/>
      <c r="D25" s="1"/>
      <c r="E25" s="6"/>
      <c r="F25" s="9"/>
      <c r="G25" s="2"/>
      <c r="I25" s="5"/>
      <c r="J25" s="9"/>
    </row>
    <row r="26" spans="1:15" ht="12.75">
      <c r="A26" t="s">
        <v>60</v>
      </c>
      <c r="C26" s="1"/>
      <c r="D26" s="1" t="s">
        <v>6</v>
      </c>
      <c r="E26" s="6"/>
      <c r="F26" s="2">
        <v>97.4</v>
      </c>
      <c r="G26" s="2"/>
      <c r="I26" s="5"/>
      <c r="J26" s="2">
        <v>124.7</v>
      </c>
      <c r="O26" s="36">
        <f>+J26/F26-1</f>
        <v>0.2802874743326489</v>
      </c>
    </row>
    <row r="27" spans="1:15" ht="12.75">
      <c r="A27" t="s">
        <v>51</v>
      </c>
      <c r="C27" s="1"/>
      <c r="D27" s="1" t="s">
        <v>6</v>
      </c>
      <c r="E27" s="1"/>
      <c r="F27" s="2">
        <v>130.2</v>
      </c>
      <c r="G27" s="2"/>
      <c r="I27" s="2"/>
      <c r="J27" s="2">
        <v>166.7</v>
      </c>
      <c r="O27" s="36">
        <f>+J27/F27-1</f>
        <v>0.2803379416282643</v>
      </c>
    </row>
    <row r="28" spans="3:15" ht="12.75">
      <c r="C28" s="1"/>
      <c r="D28" s="1"/>
      <c r="E28" s="1"/>
      <c r="F28" s="2"/>
      <c r="G28" s="2"/>
      <c r="I28" s="2"/>
      <c r="J28" s="2"/>
      <c r="N28" s="10"/>
      <c r="O28" s="36"/>
    </row>
    <row r="29" spans="1:15" ht="12.75">
      <c r="A29" s="4" t="s">
        <v>62</v>
      </c>
      <c r="C29" s="1"/>
      <c r="D29" s="1"/>
      <c r="E29" s="1"/>
      <c r="F29" s="2"/>
      <c r="G29" s="2"/>
      <c r="I29" s="2"/>
      <c r="J29" s="2"/>
      <c r="N29" s="10"/>
      <c r="O29" s="36"/>
    </row>
    <row r="30" spans="1:15" ht="12.75">
      <c r="A30" t="s">
        <v>60</v>
      </c>
      <c r="C30" s="1"/>
      <c r="D30" s="1" t="s">
        <v>6</v>
      </c>
      <c r="E30" s="6"/>
      <c r="F30" s="2">
        <v>103.4</v>
      </c>
      <c r="G30" s="2"/>
      <c r="I30" s="5"/>
      <c r="J30" s="2">
        <v>132.4</v>
      </c>
      <c r="O30" s="36">
        <f>+J30/F30-1</f>
        <v>0.28046421663442933</v>
      </c>
    </row>
    <row r="31" spans="1:15" ht="12.75">
      <c r="A31" s="4"/>
      <c r="C31" s="1"/>
      <c r="D31" s="1"/>
      <c r="E31" s="1"/>
      <c r="F31" s="2"/>
      <c r="G31" s="2"/>
      <c r="I31" s="2"/>
      <c r="J31" s="2"/>
      <c r="N31" s="10"/>
      <c r="O31" s="36"/>
    </row>
    <row r="32" spans="1:15" ht="15" customHeight="1">
      <c r="A32" s="8" t="s">
        <v>13</v>
      </c>
      <c r="C32" s="1"/>
      <c r="D32" s="1" t="s">
        <v>6</v>
      </c>
      <c r="E32" s="6" t="s">
        <v>18</v>
      </c>
      <c r="F32" s="2">
        <v>2.4</v>
      </c>
      <c r="G32" s="2"/>
      <c r="H32" s="2"/>
      <c r="I32" s="2"/>
      <c r="J32" s="2">
        <v>3.1</v>
      </c>
      <c r="K32" s="2"/>
      <c r="O32" s="36">
        <f>+J32/F32-1</f>
        <v>0.29166666666666674</v>
      </c>
    </row>
    <row r="33" spans="1:15" ht="12.75">
      <c r="A33" s="8"/>
      <c r="C33" s="1"/>
      <c r="D33" s="1"/>
      <c r="E33" s="6"/>
      <c r="F33" s="2"/>
      <c r="G33" s="2"/>
      <c r="H33" s="2"/>
      <c r="I33" s="2"/>
      <c r="J33" s="2"/>
      <c r="K33" s="2"/>
      <c r="O33" s="36"/>
    </row>
    <row r="34" spans="1:15" ht="12.75">
      <c r="A34" s="8" t="s">
        <v>52</v>
      </c>
      <c r="C34" s="1"/>
      <c r="D34" s="1"/>
      <c r="E34" s="6" t="s">
        <v>18</v>
      </c>
      <c r="F34" s="2">
        <v>53.9</v>
      </c>
      <c r="G34" s="2"/>
      <c r="H34" s="2"/>
      <c r="I34" s="2"/>
      <c r="J34" s="2">
        <v>69</v>
      </c>
      <c r="K34" s="2"/>
      <c r="O34" s="36">
        <f>+J34/F34-1</f>
        <v>0.28014842300556597</v>
      </c>
    </row>
    <row r="35" spans="1:15" ht="12.75">
      <c r="A35" s="8"/>
      <c r="C35" s="1"/>
      <c r="D35" s="1"/>
      <c r="F35" s="2"/>
      <c r="G35" s="2"/>
      <c r="H35" s="2"/>
      <c r="I35" s="2"/>
      <c r="J35" s="2"/>
      <c r="K35" s="2"/>
      <c r="O35" s="36"/>
    </row>
    <row r="36" spans="1:11" ht="12.75">
      <c r="A36" s="8"/>
      <c r="C36" s="1"/>
      <c r="D36" s="1"/>
      <c r="F36" s="2"/>
      <c r="G36" s="2"/>
      <c r="H36" s="2"/>
      <c r="I36" s="2"/>
      <c r="J36" s="2"/>
      <c r="K36" s="2"/>
    </row>
    <row r="37" spans="1:11" ht="12.75">
      <c r="A37" s="6" t="s">
        <v>19</v>
      </c>
      <c r="B37" s="42" t="s">
        <v>67</v>
      </c>
      <c r="C37" s="42"/>
      <c r="D37" s="42"/>
      <c r="E37" s="42"/>
      <c r="F37" s="42"/>
      <c r="G37" s="42"/>
      <c r="H37" s="42"/>
      <c r="I37" s="42"/>
      <c r="J37" s="42"/>
      <c r="K37" s="2"/>
    </row>
    <row r="38" spans="1:11" ht="12.75">
      <c r="A38" s="6"/>
      <c r="B38" s="42"/>
      <c r="C38" s="42"/>
      <c r="D38" s="42"/>
      <c r="E38" s="42"/>
      <c r="F38" s="42"/>
      <c r="G38" s="42"/>
      <c r="H38" s="42"/>
      <c r="I38" s="42"/>
      <c r="J38" s="42"/>
      <c r="K38" s="2"/>
    </row>
    <row r="39" spans="1:12" ht="12.75">
      <c r="A39" s="6"/>
      <c r="B39" s="42"/>
      <c r="C39" s="42"/>
      <c r="D39" s="42"/>
      <c r="E39" s="42"/>
      <c r="F39" s="42"/>
      <c r="G39" s="42"/>
      <c r="H39" s="42"/>
      <c r="I39" s="42"/>
      <c r="J39" s="42"/>
      <c r="K39" s="2"/>
      <c r="L39" s="2"/>
    </row>
    <row r="40" spans="1:12" ht="12.75">
      <c r="A40" s="6"/>
      <c r="C40" s="1"/>
      <c r="D40" s="1"/>
      <c r="F40" s="2"/>
      <c r="G40" s="2"/>
      <c r="H40" s="2"/>
      <c r="I40" s="2"/>
      <c r="J40" s="2"/>
      <c r="K40" s="2"/>
      <c r="L40" s="2"/>
    </row>
    <row r="41" spans="1:12" ht="12.75">
      <c r="A41" s="16" t="s">
        <v>18</v>
      </c>
      <c r="B41" s="42" t="s">
        <v>64</v>
      </c>
      <c r="C41" s="42"/>
      <c r="D41" s="42"/>
      <c r="E41" s="42"/>
      <c r="F41" s="42"/>
      <c r="G41" s="42"/>
      <c r="H41" s="42"/>
      <c r="I41" s="42"/>
      <c r="J41" s="42"/>
      <c r="K41" s="2"/>
      <c r="L41" s="2"/>
    </row>
    <row r="42" spans="1:12" ht="12.75">
      <c r="A42" s="6"/>
      <c r="B42" s="42"/>
      <c r="C42" s="42"/>
      <c r="D42" s="42"/>
      <c r="E42" s="42"/>
      <c r="F42" s="42"/>
      <c r="G42" s="42"/>
      <c r="H42" s="42"/>
      <c r="I42" s="42"/>
      <c r="J42" s="42"/>
      <c r="K42" s="2"/>
      <c r="L42" s="2"/>
    </row>
    <row r="43" spans="1:12" ht="12.75">
      <c r="A43" s="6"/>
      <c r="C43" s="1"/>
      <c r="D43" s="1"/>
      <c r="F43" s="2"/>
      <c r="G43" s="2"/>
      <c r="H43" s="2"/>
      <c r="I43" s="2"/>
      <c r="J43" s="2"/>
      <c r="K43" s="2"/>
      <c r="L43" s="2"/>
    </row>
    <row r="44" spans="1:4" ht="12.75">
      <c r="A44" s="6" t="s">
        <v>17</v>
      </c>
      <c r="B44" t="s">
        <v>63</v>
      </c>
      <c r="D44" s="1"/>
    </row>
  </sheetData>
  <sheetProtection/>
  <mergeCells count="6">
    <mergeCell ref="B37:J39"/>
    <mergeCell ref="B41:J42"/>
    <mergeCell ref="A1:L1"/>
    <mergeCell ref="A2:L2"/>
    <mergeCell ref="F4:H4"/>
    <mergeCell ref="J4:L4"/>
  </mergeCells>
  <printOptions horizontalCentered="1"/>
  <pageMargins left="0.5" right="0.5" top="1" bottom="0.57" header="0.28" footer="0.35"/>
  <pageSetup fitToHeight="1" fitToWidth="1" horizontalDpi="600" verticalDpi="600" orientation="portrait" scale="8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140625" style="0" customWidth="1"/>
    <col min="3" max="3" width="5.421875" style="0" customWidth="1"/>
    <col min="4" max="4" width="10.57421875" style="0" bestFit="1" customWidth="1"/>
    <col min="5" max="5" width="3.140625" style="0" bestFit="1" customWidth="1"/>
    <col min="6" max="6" width="11.57421875" style="0" bestFit="1" customWidth="1"/>
    <col min="7" max="8" width="9.00390625" style="0" customWidth="1"/>
    <col min="9" max="9" width="9.421875" style="0" customWidth="1"/>
    <col min="10" max="10" width="3.00390625" style="0" customWidth="1"/>
    <col min="11" max="13" width="9.00390625" style="0" customWidth="1"/>
    <col min="16" max="16" width="6.28125" style="0" bestFit="1" customWidth="1"/>
  </cols>
  <sheetData>
    <row r="1" spans="1:14" ht="15">
      <c r="A1" s="47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ht="12.75">
      <c r="A4" s="3"/>
      <c r="B4" s="3"/>
      <c r="C4" s="3"/>
      <c r="D4" s="3"/>
      <c r="F4" s="49" t="s">
        <v>68</v>
      </c>
      <c r="G4" s="49"/>
      <c r="H4" s="49"/>
      <c r="I4" s="49"/>
      <c r="K4" s="49" t="s">
        <v>3</v>
      </c>
      <c r="L4" s="49"/>
      <c r="M4" s="49"/>
      <c r="N4" s="49"/>
    </row>
    <row r="5" spans="1:14" ht="12.75">
      <c r="A5" s="3"/>
      <c r="B5" s="3"/>
      <c r="C5" s="6"/>
      <c r="D5" s="6" t="s">
        <v>20</v>
      </c>
      <c r="F5" s="6" t="s">
        <v>9</v>
      </c>
      <c r="G5" s="6" t="s">
        <v>36</v>
      </c>
      <c r="H5" s="6" t="s">
        <v>14</v>
      </c>
      <c r="I5" s="6" t="s">
        <v>10</v>
      </c>
      <c r="J5" s="3"/>
      <c r="K5" s="6" t="s">
        <v>9</v>
      </c>
      <c r="L5" s="6" t="s">
        <v>36</v>
      </c>
      <c r="M5" s="6" t="s">
        <v>10</v>
      </c>
      <c r="N5" s="6" t="s">
        <v>10</v>
      </c>
    </row>
    <row r="6" spans="1:14" ht="12.75">
      <c r="A6" s="4" t="s">
        <v>5</v>
      </c>
      <c r="B6" s="3"/>
      <c r="C6" s="7"/>
      <c r="D6" s="7" t="s">
        <v>21</v>
      </c>
      <c r="F6" s="9" t="s">
        <v>8</v>
      </c>
      <c r="G6" s="9" t="s">
        <v>37</v>
      </c>
      <c r="H6" s="9" t="s">
        <v>15</v>
      </c>
      <c r="I6" s="9" t="s">
        <v>11</v>
      </c>
      <c r="J6" s="5"/>
      <c r="K6" s="9" t="s">
        <v>8</v>
      </c>
      <c r="L6" s="9" t="s">
        <v>37</v>
      </c>
      <c r="M6" s="9" t="s">
        <v>15</v>
      </c>
      <c r="N6" s="9" t="s">
        <v>11</v>
      </c>
    </row>
    <row r="7" spans="1:17" ht="12.75">
      <c r="A7" s="8" t="s">
        <v>48</v>
      </c>
      <c r="B7" s="8"/>
      <c r="C7" s="11"/>
      <c r="D7" s="11" t="s">
        <v>4</v>
      </c>
      <c r="F7" s="13">
        <f>+Commercial!F7</f>
        <v>3.7</v>
      </c>
      <c r="G7" s="2">
        <v>0.3</v>
      </c>
      <c r="H7" s="13"/>
      <c r="I7" s="2">
        <f>+(F7+G7)*4.33333+H7</f>
        <v>17.33332</v>
      </c>
      <c r="J7" s="2"/>
      <c r="K7" s="13">
        <f>+Commercial!J7</f>
        <v>4</v>
      </c>
      <c r="L7" s="10">
        <f>+G7</f>
        <v>0.3</v>
      </c>
      <c r="N7" s="2">
        <f>+(K7+L7)*4.33333+M7</f>
        <v>18.633319</v>
      </c>
      <c r="O7" s="15"/>
      <c r="P7" s="15"/>
      <c r="Q7" s="36">
        <f aca="true" t="shared" si="0" ref="Q7:Q17">+N7/I7-1</f>
        <v>0.07499999999999996</v>
      </c>
    </row>
    <row r="8" spans="1:17" ht="12.75">
      <c r="A8" s="8" t="s">
        <v>53</v>
      </c>
      <c r="B8" s="8"/>
      <c r="C8" s="11"/>
      <c r="D8" s="11" t="s">
        <v>4</v>
      </c>
      <c r="F8" s="13">
        <f>+Commercial!F8</f>
        <v>4</v>
      </c>
      <c r="G8" s="2">
        <v>0.33</v>
      </c>
      <c r="H8" s="13">
        <f>+Commercial!G8</f>
        <v>1</v>
      </c>
      <c r="I8" s="2">
        <f>+(F8+G8)*4.33333+H8</f>
        <v>19.7633189</v>
      </c>
      <c r="J8" s="2"/>
      <c r="K8" s="13">
        <f>+Commercial!J8</f>
        <v>4.3</v>
      </c>
      <c r="L8" s="10">
        <f aca="true" t="shared" si="1" ref="L8:L17">+G8</f>
        <v>0.33</v>
      </c>
      <c r="M8" s="10">
        <f>+Commercial!K8</f>
        <v>1</v>
      </c>
      <c r="N8" s="2">
        <f aca="true" t="shared" si="2" ref="N8:N17">+(K8+L8)*4.33333+M8</f>
        <v>21.0633179</v>
      </c>
      <c r="O8" s="15"/>
      <c r="P8" s="15"/>
      <c r="Q8" s="36">
        <f t="shared" si="0"/>
        <v>0.06577837490645355</v>
      </c>
    </row>
    <row r="9" spans="1:17" ht="12.75">
      <c r="A9" s="8" t="s">
        <v>49</v>
      </c>
      <c r="B9" s="8"/>
      <c r="C9" s="11"/>
      <c r="D9" s="11" t="s">
        <v>4</v>
      </c>
      <c r="F9" s="13">
        <f>+Commercial!F9</f>
        <v>6.7</v>
      </c>
      <c r="G9" s="2">
        <v>0.6</v>
      </c>
      <c r="H9" s="13">
        <f>+Commercial!G9</f>
        <v>1.25</v>
      </c>
      <c r="I9" s="2">
        <f>+(F9+G9)*4.33333+H9</f>
        <v>32.883309</v>
      </c>
      <c r="J9" s="2"/>
      <c r="K9" s="13">
        <f>+Commercial!J9</f>
        <v>7.2</v>
      </c>
      <c r="L9" s="10">
        <f t="shared" si="1"/>
        <v>0.6</v>
      </c>
      <c r="M9" s="10">
        <f>+Commercial!K9</f>
        <v>1.25</v>
      </c>
      <c r="N9" s="2">
        <f t="shared" si="2"/>
        <v>35.049974</v>
      </c>
      <c r="O9" s="15"/>
      <c r="P9" s="15"/>
      <c r="Q9" s="36">
        <f t="shared" si="0"/>
        <v>0.06588950643622882</v>
      </c>
    </row>
    <row r="10" spans="1:17" ht="12.75">
      <c r="A10" s="14" t="s">
        <v>33</v>
      </c>
      <c r="B10" s="8"/>
      <c r="C10" s="11"/>
      <c r="D10" s="11" t="s">
        <v>4</v>
      </c>
      <c r="F10" s="13">
        <f>+Commercial!F10</f>
        <v>8.8</v>
      </c>
      <c r="G10" s="2">
        <v>0.9</v>
      </c>
      <c r="H10" s="13">
        <f>+Commercial!G10</f>
        <v>1.5</v>
      </c>
      <c r="I10" s="2">
        <f>+(F10+G10)*4.33333+H10</f>
        <v>43.53330100000001</v>
      </c>
      <c r="J10" s="2"/>
      <c r="K10" s="13">
        <f>+Commercial!J10</f>
        <v>9.5</v>
      </c>
      <c r="L10" s="10">
        <f t="shared" si="1"/>
        <v>0.9</v>
      </c>
      <c r="M10" s="10">
        <f>+Commercial!K10</f>
        <v>1.5</v>
      </c>
      <c r="N10" s="2">
        <f t="shared" si="2"/>
        <v>46.566632000000006</v>
      </c>
      <c r="O10" s="15"/>
      <c r="P10" s="15"/>
      <c r="Q10" s="36">
        <f t="shared" si="0"/>
        <v>0.06967840550386928</v>
      </c>
    </row>
    <row r="11" spans="1:17" ht="12.75">
      <c r="A11" t="s">
        <v>24</v>
      </c>
      <c r="C11" s="1"/>
      <c r="D11" s="1" t="s">
        <v>4</v>
      </c>
      <c r="F11" s="13">
        <f>+Commercial!F11</f>
        <v>17.6</v>
      </c>
      <c r="G11" s="2">
        <v>2.15</v>
      </c>
      <c r="H11" s="13">
        <f>+Commercial!G11</f>
        <v>6.7</v>
      </c>
      <c r="I11" s="2">
        <f aca="true" t="shared" si="3" ref="I11:I17">+(F11+G11)*4.33333+H11</f>
        <v>92.28326750000001</v>
      </c>
      <c r="J11" s="2"/>
      <c r="K11" s="13">
        <f>+Commercial!J11</f>
        <v>18.9</v>
      </c>
      <c r="L11" s="10">
        <f t="shared" si="1"/>
        <v>2.15</v>
      </c>
      <c r="M11" s="10">
        <f>+Commercial!K11</f>
        <v>6.7</v>
      </c>
      <c r="N11" s="2">
        <f t="shared" si="2"/>
        <v>97.9165965</v>
      </c>
      <c r="O11" s="15"/>
      <c r="P11" s="15"/>
      <c r="Q11" s="36">
        <f t="shared" si="0"/>
        <v>0.06104388317199527</v>
      </c>
    </row>
    <row r="12" spans="1:17" ht="12.75">
      <c r="A12" t="s">
        <v>50</v>
      </c>
      <c r="C12" s="1"/>
      <c r="D12" s="1" t="s">
        <v>4</v>
      </c>
      <c r="F12" s="13">
        <f>+Commercial!F12</f>
        <v>22.8</v>
      </c>
      <c r="G12" s="2">
        <v>3.23</v>
      </c>
      <c r="H12" s="13">
        <f>+Commercial!G12</f>
        <v>7.3</v>
      </c>
      <c r="I12" s="2">
        <f t="shared" si="3"/>
        <v>120.09657990000001</v>
      </c>
      <c r="J12" s="2"/>
      <c r="K12" s="13">
        <f>+Commercial!J12</f>
        <v>24.5</v>
      </c>
      <c r="L12" s="10">
        <f t="shared" si="1"/>
        <v>3.23</v>
      </c>
      <c r="M12" s="10">
        <f>+Commercial!K12</f>
        <v>7.3</v>
      </c>
      <c r="N12" s="2">
        <f t="shared" si="2"/>
        <v>127.4632409</v>
      </c>
      <c r="O12" s="15"/>
      <c r="P12" s="15"/>
      <c r="Q12" s="36">
        <f t="shared" si="0"/>
        <v>0.06133947366472836</v>
      </c>
    </row>
    <row r="13" spans="1:17" ht="12.75">
      <c r="A13" t="s">
        <v>25</v>
      </c>
      <c r="C13" s="1"/>
      <c r="D13" s="1" t="s">
        <v>4</v>
      </c>
      <c r="F13" s="13">
        <f>+Commercial!F13</f>
        <v>28.9</v>
      </c>
      <c r="G13" s="2">
        <v>4.3</v>
      </c>
      <c r="H13" s="13">
        <f>+Commercial!G13</f>
        <v>7.5</v>
      </c>
      <c r="I13" s="2">
        <f t="shared" si="3"/>
        <v>151.36655599999997</v>
      </c>
      <c r="J13" s="2"/>
      <c r="K13" s="13">
        <f>+Commercial!J13</f>
        <v>31.1</v>
      </c>
      <c r="L13" s="10">
        <f t="shared" si="1"/>
        <v>4.3</v>
      </c>
      <c r="M13" s="10">
        <f>+Commercial!K13</f>
        <v>7.5</v>
      </c>
      <c r="N13" s="2">
        <f t="shared" si="2"/>
        <v>160.899882</v>
      </c>
      <c r="O13" s="15"/>
      <c r="P13" s="15"/>
      <c r="Q13" s="36">
        <f t="shared" si="0"/>
        <v>0.06298171968714161</v>
      </c>
    </row>
    <row r="14" spans="1:17" ht="12.75">
      <c r="A14" t="s">
        <v>26</v>
      </c>
      <c r="C14" s="1"/>
      <c r="D14" s="1" t="s">
        <v>4</v>
      </c>
      <c r="F14" s="13">
        <f>+Commercial!F14</f>
        <v>39.3</v>
      </c>
      <c r="G14" s="2">
        <v>6.45</v>
      </c>
      <c r="H14" s="13">
        <f>+Commercial!G14</f>
        <v>9.4</v>
      </c>
      <c r="I14" s="2">
        <f t="shared" si="3"/>
        <v>207.64984750000002</v>
      </c>
      <c r="J14" s="2"/>
      <c r="K14" s="13">
        <f>+Commercial!J14</f>
        <v>42.3</v>
      </c>
      <c r="L14" s="10">
        <f t="shared" si="1"/>
        <v>6.45</v>
      </c>
      <c r="M14" s="10">
        <f>+Commercial!K14</f>
        <v>9.4</v>
      </c>
      <c r="N14" s="2">
        <f t="shared" si="2"/>
        <v>220.64983750000002</v>
      </c>
      <c r="O14" s="15"/>
      <c r="P14" s="15"/>
      <c r="Q14" s="36">
        <f t="shared" si="0"/>
        <v>0.06260534335331025</v>
      </c>
    </row>
    <row r="15" spans="1:17" ht="12.75">
      <c r="A15" t="s">
        <v>27</v>
      </c>
      <c r="C15" s="6"/>
      <c r="D15" s="1" t="s">
        <v>4</v>
      </c>
      <c r="F15" s="13">
        <f>+Commercial!F15</f>
        <v>47.2</v>
      </c>
      <c r="G15" s="2">
        <v>8.6</v>
      </c>
      <c r="H15" s="13">
        <f>+Commercial!G15</f>
        <v>10.6</v>
      </c>
      <c r="I15" s="2">
        <f t="shared" si="3"/>
        <v>252.39981400000002</v>
      </c>
      <c r="J15" s="2"/>
      <c r="K15" s="13">
        <f>+Commercial!J15</f>
        <v>50.8</v>
      </c>
      <c r="L15" s="10">
        <f t="shared" si="1"/>
        <v>8.6</v>
      </c>
      <c r="M15" s="10">
        <f>+Commercial!K15</f>
        <v>10.6</v>
      </c>
      <c r="N15" s="2">
        <f t="shared" si="2"/>
        <v>267.99980200000005</v>
      </c>
      <c r="O15" s="15"/>
      <c r="P15" s="15"/>
      <c r="Q15" s="36">
        <f t="shared" si="0"/>
        <v>0.061806654104745284</v>
      </c>
    </row>
    <row r="16" spans="1:17" ht="12.75">
      <c r="A16" t="s">
        <v>28</v>
      </c>
      <c r="C16" s="6"/>
      <c r="D16" s="1" t="s">
        <v>4</v>
      </c>
      <c r="F16" s="13">
        <f>+Commercial!F16</f>
        <v>61.2</v>
      </c>
      <c r="G16" s="2">
        <v>12.9</v>
      </c>
      <c r="H16" s="13">
        <f>+Commercial!G16</f>
        <v>14.6</v>
      </c>
      <c r="I16" s="2">
        <f t="shared" si="3"/>
        <v>335.69975300000004</v>
      </c>
      <c r="J16" s="2"/>
      <c r="K16" s="13">
        <f>+Commercial!J16</f>
        <v>65.9</v>
      </c>
      <c r="L16" s="10">
        <f t="shared" si="1"/>
        <v>12.9</v>
      </c>
      <c r="M16" s="10">
        <f>+Commercial!K16</f>
        <v>14.6</v>
      </c>
      <c r="N16" s="2">
        <f t="shared" si="2"/>
        <v>356.0664040000001</v>
      </c>
      <c r="O16" s="15"/>
      <c r="P16" s="15"/>
      <c r="Q16" s="36">
        <f t="shared" si="0"/>
        <v>0.060669246307131</v>
      </c>
    </row>
    <row r="17" spans="1:17" ht="12.75">
      <c r="A17" t="s">
        <v>29</v>
      </c>
      <c r="C17" s="6"/>
      <c r="D17" s="1" t="s">
        <v>4</v>
      </c>
      <c r="F17" s="13">
        <f>+Commercial!F17</f>
        <v>75</v>
      </c>
      <c r="G17" s="2">
        <v>17.2</v>
      </c>
      <c r="H17" s="13">
        <f>+Commercial!G17</f>
        <v>16.8</v>
      </c>
      <c r="I17" s="2">
        <f t="shared" si="3"/>
        <v>416.333026</v>
      </c>
      <c r="J17" s="2"/>
      <c r="K17" s="13">
        <f>+Commercial!J17</f>
        <v>80.7</v>
      </c>
      <c r="L17" s="10">
        <f t="shared" si="1"/>
        <v>17.2</v>
      </c>
      <c r="M17" s="10">
        <f>+Commercial!K17</f>
        <v>16.8</v>
      </c>
      <c r="N17" s="2">
        <f t="shared" si="2"/>
        <v>441.03300700000005</v>
      </c>
      <c r="O17" s="15"/>
      <c r="P17" s="15"/>
      <c r="Q17" s="36">
        <f t="shared" si="0"/>
        <v>0.059327460128037135</v>
      </c>
    </row>
    <row r="18" spans="1:17" ht="12.75">
      <c r="A18" s="19"/>
      <c r="B18" s="19"/>
      <c r="C18" s="23"/>
      <c r="D18" s="23"/>
      <c r="E18" s="26"/>
      <c r="F18" s="18"/>
      <c r="H18" s="18"/>
      <c r="I18" s="2"/>
      <c r="J18" s="2"/>
      <c r="K18" s="2"/>
      <c r="M18" s="2"/>
      <c r="N18" s="10"/>
      <c r="Q18" s="36"/>
    </row>
    <row r="19" spans="1:17" ht="12.75">
      <c r="A19" t="s">
        <v>7</v>
      </c>
      <c r="C19" s="1"/>
      <c r="D19" s="1" t="s">
        <v>4</v>
      </c>
      <c r="E19" s="6" t="s">
        <v>17</v>
      </c>
      <c r="F19" s="2">
        <f>+Commercial!F19</f>
        <v>17.6</v>
      </c>
      <c r="H19" s="2"/>
      <c r="I19" s="2"/>
      <c r="J19" s="2"/>
      <c r="K19" s="2">
        <f>+Commercial!J19</f>
        <v>18.9</v>
      </c>
      <c r="M19" s="2"/>
      <c r="O19" s="20"/>
      <c r="Q19" s="36">
        <f>+K19/F19-1</f>
        <v>0.07386363636363624</v>
      </c>
    </row>
    <row r="20" spans="3:16" ht="12.75">
      <c r="C20" s="1"/>
      <c r="D20" s="1"/>
      <c r="E20" s="6"/>
      <c r="F20" s="2"/>
      <c r="H20" s="2"/>
      <c r="I20" s="2"/>
      <c r="J20" s="2"/>
      <c r="K20" s="2"/>
      <c r="L20" s="2"/>
      <c r="N20" s="20"/>
      <c r="P20" s="36"/>
    </row>
    <row r="21" spans="3:16" ht="12.75">
      <c r="C21" s="1"/>
      <c r="D21" s="1"/>
      <c r="E21" s="6"/>
      <c r="F21" s="2"/>
      <c r="H21" s="2"/>
      <c r="I21" s="2"/>
      <c r="J21" s="2"/>
      <c r="K21" s="2"/>
      <c r="L21" s="2"/>
      <c r="N21" s="20"/>
      <c r="P21" s="36"/>
    </row>
    <row r="22" spans="1:15" ht="24.75" customHeight="1">
      <c r="A22" s="8"/>
      <c r="C22" s="1"/>
      <c r="D22" s="1"/>
      <c r="F22" s="2"/>
      <c r="G22" s="2"/>
      <c r="H22" s="2"/>
      <c r="I22" s="2"/>
      <c r="J22" s="2"/>
      <c r="K22" s="2"/>
      <c r="O22" s="36"/>
    </row>
    <row r="23" spans="1:11" ht="12.75" customHeight="1">
      <c r="A23" s="6" t="s">
        <v>19</v>
      </c>
      <c r="B23" s="42" t="s">
        <v>67</v>
      </c>
      <c r="C23" s="42"/>
      <c r="D23" s="42"/>
      <c r="E23" s="42"/>
      <c r="F23" s="42"/>
      <c r="G23" s="42"/>
      <c r="H23" s="42"/>
      <c r="I23" s="42"/>
      <c r="J23" s="42"/>
      <c r="K23" s="2"/>
    </row>
    <row r="24" spans="1:11" ht="40.5" customHeight="1">
      <c r="A24" s="6"/>
      <c r="B24" s="42"/>
      <c r="C24" s="42"/>
      <c r="D24" s="42"/>
      <c r="E24" s="42"/>
      <c r="F24" s="42"/>
      <c r="G24" s="42"/>
      <c r="H24" s="42"/>
      <c r="I24" s="42"/>
      <c r="J24" s="42"/>
      <c r="K24" s="2"/>
    </row>
    <row r="25" spans="1:11" ht="40.5" customHeight="1">
      <c r="A25" s="6"/>
      <c r="B25" s="41"/>
      <c r="C25" s="41"/>
      <c r="D25" s="41"/>
      <c r="E25" s="41"/>
      <c r="F25" s="41"/>
      <c r="G25" s="41"/>
      <c r="H25" s="41"/>
      <c r="I25" s="41"/>
      <c r="J25" s="41"/>
      <c r="K25" s="2"/>
    </row>
    <row r="26" spans="1:10" ht="26.25" customHeight="1">
      <c r="A26" s="16" t="s">
        <v>18</v>
      </c>
      <c r="B26" s="50" t="s">
        <v>34</v>
      </c>
      <c r="C26" s="50"/>
      <c r="D26" s="50"/>
      <c r="E26" s="50"/>
      <c r="F26" s="50"/>
      <c r="G26" s="50"/>
      <c r="H26" s="50"/>
      <c r="I26" s="50"/>
      <c r="J26" s="17"/>
    </row>
    <row r="27" spans="1:10" ht="12.75">
      <c r="A27" s="16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16" t="s">
        <v>17</v>
      </c>
      <c r="B28" s="42" t="s">
        <v>64</v>
      </c>
      <c r="C28" s="42"/>
      <c r="D28" s="42"/>
      <c r="E28" s="42"/>
      <c r="F28" s="42"/>
      <c r="G28" s="42"/>
      <c r="H28" s="42"/>
      <c r="I28" s="42"/>
      <c r="J28" s="42"/>
    </row>
    <row r="29" spans="1:10" ht="12.75">
      <c r="A29" s="6"/>
      <c r="B29" s="42"/>
      <c r="C29" s="42"/>
      <c r="D29" s="42"/>
      <c r="E29" s="42"/>
      <c r="F29" s="42"/>
      <c r="G29" s="42"/>
      <c r="H29" s="42"/>
      <c r="I29" s="42"/>
      <c r="J29" s="42"/>
    </row>
    <row r="44" ht="12.75" customHeight="1"/>
    <row r="48" ht="12.75" customHeight="1"/>
    <row r="53" ht="12.75" customHeight="1"/>
  </sheetData>
  <sheetProtection/>
  <mergeCells count="7">
    <mergeCell ref="B28:J29"/>
    <mergeCell ref="A1:N1"/>
    <mergeCell ref="A2:N2"/>
    <mergeCell ref="B26:I26"/>
    <mergeCell ref="F4:I4"/>
    <mergeCell ref="K4:N4"/>
    <mergeCell ref="B23:J24"/>
  </mergeCells>
  <printOptions horizontalCentered="1"/>
  <pageMargins left="0.5" right="0.5" top="1" bottom="0.57" header="0.28" footer="0.35"/>
  <pageSetup fitToHeight="1" fitToWidth="1" horizontalDpi="600" verticalDpi="600" orientation="portrait" scale="8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Weinstein</dc:creator>
  <cp:keywords/>
  <dc:description/>
  <cp:lastModifiedBy>Catherine Hudspeth</cp:lastModifiedBy>
  <cp:lastPrinted>2009-12-17T00:09:49Z</cp:lastPrinted>
  <dcterms:created xsi:type="dcterms:W3CDTF">2001-04-23T15:22:07Z</dcterms:created>
  <dcterms:modified xsi:type="dcterms:W3CDTF">2009-12-18T17:51:37Z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091933</vt:lpwstr>
  </property>
  <property fmtid="{D5CDD505-2E9C-101B-9397-08002B2CF9AE}" pid="6" name="IsConfidenti">
    <vt:lpwstr>0</vt:lpwstr>
  </property>
  <property fmtid="{D5CDD505-2E9C-101B-9397-08002B2CF9AE}" pid="7" name="Dat">
    <vt:lpwstr>2009-12-17T00:00:00Z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2009-12-17T00:00:00Z</vt:lpwstr>
  </property>
  <property fmtid="{D5CDD505-2E9C-101B-9397-08002B2CF9AE}" pid="10" name="Pref">
    <vt:lpwstr>TG</vt:lpwstr>
  </property>
  <property fmtid="{D5CDD505-2E9C-101B-9397-08002B2CF9AE}" pid="11" name="CaseCompanyNam">
    <vt:lpwstr>Waste Management of Washington,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