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WA Rate Case 2017 UG-170929\Data Requests\Responses\Approved\"/>
    </mc:Choice>
  </mc:AlternateContent>
  <bookViews>
    <workbookView xWindow="0" yWindow="0" windowWidth="28800" windowHeight="11910" xr2:uid="{089A2A2D-D207-409A-95E9-2B7D3238B90F}"/>
  </bookViews>
  <sheets>
    <sheet name="PC-6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4" i="1"/>
  <c r="H12" i="1" l="1"/>
  <c r="F12" i="1"/>
  <c r="D12" i="1"/>
  <c r="F8" i="1"/>
  <c r="H8" i="1"/>
  <c r="H9" i="1"/>
  <c r="H10" i="1"/>
  <c r="F10" i="1"/>
  <c r="H7" i="1"/>
  <c r="F7" i="1"/>
</calcChain>
</file>

<file path=xl/sharedStrings.xml><?xml version="1.0" encoding="utf-8"?>
<sst xmlns="http://schemas.openxmlformats.org/spreadsheetml/2006/main" count="18" uniqueCount="16">
  <si>
    <t>PC-67d</t>
  </si>
  <si>
    <t>Vendor</t>
  </si>
  <si>
    <t>to Date</t>
  </si>
  <si>
    <t>2017 Rate Case</t>
  </si>
  <si>
    <t>Costs Incurred</t>
  </si>
  <si>
    <t>Remaining</t>
  </si>
  <si>
    <t>Estimate if</t>
  </si>
  <si>
    <t>Case Litigates</t>
  </si>
  <si>
    <t>Case Settles</t>
  </si>
  <si>
    <t>Black &amp; Veatch</t>
  </si>
  <si>
    <t>McDowell Rackner</t>
  </si>
  <si>
    <t>Perkins Coie</t>
  </si>
  <si>
    <t>Concentrix</t>
  </si>
  <si>
    <t>Total</t>
  </si>
  <si>
    <t>Revised Rate Case Total Estimate w/settle</t>
  </si>
  <si>
    <t>Revised Rate Case Total Estimate wo/settle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</si>
</sst>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7DC28-DC6A-4A04-B1DC-74D249FF2161}">
  <dimension ref="A1:H15"/>
  <sheetViews>
    <sheetView tabSelected="1" workbookViewId="0">
      <selection activeCell="C28" sqref="C28"/>
    </sheetView>
  </sheetViews>
  <sheetFormatPr defaultRowHeight="15" x14ac:dyDescent="0.25"/>
  <cols>
    <col min="1" max="1" width="6.140625" customWidth="1"/>
    <col min="2" max="2" width="17.5703125" bestFit="1" customWidth="1"/>
    <col min="4" max="4" width="14.140625" bestFit="1" customWidth="1"/>
    <col min="6" max="6" width="11.42578125" bestFit="1" customWidth="1"/>
    <col min="8" max="8" width="12.7109375" bestFit="1" customWidth="1"/>
  </cols>
  <sheetData>
    <row r="1" spans="1:8" x14ac:dyDescent="0.25">
      <c r="B1" t="s">
        <v>0</v>
      </c>
    </row>
    <row r="3" spans="1:8" x14ac:dyDescent="0.25">
      <c r="D3" t="s">
        <v>3</v>
      </c>
      <c r="F3" t="s">
        <v>5</v>
      </c>
      <c r="H3" t="s">
        <v>5</v>
      </c>
    </row>
    <row r="4" spans="1:8" x14ac:dyDescent="0.25">
      <c r="B4" t="s">
        <v>1</v>
      </c>
      <c r="D4" t="s">
        <v>4</v>
      </c>
      <c r="F4" t="s">
        <v>6</v>
      </c>
      <c r="H4" t="s">
        <v>6</v>
      </c>
    </row>
    <row r="5" spans="1:8" ht="15.75" thickBot="1" x14ac:dyDescent="0.3">
      <c r="B5" s="1"/>
      <c r="C5" s="1"/>
      <c r="D5" s="1" t="s">
        <v>2</v>
      </c>
      <c r="E5" s="1"/>
      <c r="F5" s="1" t="s">
        <v>8</v>
      </c>
      <c r="G5" s="1"/>
      <c r="H5" s="1" t="s">
        <v>7</v>
      </c>
    </row>
    <row r="6" spans="1:8" x14ac:dyDescent="0.25">
      <c r="A6" s="3"/>
    </row>
    <row r="7" spans="1:8" x14ac:dyDescent="0.25">
      <c r="A7" s="3">
        <v>1</v>
      </c>
      <c r="B7" t="s">
        <v>9</v>
      </c>
      <c r="D7" s="2">
        <v>261953.9</v>
      </c>
      <c r="E7" s="2"/>
      <c r="F7" s="2">
        <f>10*325+10000</f>
        <v>13250</v>
      </c>
      <c r="G7" s="2"/>
      <c r="H7" s="2">
        <f>25*325+10000</f>
        <v>18125</v>
      </c>
    </row>
    <row r="8" spans="1:8" x14ac:dyDescent="0.25">
      <c r="A8" s="3">
        <v>2</v>
      </c>
      <c r="B8" t="s">
        <v>10</v>
      </c>
      <c r="D8" s="2">
        <v>17660.12</v>
      </c>
      <c r="E8" s="2"/>
      <c r="F8" s="2">
        <f>100*325+5000</f>
        <v>37500</v>
      </c>
      <c r="G8" s="2"/>
      <c r="H8" s="2">
        <f>250*325+5000</f>
        <v>86250</v>
      </c>
    </row>
    <row r="9" spans="1:8" x14ac:dyDescent="0.25">
      <c r="A9" s="3">
        <v>3</v>
      </c>
      <c r="B9" t="s">
        <v>11</v>
      </c>
      <c r="D9" s="2">
        <v>16016</v>
      </c>
      <c r="E9" s="2"/>
      <c r="F9" s="2">
        <v>0</v>
      </c>
      <c r="G9" s="2"/>
      <c r="H9" s="2">
        <f>20*425+5000</f>
        <v>13500</v>
      </c>
    </row>
    <row r="10" spans="1:8" x14ac:dyDescent="0.25">
      <c r="A10" s="3">
        <v>4</v>
      </c>
      <c r="B10" t="s">
        <v>12</v>
      </c>
      <c r="D10" s="2">
        <v>55430.080000000002</v>
      </c>
      <c r="E10" s="2"/>
      <c r="F10" s="2">
        <f>5*325</f>
        <v>1625</v>
      </c>
      <c r="G10" s="2"/>
      <c r="H10" s="2">
        <f>25*325+5000</f>
        <v>13125</v>
      </c>
    </row>
    <row r="11" spans="1:8" x14ac:dyDescent="0.25">
      <c r="A11" s="3"/>
      <c r="D11" s="2"/>
      <c r="E11" s="2"/>
      <c r="F11" s="2"/>
      <c r="G11" s="2"/>
      <c r="H11" s="2"/>
    </row>
    <row r="12" spans="1:8" x14ac:dyDescent="0.25">
      <c r="A12" s="3">
        <v>5</v>
      </c>
      <c r="B12" t="s">
        <v>13</v>
      </c>
      <c r="D12" s="2">
        <f>SUM(D7:D10)</f>
        <v>351060.10000000003</v>
      </c>
      <c r="E12" s="2"/>
      <c r="F12" s="2">
        <f>SUM(F7:F10)</f>
        <v>52375</v>
      </c>
      <c r="G12" s="2"/>
      <c r="H12" s="2">
        <f>SUM(H7:H10)</f>
        <v>131000</v>
      </c>
    </row>
    <row r="13" spans="1:8" x14ac:dyDescent="0.25">
      <c r="D13" s="2"/>
      <c r="E13" s="2"/>
      <c r="F13" s="2"/>
      <c r="G13" s="2"/>
      <c r="H13" s="2"/>
    </row>
    <row r="14" spans="1:8" x14ac:dyDescent="0.25">
      <c r="A14" s="3">
        <v>6</v>
      </c>
      <c r="B14" t="s">
        <v>14</v>
      </c>
      <c r="F14" s="4">
        <f>+F12+D12</f>
        <v>403435.10000000003</v>
      </c>
    </row>
    <row r="15" spans="1:8" x14ac:dyDescent="0.25">
      <c r="A15" s="3">
        <v>7</v>
      </c>
      <c r="B15" t="s">
        <v>15</v>
      </c>
      <c r="H15" s="4">
        <f>+H12+D12</f>
        <v>482060.10000000003</v>
      </c>
    </row>
  </sheetData>
  <pageMargins left="0.7" right="0.7" top="0.75" bottom="0.75" header="0.3" footer="0.3"/>
  <pageSetup orientation="portrait" r:id="rId1"/>
  <headerFoot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BFC479-902D-477C-B2B5-740C77F13A86}"/>
</file>

<file path=customXml/itemProps2.xml><?xml version="1.0" encoding="utf-8"?>
<ds:datastoreItem xmlns:ds="http://schemas.openxmlformats.org/officeDocument/2006/customXml" ds:itemID="{FCCA62C9-4A5F-4147-A3CC-14AF9146F4DA}"/>
</file>

<file path=customXml/itemProps3.xml><?xml version="1.0" encoding="utf-8"?>
<ds:datastoreItem xmlns:ds="http://schemas.openxmlformats.org/officeDocument/2006/customXml" ds:itemID="{4B5ECFF8-C6AF-4227-8F08-3292D03E2E2B}"/>
</file>

<file path=customXml/itemProps4.xml><?xml version="1.0" encoding="utf-8"?>
<ds:datastoreItem xmlns:ds="http://schemas.openxmlformats.org/officeDocument/2006/customXml" ds:itemID="{AA9B413D-A451-4448-92C1-B869FD01E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PC-67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2017-12-06T20:53:51Z</cp:lastPrinted>
  <dcterms:created xsi:type="dcterms:W3CDTF">2017-12-04T22:30:50Z</dcterms:created>
  <dcterms:modified xsi:type="dcterms:W3CDTF">2017-12-06T20:53:55Z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