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24555" windowHeight="13800"/>
  </bookViews>
  <sheets>
    <sheet name="JPE-10" sheetId="4" r:id="rId1"/>
  </sheets>
  <externalReferences>
    <externalReference r:id="rId2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P13" i="4"/>
  <c r="E14" i="4" s="1"/>
  <c r="P17" i="4"/>
  <c r="E18" i="4" s="1"/>
  <c r="D18" i="4"/>
  <c r="D42" i="4" s="1"/>
  <c r="J18" i="4"/>
  <c r="L18" i="4"/>
  <c r="L45" i="4" s="1"/>
  <c r="C25" i="4"/>
  <c r="C28" i="4"/>
  <c r="C31" i="4"/>
  <c r="C34" i="4"/>
  <c r="C38" i="4"/>
  <c r="J39" i="4"/>
  <c r="C41" i="4"/>
  <c r="C44" i="4"/>
  <c r="J45" i="4"/>
  <c r="C47" i="4"/>
  <c r="C50" i="4"/>
  <c r="J51" i="4"/>
  <c r="J14" i="4" l="1"/>
  <c r="D48" i="4"/>
  <c r="N18" i="4"/>
  <c r="N48" i="4" s="1"/>
  <c r="F18" i="4"/>
  <c r="L14" i="4"/>
  <c r="D14" i="4"/>
  <c r="L51" i="4"/>
  <c r="D51" i="4"/>
  <c r="L42" i="4"/>
  <c r="L39" i="4"/>
  <c r="D39" i="4"/>
  <c r="H14" i="4"/>
  <c r="D45" i="4"/>
  <c r="H18" i="4"/>
  <c r="N14" i="4"/>
  <c r="N32" i="4" s="1"/>
  <c r="F14" i="4"/>
  <c r="E42" i="4"/>
  <c r="E48" i="4"/>
  <c r="E39" i="4"/>
  <c r="E45" i="4"/>
  <c r="E51" i="4"/>
  <c r="A15" i="4"/>
  <c r="A16" i="4" s="1"/>
  <c r="A17" i="4" s="1"/>
  <c r="A18" i="4" s="1"/>
  <c r="E26" i="4"/>
  <c r="E32" i="4"/>
  <c r="E23" i="4"/>
  <c r="E29" i="4"/>
  <c r="E35" i="4"/>
  <c r="L48" i="4"/>
  <c r="J48" i="4"/>
  <c r="H48" i="4"/>
  <c r="F48" i="4"/>
  <c r="J42" i="4"/>
  <c r="H42" i="4"/>
  <c r="F42" i="4"/>
  <c r="L32" i="4"/>
  <c r="J32" i="4"/>
  <c r="H32" i="4"/>
  <c r="F32" i="4"/>
  <c r="L26" i="4"/>
  <c r="J26" i="4"/>
  <c r="H26" i="4"/>
  <c r="F26" i="4"/>
  <c r="O18" i="4"/>
  <c r="M18" i="4"/>
  <c r="K18" i="4"/>
  <c r="I18" i="4"/>
  <c r="G18" i="4"/>
  <c r="O14" i="4"/>
  <c r="M14" i="4"/>
  <c r="K14" i="4"/>
  <c r="I14" i="4"/>
  <c r="G14" i="4"/>
  <c r="F29" i="4" l="1"/>
  <c r="F23" i="4"/>
  <c r="F35" i="4"/>
  <c r="H35" i="4"/>
  <c r="H23" i="4"/>
  <c r="H29" i="4"/>
  <c r="F51" i="4"/>
  <c r="F45" i="4"/>
  <c r="F39" i="4"/>
  <c r="H45" i="4"/>
  <c r="H39" i="4"/>
  <c r="P39" i="4" s="1"/>
  <c r="H51" i="4"/>
  <c r="D23" i="4"/>
  <c r="D32" i="4"/>
  <c r="D35" i="4"/>
  <c r="D29" i="4"/>
  <c r="D26" i="4"/>
  <c r="N23" i="4"/>
  <c r="N29" i="4"/>
  <c r="N35" i="4"/>
  <c r="N42" i="4"/>
  <c r="N45" i="4"/>
  <c r="N51" i="4"/>
  <c r="N39" i="4"/>
  <c r="N26" i="4"/>
  <c r="L23" i="4"/>
  <c r="L29" i="4"/>
  <c r="L35" i="4"/>
  <c r="J29" i="4"/>
  <c r="J35" i="4"/>
  <c r="J23" i="4"/>
  <c r="K42" i="4"/>
  <c r="K48" i="4"/>
  <c r="K39" i="4"/>
  <c r="K45" i="4"/>
  <c r="K51" i="4"/>
  <c r="I26" i="4"/>
  <c r="I32" i="4"/>
  <c r="I23" i="4"/>
  <c r="P23" i="4" s="1"/>
  <c r="I29" i="4"/>
  <c r="I35" i="4"/>
  <c r="M26" i="4"/>
  <c r="M32" i="4"/>
  <c r="M23" i="4"/>
  <c r="M29" i="4"/>
  <c r="M35" i="4"/>
  <c r="G42" i="4"/>
  <c r="P42" i="4" s="1"/>
  <c r="G48" i="4"/>
  <c r="G39" i="4"/>
  <c r="G45" i="4"/>
  <c r="G51" i="4"/>
  <c r="P51" i="4" s="1"/>
  <c r="O42" i="4"/>
  <c r="O48" i="4"/>
  <c r="O39" i="4"/>
  <c r="O45" i="4"/>
  <c r="O51" i="4"/>
  <c r="A19" i="4"/>
  <c r="A20" i="4" s="1"/>
  <c r="A21" i="4" s="1"/>
  <c r="A22" i="4" s="1"/>
  <c r="G26" i="4"/>
  <c r="G32" i="4"/>
  <c r="P32" i="4" s="1"/>
  <c r="G23" i="4"/>
  <c r="G29" i="4"/>
  <c r="G35" i="4"/>
  <c r="K26" i="4"/>
  <c r="K32" i="4"/>
  <c r="K23" i="4"/>
  <c r="K29" i="4"/>
  <c r="K35" i="4"/>
  <c r="O26" i="4"/>
  <c r="O32" i="4"/>
  <c r="O23" i="4"/>
  <c r="O29" i="4"/>
  <c r="O35" i="4"/>
  <c r="I42" i="4"/>
  <c r="I48" i="4"/>
  <c r="I39" i="4"/>
  <c r="I45" i="4"/>
  <c r="I51" i="4"/>
  <c r="M42" i="4"/>
  <c r="M48" i="4"/>
  <c r="M39" i="4"/>
  <c r="M45" i="4"/>
  <c r="M51" i="4"/>
  <c r="P14" i="4"/>
  <c r="P18" i="4"/>
  <c r="P48" i="4" l="1"/>
  <c r="P45" i="4"/>
  <c r="P29" i="4"/>
  <c r="P35" i="4"/>
  <c r="P26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C32" i="4"/>
  <c r="A35" i="4" l="1"/>
  <c r="A36" i="4" s="1"/>
  <c r="A37" i="4" s="1"/>
  <c r="A38" i="4" s="1"/>
  <c r="C35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  <c r="A48" i="4" l="1"/>
  <c r="A49" i="4" s="1"/>
  <c r="A50" i="4" s="1"/>
  <c r="C48" i="4"/>
  <c r="A51" i="4" l="1"/>
  <c r="A52" i="4" s="1"/>
  <c r="A53" i="4" s="1"/>
  <c r="C51" i="4"/>
</calcChain>
</file>

<file path=xl/sharedStrings.xml><?xml version="1.0" encoding="utf-8"?>
<sst xmlns="http://schemas.openxmlformats.org/spreadsheetml/2006/main" count="69" uniqueCount="54">
  <si>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</si>
  <si>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</si>
  <si>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</si>
  <si>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</si>
  <si>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</si>
  <si>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</si>
  <si>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</si>
  <si>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</si>
  <si>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</si>
  <si>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</si>
  <si>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</si>
  <si>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JPE-9</t>
  </si>
  <si>
    <t>Residential</t>
  </si>
  <si>
    <t>Monthly Allowed Delivery Revenue Per Customer (RPC)</t>
  </si>
  <si>
    <t>% of (C(o):R(8))</t>
  </si>
  <si>
    <t xml:space="preserve">  - % of Annual Total</t>
  </si>
  <si>
    <t>UE-130137 WP</t>
  </si>
  <si>
    <t xml:space="preserve"> - Weather-Normalized kWh Sales</t>
  </si>
  <si>
    <t>% of (C(o):R(4))</t>
  </si>
  <si>
    <t>Electric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</si>
  <si>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</si>
  <si>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</si>
  <si>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</si>
  <si>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</si>
  <si>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</si>
  <si>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</si>
  <si>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</si>
  <si>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</si>
  <si>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</si>
  <si>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</si>
  <si>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</si>
  <si>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</si>
  <si>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</si>
  <si>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</si>
  <si>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</si>
  <si>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</si>
  <si>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</si>
  <si>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</si>
  <si>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</si>
  <si>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</si>
  <si>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</si>
  <si>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</si>
  <si>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</si>
  <si>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</si>
  <si>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</si>
  <si>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</si>
  <si>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</si>
  <si>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</si>
  <si>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</si>
  <si>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</si>
  <si>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Electric</t>
  </si>
  <si>
    <t>Decoupling Filing</t>
  </si>
  <si>
    <t>Puget Sound Energy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</si>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</sst>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3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1"/>
    <xf numFmtId="0" fontId="30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26" fillId="0" borderId="0">
      <alignment horizontal="left" wrapText="1"/>
    </xf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26" fillId="0" borderId="0">
      <alignment horizontal="left" wrapText="1"/>
    </xf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6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6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3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1"/>
    <xf numFmtId="172" fontId="34" fillId="0" borderId="0" applyFill="0" applyBorder="0" applyAlignment="0"/>
    <xf numFmtId="172" fontId="34" fillId="0" borderId="0" applyFill="0" applyBorder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172" fontId="34" fillId="0" borderId="0" applyFill="0" applyBorder="0" applyAlignment="0"/>
    <xf numFmtId="41" fontId="22" fillId="34" borderId="0"/>
    <xf numFmtId="0" fontId="35" fillId="68" borderId="12" applyNumberFormat="0" applyAlignment="0" applyProtection="0"/>
    <xf numFmtId="167" fontId="26" fillId="0" borderId="0">
      <alignment horizontal="left" wrapText="1"/>
    </xf>
    <xf numFmtId="0" fontId="35" fillId="68" borderId="12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6" fillId="69" borderId="4" applyNumberFormat="0" applyAlignment="0" applyProtection="0"/>
    <xf numFmtId="0" fontId="11" fillId="6" borderId="4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167" fontId="26" fillId="0" borderId="0">
      <alignment horizontal="left" wrapText="1"/>
    </xf>
    <xf numFmtId="0" fontId="37" fillId="70" borderId="1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37" fillId="70" borderId="13" applyNumberFormat="0" applyAlignment="0" applyProtection="0"/>
    <xf numFmtId="41" fontId="22" fillId="71" borderId="0"/>
    <xf numFmtId="41" fontId="22" fillId="71" borderId="0"/>
    <xf numFmtId="167" fontId="26" fillId="0" borderId="0">
      <alignment horizontal="left" wrapText="1"/>
    </xf>
    <xf numFmtId="41" fontId="22" fillId="71" borderId="0"/>
    <xf numFmtId="41" fontId="22" fillId="71" borderId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5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0" fontId="50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38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77" fontId="22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7" fontId="26" fillId="0" borderId="0">
      <alignment horizontal="left" wrapText="1"/>
    </xf>
    <xf numFmtId="179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53" fillId="0" borderId="0" applyFont="0" applyFill="0" applyBorder="0" applyAlignment="0" applyProtection="0"/>
    <xf numFmtId="0" fontId="30" fillId="0" borderId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80" fontId="5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167" fontId="26" fillId="0" borderId="0">
      <alignment horizontal="left" wrapText="1"/>
    </xf>
    <xf numFmtId="38" fontId="58" fillId="71" borderId="0" applyNumberFormat="0" applyBorder="0" applyAlignment="0" applyProtection="0"/>
    <xf numFmtId="0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0" fontId="59" fillId="0" borderId="11"/>
    <xf numFmtId="182" fontId="60" fillId="0" borderId="0" applyNumberFormat="0" applyFill="0" applyBorder="0" applyProtection="0">
      <alignment horizontal="right"/>
    </xf>
    <xf numFmtId="0" fontId="61" fillId="0" borderId="14" applyNumberFormat="0" applyAlignment="0" applyProtection="0">
      <alignment horizontal="left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4" fontId="24" fillId="75" borderId="16">
      <alignment horizontal="center" vertical="center" wrapText="1"/>
    </xf>
    <xf numFmtId="0" fontId="46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4" fillId="0" borderId="0" applyNumberFormat="0" applyFill="0" applyBorder="0" applyAlignment="0" applyProtection="0"/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8" fillId="0" borderId="0" applyNumberFormat="0" applyFill="0" applyBorder="0" applyAlignment="0" applyProtection="0"/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5" fillId="0" borderId="3" applyNumberFormat="0" applyFill="0" applyAlignment="0" applyProtection="0"/>
    <xf numFmtId="0" fontId="68" fillId="0" borderId="2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69" fillId="0" borderId="0"/>
    <xf numFmtId="38" fontId="69" fillId="0" borderId="0"/>
    <xf numFmtId="38" fontId="69" fillId="0" borderId="0"/>
    <xf numFmtId="38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0" fontId="70" fillId="0" borderId="0" applyNumberFormat="0" applyFill="0" applyBorder="0" applyAlignment="0" applyProtection="0">
      <alignment vertical="top"/>
      <protection locked="0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41" fontId="72" fillId="76" borderId="24">
      <alignment horizontal="lef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0" fontId="59" fillId="0" borderId="25"/>
    <xf numFmtId="0" fontId="58" fillId="71" borderId="0"/>
    <xf numFmtId="0" fontId="58" fillId="71" borderId="0"/>
    <xf numFmtId="0" fontId="58" fillId="71" borderId="0"/>
    <xf numFmtId="0" fontId="58" fillId="71" borderId="0"/>
    <xf numFmtId="167" fontId="26" fillId="0" borderId="0">
      <alignment horizontal="left" wrapText="1"/>
    </xf>
    <xf numFmtId="3" fontId="73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2" fillId="0" borderId="6" applyNumberFormat="0" applyFill="0" applyAlignment="0" applyProtection="0"/>
    <xf numFmtId="0" fontId="75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8" fillId="45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37" fontId="79" fillId="0" borderId="0"/>
    <xf numFmtId="37" fontId="79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37" fontId="79" fillId="0" borderId="0"/>
    <xf numFmtId="184" fontId="80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6" fontId="26" fillId="0" borderId="0"/>
    <xf numFmtId="186" fontId="26" fillId="0" borderId="0"/>
    <xf numFmtId="184" fontId="80" fillId="0" borderId="0"/>
    <xf numFmtId="0" fontId="22" fillId="0" borderId="0"/>
    <xf numFmtId="184" fontId="80" fillId="0" borderId="0"/>
    <xf numFmtId="18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6" fontId="26" fillId="0" borderId="0"/>
    <xf numFmtId="188" fontId="22" fillId="0" borderId="0"/>
    <xf numFmtId="189" fontId="4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185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167" fontId="22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9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6" fillId="0" borderId="0"/>
    <xf numFmtId="192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31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5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1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167" fontId="26" fillId="0" borderId="0">
      <alignment horizontal="left" wrapText="1"/>
    </xf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6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167" fontId="26" fillId="0" borderId="0">
      <alignment horizontal="left" wrapText="1"/>
    </xf>
    <xf numFmtId="0" fontId="83" fillId="68" borderId="31" applyNumberForma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3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6" fillId="0" borderId="0">
      <alignment horizontal="left" wrapText="1"/>
    </xf>
    <xf numFmtId="41" fontId="22" fillId="77" borderId="24"/>
    <xf numFmtId="41" fontId="22" fillId="77" borderId="24"/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" fontId="39" fillId="0" borderId="0" applyFont="0" applyFill="0" applyBorder="0" applyAlignment="0" applyProtection="0"/>
    <xf numFmtId="0" fontId="84" fillId="0" borderId="16">
      <alignment horizontal="center"/>
    </xf>
    <xf numFmtId="0" fontId="84" fillId="0" borderId="16">
      <alignment horizontal="center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84" fillId="0" borderId="16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39" fillId="0" borderId="0" applyFont="0" applyFill="0" applyBorder="0" applyAlignment="0" applyProtection="0"/>
    <xf numFmtId="0" fontId="39" fillId="78" borderId="0" applyNumberFormat="0" applyFont="0" applyBorder="0" applyAlignment="0" applyProtection="0"/>
    <xf numFmtId="0" fontId="39" fillId="78" borderId="0" applyNumberFormat="0" applyFon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78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22" fillId="34" borderId="0"/>
    <xf numFmtId="0" fontId="43" fillId="79" borderId="0"/>
    <xf numFmtId="0" fontId="88" fillId="79" borderId="25"/>
    <xf numFmtId="0" fontId="89" fillId="80" borderId="32"/>
    <xf numFmtId="0" fontId="90" fillId="79" borderId="33"/>
    <xf numFmtId="42" fontId="22" fillId="34" borderId="0"/>
    <xf numFmtId="167" fontId="26" fillId="0" borderId="0">
      <alignment horizontal="left" wrapText="1"/>
    </xf>
    <xf numFmtId="42" fontId="22" fillId="34" borderId="0"/>
    <xf numFmtId="167" fontId="26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0" fontId="24" fillId="34" borderId="35" applyNumberFormat="0">
      <alignment horizontal="center" vertical="center" wrapText="1"/>
    </xf>
    <xf numFmtId="0" fontId="24" fillId="34" borderId="35" applyNumberFormat="0">
      <alignment horizontal="center" vertical="center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4" fontId="69" fillId="0" borderId="0" applyBorder="0" applyAlignment="0"/>
    <xf numFmtId="164" fontId="69" fillId="0" borderId="0" applyBorder="0" applyAlignment="0"/>
    <xf numFmtId="164" fontId="69" fillId="0" borderId="0" applyBorder="0" applyAlignment="0"/>
    <xf numFmtId="42" fontId="22" fillId="34" borderId="36">
      <alignment horizontal="left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4" fontId="69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2" fillId="76" borderId="31" applyNumberFormat="0" applyProtection="0">
      <alignment vertical="center"/>
    </xf>
    <xf numFmtId="167" fontId="26" fillId="0" borderId="0">
      <alignment horizontal="left" wrapText="1"/>
    </xf>
    <xf numFmtId="4" fontId="92" fillId="76" borderId="31" applyNumberFormat="0" applyProtection="0">
      <alignment vertical="center"/>
    </xf>
    <xf numFmtId="4" fontId="93" fillId="76" borderId="31" applyNumberFormat="0" applyProtection="0">
      <alignment vertical="center"/>
    </xf>
    <xf numFmtId="167" fontId="26" fillId="0" borderId="0">
      <alignment horizontal="left" wrapText="1"/>
    </xf>
    <xf numFmtId="4" fontId="93" fillId="76" borderId="31" applyNumberFormat="0" applyProtection="0">
      <alignment vertical="center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83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3" borderId="31" applyNumberFormat="0" applyProtection="0">
      <alignment horizontal="right" vertical="center"/>
    </xf>
    <xf numFmtId="4" fontId="92" fillId="8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4" borderId="31" applyNumberFormat="0" applyProtection="0">
      <alignment horizontal="right" vertical="center"/>
    </xf>
    <xf numFmtId="4" fontId="92" fillId="85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5" borderId="31" applyNumberFormat="0" applyProtection="0">
      <alignment horizontal="right" vertical="center"/>
    </xf>
    <xf numFmtId="4" fontId="92" fillId="86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6" borderId="31" applyNumberFormat="0" applyProtection="0">
      <alignment horizontal="right" vertical="center"/>
    </xf>
    <xf numFmtId="4" fontId="92" fillId="87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7" borderId="31" applyNumberFormat="0" applyProtection="0">
      <alignment horizontal="right" vertical="center"/>
    </xf>
    <xf numFmtId="4" fontId="92" fillId="88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8" borderId="31" applyNumberFormat="0" applyProtection="0">
      <alignment horizontal="right" vertical="center"/>
    </xf>
    <xf numFmtId="4" fontId="92" fillId="89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9" borderId="31" applyNumberFormat="0" applyProtection="0">
      <alignment horizontal="right" vertical="center"/>
    </xf>
    <xf numFmtId="4" fontId="92" fillId="90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0" borderId="31" applyNumberFormat="0" applyProtection="0">
      <alignment horizontal="right" vertical="center"/>
    </xf>
    <xf numFmtId="4" fontId="92" fillId="91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1" borderId="31" applyNumberFormat="0" applyProtection="0">
      <alignment horizontal="right" vertical="center"/>
    </xf>
    <xf numFmtId="4" fontId="94" fillId="92" borderId="31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2" borderId="31" applyNumberFormat="0" applyProtection="0">
      <alignment horizontal="left" vertical="center" indent="1"/>
    </xf>
    <xf numFmtId="4" fontId="92" fillId="94" borderId="37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9" fillId="65" borderId="38" applyBorder="0"/>
    <xf numFmtId="4" fontId="92" fillId="98" borderId="31" applyNumberFormat="0" applyProtection="0">
      <alignment vertical="center"/>
    </xf>
    <xf numFmtId="167" fontId="26" fillId="0" borderId="0">
      <alignment horizontal="left" wrapText="1"/>
    </xf>
    <xf numFmtId="4" fontId="92" fillId="98" borderId="31" applyNumberFormat="0" applyProtection="0">
      <alignment vertical="center"/>
    </xf>
    <xf numFmtId="4" fontId="93" fillId="98" borderId="31" applyNumberFormat="0" applyProtection="0">
      <alignment vertical="center"/>
    </xf>
    <xf numFmtId="167" fontId="26" fillId="0" borderId="0">
      <alignment horizontal="left" wrapText="1"/>
    </xf>
    <xf numFmtId="4" fontId="93" fillId="98" borderId="31" applyNumberFormat="0" applyProtection="0">
      <alignment vertical="center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4" borderId="31" applyNumberFormat="0" applyProtection="0">
      <alignment horizontal="right" vertical="center"/>
    </xf>
    <xf numFmtId="4" fontId="93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7" fillId="0" borderId="0"/>
    <xf numFmtId="0" fontId="97" fillId="0" borderId="0"/>
    <xf numFmtId="0" fontId="98" fillId="0" borderId="0" applyNumberFormat="0" applyProtection="0">
      <alignment horizontal="left" indent="5"/>
    </xf>
    <xf numFmtId="0" fontId="58" fillId="99" borderId="23"/>
    <xf numFmtId="4" fontId="99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9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100" fillId="0" borderId="0" applyNumberFormat="0" applyFill="0" applyBorder="0" applyAlignment="0" applyProtection="0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167" fontId="26" fillId="0" borderId="0">
      <alignment horizontal="left" wrapText="1"/>
    </xf>
    <xf numFmtId="38" fontId="58" fillId="0" borderId="39"/>
    <xf numFmtId="0" fontId="58" fillId="0" borderId="39"/>
    <xf numFmtId="38" fontId="58" fillId="0" borderId="39"/>
    <xf numFmtId="38" fontId="58" fillId="0" borderId="39"/>
    <xf numFmtId="38" fontId="58" fillId="0" borderId="39"/>
    <xf numFmtId="38" fontId="69" fillId="0" borderId="36"/>
    <xf numFmtId="38" fontId="69" fillId="0" borderId="36"/>
    <xf numFmtId="38" fontId="69" fillId="0" borderId="36"/>
    <xf numFmtId="38" fontId="69" fillId="0" borderId="36"/>
    <xf numFmtId="167" fontId="26" fillId="0" borderId="0">
      <alignment horizontal="left" wrapText="1"/>
    </xf>
    <xf numFmtId="0" fontId="69" fillId="0" borderId="36"/>
    <xf numFmtId="0" fontId="69" fillId="0" borderId="36"/>
    <xf numFmtId="0" fontId="69" fillId="0" borderId="36"/>
    <xf numFmtId="38" fontId="69" fillId="0" borderId="36"/>
    <xf numFmtId="38" fontId="69" fillId="0" borderId="36"/>
    <xf numFmtId="38" fontId="69" fillId="0" borderId="36"/>
    <xf numFmtId="38" fontId="69" fillId="0" borderId="36"/>
    <xf numFmtId="39" fontId="26" fillId="101" borderId="0"/>
    <xf numFmtId="39" fontId="26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6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2" fillId="0" borderId="0" applyNumberFormat="0" applyBorder="0" applyAlignment="0"/>
    <xf numFmtId="0" fontId="101" fillId="0" borderId="0" applyNumberFormat="0" applyBorder="0" applyAlignment="0"/>
    <xf numFmtId="0" fontId="94" fillId="0" borderId="0" applyNumberFormat="0" applyBorder="0" applyAlignment="0"/>
    <xf numFmtId="0" fontId="102" fillId="0" borderId="0"/>
    <xf numFmtId="0" fontId="59" fillId="0" borderId="33"/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0" fontId="105" fillId="0" borderId="0"/>
    <xf numFmtId="0" fontId="22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/>
    <xf numFmtId="0" fontId="88" fillId="79" borderId="0"/>
    <xf numFmtId="199" fontId="108" fillId="34" borderId="0">
      <alignment horizontal="left" vertical="center"/>
    </xf>
    <xf numFmtId="199" fontId="109" fillId="0" borderId="0">
      <alignment horizontal="left" vertical="center"/>
    </xf>
    <xf numFmtId="199" fontId="109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24" fillId="34" borderId="0">
      <alignment horizontal="left" wrapText="1"/>
    </xf>
    <xf numFmtId="167" fontId="26" fillId="0" borderId="0">
      <alignment horizontal="left" wrapText="1"/>
    </xf>
    <xf numFmtId="0" fontId="110" fillId="0" borderId="0">
      <alignment horizontal="left" vertical="center"/>
    </xf>
    <xf numFmtId="0" fontId="110" fillId="0" borderId="0">
      <alignment horizontal="left" vertical="center"/>
    </xf>
    <xf numFmtId="0" fontId="46" fillId="0" borderId="40" applyNumberFormat="0" applyFon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4" fillId="0" borderId="43"/>
    <xf numFmtId="0" fontId="45" fillId="0" borderId="43"/>
    <xf numFmtId="0" fontId="45" fillId="0" borderId="43"/>
    <xf numFmtId="0" fontId="44" fillId="0" borderId="43"/>
    <xf numFmtId="0" fontId="45" fillId="0" borderId="43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0" borderId="0" xfId="1" applyFont="1" applyFill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10" fontId="19" fillId="33" borderId="0" xfId="4" applyNumberFormat="1" applyFont="1" applyFill="1"/>
    <xf numFmtId="3" fontId="19" fillId="33" borderId="0" xfId="1" applyNumberFormat="1" applyFont="1" applyFill="1"/>
    <xf numFmtId="0" fontId="21" fillId="33" borderId="0" xfId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19" fillId="33" borderId="0" xfId="1" quotePrefix="1" applyFont="1" applyFill="1" applyAlignment="1">
      <alignment horizontal="left"/>
    </xf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  <xf numFmtId="0" fontId="24" fillId="33" borderId="0" xfId="1" quotePrefix="1" applyFont="1" applyFill="1" applyAlignment="1">
      <alignment horizontal="center"/>
    </xf>
  </cellXfs>
  <cellStyles count="9503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3" xfId="6431"/>
    <cellStyle name="20% - Accent1 2 3" xfId="6432"/>
    <cellStyle name="20% - Accent1 2 3 2" xfId="6433"/>
    <cellStyle name="20% - Accent1 2 4" xfId="6434"/>
    <cellStyle name="20% - Accent1 2 4 2" xfId="6435"/>
    <cellStyle name="20% - Accent1 2 5" xfId="6436"/>
    <cellStyle name="20% - Accent1 2_2009 GRC Compl Filing - Exhibit D" xfId="6437"/>
    <cellStyle name="20% - Accent1 3" xfId="6438"/>
    <cellStyle name="20% - Accent1 3 2" xfId="6439"/>
    <cellStyle name="20% - Accent1 3 3" xfId="6440"/>
    <cellStyle name="20% - Accent1 3 4" xfId="6441"/>
    <cellStyle name="20% - Accent1 4" xfId="6442"/>
    <cellStyle name="20% - Accent1 4 2" xfId="6443"/>
    <cellStyle name="20% - Accent1 4 2 2" xfId="6444"/>
    <cellStyle name="20% - Accent1 4 2 3" xfId="6445"/>
    <cellStyle name="20% - Accent1 4 2 4" xfId="6446"/>
    <cellStyle name="20% - Accent1 4 3" xfId="6447"/>
    <cellStyle name="20% - Accent1 4 3 2" xfId="6448"/>
    <cellStyle name="20% - Accent1 4 4" xfId="6449"/>
    <cellStyle name="20% - Accent1 4 5" xfId="6450"/>
    <cellStyle name="20% - Accent1 4 6" xfId="6451"/>
    <cellStyle name="20% - Accent1 4 7" xfId="6452"/>
    <cellStyle name="20% - Accent1 4 8" xfId="6453"/>
    <cellStyle name="20% - Accent1 5" xfId="6454"/>
    <cellStyle name="20% - Accent1 5 2" xfId="6455"/>
    <cellStyle name="20% - Accent1 6" xfId="6456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3" xfId="6463"/>
    <cellStyle name="20% - Accent2 2 3" xfId="6464"/>
    <cellStyle name="20% - Accent2 2 3 2" xfId="6465"/>
    <cellStyle name="20% - Accent2 2 4" xfId="6466"/>
    <cellStyle name="20% - Accent2 2 4 2" xfId="6467"/>
    <cellStyle name="20% - Accent2 2 5" xfId="6468"/>
    <cellStyle name="20% - Accent2 2_2009 GRC Compl Filing - Exhibit D" xfId="6469"/>
    <cellStyle name="20% - Accent2 3" xfId="6470"/>
    <cellStyle name="20% - Accent2 3 2" xfId="6471"/>
    <cellStyle name="20% - Accent2 3 3" xfId="6472"/>
    <cellStyle name="20% - Accent2 3 4" xfId="6473"/>
    <cellStyle name="20% - Accent2 4" xfId="6474"/>
    <cellStyle name="20% - Accent2 4 2" xfId="6475"/>
    <cellStyle name="20% - Accent2 4 2 2" xfId="6476"/>
    <cellStyle name="20% - Accent2 4 2 3" xfId="6477"/>
    <cellStyle name="20% - Accent2 4 2 4" xfId="6478"/>
    <cellStyle name="20% - Accent2 4 3" xfId="6479"/>
    <cellStyle name="20% - Accent2 4 3 2" xfId="6480"/>
    <cellStyle name="20% - Accent2 4 4" xfId="6481"/>
    <cellStyle name="20% - Accent2 4 5" xfId="6482"/>
    <cellStyle name="20% - Accent2 4 6" xfId="6483"/>
    <cellStyle name="20% - Accent2 4 7" xfId="6484"/>
    <cellStyle name="20% - Accent2 4 8" xfId="6485"/>
    <cellStyle name="20% - Accent2 5" xfId="6486"/>
    <cellStyle name="20% - Accent2 5 2" xfId="6487"/>
    <cellStyle name="20% - Accent2 6" xfId="6488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3" xfId="6495"/>
    <cellStyle name="20% - Accent3 2 3" xfId="6496"/>
    <cellStyle name="20% - Accent3 2 3 2" xfId="6497"/>
    <cellStyle name="20% - Accent3 2 4" xfId="6498"/>
    <cellStyle name="20% - Accent3 2 4 2" xfId="6499"/>
    <cellStyle name="20% - Accent3 2 5" xfId="6500"/>
    <cellStyle name="20% - Accent3 2_2009 GRC Compl Filing - Exhibit D" xfId="6501"/>
    <cellStyle name="20% - Accent3 3" xfId="6502"/>
    <cellStyle name="20% - Accent3 3 2" xfId="6503"/>
    <cellStyle name="20% - Accent3 3 3" xfId="6504"/>
    <cellStyle name="20% - Accent3 3 4" xfId="6505"/>
    <cellStyle name="20% - Accent3 4" xfId="6506"/>
    <cellStyle name="20% - Accent3 4 2" xfId="6507"/>
    <cellStyle name="20% - Accent3 4 2 2" xfId="6508"/>
    <cellStyle name="20% - Accent3 4 2 3" xfId="6509"/>
    <cellStyle name="20% - Accent3 4 2 4" xfId="6510"/>
    <cellStyle name="20% - Accent3 4 3" xfId="6511"/>
    <cellStyle name="20% - Accent3 4 3 2" xfId="6512"/>
    <cellStyle name="20% - Accent3 4 4" xfId="6513"/>
    <cellStyle name="20% - Accent3 4 5" xfId="6514"/>
    <cellStyle name="20% - Accent3 4 6" xfId="6515"/>
    <cellStyle name="20% - Accent3 4 7" xfId="6516"/>
    <cellStyle name="20% - Accent3 4 8" xfId="6517"/>
    <cellStyle name="20% - Accent3 5" xfId="6518"/>
    <cellStyle name="20% - Accent3 5 2" xfId="6519"/>
    <cellStyle name="20% - Accent3 6" xfId="6520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3" xfId="6527"/>
    <cellStyle name="20% - Accent4 2 3" xfId="6528"/>
    <cellStyle name="20% - Accent4 2 3 2" xfId="6529"/>
    <cellStyle name="20% - Accent4 2 4" xfId="6530"/>
    <cellStyle name="20% - Accent4 2 4 2" xfId="6531"/>
    <cellStyle name="20% - Accent4 2 5" xfId="6532"/>
    <cellStyle name="20% - Accent4 2_2009 GRC Compl Filing - Exhibit D" xfId="6533"/>
    <cellStyle name="20% - Accent4 3" xfId="6534"/>
    <cellStyle name="20% - Accent4 3 2" xfId="6535"/>
    <cellStyle name="20% - Accent4 3 3" xfId="6536"/>
    <cellStyle name="20% - Accent4 3 4" xfId="6537"/>
    <cellStyle name="20% - Accent4 4" xfId="6538"/>
    <cellStyle name="20% - Accent4 4 2" xfId="6539"/>
    <cellStyle name="20% - Accent4 4 2 2" xfId="6540"/>
    <cellStyle name="20% - Accent4 4 2 3" xfId="6541"/>
    <cellStyle name="20% - Accent4 4 2 4" xfId="6542"/>
    <cellStyle name="20% - Accent4 4 3" xfId="6543"/>
    <cellStyle name="20% - Accent4 4 3 2" xfId="6544"/>
    <cellStyle name="20% - Accent4 4 4" xfId="6545"/>
    <cellStyle name="20% - Accent4 4 5" xfId="6546"/>
    <cellStyle name="20% - Accent4 4 6" xfId="6547"/>
    <cellStyle name="20% - Accent4 4 7" xfId="6548"/>
    <cellStyle name="20% - Accent4 4 8" xfId="6549"/>
    <cellStyle name="20% - Accent4 5" xfId="6550"/>
    <cellStyle name="20% - Accent4 5 2" xfId="6551"/>
    <cellStyle name="20% - Accent4 6" xfId="655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3" xfId="6559"/>
    <cellStyle name="20% - Accent5 2 3" xfId="6560"/>
    <cellStyle name="20% - Accent5 2 3 2" xfId="6561"/>
    <cellStyle name="20% - Accent5 2 4" xfId="6562"/>
    <cellStyle name="20% - Accent5 2_2009 GRC Compl Filing - Exhibit D" xfId="6563"/>
    <cellStyle name="20% - Accent5 3" xfId="6564"/>
    <cellStyle name="20% - Accent5 3 2" xfId="6565"/>
    <cellStyle name="20% - Accent5 3 3" xfId="6566"/>
    <cellStyle name="20% - Accent5 3 4" xfId="6567"/>
    <cellStyle name="20% - Accent5 4" xfId="6568"/>
    <cellStyle name="20% - Accent5 4 2" xfId="6569"/>
    <cellStyle name="20% - Accent5 4 3" xfId="6570"/>
    <cellStyle name="20% - Accent5 4 4" xfId="6571"/>
    <cellStyle name="20% - Accent5 5" xfId="6572"/>
    <cellStyle name="20% - Accent5 5 2" xfId="6573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3" xfId="6582"/>
    <cellStyle name="20% - Accent6 2 3" xfId="6583"/>
    <cellStyle name="20% - Accent6 2 3 2" xfId="6584"/>
    <cellStyle name="20% - Accent6 2 4" xfId="6585"/>
    <cellStyle name="20% - Accent6 2 4 2" xfId="6586"/>
    <cellStyle name="20% - Accent6 2 5" xfId="6587"/>
    <cellStyle name="20% - Accent6 2_2009 GRC Compl Filing - Exhibit D" xfId="6588"/>
    <cellStyle name="20% - Accent6 3" xfId="6589"/>
    <cellStyle name="20% - Accent6 3 2" xfId="6590"/>
    <cellStyle name="20% - Accent6 3 3" xfId="6591"/>
    <cellStyle name="20% - Accent6 3 4" xfId="6592"/>
    <cellStyle name="20% - Accent6 4" xfId="6593"/>
    <cellStyle name="20% - Accent6 4 2" xfId="6594"/>
    <cellStyle name="20% - Accent6 4 2 2" xfId="6595"/>
    <cellStyle name="20% - Accent6 4 2 3" xfId="6596"/>
    <cellStyle name="20% - Accent6 4 2 4" xfId="6597"/>
    <cellStyle name="20% - Accent6 4 3" xfId="6598"/>
    <cellStyle name="20% - Accent6 4 3 2" xfId="6599"/>
    <cellStyle name="20% - Accent6 4 4" xfId="6600"/>
    <cellStyle name="20% - Accent6 4 5" xfId="6601"/>
    <cellStyle name="20% - Accent6 4 6" xfId="6602"/>
    <cellStyle name="20% - Accent6 4 7" xfId="6603"/>
    <cellStyle name="20% - Accent6 4 8" xfId="6604"/>
    <cellStyle name="20% - Accent6 5" xfId="6605"/>
    <cellStyle name="20% - Accent6 5 2" xfId="6606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3" xfId="6614"/>
    <cellStyle name="40% - Accent1 2 3" xfId="6615"/>
    <cellStyle name="40% - Accent1 2 3 2" xfId="6616"/>
    <cellStyle name="40% - Accent1 2 4" xfId="6617"/>
    <cellStyle name="40% - Accent1 2 4 2" xfId="6618"/>
    <cellStyle name="40% - Accent1 2 5" xfId="6619"/>
    <cellStyle name="40% - Accent1 2_2009 GRC Compl Filing - Exhibit D" xfId="6620"/>
    <cellStyle name="40% - Accent1 3" xfId="6621"/>
    <cellStyle name="40% - Accent1 3 2" xfId="6622"/>
    <cellStyle name="40% - Accent1 3 3" xfId="6623"/>
    <cellStyle name="40% - Accent1 3 4" xfId="6624"/>
    <cellStyle name="40% - Accent1 4" xfId="6625"/>
    <cellStyle name="40% - Accent1 4 2" xfId="6626"/>
    <cellStyle name="40% - Accent1 4 2 2" xfId="6627"/>
    <cellStyle name="40% - Accent1 4 2 3" xfId="6628"/>
    <cellStyle name="40% - Accent1 4 2 4" xfId="6629"/>
    <cellStyle name="40% - Accent1 4 3" xfId="6630"/>
    <cellStyle name="40% - Accent1 4 3 2" xfId="6631"/>
    <cellStyle name="40% - Accent1 4 4" xfId="6632"/>
    <cellStyle name="40% - Accent1 4 5" xfId="6633"/>
    <cellStyle name="40% - Accent1 4 6" xfId="6634"/>
    <cellStyle name="40% - Accent1 4 7" xfId="6635"/>
    <cellStyle name="40% - Accent1 4 8" xfId="6636"/>
    <cellStyle name="40% - Accent1 5" xfId="6637"/>
    <cellStyle name="40% - Accent1 5 2" xfId="6638"/>
    <cellStyle name="40% - Accent1 6" xfId="6639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3" xfId="6646"/>
    <cellStyle name="40% - Accent2 2 3" xfId="6647"/>
    <cellStyle name="40% - Accent2 2 3 2" xfId="6648"/>
    <cellStyle name="40% - Accent2 2 4" xfId="6649"/>
    <cellStyle name="40% - Accent2 2_2009 GRC Compl Filing - Exhibit D" xfId="6650"/>
    <cellStyle name="40% - Accent2 3" xfId="6651"/>
    <cellStyle name="40% - Accent2 3 2" xfId="6652"/>
    <cellStyle name="40% - Accent2 3 3" xfId="6653"/>
    <cellStyle name="40% - Accent2 3 4" xfId="6654"/>
    <cellStyle name="40% - Accent2 4" xfId="6655"/>
    <cellStyle name="40% - Accent2 4 2" xfId="6656"/>
    <cellStyle name="40% - Accent2 4 3" xfId="6657"/>
    <cellStyle name="40% - Accent2 4 4" xfId="6658"/>
    <cellStyle name="40% - Accent2 5" xfId="6659"/>
    <cellStyle name="40% - Accent2 5 2" xfId="6660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3" xfId="6669"/>
    <cellStyle name="40% - Accent3 2 3" xfId="6670"/>
    <cellStyle name="40% - Accent3 2 3 2" xfId="6671"/>
    <cellStyle name="40% - Accent3 2 4" xfId="6672"/>
    <cellStyle name="40% - Accent3 2 4 2" xfId="6673"/>
    <cellStyle name="40% - Accent3 2 5" xfId="6674"/>
    <cellStyle name="40% - Accent3 2_2009 GRC Compl Filing - Exhibit D" xfId="6675"/>
    <cellStyle name="40% - Accent3 3" xfId="6676"/>
    <cellStyle name="40% - Accent3 3 2" xfId="6677"/>
    <cellStyle name="40% - Accent3 3 3" xfId="6678"/>
    <cellStyle name="40% - Accent3 3 4" xfId="6679"/>
    <cellStyle name="40% - Accent3 4" xfId="6680"/>
    <cellStyle name="40% - Accent3 4 2" xfId="6681"/>
    <cellStyle name="40% - Accent3 4 2 2" xfId="6682"/>
    <cellStyle name="40% - Accent3 4 2 3" xfId="6683"/>
    <cellStyle name="40% - Accent3 4 2 4" xfId="6684"/>
    <cellStyle name="40% - Accent3 4 3" xfId="6685"/>
    <cellStyle name="40% - Accent3 4 3 2" xfId="6686"/>
    <cellStyle name="40% - Accent3 4 4" xfId="6687"/>
    <cellStyle name="40% - Accent3 4 5" xfId="6688"/>
    <cellStyle name="40% - Accent3 4 6" xfId="6689"/>
    <cellStyle name="40% - Accent3 4 7" xfId="6690"/>
    <cellStyle name="40% - Accent3 4 8" xfId="6691"/>
    <cellStyle name="40% - Accent3 5" xfId="6692"/>
    <cellStyle name="40% - Accent3 5 2" xfId="6693"/>
    <cellStyle name="40% - Accent3 6" xfId="6694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3" xfId="6701"/>
    <cellStyle name="40% - Accent4 2 3" xfId="6702"/>
    <cellStyle name="40% - Accent4 2 3 2" xfId="6703"/>
    <cellStyle name="40% - Accent4 2 4" xfId="6704"/>
    <cellStyle name="40% - Accent4 2 4 2" xfId="6705"/>
    <cellStyle name="40% - Accent4 2 5" xfId="6706"/>
    <cellStyle name="40% - Accent4 2_2009 GRC Compl Filing - Exhibit D" xfId="6707"/>
    <cellStyle name="40% - Accent4 3" xfId="6708"/>
    <cellStyle name="40% - Accent4 3 2" xfId="6709"/>
    <cellStyle name="40% - Accent4 3 3" xfId="6710"/>
    <cellStyle name="40% - Accent4 3 4" xfId="6711"/>
    <cellStyle name="40% - Accent4 4" xfId="6712"/>
    <cellStyle name="40% - Accent4 4 2" xfId="6713"/>
    <cellStyle name="40% - Accent4 4 2 2" xfId="6714"/>
    <cellStyle name="40% - Accent4 4 2 3" xfId="6715"/>
    <cellStyle name="40% - Accent4 4 2 4" xfId="6716"/>
    <cellStyle name="40% - Accent4 4 3" xfId="6717"/>
    <cellStyle name="40% - Accent4 4 3 2" xfId="6718"/>
    <cellStyle name="40% - Accent4 4 4" xfId="6719"/>
    <cellStyle name="40% - Accent4 4 5" xfId="6720"/>
    <cellStyle name="40% - Accent4 4 6" xfId="6721"/>
    <cellStyle name="40% - Accent4 4 7" xfId="6722"/>
    <cellStyle name="40% - Accent4 4 8" xfId="6723"/>
    <cellStyle name="40% - Accent4 5" xfId="6724"/>
    <cellStyle name="40% - Accent4 5 2" xfId="6725"/>
    <cellStyle name="40% - Accent4 6" xfId="6726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3" xfId="6733"/>
    <cellStyle name="40% - Accent5 2 3" xfId="6734"/>
    <cellStyle name="40% - Accent5 2 3 2" xfId="6735"/>
    <cellStyle name="40% - Accent5 2 4" xfId="6736"/>
    <cellStyle name="40% - Accent5 2 4 2" xfId="6737"/>
    <cellStyle name="40% - Accent5 2 5" xfId="6738"/>
    <cellStyle name="40% - Accent5 2_2009 GRC Compl Filing - Exhibit D" xfId="6739"/>
    <cellStyle name="40% - Accent5 3" xfId="6740"/>
    <cellStyle name="40% - Accent5 3 2" xfId="6741"/>
    <cellStyle name="40% - Accent5 3 3" xfId="6742"/>
    <cellStyle name="40% - Accent5 3 4" xfId="6743"/>
    <cellStyle name="40% - Accent5 4" xfId="6744"/>
    <cellStyle name="40% - Accent5 4 2" xfId="6745"/>
    <cellStyle name="40% - Accent5 4 2 2" xfId="6746"/>
    <cellStyle name="40% - Accent5 4 2 3" xfId="6747"/>
    <cellStyle name="40% - Accent5 4 2 4" xfId="6748"/>
    <cellStyle name="40% - Accent5 4 3" xfId="6749"/>
    <cellStyle name="40% - Accent5 4 3 2" xfId="6750"/>
    <cellStyle name="40% - Accent5 4 4" xfId="6751"/>
    <cellStyle name="40% - Accent5 4 5" xfId="6752"/>
    <cellStyle name="40% - Accent5 4 6" xfId="6753"/>
    <cellStyle name="40% - Accent5 4 7" xfId="6754"/>
    <cellStyle name="40% - Accent5 4 8" xfId="6755"/>
    <cellStyle name="40% - Accent5 5" xfId="6756"/>
    <cellStyle name="40% - Accent5 5 2" xfId="6757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3" xfId="6765"/>
    <cellStyle name="40% - Accent6 2 3" xfId="6766"/>
    <cellStyle name="40% - Accent6 2 3 2" xfId="6767"/>
    <cellStyle name="40% - Accent6 2 4" xfId="6768"/>
    <cellStyle name="40% - Accent6 2 4 2" xfId="6769"/>
    <cellStyle name="40% - Accent6 2 5" xfId="6770"/>
    <cellStyle name="40% - Accent6 2_2009 GRC Compl Filing - Exhibit D" xfId="6771"/>
    <cellStyle name="40% - Accent6 3" xfId="6772"/>
    <cellStyle name="40% - Accent6 3 2" xfId="6773"/>
    <cellStyle name="40% - Accent6 3 3" xfId="6774"/>
    <cellStyle name="40% - Accent6 3 4" xfId="6775"/>
    <cellStyle name="40% - Accent6 4" xfId="6776"/>
    <cellStyle name="40% - Accent6 4 2" xfId="6777"/>
    <cellStyle name="40% - Accent6 4 2 2" xfId="6778"/>
    <cellStyle name="40% - Accent6 4 2 3" xfId="6779"/>
    <cellStyle name="40% - Accent6 4 2 4" xfId="6780"/>
    <cellStyle name="40% - Accent6 4 3" xfId="6781"/>
    <cellStyle name="40% - Accent6 4 3 2" xfId="6782"/>
    <cellStyle name="40% - Accent6 4 4" xfId="6783"/>
    <cellStyle name="40% - Accent6 4 5" xfId="6784"/>
    <cellStyle name="40% - Accent6 4 6" xfId="6785"/>
    <cellStyle name="40% - Accent6 4 7" xfId="6786"/>
    <cellStyle name="40% - Accent6 4 8" xfId="6787"/>
    <cellStyle name="40% - Accent6 5" xfId="6788"/>
    <cellStyle name="40% - Accent6 5 2" xfId="6789"/>
    <cellStyle name="40% - Accent6 6" xfId="679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5" xfId="6803"/>
    <cellStyle name="60% - Accent1 6" xfId="6804"/>
    <cellStyle name="60% - Accent2 2" xfId="6805"/>
    <cellStyle name="60% - Accent2 2 2" xfId="6806"/>
    <cellStyle name="60% - Accent2 2 2 2" xfId="6807"/>
    <cellStyle name="60% - Accent2 2 3" xfId="6808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5" xfId="6814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5" xfId="6825"/>
    <cellStyle name="60% - Accent3 6" xfId="6826"/>
    <cellStyle name="60% - Accent4 2" xfId="6827"/>
    <cellStyle name="60% - Accent4 2 2" xfId="6828"/>
    <cellStyle name="60% - Accent4 2 2 2" xfId="6829"/>
    <cellStyle name="60% - Accent4 2 3" xfId="6830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5" xfId="6836"/>
    <cellStyle name="60% - Accent4 6" xfId="6837"/>
    <cellStyle name="60% - Accent5 2" xfId="6838"/>
    <cellStyle name="60% - Accent5 2 2" xfId="6839"/>
    <cellStyle name="60% - Accent5 2 2 2" xfId="6840"/>
    <cellStyle name="60% - Accent5 2 3" xfId="6841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5" xfId="6847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5" xfId="6858"/>
    <cellStyle name="60% - Accent6 6" xfId="6859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Bad 2" xfId="7016"/>
    <cellStyle name="Bad 2 2" xfId="7017"/>
    <cellStyle name="Bad 2 2 2" xfId="7018"/>
    <cellStyle name="Bad 2 3" xfId="7019"/>
    <cellStyle name="Bad 3" xfId="7020"/>
    <cellStyle name="Bad 3 2" xfId="7021"/>
    <cellStyle name="Bad 3 3" xfId="7022"/>
    <cellStyle name="Bad 3 4" xfId="7023"/>
    <cellStyle name="Bad 4" xfId="7024"/>
    <cellStyle name="Bad 5" xfId="7025"/>
    <cellStyle name="Bad 6" xfId="7026"/>
    <cellStyle name="blank" xfId="7027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5" xfId="7056"/>
    <cellStyle name="Calculation 5 2" xfId="7057"/>
    <cellStyle name="Calculation 6" xfId="7058"/>
    <cellStyle name="Calculation 7" xfId="7059"/>
    <cellStyle name="Calculation 8" xfId="7060"/>
    <cellStyle name="Calculation 9" xfId="7061"/>
    <cellStyle name="Calculation 9 2" xfId="7062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3" xfId="7068"/>
    <cellStyle name="Check Cell 4" xfId="7069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mma 10" xfId="7076"/>
    <cellStyle name="Comma 10 2" xfId="7077"/>
    <cellStyle name="Comma 10 2 2" xfId="7078"/>
    <cellStyle name="Comma 10 2 3" xfId="7079"/>
    <cellStyle name="Comma 10 3" xfId="7080"/>
    <cellStyle name="Comma 10 4" xfId="7081"/>
    <cellStyle name="Comma 11" xfId="7082"/>
    <cellStyle name="Comma 11 2" xfId="7083"/>
    <cellStyle name="Comma 11 2 2" xfId="7084"/>
    <cellStyle name="Comma 11 3" xfId="7085"/>
    <cellStyle name="Comma 11 4" xfId="7086"/>
    <cellStyle name="Comma 12" xfId="7087"/>
    <cellStyle name="Comma 12 2" xfId="7088"/>
    <cellStyle name="Comma 12 2 2" xfId="7089"/>
    <cellStyle name="Comma 12 3" xfId="7090"/>
    <cellStyle name="Comma 12 4" xfId="7091"/>
    <cellStyle name="Comma 13" xfId="7092"/>
    <cellStyle name="Comma 13 2" xfId="7093"/>
    <cellStyle name="Comma 13 2 2" xfId="7094"/>
    <cellStyle name="Comma 13 3" xfId="7095"/>
    <cellStyle name="Comma 13 4" xfId="7096"/>
    <cellStyle name="Comma 14" xfId="7097"/>
    <cellStyle name="Comma 14 2" xfId="7098"/>
    <cellStyle name="Comma 14 2 2" xfId="7099"/>
    <cellStyle name="Comma 14 3" xfId="7100"/>
    <cellStyle name="Comma 14 4" xfId="7101"/>
    <cellStyle name="Comma 15" xfId="7102"/>
    <cellStyle name="Comma 15 2" xfId="7103"/>
    <cellStyle name="Comma 15 2 2" xfId="7104"/>
    <cellStyle name="Comma 15 3" xfId="7105"/>
    <cellStyle name="Comma 16" xfId="7106"/>
    <cellStyle name="Comma 16 2" xfId="7107"/>
    <cellStyle name="Comma 16 3" xfId="7108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8" xfId="7117"/>
    <cellStyle name="Comma 18 2" xfId="7118"/>
    <cellStyle name="Comma 18 3" xfId="7119"/>
    <cellStyle name="Comma 18 4" xfId="7120"/>
    <cellStyle name="Comma 19" xfId="7121"/>
    <cellStyle name="Comma 19 2" xfId="7122"/>
    <cellStyle name="Comma 19 3" xfId="7123"/>
    <cellStyle name="Comma 2" xfId="3"/>
    <cellStyle name="Comma 2 10" xfId="7124"/>
    <cellStyle name="Comma 2 2" xfId="5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2"/>
    <cellStyle name="Currency 2 2" xfId="6"/>
    <cellStyle name="Currency 2 2 2" xfId="7408"/>
    <cellStyle name="Currency 2 2 2 2" xfId="7409"/>
    <cellStyle name="Currency 2 2 2 3" xfId="7410"/>
    <cellStyle name="Currency 2 2 3" xfId="7411"/>
    <cellStyle name="Currency 2 2 4" xfId="7412"/>
    <cellStyle name="Currency 2 3" xfId="7413"/>
    <cellStyle name="Currency 2 3 2" xfId="7414"/>
    <cellStyle name="Currency 2 3 3" xfId="7415"/>
    <cellStyle name="Currency 2 4" xfId="7416"/>
    <cellStyle name="Currency 2 4 2" xfId="7417"/>
    <cellStyle name="Currency 2 5" xfId="7418"/>
    <cellStyle name="Currency 2 5 2" xfId="7419"/>
    <cellStyle name="Currency 2 6" xfId="7420"/>
    <cellStyle name="Currency 2 6 2" xfId="7421"/>
    <cellStyle name="Currency 2 7" xfId="7422"/>
    <cellStyle name="Currency 2 7 2" xfId="7423"/>
    <cellStyle name="Currency 2 8" xfId="7424"/>
    <cellStyle name="Currency 2 8 2" xfId="7425"/>
    <cellStyle name="Currency 2 9" xfId="7426"/>
    <cellStyle name="Currency 20" xfId="7427"/>
    <cellStyle name="Currency 21" xfId="7428"/>
    <cellStyle name="Currency 22" xfId="7429"/>
    <cellStyle name="Currency 23" xfId="7430"/>
    <cellStyle name="Currency 24" xfId="7431"/>
    <cellStyle name="Currency 24 2" xfId="7432"/>
    <cellStyle name="Currency 25" xfId="7433"/>
    <cellStyle name="Currency 25 2" xfId="7434"/>
    <cellStyle name="Currency 25 3" xfId="7435"/>
    <cellStyle name="Currency 26" xfId="7436"/>
    <cellStyle name="Currency 27" xfId="7437"/>
    <cellStyle name="Currency 27 2" xfId="7438"/>
    <cellStyle name="Currency 3" xfId="7439"/>
    <cellStyle name="Currency 3 2" xfId="7440"/>
    <cellStyle name="Currency 3 2 2" xfId="7441"/>
    <cellStyle name="Currency 3 2 2 2" xfId="7442"/>
    <cellStyle name="Currency 3 2 3" xfId="7443"/>
    <cellStyle name="Currency 3 3" xfId="7444"/>
    <cellStyle name="Currency 3 3 2" xfId="7445"/>
    <cellStyle name="Currency 3 4" xfId="7446"/>
    <cellStyle name="Currency 3 5" xfId="7447"/>
    <cellStyle name="Currency 4" xfId="7448"/>
    <cellStyle name="Currency 4 2" xfId="7449"/>
    <cellStyle name="Currency 4 2 2" xfId="7450"/>
    <cellStyle name="Currency 4 2 2 2" xfId="7451"/>
    <cellStyle name="Currency 4 2 3" xfId="7452"/>
    <cellStyle name="Currency 4 2 4" xfId="7453"/>
    <cellStyle name="Currency 4 3" xfId="7454"/>
    <cellStyle name="Currency 4 3 2" xfId="7455"/>
    <cellStyle name="Currency 4 3 2 2" xfId="7456"/>
    <cellStyle name="Currency 4 3 3" xfId="7457"/>
    <cellStyle name="Currency 4 3 3 2" xfId="7458"/>
    <cellStyle name="Currency 4 3 4" xfId="7459"/>
    <cellStyle name="Currency 4 3 4 2" xfId="7460"/>
    <cellStyle name="Currency 4 4" xfId="7461"/>
    <cellStyle name="Currency 4 4 2" xfId="7462"/>
    <cellStyle name="Currency 4 5" xfId="7463"/>
    <cellStyle name="Currency 4 6" xfId="7464"/>
    <cellStyle name="Currency 4_2009 GRC Compliance Filing (Electric) for Exh A-1" xfId="7465"/>
    <cellStyle name="Currency 5" xfId="7466"/>
    <cellStyle name="Currency 5 2" xfId="7467"/>
    <cellStyle name="Currency 5 2 2" xfId="7468"/>
    <cellStyle name="Currency 5 3" xfId="7469"/>
    <cellStyle name="Currency 5 4" xfId="7470"/>
    <cellStyle name="Currency 6" xfId="7471"/>
    <cellStyle name="Currency 6 2" xfId="7472"/>
    <cellStyle name="Currency 6 2 2" xfId="7473"/>
    <cellStyle name="Currency 6 3" xfId="7474"/>
    <cellStyle name="Currency 6 4" xfId="7475"/>
    <cellStyle name="Currency 7" xfId="7476"/>
    <cellStyle name="Currency 7 2" xfId="7477"/>
    <cellStyle name="Currency 7 2 2" xfId="7478"/>
    <cellStyle name="Currency 7 3" xfId="7479"/>
    <cellStyle name="Currency 7 4" xfId="7480"/>
    <cellStyle name="Currency 8" xfId="7481"/>
    <cellStyle name="Currency 8 2" xfId="7482"/>
    <cellStyle name="Currency 8 2 2" xfId="7483"/>
    <cellStyle name="Currency 8 2 2 2" xfId="7484"/>
    <cellStyle name="Currency 8 2 2 3" xfId="7485"/>
    <cellStyle name="Currency 8 2 2 4" xfId="7486"/>
    <cellStyle name="Currency 8 2 3" xfId="7487"/>
    <cellStyle name="Currency 8 2 3 2" xfId="7488"/>
    <cellStyle name="Currency 8 2 4" xfId="7489"/>
    <cellStyle name="Currency 8 2 5" xfId="7490"/>
    <cellStyle name="Currency 8 2 6" xfId="7491"/>
    <cellStyle name="Currency 8 3" xfId="7492"/>
    <cellStyle name="Currency 8 3 2" xfId="7493"/>
    <cellStyle name="Currency 8 4" xfId="7494"/>
    <cellStyle name="Currency 8 4 2" xfId="7495"/>
    <cellStyle name="Currency 8 5" xfId="7496"/>
    <cellStyle name="Currency 8 6" xfId="7497"/>
    <cellStyle name="Currency 9" xfId="7498"/>
    <cellStyle name="Currency 9 2" xfId="7499"/>
    <cellStyle name="Currency 9 2 2" xfId="7500"/>
    <cellStyle name="Currency 9 2 2 2" xfId="7501"/>
    <cellStyle name="Currency 9 2 3" xfId="7502"/>
    <cellStyle name="Currency 9 3" xfId="7503"/>
    <cellStyle name="Currency 9 3 2" xfId="7504"/>
    <cellStyle name="Currency 9 3 3" xfId="7505"/>
    <cellStyle name="Currency 9 3 4" xfId="7506"/>
    <cellStyle name="Currency 9 4" xfId="7507"/>
    <cellStyle name="Currency 9 4 2" xfId="7508"/>
    <cellStyle name="Currency 9 5" xfId="7509"/>
    <cellStyle name="Currency 9 5 2" xfId="7510"/>
    <cellStyle name="Currency 9 6" xfId="7511"/>
    <cellStyle name="Currency 9 7" xfId="7512"/>
    <cellStyle name="Currency 9 8" xfId="7513"/>
    <cellStyle name="Currency 9 9" xfId="7514"/>
    <cellStyle name="Currency0" xfId="7515"/>
    <cellStyle name="Currency0 2" xfId="7516"/>
    <cellStyle name="Currency0 2 2" xfId="7517"/>
    <cellStyle name="Currency0 2 2 2" xfId="7518"/>
    <cellStyle name="Currency0 2 3" xfId="7519"/>
    <cellStyle name="Currency0 3" xfId="7520"/>
    <cellStyle name="Currency0 3 2" xfId="7521"/>
    <cellStyle name="Currency0 3 3" xfId="7522"/>
    <cellStyle name="Currency0 4" xfId="7523"/>
    <cellStyle name="Currency0 4 2" xfId="7524"/>
    <cellStyle name="Currency0 4 3" xfId="7525"/>
    <cellStyle name="Currency0 5" xfId="7526"/>
    <cellStyle name="Currency0 6" xfId="7527"/>
    <cellStyle name="Currency0 7" xfId="7528"/>
    <cellStyle name="Currency0_ACCOUNTS" xfId="7529"/>
    <cellStyle name="Date" xfId="7530"/>
    <cellStyle name="Date 2" xfId="7531"/>
    <cellStyle name="Date 2 2" xfId="7532"/>
    <cellStyle name="Date 2 3" xfId="7533"/>
    <cellStyle name="Date 3" xfId="7534"/>
    <cellStyle name="Date 3 2" xfId="7535"/>
    <cellStyle name="Date 3 3" xfId="7536"/>
    <cellStyle name="Date 4" xfId="7537"/>
    <cellStyle name="Date 4 2" xfId="7538"/>
    <cellStyle name="Date 5" xfId="7539"/>
    <cellStyle name="Date 5 2" xfId="7540"/>
    <cellStyle name="Date 5 3" xfId="7541"/>
    <cellStyle name="Date 6" xfId="7542"/>
    <cellStyle name="Date 7" xfId="7543"/>
    <cellStyle name="Date 8" xfId="7544"/>
    <cellStyle name="Date_903 SAP 2-6-09" xfId="7545"/>
    <cellStyle name="drp-sh - Style2" xfId="7546"/>
    <cellStyle name="Emphasis 1" xfId="7547"/>
    <cellStyle name="Emphasis 1 2" xfId="7548"/>
    <cellStyle name="Emphasis 2" xfId="7549"/>
    <cellStyle name="Emphasis 2 2" xfId="7550"/>
    <cellStyle name="Emphasis 3" xfId="7551"/>
    <cellStyle name="Emphasis 3 2" xfId="7552"/>
    <cellStyle name="Entered" xfId="7553"/>
    <cellStyle name="Entered 2" xfId="7554"/>
    <cellStyle name="Entered 2 2" xfId="7555"/>
    <cellStyle name="Entered 2 2 2" xfId="7556"/>
    <cellStyle name="Entered 2 3" xfId="7557"/>
    <cellStyle name="Entered 3" xfId="7558"/>
    <cellStyle name="Entered 3 2" xfId="7559"/>
    <cellStyle name="Entered 3 2 2" xfId="7560"/>
    <cellStyle name="Entered 3 3" xfId="7561"/>
    <cellStyle name="Entered 3 3 2" xfId="7562"/>
    <cellStyle name="Entered 3 4" xfId="7563"/>
    <cellStyle name="Entered 3 4 2" xfId="7564"/>
    <cellStyle name="Entered 4" xfId="7565"/>
    <cellStyle name="Entered 4 2" xfId="7566"/>
    <cellStyle name="Entered 5" xfId="7567"/>
    <cellStyle name="Entered 5 2" xfId="7568"/>
    <cellStyle name="Entered 6" xfId="7569"/>
    <cellStyle name="Entered 7" xfId="7570"/>
    <cellStyle name="Entered 8" xfId="7571"/>
    <cellStyle name="Entered_4.32E Depreciation Study Robs file" xfId="7572"/>
    <cellStyle name="Euro" xfId="7573"/>
    <cellStyle name="Euro 2" xfId="7574"/>
    <cellStyle name="Euro 2 2" xfId="7575"/>
    <cellStyle name="Euro 2 2 2" xfId="7576"/>
    <cellStyle name="Euro 2 3" xfId="7577"/>
    <cellStyle name="Euro 3" xfId="7578"/>
    <cellStyle name="Euro 3 2" xfId="7579"/>
    <cellStyle name="Euro 4" xfId="7580"/>
    <cellStyle name="Euro 5" xfId="7581"/>
    <cellStyle name="Explanatory Text 2" xfId="7582"/>
    <cellStyle name="Explanatory Text 2 2" xfId="7583"/>
    <cellStyle name="Explanatory Text 2 2 2" xfId="7584"/>
    <cellStyle name="Explanatory Text 2 3" xfId="7585"/>
    <cellStyle name="Explanatory Text 3" xfId="7586"/>
    <cellStyle name="Explanatory Text 4" xfId="7587"/>
    <cellStyle name="Fixed" xfId="7588"/>
    <cellStyle name="Fixed 2" xfId="7589"/>
    <cellStyle name="Fixed 2 2" xfId="7590"/>
    <cellStyle name="Fixed 3" xfId="7591"/>
    <cellStyle name="Fixed 4" xfId="7592"/>
    <cellStyle name="Fixed 5" xfId="7593"/>
    <cellStyle name="Fixed 6" xfId="7594"/>
    <cellStyle name="Fixed 7" xfId="7595"/>
    <cellStyle name="Fixed_ACCOUNTS" xfId="7596"/>
    <cellStyle name="Fixed3 - Style3" xfId="7597"/>
    <cellStyle name="Fixed3 - Style3 2" xfId="7598"/>
    <cellStyle name="Good 2" xfId="7599"/>
    <cellStyle name="Good 2 2" xfId="7600"/>
    <cellStyle name="Good 2 2 2" xfId="7601"/>
    <cellStyle name="Good 2 3" xfId="7602"/>
    <cellStyle name="Good 3" xfId="7603"/>
    <cellStyle name="Good 3 2" xfId="7604"/>
    <cellStyle name="Good 3 3" xfId="7605"/>
    <cellStyle name="Good 3 4" xfId="7606"/>
    <cellStyle name="Good 4" xfId="7607"/>
    <cellStyle name="Good 5" xfId="7608"/>
    <cellStyle name="Good 6" xfId="7609"/>
    <cellStyle name="Grey" xfId="7610"/>
    <cellStyle name="Grey 2" xfId="7611"/>
    <cellStyle name="Grey 2 2" xfId="7612"/>
    <cellStyle name="Grey 2 3" xfId="7613"/>
    <cellStyle name="Grey 2 4" xfId="7614"/>
    <cellStyle name="Grey 3" xfId="7615"/>
    <cellStyle name="Grey 3 2" xfId="7616"/>
    <cellStyle name="Grey 3 3" xfId="7617"/>
    <cellStyle name="Grey 3 4" xfId="7618"/>
    <cellStyle name="Grey 4" xfId="7619"/>
    <cellStyle name="Grey 4 2" xfId="7620"/>
    <cellStyle name="Grey 4 3" xfId="7621"/>
    <cellStyle name="Grey 4 4" xfId="7622"/>
    <cellStyle name="Grey 5" xfId="7623"/>
    <cellStyle name="Grey 5 2" xfId="7624"/>
    <cellStyle name="Grey 6" xfId="7625"/>
    <cellStyle name="Grey 6 2" xfId="7626"/>
    <cellStyle name="Grey 7" xfId="7627"/>
    <cellStyle name="Grey 8" xfId="7628"/>
    <cellStyle name="Grey_(C) WHE Proforma with ITC cash grant 10 Yr Amort_for deferral_102809" xfId="7629"/>
    <cellStyle name="g-tota - Style7" xfId="7630"/>
    <cellStyle name="Header" xfId="7631"/>
    <cellStyle name="Header1" xfId="7632"/>
    <cellStyle name="Header1 2" xfId="7633"/>
    <cellStyle name="Header1 3" xfId="7634"/>
    <cellStyle name="Header1 3 2" xfId="7635"/>
    <cellStyle name="Header1 4" xfId="7636"/>
    <cellStyle name="Header1_AURORA Total New" xfId="7637"/>
    <cellStyle name="Header2" xfId="7638"/>
    <cellStyle name="Header2 2" xfId="7639"/>
    <cellStyle name="Header2 3" xfId="7640"/>
    <cellStyle name="Header2 3 2" xfId="7641"/>
    <cellStyle name="Header2 4" xfId="7642"/>
    <cellStyle name="Header2 5" xfId="7643"/>
    <cellStyle name="Header2 6" xfId="7644"/>
    <cellStyle name="Header2_AURORA Total New" xfId="7645"/>
    <cellStyle name="Heading" xfId="7646"/>
    <cellStyle name="Heading 1 2" xfId="7647"/>
    <cellStyle name="Heading 1 2 2" xfId="7648"/>
    <cellStyle name="Heading 1 2 2 2" xfId="7649"/>
    <cellStyle name="Heading 1 2 3" xfId="7650"/>
    <cellStyle name="Heading 1 2 3 2" xfId="7651"/>
    <cellStyle name="Heading 1 2 3 3" xfId="7652"/>
    <cellStyle name="Heading 1 2 3 4" xfId="7653"/>
    <cellStyle name="Heading 1 2 4" xfId="7654"/>
    <cellStyle name="Heading 1 3" xfId="7655"/>
    <cellStyle name="Heading 1 3 2" xfId="7656"/>
    <cellStyle name="Heading 1 3 3" xfId="7657"/>
    <cellStyle name="Heading 1 3 4" xfId="7658"/>
    <cellStyle name="Heading 1 4" xfId="7659"/>
    <cellStyle name="Heading 1 4 2" xfId="7660"/>
    <cellStyle name="Heading 1 5" xfId="7661"/>
    <cellStyle name="Heading 1 6" xfId="7662"/>
    <cellStyle name="Heading 1 9" xfId="7663"/>
    <cellStyle name="Heading 1 9 2" xfId="7664"/>
    <cellStyle name="Heading 2 2" xfId="7665"/>
    <cellStyle name="Heading 2 2 2" xfId="7666"/>
    <cellStyle name="Heading 2 2 2 2" xfId="7667"/>
    <cellStyle name="Heading 2 2 3" xfId="7668"/>
    <cellStyle name="Heading 2 2 3 2" xfId="7669"/>
    <cellStyle name="Heading 2 2 3 3" xfId="7670"/>
    <cellStyle name="Heading 2 2 3 4" xfId="7671"/>
    <cellStyle name="Heading 2 2 4" xfId="7672"/>
    <cellStyle name="Heading 2 3" xfId="7673"/>
    <cellStyle name="Heading 2 3 2" xfId="7674"/>
    <cellStyle name="Heading 2 3 3" xfId="7675"/>
    <cellStyle name="Heading 2 3 4" xfId="7676"/>
    <cellStyle name="Heading 2 4" xfId="7677"/>
    <cellStyle name="Heading 2 4 2" xfId="7678"/>
    <cellStyle name="Heading 2 5" xfId="7679"/>
    <cellStyle name="Heading 2 6" xfId="7680"/>
    <cellStyle name="Heading 2 9" xfId="7681"/>
    <cellStyle name="Heading 2 9 2" xfId="7682"/>
    <cellStyle name="Heading 3 2" xfId="7683"/>
    <cellStyle name="Heading 3 2 2" xfId="7684"/>
    <cellStyle name="Heading 3 2 2 2" xfId="7685"/>
    <cellStyle name="Heading 3 2 3" xfId="7686"/>
    <cellStyle name="Heading 3 3" xfId="7687"/>
    <cellStyle name="Heading 3 3 2" xfId="7688"/>
    <cellStyle name="Heading 3 3 3" xfId="7689"/>
    <cellStyle name="Heading 3 3 4" xfId="7690"/>
    <cellStyle name="Heading 3 4" xfId="7691"/>
    <cellStyle name="Heading 3 5" xfId="7692"/>
    <cellStyle name="Heading 3 6" xfId="7693"/>
    <cellStyle name="Heading 4 2" xfId="7694"/>
    <cellStyle name="Heading 4 2 2" xfId="7695"/>
    <cellStyle name="Heading 4 2 2 2" xfId="7696"/>
    <cellStyle name="Heading 4 2 3" xfId="7697"/>
    <cellStyle name="Heading 4 3" xfId="7698"/>
    <cellStyle name="Heading 4 3 2" xfId="7699"/>
    <cellStyle name="Heading 4 3 3" xfId="7700"/>
    <cellStyle name="Heading 4 3 4" xfId="7701"/>
    <cellStyle name="Heading 4 4" xfId="7702"/>
    <cellStyle name="Heading 4 5" xfId="7703"/>
    <cellStyle name="Heading 4 6" xfId="7704"/>
    <cellStyle name="Heading1" xfId="7705"/>
    <cellStyle name="Heading1 2" xfId="7706"/>
    <cellStyle name="Heading1 2 2" xfId="7707"/>
    <cellStyle name="Heading1 3" xfId="7708"/>
    <cellStyle name="Heading1 3 2" xfId="7709"/>
    <cellStyle name="Heading1 4" xfId="7710"/>
    <cellStyle name="Heading1 5" xfId="7711"/>
    <cellStyle name="Heading1 6" xfId="7712"/>
    <cellStyle name="Heading1 7" xfId="7713"/>
    <cellStyle name="Heading1 8" xfId="7714"/>
    <cellStyle name="Heading1_4.32E Depreciation Study Robs file" xfId="7715"/>
    <cellStyle name="Heading2" xfId="7716"/>
    <cellStyle name="Heading2 2" xfId="7717"/>
    <cellStyle name="Heading2 2 2" xfId="7718"/>
    <cellStyle name="Heading2 3" xfId="7719"/>
    <cellStyle name="Heading2 3 2" xfId="7720"/>
    <cellStyle name="Heading2 4" xfId="7721"/>
    <cellStyle name="Heading2 5" xfId="7722"/>
    <cellStyle name="Heading2 6" xfId="7723"/>
    <cellStyle name="Heading2 7" xfId="7724"/>
    <cellStyle name="Heading2 8" xfId="7725"/>
    <cellStyle name="Heading2_4.32E Depreciation Study Robs file" xfId="7726"/>
    <cellStyle name="Hyperlink 2" xfId="7727"/>
    <cellStyle name="Hyperlink 3" xfId="7728"/>
    <cellStyle name="Hyperlink_F2009Tables_Final_with_link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1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4"/>
    <cellStyle name="Percent 2 2" xfId="8776"/>
    <cellStyle name="Percent 2 2 2" xfId="8777"/>
    <cellStyle name="Percent 2 2 2 2" xfId="8778"/>
    <cellStyle name="Percent 2 2 3" xfId="8779"/>
    <cellStyle name="Percent 2 2 4" xfId="8780"/>
    <cellStyle name="Percent 2 3" xfId="8781"/>
    <cellStyle name="Percent 2 3 2" xfId="8782"/>
    <cellStyle name="Percent 2 3 3" xfId="8783"/>
    <cellStyle name="Percent 2 3 4" xfId="8784"/>
    <cellStyle name="Percent 2 4" xfId="8785"/>
    <cellStyle name="Percent 2 4 2" xfId="8786"/>
    <cellStyle name="Percent 2 5" xfId="8787"/>
    <cellStyle name="Percent 2 6" xfId="8788"/>
    <cellStyle name="Percent 20" xfId="8789"/>
    <cellStyle name="Percent 20 2" xfId="8790"/>
    <cellStyle name="Percent 20 2 2" xfId="8791"/>
    <cellStyle name="Percent 20 2 3" xfId="8792"/>
    <cellStyle name="Percent 20 2 4" xfId="8793"/>
    <cellStyle name="Percent 20 3" xfId="8794"/>
    <cellStyle name="Percent 20 4" xfId="8795"/>
    <cellStyle name="Percent 20 5" xfId="8796"/>
    <cellStyle name="Percent 21" xfId="8797"/>
    <cellStyle name="Percent 21 2" xfId="8798"/>
    <cellStyle name="Percent 21 3" xfId="8799"/>
    <cellStyle name="Percent 22" xfId="8800"/>
    <cellStyle name="Percent 22 2" xfId="8801"/>
    <cellStyle name="Percent 22 3" xfId="8802"/>
    <cellStyle name="Percent 22 3 2" xfId="8803"/>
    <cellStyle name="Percent 22 4" xfId="8804"/>
    <cellStyle name="Percent 23" xfId="8805"/>
    <cellStyle name="Percent 23 2" xfId="8806"/>
    <cellStyle name="Percent 23 3" xfId="8807"/>
    <cellStyle name="Percent 23 3 2" xfId="8808"/>
    <cellStyle name="Percent 23 4" xfId="8809"/>
    <cellStyle name="Percent 24" xfId="8810"/>
    <cellStyle name="Percent 24 2" xfId="8811"/>
    <cellStyle name="Percent 24 2 2" xfId="8812"/>
    <cellStyle name="Percent 24 3" xfId="8813"/>
    <cellStyle name="Percent 24 3 2" xfId="8814"/>
    <cellStyle name="Percent 24 4" xfId="8815"/>
    <cellStyle name="Percent 24 4 2" xfId="8816"/>
    <cellStyle name="Percent 24 5" xfId="8817"/>
    <cellStyle name="Percent 25" xfId="8818"/>
    <cellStyle name="Percent 25 2" xfId="8819"/>
    <cellStyle name="Percent 25 2 2" xfId="8820"/>
    <cellStyle name="Percent 25 3" xfId="8821"/>
    <cellStyle name="Percent 26" xfId="8822"/>
    <cellStyle name="Percent 26 2" xfId="8823"/>
    <cellStyle name="Percent 27" xfId="8824"/>
    <cellStyle name="Percent 27 2" xfId="8825"/>
    <cellStyle name="Percent 28" xfId="8826"/>
    <cellStyle name="Percent 28 2" xfId="8827"/>
    <cellStyle name="Percent 29" xfId="8828"/>
    <cellStyle name="Percent 29 2" xfId="8829"/>
    <cellStyle name="Percent 3" xfId="8830"/>
    <cellStyle name="Percent 3 2" xfId="8831"/>
    <cellStyle name="Percent 3 2 2" xfId="8832"/>
    <cellStyle name="Percent 3 2 2 2" xfId="8833"/>
    <cellStyle name="Percent 3 2 3" xfId="8834"/>
    <cellStyle name="Percent 3 3" xfId="8835"/>
    <cellStyle name="Percent 3 3 2" xfId="8836"/>
    <cellStyle name="Percent 3 4" xfId="8837"/>
    <cellStyle name="Percent 3 5" xfId="8838"/>
    <cellStyle name="Percent 30" xfId="8839"/>
    <cellStyle name="Percent 30 2" xfId="8840"/>
    <cellStyle name="Percent 31" xfId="8841"/>
    <cellStyle name="Percent 31 2" xfId="8842"/>
    <cellStyle name="Percent 32" xfId="8843"/>
    <cellStyle name="Percent 32 2" xfId="8844"/>
    <cellStyle name="Percent 33" xfId="8845"/>
    <cellStyle name="Percent 33 2" xfId="8846"/>
    <cellStyle name="Percent 34" xfId="8847"/>
    <cellStyle name="Percent 34 2" xfId="8848"/>
    <cellStyle name="Percent 35" xfId="8849"/>
    <cellStyle name="Percent 35 2" xfId="8850"/>
    <cellStyle name="Percent 36" xfId="8851"/>
    <cellStyle name="Percent 36 2" xfId="8852"/>
    <cellStyle name="Percent 37" xfId="8853"/>
    <cellStyle name="Percent 37 2" xfId="8854"/>
    <cellStyle name="Percent 38" xfId="8855"/>
    <cellStyle name="Percent 38 2" xfId="8856"/>
    <cellStyle name="Percent 39" xfId="8857"/>
    <cellStyle name="Percent 39 2" xfId="8858"/>
    <cellStyle name="Percent 4" xfId="8859"/>
    <cellStyle name="Percent 4 2" xfId="8860"/>
    <cellStyle name="Percent 4 2 2" xfId="8861"/>
    <cellStyle name="Percent 4 2 3" xfId="8862"/>
    <cellStyle name="Percent 4 2 3 2" xfId="8863"/>
    <cellStyle name="Percent 4 2 4" xfId="8864"/>
    <cellStyle name="Percent 4 2 5" xfId="8865"/>
    <cellStyle name="Percent 4 3" xfId="8866"/>
    <cellStyle name="Percent 4 3 2" xfId="8867"/>
    <cellStyle name="Percent 4 4" xfId="8868"/>
    <cellStyle name="Percent 4 5" xfId="8869"/>
    <cellStyle name="Percent 40" xfId="8870"/>
    <cellStyle name="Percent 40 2" xfId="8871"/>
    <cellStyle name="Percent 41" xfId="8872"/>
    <cellStyle name="Percent 41 2" xfId="8873"/>
    <cellStyle name="Percent 42" xfId="8874"/>
    <cellStyle name="Percent 42 2" xfId="8875"/>
    <cellStyle name="Percent 43" xfId="8876"/>
    <cellStyle name="Percent 43 2" xfId="8877"/>
    <cellStyle name="Percent 44" xfId="8878"/>
    <cellStyle name="Percent 44 2" xfId="8879"/>
    <cellStyle name="Percent 45" xfId="8880"/>
    <cellStyle name="Percent 45 2" xfId="8881"/>
    <cellStyle name="Percent 46" xfId="8882"/>
    <cellStyle name="Percent 47" xfId="8883"/>
    <cellStyle name="Percent 48" xfId="8884"/>
    <cellStyle name="Percent 49" xfId="8885"/>
    <cellStyle name="Percent 5" xfId="8886"/>
    <cellStyle name="Percent 5 2" xfId="8887"/>
    <cellStyle name="Percent 5 2 2" xfId="8888"/>
    <cellStyle name="Percent 5 3" xfId="8889"/>
    <cellStyle name="Percent 5 4" xfId="8890"/>
    <cellStyle name="Percent 50" xfId="8891"/>
    <cellStyle name="Percent 51" xfId="8892"/>
    <cellStyle name="Percent 52" xfId="8893"/>
    <cellStyle name="Percent 53" xfId="8894"/>
    <cellStyle name="Percent 54" xfId="8895"/>
    <cellStyle name="Percent 55" xfId="8896"/>
    <cellStyle name="Percent 56" xfId="8897"/>
    <cellStyle name="Percent 57" xfId="8898"/>
    <cellStyle name="Percent 58" xfId="8899"/>
    <cellStyle name="Percent 59" xfId="8900"/>
    <cellStyle name="Percent 6" xfId="8901"/>
    <cellStyle name="Percent 6 2" xfId="8902"/>
    <cellStyle name="Percent 6 2 2" xfId="8903"/>
    <cellStyle name="Percent 6 2 2 2" xfId="8904"/>
    <cellStyle name="Percent 6 2 3" xfId="8905"/>
    <cellStyle name="Percent 6 3" xfId="8906"/>
    <cellStyle name="Percent 6 3 2" xfId="8907"/>
    <cellStyle name="Percent 6 4" xfId="8908"/>
    <cellStyle name="Percent 6 5" xfId="8909"/>
    <cellStyle name="Percent 60" xfId="8910"/>
    <cellStyle name="Percent 61" xfId="8911"/>
    <cellStyle name="Percent 62" xfId="8912"/>
    <cellStyle name="Percent 63" xfId="8913"/>
    <cellStyle name="Percent 64" xfId="8914"/>
    <cellStyle name="Percent 65" xfId="8915"/>
    <cellStyle name="Percent 66" xfId="8916"/>
    <cellStyle name="Percent 67" xfId="8917"/>
    <cellStyle name="Percent 68" xfId="8918"/>
    <cellStyle name="Percent 69" xfId="8919"/>
    <cellStyle name="Percent 7" xfId="8920"/>
    <cellStyle name="Percent 7 2" xfId="8921"/>
    <cellStyle name="Percent 7 2 2" xfId="8922"/>
    <cellStyle name="Percent 7 2 3" xfId="8923"/>
    <cellStyle name="Percent 7 3" xfId="8924"/>
    <cellStyle name="Percent 7 3 2" xfId="8925"/>
    <cellStyle name="Percent 7 3 3" xfId="8926"/>
    <cellStyle name="Percent 7 3 4" xfId="8927"/>
    <cellStyle name="Percent 7 4" xfId="8928"/>
    <cellStyle name="Percent 7 4 2" xfId="8929"/>
    <cellStyle name="Percent 7 5" xfId="8930"/>
    <cellStyle name="Percent 7 5 2" xfId="8931"/>
    <cellStyle name="Percent 7 6" xfId="8932"/>
    <cellStyle name="Percent 7 7" xfId="8933"/>
    <cellStyle name="Percent 7 8" xfId="8934"/>
    <cellStyle name="Percent 7 9" xfId="8935"/>
    <cellStyle name="Percent 70" xfId="8936"/>
    <cellStyle name="Percent 71" xfId="8937"/>
    <cellStyle name="Percent 72" xfId="8938"/>
    <cellStyle name="Percent 73" xfId="8939"/>
    <cellStyle name="Percent 74" xfId="8940"/>
    <cellStyle name="Percent 75" xfId="8941"/>
    <cellStyle name="Percent 76" xfId="8942"/>
    <cellStyle name="Percent 77" xfId="8943"/>
    <cellStyle name="Percent 78" xfId="8944"/>
    <cellStyle name="Percent 79" xfId="8945"/>
    <cellStyle name="Percent 8" xfId="8946"/>
    <cellStyle name="Percent 8 2" xfId="8947"/>
    <cellStyle name="Percent 8 2 2" xfId="8948"/>
    <cellStyle name="Percent 8 3" xfId="8949"/>
    <cellStyle name="Percent 80" xfId="8950"/>
    <cellStyle name="Percent 81" xfId="8951"/>
    <cellStyle name="Percent 82" xfId="8952"/>
    <cellStyle name="Percent 83" xfId="8953"/>
    <cellStyle name="Percent 84" xfId="8954"/>
    <cellStyle name="Percent 85" xfId="8955"/>
    <cellStyle name="Percent 86" xfId="8956"/>
    <cellStyle name="Percent 87" xfId="8957"/>
    <cellStyle name="Percent 88" xfId="8958"/>
    <cellStyle name="Percent 89" xfId="8959"/>
    <cellStyle name="Percent 9" xfId="8960"/>
    <cellStyle name="Percent 9 2" xfId="8961"/>
    <cellStyle name="Percent 9 2 2" xfId="8962"/>
    <cellStyle name="Percent 9 2 3" xfId="8963"/>
    <cellStyle name="Percent 9 3" xfId="8964"/>
    <cellStyle name="Percent 9 4" xfId="8965"/>
    <cellStyle name="Percent 90" xfId="8966"/>
    <cellStyle name="Percent 91" xfId="8967"/>
    <cellStyle name="Percent 92" xfId="8968"/>
    <cellStyle name="Percent 93" xfId="8969"/>
    <cellStyle name="Percent 94" xfId="8970"/>
    <cellStyle name="Percent 95" xfId="8971"/>
    <cellStyle name="Percent 96" xfId="8972"/>
    <cellStyle name="Percent 97" xfId="8973"/>
    <cellStyle name="Percent 98" xfId="8974"/>
    <cellStyle name="Percent 99" xfId="8975"/>
    <cellStyle name="Processing" xfId="8976"/>
    <cellStyle name="Processing 2" xfId="8977"/>
    <cellStyle name="Processing 2 2" xfId="8978"/>
    <cellStyle name="Processing 3" xfId="8979"/>
    <cellStyle name="Processing 4" xfId="8980"/>
    <cellStyle name="Processing_AURORA Total New" xfId="8981"/>
    <cellStyle name="PSChar" xfId="8982"/>
    <cellStyle name="PSChar 2" xfId="8983"/>
    <cellStyle name="PSChar 2 2" xfId="8984"/>
    <cellStyle name="PSChar 3" xfId="8985"/>
    <cellStyle name="PSChar 4" xfId="8986"/>
    <cellStyle name="PSDate" xfId="8987"/>
    <cellStyle name="PSDate 2" xfId="8988"/>
    <cellStyle name="PSDate 2 2" xfId="8989"/>
    <cellStyle name="PSDate 3" xfId="8990"/>
    <cellStyle name="PSDate 4" xfId="8991"/>
    <cellStyle name="PSDec" xfId="8992"/>
    <cellStyle name="PSDec 2" xfId="8993"/>
    <cellStyle name="PSDec 2 2" xfId="8994"/>
    <cellStyle name="PSDec 3" xfId="8995"/>
    <cellStyle name="PSDec 4" xfId="8996"/>
    <cellStyle name="PSHeading" xfId="8997"/>
    <cellStyle name="PSHeading 2" xfId="8998"/>
    <cellStyle name="PSHeading 2 2" xfId="8999"/>
    <cellStyle name="PSHeading 3" xfId="9000"/>
    <cellStyle name="PSHeading 4" xfId="9001"/>
    <cellStyle name="PSInt" xfId="9002"/>
    <cellStyle name="PSInt 2" xfId="9003"/>
    <cellStyle name="PSInt 2 2" xfId="9004"/>
    <cellStyle name="PSInt 3" xfId="9005"/>
    <cellStyle name="PSInt 4" xfId="9006"/>
    <cellStyle name="PSSpacer" xfId="9007"/>
    <cellStyle name="PSSpacer 2" xfId="9008"/>
    <cellStyle name="PSSpacer 2 2" xfId="9009"/>
    <cellStyle name="PSSpacer 3" xfId="9010"/>
    <cellStyle name="PSSpacer 4" xfId="9011"/>
    <cellStyle name="purple - Style8" xfId="9012"/>
    <cellStyle name="purple - Style8 2" xfId="9013"/>
    <cellStyle name="purple - Style8 2 2" xfId="9014"/>
    <cellStyle name="purple - Style8 3" xfId="9015"/>
    <cellStyle name="purple - Style8_ACCOUNTS" xfId="9016"/>
    <cellStyle name="RED" xfId="9017"/>
    <cellStyle name="Red - Style7" xfId="9018"/>
    <cellStyle name="Red - Style7 2" xfId="9019"/>
    <cellStyle name="Red - Style7 2 2" xfId="9020"/>
    <cellStyle name="Red - Style7 3" xfId="9021"/>
    <cellStyle name="Red - Style7_ACCOUNTS" xfId="9022"/>
    <cellStyle name="RED 10" xfId="9023"/>
    <cellStyle name="RED 11" xfId="9024"/>
    <cellStyle name="RED 12" xfId="9025"/>
    <cellStyle name="RED 13" xfId="9026"/>
    <cellStyle name="RED 14" xfId="9027"/>
    <cellStyle name="RED 15" xfId="9028"/>
    <cellStyle name="RED 16" xfId="9029"/>
    <cellStyle name="RED 17" xfId="9030"/>
    <cellStyle name="RED 18" xfId="9031"/>
    <cellStyle name="RED 19" xfId="9032"/>
    <cellStyle name="RED 2" xfId="9033"/>
    <cellStyle name="RED 2 2" xfId="9034"/>
    <cellStyle name="RED 20" xfId="9035"/>
    <cellStyle name="RED 21" xfId="9036"/>
    <cellStyle name="RED 22" xfId="9037"/>
    <cellStyle name="RED 23" xfId="9038"/>
    <cellStyle name="RED 24" xfId="9039"/>
    <cellStyle name="RED 3" xfId="9040"/>
    <cellStyle name="RED 4" xfId="9041"/>
    <cellStyle name="RED 5" xfId="9042"/>
    <cellStyle name="RED 6" xfId="9043"/>
    <cellStyle name="RED 7" xfId="9044"/>
    <cellStyle name="RED 8" xfId="9045"/>
    <cellStyle name="RED 9" xfId="9046"/>
    <cellStyle name="RED_04 07E Wild Horse Wind Expansion (C) (2)" xfId="9047"/>
    <cellStyle name="Report" xfId="9048"/>
    <cellStyle name="Report - Style5" xfId="9049"/>
    <cellStyle name="Report - Style6" xfId="9050"/>
    <cellStyle name="Report - Style7" xfId="9051"/>
    <cellStyle name="Report - Style8" xfId="9052"/>
    <cellStyle name="Report 2" xfId="9053"/>
    <cellStyle name="Report 2 2" xfId="9054"/>
    <cellStyle name="Report 3" xfId="9055"/>
    <cellStyle name="Report 4" xfId="9056"/>
    <cellStyle name="Report 5" xfId="9057"/>
    <cellStyle name="Report 6" xfId="9058"/>
    <cellStyle name="Report Bar" xfId="9059"/>
    <cellStyle name="Report Bar 2" xfId="9060"/>
    <cellStyle name="Report Bar 2 2" xfId="9061"/>
    <cellStyle name="Report Bar 3" xfId="9062"/>
    <cellStyle name="Report Bar 4" xfId="9063"/>
    <cellStyle name="Report Bar 5" xfId="9064"/>
    <cellStyle name="Report Bar_AURORA Total New" xfId="9065"/>
    <cellStyle name="Report Heading" xfId="9066"/>
    <cellStyle name="Report Heading 2" xfId="9067"/>
    <cellStyle name="Report Heading 3" xfId="7"/>
    <cellStyle name="Report Heading_Electric Rev Req Model (2009 GRC) Rebuttal" xfId="9068"/>
    <cellStyle name="Report Percent" xfId="9069"/>
    <cellStyle name="Report Percent 2" xfId="9070"/>
    <cellStyle name="Report Percent 2 2" xfId="9071"/>
    <cellStyle name="Report Percent 2 2 2" xfId="9072"/>
    <cellStyle name="Report Percent 2 3" xfId="9073"/>
    <cellStyle name="Report Percent 3" xfId="9074"/>
    <cellStyle name="Report Percent 3 2" xfId="9075"/>
    <cellStyle name="Report Percent 3 2 2" xfId="9076"/>
    <cellStyle name="Report Percent 3 3" xfId="9077"/>
    <cellStyle name="Report Percent 3 3 2" xfId="9078"/>
    <cellStyle name="Report Percent 3 4" xfId="9079"/>
    <cellStyle name="Report Percent 3 4 2" xfId="9080"/>
    <cellStyle name="Report Percent 4" xfId="9081"/>
    <cellStyle name="Report Percent 4 2" xfId="9082"/>
    <cellStyle name="Report Percent 5" xfId="9083"/>
    <cellStyle name="Report Percent 6" xfId="9084"/>
    <cellStyle name="Report Percent 7" xfId="9085"/>
    <cellStyle name="Report Percent_ACCOUNTS" xfId="9086"/>
    <cellStyle name="Report Unit Cost" xfId="9087"/>
    <cellStyle name="Report Unit Cost 2" xfId="9088"/>
    <cellStyle name="Report Unit Cost 2 2" xfId="9089"/>
    <cellStyle name="Report Unit Cost 2 2 2" xfId="9090"/>
    <cellStyle name="Report Unit Cost 2 3" xfId="9091"/>
    <cellStyle name="Report Unit Cost 3" xfId="9092"/>
    <cellStyle name="Report Unit Cost 3 2" xfId="9093"/>
    <cellStyle name="Report Unit Cost 3 2 2" xfId="9094"/>
    <cellStyle name="Report Unit Cost 3 3" xfId="9095"/>
    <cellStyle name="Report Unit Cost 3 3 2" xfId="9096"/>
    <cellStyle name="Report Unit Cost 3 4" xfId="9097"/>
    <cellStyle name="Report Unit Cost 3 4 2" xfId="9098"/>
    <cellStyle name="Report Unit Cost 4" xfId="9099"/>
    <cellStyle name="Report Unit Cost 4 2" xfId="9100"/>
    <cellStyle name="Report Unit Cost 5" xfId="9101"/>
    <cellStyle name="Report Unit Cost 6" xfId="9102"/>
    <cellStyle name="Report Unit Cost 7" xfId="9103"/>
    <cellStyle name="Report Unit Cost_ACCOUNTS" xfId="9104"/>
    <cellStyle name="Report_Adj Bench DR 3 for Initial Briefs (Electric)" xfId="9105"/>
    <cellStyle name="Reports" xfId="9106"/>
    <cellStyle name="Reports 2" xfId="9107"/>
    <cellStyle name="Reports 3" xfId="9108"/>
    <cellStyle name="Reports Total" xfId="9109"/>
    <cellStyle name="Reports Total 2" xfId="9110"/>
    <cellStyle name="Reports Total 2 2" xfId="9111"/>
    <cellStyle name="Reports Total 3" xfId="9112"/>
    <cellStyle name="Reports Total 4" xfId="9113"/>
    <cellStyle name="Reports Total 5" xfId="9114"/>
    <cellStyle name="Reports Total_AURORA Total New" xfId="9115"/>
    <cellStyle name="Reports Unit Cost Total" xfId="9116"/>
    <cellStyle name="Reports Unit Cost Total 2" xfId="9117"/>
    <cellStyle name="Reports Unit Cost Total 3" xfId="9118"/>
    <cellStyle name="Reports_14.21G &amp; 16.28E Incentive Pay" xfId="9119"/>
    <cellStyle name="RevList" xfId="9120"/>
    <cellStyle name="RevList 2" xfId="9121"/>
    <cellStyle name="round100" xfId="9122"/>
    <cellStyle name="round100 2" xfId="9123"/>
    <cellStyle name="round100 2 2" xfId="9124"/>
    <cellStyle name="round100 2 2 2" xfId="9125"/>
    <cellStyle name="round100 2 3" xfId="9126"/>
    <cellStyle name="round100 3" xfId="9127"/>
    <cellStyle name="round100 3 2" xfId="9128"/>
    <cellStyle name="round100 3 2 2" xfId="9129"/>
    <cellStyle name="round100 3 3" xfId="9130"/>
    <cellStyle name="round100 3 3 2" xfId="9131"/>
    <cellStyle name="round100 3 4" xfId="9132"/>
    <cellStyle name="round100 3 4 2" xfId="9133"/>
    <cellStyle name="round100 4" xfId="9134"/>
    <cellStyle name="round100 4 2" xfId="9135"/>
    <cellStyle name="round100 5" xfId="9136"/>
    <cellStyle name="round100 6" xfId="9137"/>
    <cellStyle name="round100 7" xfId="9138"/>
    <cellStyle name="SAPBEXaggData" xfId="9139"/>
    <cellStyle name="SAPBEXaggData 2" xfId="9140"/>
    <cellStyle name="SAPBEXaggData 3" xfId="9141"/>
    <cellStyle name="SAPBEXaggDataEmph" xfId="9142"/>
    <cellStyle name="SAPBEXaggDataEmph 2" xfId="9143"/>
    <cellStyle name="SAPBEXaggDataEmph 3" xfId="9144"/>
    <cellStyle name="SAPBEXaggItem" xfId="9145"/>
    <cellStyle name="SAPBEXaggItem 2" xfId="9146"/>
    <cellStyle name="SAPBEXaggItem 3" xfId="9147"/>
    <cellStyle name="SAPBEXaggItemX" xfId="9148"/>
    <cellStyle name="SAPBEXaggItemX 2" xfId="9149"/>
    <cellStyle name="SAPBEXaggItemX 3" xfId="9150"/>
    <cellStyle name="SAPBEXchaText" xfId="9151"/>
    <cellStyle name="SAPBEXchaText 2" xfId="9152"/>
    <cellStyle name="SAPBEXchaText 2 2" xfId="9153"/>
    <cellStyle name="SAPBEXchaText 2 2 2" xfId="9154"/>
    <cellStyle name="SAPBEXchaText 2 3" xfId="9155"/>
    <cellStyle name="SAPBEXchaText 3" xfId="9156"/>
    <cellStyle name="SAPBEXchaText 3 2" xfId="9157"/>
    <cellStyle name="SAPBEXchaText 3 2 2" xfId="9158"/>
    <cellStyle name="SAPBEXchaText 3 3" xfId="9159"/>
    <cellStyle name="SAPBEXchaText 3 3 2" xfId="9160"/>
    <cellStyle name="SAPBEXchaText 3 4" xfId="9161"/>
    <cellStyle name="SAPBEXchaText 3 4 2" xfId="9162"/>
    <cellStyle name="SAPBEXchaText 4" xfId="9163"/>
    <cellStyle name="SAPBEXchaText 4 2" xfId="9164"/>
    <cellStyle name="SAPBEXchaText 5" xfId="9165"/>
    <cellStyle name="SAPBEXchaText 6" xfId="9166"/>
    <cellStyle name="SAPBEXchaText 7" xfId="9167"/>
    <cellStyle name="SAPBEXchaText 8" xfId="9168"/>
    <cellStyle name="SAPBEXchaText 9" xfId="9169"/>
    <cellStyle name="SAPBEXexcBad7" xfId="9170"/>
    <cellStyle name="SAPBEXexcBad7 2" xfId="9171"/>
    <cellStyle name="SAPBEXexcBad7 3" xfId="9172"/>
    <cellStyle name="SAPBEXexcBad8" xfId="9173"/>
    <cellStyle name="SAPBEXexcBad8 2" xfId="9174"/>
    <cellStyle name="SAPBEXexcBad8 3" xfId="9175"/>
    <cellStyle name="SAPBEXexcBad9" xfId="9176"/>
    <cellStyle name="SAPBEXexcBad9 2" xfId="9177"/>
    <cellStyle name="SAPBEXexcBad9 3" xfId="9178"/>
    <cellStyle name="SAPBEXexcCritical4" xfId="9179"/>
    <cellStyle name="SAPBEXexcCritical4 2" xfId="9180"/>
    <cellStyle name="SAPBEXexcCritical4 3" xfId="9181"/>
    <cellStyle name="SAPBEXexcCritical5" xfId="9182"/>
    <cellStyle name="SAPBEXexcCritical5 2" xfId="9183"/>
    <cellStyle name="SAPBEXexcCritical5 3" xfId="9184"/>
    <cellStyle name="SAPBEXexcCritical6" xfId="9185"/>
    <cellStyle name="SAPBEXexcCritical6 2" xfId="9186"/>
    <cellStyle name="SAPBEXexcCritical6 3" xfId="9187"/>
    <cellStyle name="SAPBEXexcGood1" xfId="9188"/>
    <cellStyle name="SAPBEXexcGood1 2" xfId="9189"/>
    <cellStyle name="SAPBEXexcGood1 3" xfId="9190"/>
    <cellStyle name="SAPBEXexcGood2" xfId="9191"/>
    <cellStyle name="SAPBEXexcGood2 2" xfId="9192"/>
    <cellStyle name="SAPBEXexcGood2 3" xfId="9193"/>
    <cellStyle name="SAPBEXexcGood3" xfId="9194"/>
    <cellStyle name="SAPBEXexcGood3 2" xfId="9195"/>
    <cellStyle name="SAPBEXexcGood3 3" xfId="9196"/>
    <cellStyle name="SAPBEXfilterDrill" xfId="9197"/>
    <cellStyle name="SAPBEXfilterDrill 2" xfId="9198"/>
    <cellStyle name="SAPBEXfilterDrill 3" xfId="9199"/>
    <cellStyle name="SAPBEXfilterDrill 4" xfId="9200"/>
    <cellStyle name="SAPBEXfilterItem" xfId="9201"/>
    <cellStyle name="SAPBEXfilterItem 2" xfId="9202"/>
    <cellStyle name="SAPBEXfilterItem 3" xfId="9203"/>
    <cellStyle name="SAPBEXfilterText" xfId="9204"/>
    <cellStyle name="SAPBEXfilterText 2" xfId="9205"/>
    <cellStyle name="SAPBEXfilterText 3" xfId="9206"/>
    <cellStyle name="SAPBEXformats" xfId="9207"/>
    <cellStyle name="SAPBEXformats 2" xfId="9208"/>
    <cellStyle name="SAPBEXformats 2 2" xfId="9209"/>
    <cellStyle name="SAPBEXformats 3" xfId="9210"/>
    <cellStyle name="SAPBEXformats 4" xfId="9211"/>
    <cellStyle name="SAPBEXheaderItem" xfId="9212"/>
    <cellStyle name="SAPBEXheaderItem 2" xfId="9213"/>
    <cellStyle name="SAPBEXheaderItem 3" xfId="9214"/>
    <cellStyle name="SAPBEXheaderItem 4" xfId="9215"/>
    <cellStyle name="SAPBEXheaderText" xfId="9216"/>
    <cellStyle name="SAPBEXheaderText 2" xfId="9217"/>
    <cellStyle name="SAPBEXheaderText 3" xfId="9218"/>
    <cellStyle name="SAPBEXheaderText 4" xfId="9219"/>
    <cellStyle name="SAPBEXHLevel0" xfId="9220"/>
    <cellStyle name="SAPBEXHLevel0 2" xfId="9221"/>
    <cellStyle name="SAPBEXHLevel0 2 2" xfId="9222"/>
    <cellStyle name="SAPBEXHLevel0 3" xfId="9223"/>
    <cellStyle name="SAPBEXHLevel0 4" xfId="9224"/>
    <cellStyle name="SAPBEXHLevel0X" xfId="9225"/>
    <cellStyle name="SAPBEXHLevel0X 2" xfId="9226"/>
    <cellStyle name="SAPBEXHLevel0X 2 2" xfId="9227"/>
    <cellStyle name="SAPBEXHLevel0X 2 2 2" xfId="9228"/>
    <cellStyle name="SAPBEXHLevel0X 2 3" xfId="9229"/>
    <cellStyle name="SAPBEXHLevel0X 3" xfId="9230"/>
    <cellStyle name="SAPBEXHLevel0X 3 2" xfId="9231"/>
    <cellStyle name="SAPBEXHLevel0X 3 2 2" xfId="9232"/>
    <cellStyle name="SAPBEXHLevel0X 3 3" xfId="9233"/>
    <cellStyle name="SAPBEXHLevel0X 3 3 2" xfId="9234"/>
    <cellStyle name="SAPBEXHLevel0X 3 4" xfId="9235"/>
    <cellStyle name="SAPBEXHLevel0X 3 4 2" xfId="9236"/>
    <cellStyle name="SAPBEXHLevel0X 4" xfId="9237"/>
    <cellStyle name="SAPBEXHLevel0X 4 2" xfId="9238"/>
    <cellStyle name="SAPBEXHLevel0X 5" xfId="9239"/>
    <cellStyle name="SAPBEXHLevel0X 6" xfId="9240"/>
    <cellStyle name="SAPBEXHLevel0X 7" xfId="9241"/>
    <cellStyle name="SAPBEXHLevel0X 8" xfId="9242"/>
    <cellStyle name="SAPBEXHLevel1" xfId="9243"/>
    <cellStyle name="SAPBEXHLevel1 2" xfId="9244"/>
    <cellStyle name="SAPBEXHLevel1 2 2" xfId="9245"/>
    <cellStyle name="SAPBEXHLevel1 3" xfId="9246"/>
    <cellStyle name="SAPBEXHLevel1 4" xfId="9247"/>
    <cellStyle name="SAPBEXHLevel1X" xfId="9248"/>
    <cellStyle name="SAPBEXHLevel1X 2" xfId="9249"/>
    <cellStyle name="SAPBEXHLevel1X 2 2" xfId="9250"/>
    <cellStyle name="SAPBEXHLevel1X 3" xfId="9251"/>
    <cellStyle name="SAPBEXHLevel1X 4" xfId="9252"/>
    <cellStyle name="SAPBEXHLevel2" xfId="9253"/>
    <cellStyle name="SAPBEXHLevel2 2" xfId="9254"/>
    <cellStyle name="SAPBEXHLevel2 2 2" xfId="9255"/>
    <cellStyle name="SAPBEXHLevel2 3" xfId="9256"/>
    <cellStyle name="SAPBEXHLevel2 4" xfId="9257"/>
    <cellStyle name="SAPBEXHLevel2X" xfId="9258"/>
    <cellStyle name="SAPBEXHLevel2X 2" xfId="9259"/>
    <cellStyle name="SAPBEXHLevel2X 2 2" xfId="9260"/>
    <cellStyle name="SAPBEXHLevel2X 3" xfId="9261"/>
    <cellStyle name="SAPBEXHLevel2X 4" xfId="9262"/>
    <cellStyle name="SAPBEXHLevel3" xfId="9263"/>
    <cellStyle name="SAPBEXHLevel3 2" xfId="9264"/>
    <cellStyle name="SAPBEXHLevel3 2 2" xfId="9265"/>
    <cellStyle name="SAPBEXHLevel3 3" xfId="9266"/>
    <cellStyle name="SAPBEXHLevel3 4" xfId="9267"/>
    <cellStyle name="SAPBEXHLevel3X" xfId="9268"/>
    <cellStyle name="SAPBEXHLevel3X 2" xfId="9269"/>
    <cellStyle name="SAPBEXHLevel3X 2 2" xfId="9270"/>
    <cellStyle name="SAPBEXHLevel3X 3" xfId="9271"/>
    <cellStyle name="SAPBEXHLevel3X 4" xfId="9272"/>
    <cellStyle name="SAPBEXinputData" xfId="9273"/>
    <cellStyle name="SAPBEXinputData 2" xfId="9274"/>
    <cellStyle name="SAPBEXinputData 2 2" xfId="9275"/>
    <cellStyle name="SAPBEXinputData 3" xfId="9276"/>
    <cellStyle name="SAPBEXItemHeader" xfId="9277"/>
    <cellStyle name="SAPBEXresData" xfId="9278"/>
    <cellStyle name="SAPBEXresData 2" xfId="9279"/>
    <cellStyle name="SAPBEXresData 3" xfId="9280"/>
    <cellStyle name="SAPBEXresDataEmph" xfId="9281"/>
    <cellStyle name="SAPBEXresDataEmph 2" xfId="9282"/>
    <cellStyle name="SAPBEXresDataEmph 3" xfId="9283"/>
    <cellStyle name="SAPBEXresItem" xfId="9284"/>
    <cellStyle name="SAPBEXresItem 2" xfId="9285"/>
    <cellStyle name="SAPBEXresItem 3" xfId="9286"/>
    <cellStyle name="SAPBEXresItemX" xfId="9287"/>
    <cellStyle name="SAPBEXresItemX 2" xfId="9288"/>
    <cellStyle name="SAPBEXresItemX 3" xfId="9289"/>
    <cellStyle name="SAPBEXstdData" xfId="9290"/>
    <cellStyle name="SAPBEXstdData 2" xfId="9291"/>
    <cellStyle name="SAPBEXstdData 3" xfId="9292"/>
    <cellStyle name="SAPBEXstdData 4" xfId="9293"/>
    <cellStyle name="SAPBEXstdDataEmph" xfId="9294"/>
    <cellStyle name="SAPBEXstdDataEmph 2" xfId="9295"/>
    <cellStyle name="SAPBEXstdDataEmph 3" xfId="9296"/>
    <cellStyle name="SAPBEXstdItem" xfId="9297"/>
    <cellStyle name="SAPBEXstdItem 2" xfId="9298"/>
    <cellStyle name="SAPBEXstdItem 2 2" xfId="9299"/>
    <cellStyle name="SAPBEXstdItem 2 2 2" xfId="9300"/>
    <cellStyle name="SAPBEXstdItem 2 3" xfId="9301"/>
    <cellStyle name="SAPBEXstdItem 3" xfId="9302"/>
    <cellStyle name="SAPBEXstdItem 3 2" xfId="9303"/>
    <cellStyle name="SAPBEXstdItem 3 2 2" xfId="9304"/>
    <cellStyle name="SAPBEXstdItem 3 3" xfId="9305"/>
    <cellStyle name="SAPBEXstdItem 3 3 2" xfId="9306"/>
    <cellStyle name="SAPBEXstdItem 3 4" xfId="9307"/>
    <cellStyle name="SAPBEXstdItem 3 4 2" xfId="9308"/>
    <cellStyle name="SAPBEXstdItem 4" xfId="9309"/>
    <cellStyle name="SAPBEXstdItem 4 2" xfId="9310"/>
    <cellStyle name="SAPBEXstdItem 5" xfId="9311"/>
    <cellStyle name="SAPBEXstdItem 6" xfId="9312"/>
    <cellStyle name="SAPBEXstdItem 7" xfId="9313"/>
    <cellStyle name="SAPBEXstdItem 8" xfId="9314"/>
    <cellStyle name="SAPBEXstdItemX" xfId="9315"/>
    <cellStyle name="SAPBEXstdItemX 2" xfId="9316"/>
    <cellStyle name="SAPBEXstdItemX 2 2" xfId="9317"/>
    <cellStyle name="SAPBEXstdItemX 2 2 2" xfId="9318"/>
    <cellStyle name="SAPBEXstdItemX 2 3" xfId="9319"/>
    <cellStyle name="SAPBEXstdItemX 3" xfId="9320"/>
    <cellStyle name="SAPBEXstdItemX 3 2" xfId="9321"/>
    <cellStyle name="SAPBEXstdItemX 3 2 2" xfId="9322"/>
    <cellStyle name="SAPBEXstdItemX 3 3" xfId="9323"/>
    <cellStyle name="SAPBEXstdItemX 3 3 2" xfId="9324"/>
    <cellStyle name="SAPBEXstdItemX 3 4" xfId="9325"/>
    <cellStyle name="SAPBEXstdItemX 3 4 2" xfId="9326"/>
    <cellStyle name="SAPBEXstdItemX 4" xfId="9327"/>
    <cellStyle name="SAPBEXstdItemX 4 2" xfId="9328"/>
    <cellStyle name="SAPBEXstdItemX 5" xfId="9329"/>
    <cellStyle name="SAPBEXstdItemX 6" xfId="9330"/>
    <cellStyle name="SAPBEXstdItemX 7" xfId="9331"/>
    <cellStyle name="SAPBEXstdItemX 8" xfId="9332"/>
    <cellStyle name="SAPBEXtitle" xfId="9333"/>
    <cellStyle name="SAPBEXtitle 2" xfId="9334"/>
    <cellStyle name="SAPBEXtitle 3" xfId="9335"/>
    <cellStyle name="SAPBEXunassignedItem" xfId="9336"/>
    <cellStyle name="SAPBEXundefined" xfId="9337"/>
    <cellStyle name="SAPBEXundefined 2" xfId="9338"/>
    <cellStyle name="SAPBEXundefined 3" xfId="9339"/>
    <cellStyle name="shade" xfId="9340"/>
    <cellStyle name="shade 2" xfId="9341"/>
    <cellStyle name="shade 2 2" xfId="9342"/>
    <cellStyle name="shade 2 2 2" xfId="9343"/>
    <cellStyle name="shade 2 3" xfId="9344"/>
    <cellStyle name="shade 3" xfId="9345"/>
    <cellStyle name="shade 3 2" xfId="9346"/>
    <cellStyle name="shade 3 2 2" xfId="9347"/>
    <cellStyle name="shade 3 3" xfId="9348"/>
    <cellStyle name="shade 3 3 2" xfId="9349"/>
    <cellStyle name="shade 3 4" xfId="9350"/>
    <cellStyle name="shade 3 4 2" xfId="9351"/>
    <cellStyle name="shade 4" xfId="9352"/>
    <cellStyle name="shade 4 2" xfId="9353"/>
    <cellStyle name="shade 5" xfId="9354"/>
    <cellStyle name="shade 6" xfId="9355"/>
    <cellStyle name="shade 7" xfId="9356"/>
    <cellStyle name="shade_ACCOUNTS" xfId="9357"/>
    <cellStyle name="Sheet Title" xfId="9358"/>
    <cellStyle name="StmtTtl1" xfId="9359"/>
    <cellStyle name="StmtTtl1 2" xfId="9360"/>
    <cellStyle name="StmtTtl1 2 2" xfId="9361"/>
    <cellStyle name="StmtTtl1 2 3" xfId="9362"/>
    <cellStyle name="StmtTtl1 2 4" xfId="9363"/>
    <cellStyle name="StmtTtl1 3" xfId="9364"/>
    <cellStyle name="StmtTtl1 3 2" xfId="9365"/>
    <cellStyle name="StmtTtl1 3 3" xfId="9366"/>
    <cellStyle name="StmtTtl1 3 4" xfId="9367"/>
    <cellStyle name="StmtTtl1 4" xfId="9368"/>
    <cellStyle name="StmtTtl1 4 2" xfId="9369"/>
    <cellStyle name="StmtTtl1 4 3" xfId="9370"/>
    <cellStyle name="StmtTtl1 4 4" xfId="9371"/>
    <cellStyle name="StmtTtl1 5" xfId="9372"/>
    <cellStyle name="StmtTtl1 5 2" xfId="9373"/>
    <cellStyle name="StmtTtl1 6" xfId="9374"/>
    <cellStyle name="StmtTtl1 6 2" xfId="9375"/>
    <cellStyle name="StmtTtl1 7" xfId="9376"/>
    <cellStyle name="StmtTtl1 8" xfId="9377"/>
    <cellStyle name="StmtTtl1_(C) WHE Proforma with ITC cash grant 10 Yr Amort_for deferral_102809" xfId="9378"/>
    <cellStyle name="StmtTtl2" xfId="9379"/>
    <cellStyle name="StmtTtl2 2" xfId="9380"/>
    <cellStyle name="StmtTtl2 2 2" xfId="9381"/>
    <cellStyle name="StmtTtl2 3" xfId="9382"/>
    <cellStyle name="StmtTtl2 3 2" xfId="9383"/>
    <cellStyle name="StmtTtl2 4" xfId="9384"/>
    <cellStyle name="StmtTtl2 5" xfId="9385"/>
    <cellStyle name="StmtTtl2 6" xfId="9386"/>
    <cellStyle name="StmtTtl2 7" xfId="9387"/>
    <cellStyle name="StmtTtl2 8" xfId="9388"/>
    <cellStyle name="StmtTtl2 9" xfId="9389"/>
    <cellStyle name="StmtTtl2_4.32E Depreciation Study Robs file" xfId="9390"/>
    <cellStyle name="STYL1 - Style1" xfId="9391"/>
    <cellStyle name="STYL1 - Style1 2" xfId="9392"/>
    <cellStyle name="Style 1" xfId="9393"/>
    <cellStyle name="Style 1 10" xfId="9394"/>
    <cellStyle name="Style 1 11" xfId="9395"/>
    <cellStyle name="Style 1 2" xfId="9396"/>
    <cellStyle name="Style 1 2 2" xfId="9397"/>
    <cellStyle name="Style 1 2 2 2" xfId="9398"/>
    <cellStyle name="Style 1 2 3" xfId="9399"/>
    <cellStyle name="Style 1 2 4" xfId="9400"/>
    <cellStyle name="Style 1 2 5" xfId="9401"/>
    <cellStyle name="Style 1 2 6" xfId="9402"/>
    <cellStyle name="Style 1 2_Chelan PUD Power Costs (8-10)" xfId="9403"/>
    <cellStyle name="Style 1 3" xfId="9404"/>
    <cellStyle name="Style 1 3 2" xfId="9405"/>
    <cellStyle name="Style 1 3 2 2" xfId="9406"/>
    <cellStyle name="Style 1 3 2 3" xfId="9407"/>
    <cellStyle name="Style 1 3 3" xfId="9408"/>
    <cellStyle name="Style 1 3 3 2" xfId="9409"/>
    <cellStyle name="Style 1 3 4" xfId="9410"/>
    <cellStyle name="Style 1 3 5" xfId="9411"/>
    <cellStyle name="Style 1 4" xfId="9412"/>
    <cellStyle name="Style 1 4 2" xfId="9413"/>
    <cellStyle name="Style 1 4 2 2" xfId="9414"/>
    <cellStyle name="Style 1 4 3" xfId="9415"/>
    <cellStyle name="Style 1 4 4" xfId="9416"/>
    <cellStyle name="Style 1 5" xfId="9417"/>
    <cellStyle name="Style 1 5 2" xfId="9418"/>
    <cellStyle name="Style 1 5 2 2" xfId="9419"/>
    <cellStyle name="Style 1 5 3" xfId="9420"/>
    <cellStyle name="Style 1 5 4" xfId="9421"/>
    <cellStyle name="Style 1 6" xfId="9422"/>
    <cellStyle name="Style 1 6 2" xfId="9423"/>
    <cellStyle name="Style 1 6 2 2" xfId="9424"/>
    <cellStyle name="Style 1 6 2 3" xfId="9425"/>
    <cellStyle name="Style 1 6 3" xfId="9426"/>
    <cellStyle name="Style 1 6 3 2" xfId="9427"/>
    <cellStyle name="Style 1 6 4" xfId="9428"/>
    <cellStyle name="Style 1 6 4 2" xfId="9429"/>
    <cellStyle name="Style 1 6 5" xfId="9430"/>
    <cellStyle name="Style 1 6 5 2" xfId="9431"/>
    <cellStyle name="Style 1 6 6" xfId="9432"/>
    <cellStyle name="Style 1 7" xfId="9433"/>
    <cellStyle name="Style 1 8" xfId="9434"/>
    <cellStyle name="Style 1 9" xfId="9435"/>
    <cellStyle name="Style 1_ Price Inputs" xfId="9436"/>
    <cellStyle name="STYLE1" xfId="9437"/>
    <cellStyle name="STYLE2" xfId="9438"/>
    <cellStyle name="STYLE3" xfId="9439"/>
    <cellStyle name="sub-tl - Style3" xfId="9440"/>
    <cellStyle name="subtot - Style5" xfId="9441"/>
    <cellStyle name="Subtotal" xfId="9442"/>
    <cellStyle name="Sub-total" xfId="9443"/>
    <cellStyle name="Subtotal 2" xfId="9444"/>
    <cellStyle name="Sub-total 2" xfId="9445"/>
    <cellStyle name="Subtotal 3" xfId="9446"/>
    <cellStyle name="Sub-total 3" xfId="9447"/>
    <cellStyle name="taples Plaza" xfId="9448"/>
    <cellStyle name="Test" xfId="9449"/>
    <cellStyle name="Tickmark" xfId="9450"/>
    <cellStyle name="Title 2" xfId="9451"/>
    <cellStyle name="Title 2 2" xfId="9452"/>
    <cellStyle name="Title 2 2 2" xfId="9453"/>
    <cellStyle name="Title 2 3" xfId="9454"/>
    <cellStyle name="Title 3" xfId="9455"/>
    <cellStyle name="Title 3 2" xfId="9456"/>
    <cellStyle name="Title 3 3" xfId="9457"/>
    <cellStyle name="Title 3 4" xfId="9458"/>
    <cellStyle name="Title 4" xfId="9459"/>
    <cellStyle name="Title 5" xfId="9460"/>
    <cellStyle name="Title 6" xfId="9461"/>
    <cellStyle name="Title: - Style3" xfId="9462"/>
    <cellStyle name="Title: - Style4" xfId="9463"/>
    <cellStyle name="Title: Major" xfId="9464"/>
    <cellStyle name="Title: Major 2" xfId="9465"/>
    <cellStyle name="Title: Major 3" xfId="9466"/>
    <cellStyle name="Title: Minor" xfId="9467"/>
    <cellStyle name="Title: Minor 2" xfId="9468"/>
    <cellStyle name="Title: Minor 3" xfId="9469"/>
    <cellStyle name="Title: Minor_Electric Rev Req Model (2009 GRC) Rebuttal" xfId="9470"/>
    <cellStyle name="Title: Worksheet" xfId="9471"/>
    <cellStyle name="Title: Worksheet 2" xfId="9472"/>
    <cellStyle name="Total 2" xfId="9473"/>
    <cellStyle name="Total 2 2" xfId="9474"/>
    <cellStyle name="Total 2 2 2" xfId="9475"/>
    <cellStyle name="Total 2 2 3" xfId="9476"/>
    <cellStyle name="Total 2 3" xfId="9477"/>
    <cellStyle name="Total 2 3 2" xfId="9478"/>
    <cellStyle name="Total 2 3 3" xfId="9479"/>
    <cellStyle name="Total 2 3 4" xfId="9480"/>
    <cellStyle name="Total 2 4" xfId="9481"/>
    <cellStyle name="Total 3" xfId="9482"/>
    <cellStyle name="Total 3 2" xfId="9483"/>
    <cellStyle name="Total 3 3" xfId="9484"/>
    <cellStyle name="Total 3 4" xfId="9485"/>
    <cellStyle name="Total 4" xfId="9486"/>
    <cellStyle name="Total 4 2" xfId="9487"/>
    <cellStyle name="Total 5" xfId="9488"/>
    <cellStyle name="Total 6" xfId="9489"/>
    <cellStyle name="Total 9" xfId="9490"/>
    <cellStyle name="Total 9 2" xfId="9491"/>
    <cellStyle name="Total4 - Style4" xfId="9492"/>
    <cellStyle name="Total4 - Style4 2" xfId="9493"/>
    <cellStyle name="Total4 - Style4 2 2" xfId="9494"/>
    <cellStyle name="Total4 - Style4 3" xfId="9495"/>
    <cellStyle name="Total4 - Style4_ACCOUNTS" xfId="9496"/>
    <cellStyle name="Warning Text 2" xfId="9497"/>
    <cellStyle name="Warning Text 2 2" xfId="9498"/>
    <cellStyle name="Warning Text 2 2 2" xfId="9499"/>
    <cellStyle name="Warning Text 2 3" xfId="9500"/>
    <cellStyle name="Warning Text 3" xfId="9501"/>
    <cellStyle name="Warning Text 4" xfId="9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9"/>
  <sheetViews>
    <sheetView tabSelected="1" zoomScaleNormal="100" workbookViewId="0">
      <pane xSplit="3" ySplit="10" topLeftCell="D11" activePane="bottomRight" state="frozen"/>
      <selection activeCell="D49" sqref="D49"/>
      <selection pane="topRight" activeCell="D49" sqref="D49"/>
      <selection pane="bottomLeft" activeCell="D49" sqref="D49"/>
      <selection pane="bottomRight" activeCell="D11" sqref="D11"/>
    </sheetView>
  </sheetViews>
  <sheetFormatPr defaultRowHeight="12.75"/>
  <cols>
    <col min="1" max="1" width="5.85546875" style="1" customWidth="1"/>
    <col min="2" max="2" width="44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7" width="13.85546875" style="1" bestFit="1" customWidth="1"/>
    <col min="18" max="16384" width="9.140625" style="1"/>
  </cols>
  <sheetData>
    <row r="1" spans="1:17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>
      <c r="A3" s="31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A6" s="5"/>
      <c r="B6" s="5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5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</row>
    <row r="8" spans="1:17" ht="25.5">
      <c r="A8" s="26" t="s">
        <v>49</v>
      </c>
      <c r="B8" s="29"/>
      <c r="C8" s="28" t="s">
        <v>48</v>
      </c>
      <c r="D8" s="27" t="s">
        <v>47</v>
      </c>
      <c r="E8" s="27" t="s">
        <v>46</v>
      </c>
      <c r="F8" s="27" t="s">
        <v>45</v>
      </c>
      <c r="G8" s="27" t="s">
        <v>44</v>
      </c>
      <c r="H8" s="27" t="s">
        <v>43</v>
      </c>
      <c r="I8" s="27" t="s">
        <v>42</v>
      </c>
      <c r="J8" s="27" t="s">
        <v>41</v>
      </c>
      <c r="K8" s="27" t="s">
        <v>40</v>
      </c>
      <c r="L8" s="27" t="s">
        <v>39</v>
      </c>
      <c r="M8" s="27" t="s">
        <v>38</v>
      </c>
      <c r="N8" s="27" t="s">
        <v>37</v>
      </c>
      <c r="O8" s="27" t="s">
        <v>36</v>
      </c>
      <c r="P8" s="26" t="s">
        <v>35</v>
      </c>
    </row>
    <row r="9" spans="1:17">
      <c r="A9" s="5"/>
      <c r="B9" s="6" t="s">
        <v>34</v>
      </c>
      <c r="C9" s="6" t="s">
        <v>33</v>
      </c>
      <c r="D9" s="6" t="s">
        <v>32</v>
      </c>
      <c r="E9" s="6" t="s">
        <v>31</v>
      </c>
      <c r="F9" s="6" t="s">
        <v>30</v>
      </c>
      <c r="G9" s="6" t="s">
        <v>29</v>
      </c>
      <c r="H9" s="6" t="s">
        <v>28</v>
      </c>
      <c r="I9" s="6" t="s">
        <v>27</v>
      </c>
      <c r="J9" s="6" t="s">
        <v>26</v>
      </c>
      <c r="K9" s="6" t="s">
        <v>25</v>
      </c>
      <c r="L9" s="6" t="s">
        <v>24</v>
      </c>
      <c r="M9" s="6" t="s">
        <v>23</v>
      </c>
      <c r="N9" s="6" t="s">
        <v>22</v>
      </c>
      <c r="O9" s="6" t="s">
        <v>21</v>
      </c>
      <c r="P9" s="6" t="s">
        <v>20</v>
      </c>
    </row>
    <row r="10" spans="1:17">
      <c r="A10" s="6">
        <v>1</v>
      </c>
      <c r="B10" s="25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</row>
    <row r="11" spans="1:17">
      <c r="A11" s="6">
        <f t="shared" ref="A11:A53" si="0">A10+1</f>
        <v>2</v>
      </c>
      <c r="B11" s="14" t="s">
        <v>19</v>
      </c>
      <c r="C11" s="6"/>
      <c r="D11" s="5"/>
      <c r="E11" s="5"/>
      <c r="F11" s="5"/>
      <c r="G11" s="5"/>
      <c r="H11" s="24"/>
      <c r="I11" s="24"/>
      <c r="J11" s="5"/>
      <c r="K11" s="5"/>
      <c r="L11" s="5"/>
      <c r="M11" s="5"/>
      <c r="N11" s="5"/>
      <c r="O11" s="5"/>
      <c r="P11" s="13"/>
    </row>
    <row r="12" spans="1:17">
      <c r="A12" s="6">
        <f t="shared" si="0"/>
        <v>3</v>
      </c>
      <c r="B12" s="11" t="s">
        <v>12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3"/>
    </row>
    <row r="13" spans="1:17">
      <c r="A13" s="6">
        <f t="shared" si="0"/>
        <v>4</v>
      </c>
      <c r="B13" s="19" t="s">
        <v>17</v>
      </c>
      <c r="C13" s="15" t="s">
        <v>16</v>
      </c>
      <c r="D13" s="18">
        <v>1225472256.3826892</v>
      </c>
      <c r="E13" s="18">
        <v>1173019249.7575724</v>
      </c>
      <c r="F13" s="18">
        <v>1080324157.3262029</v>
      </c>
      <c r="G13" s="18">
        <v>963795546.04291737</v>
      </c>
      <c r="H13" s="18">
        <v>778961307.98809767</v>
      </c>
      <c r="I13" s="18">
        <v>722950457.98259544</v>
      </c>
      <c r="J13" s="18">
        <v>674685206.73225212</v>
      </c>
      <c r="K13" s="18">
        <v>663742032.49867129</v>
      </c>
      <c r="L13" s="18">
        <v>670364846.94683778</v>
      </c>
      <c r="M13" s="18">
        <v>700450453.13108146</v>
      </c>
      <c r="N13" s="18">
        <v>934362574.90247047</v>
      </c>
      <c r="O13" s="18">
        <v>1177437608.8094201</v>
      </c>
      <c r="P13" s="17">
        <f>SUM(D13:O13)</f>
        <v>10765565698.500807</v>
      </c>
      <c r="Q13" s="16"/>
    </row>
    <row r="14" spans="1:17">
      <c r="A14" s="6">
        <f t="shared" si="0"/>
        <v>5</v>
      </c>
      <c r="B14" s="5" t="s">
        <v>15</v>
      </c>
      <c r="C14" s="23" t="s">
        <v>18</v>
      </c>
      <c r="D14" s="22">
        <f t="shared" ref="D14:O14" si="1">D13/$P13</f>
        <v>0.11383259279661878</v>
      </c>
      <c r="E14" s="22">
        <f t="shared" si="1"/>
        <v>0.10896029828891621</v>
      </c>
      <c r="F14" s="22">
        <f t="shared" si="1"/>
        <v>0.10034996651189884</v>
      </c>
      <c r="G14" s="22">
        <f t="shared" si="1"/>
        <v>8.952576882951295E-2</v>
      </c>
      <c r="H14" s="22">
        <f t="shared" si="1"/>
        <v>7.2356746482590731E-2</v>
      </c>
      <c r="I14" s="22">
        <f t="shared" si="1"/>
        <v>6.7153968331016015E-2</v>
      </c>
      <c r="J14" s="22">
        <f t="shared" si="1"/>
        <v>6.2670669208419544E-2</v>
      </c>
      <c r="K14" s="22">
        <f t="shared" si="1"/>
        <v>6.1654171372629567E-2</v>
      </c>
      <c r="L14" s="22">
        <f t="shared" si="1"/>
        <v>6.2269356364635028E-2</v>
      </c>
      <c r="M14" s="22">
        <f t="shared" si="1"/>
        <v>6.5063970881588218E-2</v>
      </c>
      <c r="N14" s="22">
        <f t="shared" si="1"/>
        <v>8.6791776769574502E-2</v>
      </c>
      <c r="O14" s="22">
        <f t="shared" si="1"/>
        <v>0.10937071416259973</v>
      </c>
      <c r="P14" s="22">
        <f>SUM(D14:O14)</f>
        <v>1.0000000000000002</v>
      </c>
    </row>
    <row r="15" spans="1:17">
      <c r="A15" s="6">
        <f t="shared" si="0"/>
        <v>6</v>
      </c>
      <c r="B15" s="5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>
      <c r="A16" s="6">
        <f t="shared" si="0"/>
        <v>7</v>
      </c>
      <c r="B16" s="11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7">
      <c r="A17" s="6">
        <f t="shared" si="0"/>
        <v>8</v>
      </c>
      <c r="B17" s="19" t="s">
        <v>17</v>
      </c>
      <c r="C17" s="15" t="s">
        <v>16</v>
      </c>
      <c r="D17" s="18">
        <v>919205072.12791848</v>
      </c>
      <c r="E17" s="18">
        <v>888486992.31329226</v>
      </c>
      <c r="F17" s="18">
        <v>906464245.38939703</v>
      </c>
      <c r="G17" s="18">
        <v>837883089.20822299</v>
      </c>
      <c r="H17" s="18">
        <v>797625497.38044953</v>
      </c>
      <c r="I17" s="18">
        <v>824503360.45377088</v>
      </c>
      <c r="J17" s="18">
        <v>827964464.02685726</v>
      </c>
      <c r="K17" s="18">
        <v>854054879.96054268</v>
      </c>
      <c r="L17" s="18">
        <v>863029941.41475487</v>
      </c>
      <c r="M17" s="18">
        <v>827476017.14145613</v>
      </c>
      <c r="N17" s="18">
        <v>871138965.08757591</v>
      </c>
      <c r="O17" s="18">
        <v>916394121.36039186</v>
      </c>
      <c r="P17" s="17">
        <f>SUM(D17:O17)</f>
        <v>10334226645.86463</v>
      </c>
      <c r="Q17" s="16"/>
    </row>
    <row r="18" spans="1:17">
      <c r="A18" s="6">
        <f t="shared" si="0"/>
        <v>9</v>
      </c>
      <c r="B18" s="5" t="s">
        <v>15</v>
      </c>
      <c r="C18" s="15" t="s">
        <v>14</v>
      </c>
      <c r="D18" s="12">
        <f t="shared" ref="D18:O18" si="2">D17/$P17</f>
        <v>8.89476400728786E-2</v>
      </c>
      <c r="E18" s="12">
        <f t="shared" si="2"/>
        <v>8.5975179639478053E-2</v>
      </c>
      <c r="F18" s="12">
        <f t="shared" si="2"/>
        <v>8.7714763421811545E-2</v>
      </c>
      <c r="G18" s="12">
        <f t="shared" si="2"/>
        <v>8.1078451046311478E-2</v>
      </c>
      <c r="H18" s="12">
        <f t="shared" si="2"/>
        <v>7.7182891832513603E-2</v>
      </c>
      <c r="I18" s="12">
        <f t="shared" si="2"/>
        <v>7.9783750512546214E-2</v>
      </c>
      <c r="J18" s="12">
        <f t="shared" si="2"/>
        <v>8.011866706621705E-2</v>
      </c>
      <c r="K18" s="12">
        <f t="shared" si="2"/>
        <v>8.2643327771633829E-2</v>
      </c>
      <c r="L18" s="12">
        <f t="shared" si="2"/>
        <v>8.351180702622843E-2</v>
      </c>
      <c r="M18" s="12">
        <f t="shared" si="2"/>
        <v>8.0071402098828653E-2</v>
      </c>
      <c r="N18" s="12">
        <f t="shared" si="2"/>
        <v>8.4296483417670459E-2</v>
      </c>
      <c r="O18" s="12">
        <f t="shared" si="2"/>
        <v>8.8675636093882113E-2</v>
      </c>
      <c r="P18" s="12">
        <f>SUM(D18:O18)</f>
        <v>1</v>
      </c>
    </row>
    <row r="19" spans="1:17">
      <c r="A19" s="6">
        <f t="shared" si="0"/>
        <v>10</v>
      </c>
      <c r="B19" s="5"/>
      <c r="C19" s="6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>
      <c r="A20" s="6">
        <f t="shared" si="0"/>
        <v>11</v>
      </c>
      <c r="B20" s="14" t="s">
        <v>13</v>
      </c>
      <c r="C20" s="6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>
      <c r="A21" s="6">
        <f t="shared" si="0"/>
        <v>12</v>
      </c>
      <c r="B21" s="11" t="s">
        <v>12</v>
      </c>
      <c r="C21" s="6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>
      <c r="A22" s="6">
        <f t="shared" si="0"/>
        <v>13</v>
      </c>
      <c r="B22" s="5" t="s">
        <v>9</v>
      </c>
      <c r="C22" s="6" t="s">
        <v>11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">
        <v>302.74</v>
      </c>
      <c r="Q22" s="4"/>
    </row>
    <row r="23" spans="1:17">
      <c r="A23" s="6">
        <f t="shared" si="0"/>
        <v>14</v>
      </c>
      <c r="B23" s="5" t="s">
        <v>8</v>
      </c>
      <c r="C23" s="6" t="str">
        <f>"("&amp;A$14&amp;") x ("&amp;A22&amp;")"</f>
        <v>(5) x (13)</v>
      </c>
      <c r="D23" s="9">
        <f t="shared" ref="D23:O23" si="3">$P22*D$14</f>
        <v>34.461679143248368</v>
      </c>
      <c r="E23" s="9">
        <f t="shared" si="3"/>
        <v>32.986640703986495</v>
      </c>
      <c r="F23" s="9">
        <f t="shared" si="3"/>
        <v>30.379948861812256</v>
      </c>
      <c r="G23" s="9">
        <f t="shared" si="3"/>
        <v>27.103031255446751</v>
      </c>
      <c r="H23" s="9">
        <f t="shared" si="3"/>
        <v>21.905281430139517</v>
      </c>
      <c r="I23" s="9">
        <f t="shared" si="3"/>
        <v>20.330192372531791</v>
      </c>
      <c r="J23" s="9">
        <f t="shared" si="3"/>
        <v>18.972918396156935</v>
      </c>
      <c r="K23" s="9">
        <f t="shared" si="3"/>
        <v>18.665183841349876</v>
      </c>
      <c r="L23" s="9">
        <f t="shared" si="3"/>
        <v>18.85142494582961</v>
      </c>
      <c r="M23" s="9">
        <f t="shared" si="3"/>
        <v>19.697466544692016</v>
      </c>
      <c r="N23" s="9">
        <f t="shared" si="3"/>
        <v>26.275342499220987</v>
      </c>
      <c r="O23" s="9">
        <f t="shared" si="3"/>
        <v>33.110890005585446</v>
      </c>
      <c r="P23" s="8">
        <f>SUM(D23:O23)</f>
        <v>302.74000000000012</v>
      </c>
      <c r="Q23" s="4"/>
    </row>
    <row r="24" spans="1:17">
      <c r="A24" s="6">
        <f t="shared" si="0"/>
        <v>15</v>
      </c>
      <c r="B24" s="5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"/>
      <c r="Q24" s="4"/>
    </row>
    <row r="25" spans="1:17">
      <c r="A25" s="6">
        <f t="shared" si="0"/>
        <v>16</v>
      </c>
      <c r="B25" s="5" t="s">
        <v>7</v>
      </c>
      <c r="C25" s="6" t="str">
        <f>$C$22</f>
        <v>JPE-9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8">
        <v>314.73</v>
      </c>
      <c r="Q25" s="4"/>
    </row>
    <row r="26" spans="1:17">
      <c r="A26" s="6">
        <f t="shared" si="0"/>
        <v>17</v>
      </c>
      <c r="B26" s="5" t="s">
        <v>6</v>
      </c>
      <c r="C26" s="6" t="str">
        <f>"("&amp;A$14&amp;") x ("&amp;A25&amp;")"</f>
        <v>(5) x (16)</v>
      </c>
      <c r="D26" s="9">
        <f t="shared" ref="D26:O26" si="4">$P25*D$14</f>
        <v>35.826531930879831</v>
      </c>
      <c r="E26" s="9">
        <f t="shared" si="4"/>
        <v>34.293074680470603</v>
      </c>
      <c r="F26" s="9">
        <f t="shared" si="4"/>
        <v>31.583144960289925</v>
      </c>
      <c r="G26" s="9">
        <f t="shared" si="4"/>
        <v>28.176445223712612</v>
      </c>
      <c r="H26" s="9">
        <f t="shared" si="4"/>
        <v>22.772838820465783</v>
      </c>
      <c r="I26" s="9">
        <f t="shared" si="4"/>
        <v>21.135368452820671</v>
      </c>
      <c r="J26" s="9">
        <f t="shared" si="4"/>
        <v>19.724339719965883</v>
      </c>
      <c r="K26" s="9">
        <f t="shared" si="4"/>
        <v>19.404417356107704</v>
      </c>
      <c r="L26" s="9">
        <f t="shared" si="4"/>
        <v>19.598034528641584</v>
      </c>
      <c r="M26" s="9">
        <f t="shared" si="4"/>
        <v>20.477583555562262</v>
      </c>
      <c r="N26" s="9">
        <f t="shared" si="4"/>
        <v>27.315975902688184</v>
      </c>
      <c r="O26" s="9">
        <f t="shared" si="4"/>
        <v>34.422244868395019</v>
      </c>
      <c r="P26" s="8">
        <f>SUM(D26:O26)</f>
        <v>314.73000000000008</v>
      </c>
      <c r="Q26" s="4"/>
    </row>
    <row r="27" spans="1:17">
      <c r="A27" s="6">
        <f t="shared" si="0"/>
        <v>18</v>
      </c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"/>
      <c r="Q27" s="4"/>
    </row>
    <row r="28" spans="1:17">
      <c r="A28" s="6">
        <f t="shared" si="0"/>
        <v>19</v>
      </c>
      <c r="B28" s="5" t="s">
        <v>5</v>
      </c>
      <c r="C28" s="6" t="str">
        <f>$C$22</f>
        <v>JPE-9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>
        <v>327.08</v>
      </c>
      <c r="Q28" s="4"/>
    </row>
    <row r="29" spans="1:17">
      <c r="A29" s="6">
        <f t="shared" si="0"/>
        <v>20</v>
      </c>
      <c r="B29" s="5" t="s">
        <v>4</v>
      </c>
      <c r="C29" s="6" t="str">
        <f>"("&amp;A$14&amp;") x ("&amp;A28&amp;")"</f>
        <v>(5) x (19)</v>
      </c>
      <c r="D29" s="9">
        <f t="shared" ref="D29:O29" si="5">$P28*D$14</f>
        <v>37.232364451918066</v>
      </c>
      <c r="E29" s="9">
        <f t="shared" si="5"/>
        <v>35.63873436433871</v>
      </c>
      <c r="F29" s="9">
        <f t="shared" si="5"/>
        <v>32.822467046711871</v>
      </c>
      <c r="G29" s="9">
        <f t="shared" si="5"/>
        <v>29.282088468757095</v>
      </c>
      <c r="H29" s="9">
        <f t="shared" si="5"/>
        <v>23.666444639525775</v>
      </c>
      <c r="I29" s="9">
        <f t="shared" si="5"/>
        <v>21.964719961708717</v>
      </c>
      <c r="J29" s="9">
        <f t="shared" si="5"/>
        <v>20.498322484689865</v>
      </c>
      <c r="K29" s="9">
        <f t="shared" si="5"/>
        <v>20.165846372559677</v>
      </c>
      <c r="L29" s="9">
        <f t="shared" si="5"/>
        <v>20.367061079744825</v>
      </c>
      <c r="M29" s="9">
        <f t="shared" si="5"/>
        <v>21.281123595949872</v>
      </c>
      <c r="N29" s="9">
        <f t="shared" si="5"/>
        <v>28.387854345792427</v>
      </c>
      <c r="O29" s="9">
        <f t="shared" si="5"/>
        <v>35.772973188303119</v>
      </c>
      <c r="P29" s="8">
        <f>SUM(D29:O29)</f>
        <v>327.08000000000004</v>
      </c>
      <c r="Q29" s="4"/>
    </row>
    <row r="30" spans="1:17">
      <c r="A30" s="6">
        <f t="shared" si="0"/>
        <v>21</v>
      </c>
      <c r="B30" s="5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8"/>
      <c r="Q30" s="4"/>
    </row>
    <row r="31" spans="1:17">
      <c r="A31" s="6">
        <f t="shared" si="0"/>
        <v>22</v>
      </c>
      <c r="B31" s="5" t="s">
        <v>3</v>
      </c>
      <c r="C31" s="6" t="str">
        <f>$C$22</f>
        <v>JPE-9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">
        <v>339.8</v>
      </c>
      <c r="Q31" s="4"/>
    </row>
    <row r="32" spans="1:17">
      <c r="A32" s="6">
        <f t="shared" si="0"/>
        <v>23</v>
      </c>
      <c r="B32" s="5" t="s">
        <v>2</v>
      </c>
      <c r="C32" s="6" t="str">
        <f>"("&amp;A$14&amp;") x ("&amp;A31&amp;")"</f>
        <v>(5) x (22)</v>
      </c>
      <c r="D32" s="9">
        <f t="shared" ref="D32:O32" si="6">$P31*D$14</f>
        <v>38.680315032291062</v>
      </c>
      <c r="E32" s="9">
        <f t="shared" si="6"/>
        <v>37.02470935857373</v>
      </c>
      <c r="F32" s="9">
        <f t="shared" si="6"/>
        <v>34.098918620743227</v>
      </c>
      <c r="G32" s="9">
        <f t="shared" si="6"/>
        <v>30.4208562482685</v>
      </c>
      <c r="H32" s="9">
        <f t="shared" si="6"/>
        <v>24.586822454784333</v>
      </c>
      <c r="I32" s="9">
        <f t="shared" si="6"/>
        <v>22.818918438879244</v>
      </c>
      <c r="J32" s="9">
        <f t="shared" si="6"/>
        <v>21.295493397020962</v>
      </c>
      <c r="K32" s="9">
        <f t="shared" si="6"/>
        <v>20.950087432419526</v>
      </c>
      <c r="L32" s="9">
        <f t="shared" si="6"/>
        <v>21.159127292702983</v>
      </c>
      <c r="M32" s="9">
        <f t="shared" si="6"/>
        <v>22.108737305563679</v>
      </c>
      <c r="N32" s="9">
        <f t="shared" si="6"/>
        <v>29.491845746301419</v>
      </c>
      <c r="O32" s="9">
        <f t="shared" si="6"/>
        <v>37.164168672451389</v>
      </c>
      <c r="P32" s="8">
        <f>SUM(D32:O32)</f>
        <v>339.80000000000013</v>
      </c>
      <c r="Q32" s="4"/>
    </row>
    <row r="33" spans="1:17">
      <c r="A33" s="6">
        <f t="shared" si="0"/>
        <v>24</v>
      </c>
      <c r="B33" s="5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"/>
      <c r="Q33" s="4"/>
    </row>
    <row r="34" spans="1:17">
      <c r="A34" s="6">
        <f t="shared" si="0"/>
        <v>25</v>
      </c>
      <c r="B34" s="5" t="s">
        <v>1</v>
      </c>
      <c r="C34" s="6" t="str">
        <f>$C$22</f>
        <v>JPE-9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">
        <v>352.90000000000003</v>
      </c>
      <c r="Q34" s="4"/>
    </row>
    <row r="35" spans="1:17">
      <c r="A35" s="6">
        <f t="shared" si="0"/>
        <v>26</v>
      </c>
      <c r="B35" s="5" t="s">
        <v>0</v>
      </c>
      <c r="C35" s="6" t="str">
        <f>"("&amp;A$14&amp;") x ("&amp;A34&amp;")"</f>
        <v>(5) x (25)</v>
      </c>
      <c r="D35" s="9">
        <f t="shared" ref="D35:O35" si="7">$P34*D$14</f>
        <v>40.171521997926774</v>
      </c>
      <c r="E35" s="9">
        <f t="shared" si="7"/>
        <v>38.452089266158531</v>
      </c>
      <c r="F35" s="9">
        <f t="shared" si="7"/>
        <v>35.413503182049105</v>
      </c>
      <c r="G35" s="9">
        <f t="shared" si="7"/>
        <v>31.593643819935124</v>
      </c>
      <c r="H35" s="9">
        <f t="shared" si="7"/>
        <v>25.534695833706273</v>
      </c>
      <c r="I35" s="9">
        <f t="shared" si="7"/>
        <v>23.698635424015553</v>
      </c>
      <c r="J35" s="9">
        <f t="shared" si="7"/>
        <v>22.11647916365126</v>
      </c>
      <c r="K35" s="9">
        <f t="shared" si="7"/>
        <v>21.757757077400978</v>
      </c>
      <c r="L35" s="9">
        <f t="shared" si="7"/>
        <v>21.974855861079703</v>
      </c>
      <c r="M35" s="9">
        <f t="shared" si="7"/>
        <v>22.961075324112485</v>
      </c>
      <c r="N35" s="9">
        <f t="shared" si="7"/>
        <v>30.628818021982845</v>
      </c>
      <c r="O35" s="9">
        <f t="shared" si="7"/>
        <v>38.596925027981449</v>
      </c>
      <c r="P35" s="8">
        <f>SUM(D35:O35)</f>
        <v>352.90000000000009</v>
      </c>
      <c r="Q35" s="4"/>
    </row>
    <row r="36" spans="1:17">
      <c r="A36" s="6">
        <f t="shared" si="0"/>
        <v>27</v>
      </c>
      <c r="B36" s="5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"/>
      <c r="Q36" s="4"/>
    </row>
    <row r="37" spans="1:17">
      <c r="A37" s="6">
        <f t="shared" si="0"/>
        <v>28</v>
      </c>
      <c r="B37" s="11" t="s">
        <v>10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"/>
      <c r="Q37" s="4"/>
    </row>
    <row r="38" spans="1:17">
      <c r="A38" s="6">
        <f t="shared" si="0"/>
        <v>29</v>
      </c>
      <c r="B38" s="5" t="s">
        <v>9</v>
      </c>
      <c r="C38" s="6" t="str">
        <f>$C$22</f>
        <v>JPE-9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">
        <v>1787.89</v>
      </c>
      <c r="Q38" s="4"/>
    </row>
    <row r="39" spans="1:17">
      <c r="A39" s="6">
        <f t="shared" si="0"/>
        <v>30</v>
      </c>
      <c r="B39" s="5" t="s">
        <v>8</v>
      </c>
      <c r="C39" s="6" t="str">
        <f>"("&amp;A$18&amp;") x ("&amp;A38&amp;")"</f>
        <v>(9) x (29)</v>
      </c>
      <c r="D39" s="9">
        <f t="shared" ref="D39:O39" si="8">$P38*D$18</f>
        <v>159.02859620989892</v>
      </c>
      <c r="E39" s="9">
        <f t="shared" si="8"/>
        <v>153.71416392562642</v>
      </c>
      <c r="F39" s="9">
        <f t="shared" si="8"/>
        <v>156.82434837422267</v>
      </c>
      <c r="G39" s="9">
        <f t="shared" si="8"/>
        <v>144.95935184118983</v>
      </c>
      <c r="H39" s="9">
        <f t="shared" si="8"/>
        <v>137.99452047843275</v>
      </c>
      <c r="I39" s="9">
        <f t="shared" si="8"/>
        <v>142.64456970387627</v>
      </c>
      <c r="J39" s="9">
        <f t="shared" si="8"/>
        <v>143.2433636610188</v>
      </c>
      <c r="K39" s="9">
        <f t="shared" si="8"/>
        <v>147.75717928962641</v>
      </c>
      <c r="L39" s="9">
        <f t="shared" si="8"/>
        <v>149.30992466412354</v>
      </c>
      <c r="M39" s="9">
        <f t="shared" si="8"/>
        <v>143.15885909847478</v>
      </c>
      <c r="N39" s="9">
        <f t="shared" si="8"/>
        <v>150.71283973761885</v>
      </c>
      <c r="O39" s="9">
        <f t="shared" si="8"/>
        <v>158.54228301589089</v>
      </c>
      <c r="P39" s="8">
        <f>SUM(D39:O39)</f>
        <v>1787.8900000000003</v>
      </c>
      <c r="Q39" s="4"/>
    </row>
    <row r="40" spans="1:17">
      <c r="A40" s="6">
        <f t="shared" si="0"/>
        <v>31</v>
      </c>
      <c r="B40" s="5"/>
      <c r="C40" s="10"/>
      <c r="D40" s="6"/>
      <c r="E40" s="6"/>
      <c r="F40" s="6"/>
      <c r="G40" s="6"/>
      <c r="H40" s="5"/>
      <c r="I40" s="5"/>
      <c r="J40" s="5"/>
      <c r="K40" s="5"/>
      <c r="L40" s="5"/>
      <c r="M40" s="5"/>
      <c r="N40" s="5"/>
      <c r="O40" s="5"/>
      <c r="P40" s="8"/>
      <c r="Q40" s="4"/>
    </row>
    <row r="41" spans="1:17">
      <c r="A41" s="6">
        <f t="shared" si="0"/>
        <v>32</v>
      </c>
      <c r="B41" s="5" t="s">
        <v>7</v>
      </c>
      <c r="C41" s="6" t="str">
        <f>$C$22</f>
        <v>JPE-9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">
        <v>1849.15</v>
      </c>
      <c r="Q41" s="4"/>
    </row>
    <row r="42" spans="1:17">
      <c r="A42" s="6">
        <f t="shared" si="0"/>
        <v>33</v>
      </c>
      <c r="B42" s="5" t="s">
        <v>6</v>
      </c>
      <c r="C42" s="6" t="str">
        <f>"("&amp;A$18&amp;") x ("&amp;A41&amp;")"</f>
        <v>(9) x (32)</v>
      </c>
      <c r="D42" s="9">
        <f t="shared" ref="D42:O42" si="9">$P41*D$18</f>
        <v>164.47752864076347</v>
      </c>
      <c r="E42" s="9">
        <f t="shared" si="9"/>
        <v>158.98100343034085</v>
      </c>
      <c r="F42" s="9">
        <f t="shared" si="9"/>
        <v>162.19775478144282</v>
      </c>
      <c r="G42" s="9">
        <f t="shared" si="9"/>
        <v>149.92621775228687</v>
      </c>
      <c r="H42" s="9">
        <f t="shared" si="9"/>
        <v>142.72274443209253</v>
      </c>
      <c r="I42" s="9">
        <f t="shared" si="9"/>
        <v>147.53212226027483</v>
      </c>
      <c r="J42" s="9">
        <f t="shared" si="9"/>
        <v>148.15143320549527</v>
      </c>
      <c r="K42" s="9">
        <f t="shared" si="9"/>
        <v>152.81990954891671</v>
      </c>
      <c r="L42" s="9">
        <f t="shared" si="9"/>
        <v>154.42585796255031</v>
      </c>
      <c r="M42" s="9">
        <f t="shared" si="9"/>
        <v>148.06403319104902</v>
      </c>
      <c r="N42" s="9">
        <f t="shared" si="9"/>
        <v>155.87684231178534</v>
      </c>
      <c r="O42" s="9">
        <f t="shared" si="9"/>
        <v>163.97455248300213</v>
      </c>
      <c r="P42" s="8">
        <f>SUM(D42:O42)</f>
        <v>1849.15</v>
      </c>
      <c r="Q42" s="4"/>
    </row>
    <row r="43" spans="1:17">
      <c r="A43" s="6">
        <f t="shared" si="0"/>
        <v>34</v>
      </c>
      <c r="B43" s="5"/>
      <c r="C43" s="10"/>
      <c r="D43" s="6"/>
      <c r="E43" s="6"/>
      <c r="F43" s="6"/>
      <c r="G43" s="6"/>
      <c r="H43" s="5"/>
      <c r="I43" s="5"/>
      <c r="J43" s="5"/>
      <c r="K43" s="5"/>
      <c r="L43" s="5"/>
      <c r="M43" s="5"/>
      <c r="N43" s="5"/>
      <c r="O43" s="5"/>
      <c r="P43" s="8"/>
      <c r="Q43" s="4"/>
    </row>
    <row r="44" spans="1:17">
      <c r="A44" s="6">
        <f t="shared" si="0"/>
        <v>35</v>
      </c>
      <c r="B44" s="5" t="s">
        <v>5</v>
      </c>
      <c r="C44" s="6" t="str">
        <f>$C$22</f>
        <v>JPE-9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">
        <v>1912.25</v>
      </c>
      <c r="Q44" s="4"/>
    </row>
    <row r="45" spans="1:17">
      <c r="A45" s="6">
        <f t="shared" si="0"/>
        <v>36</v>
      </c>
      <c r="B45" s="5" t="s">
        <v>4</v>
      </c>
      <c r="C45" s="6" t="str">
        <f>"("&amp;A$18&amp;") x ("&amp;A44&amp;")"</f>
        <v>(9) x (35)</v>
      </c>
      <c r="D45" s="9">
        <f t="shared" ref="D45:O45" si="10">$P44*D$18</f>
        <v>170.09012472936212</v>
      </c>
      <c r="E45" s="9">
        <f t="shared" si="10"/>
        <v>164.40603726559192</v>
      </c>
      <c r="F45" s="9">
        <f t="shared" si="10"/>
        <v>167.73255635335912</v>
      </c>
      <c r="G45" s="9">
        <f t="shared" si="10"/>
        <v>155.04226801330913</v>
      </c>
      <c r="H45" s="9">
        <f t="shared" si="10"/>
        <v>147.59298490672413</v>
      </c>
      <c r="I45" s="9">
        <f t="shared" si="10"/>
        <v>152.56647691761651</v>
      </c>
      <c r="J45" s="9">
        <f t="shared" si="10"/>
        <v>153.20692109737357</v>
      </c>
      <c r="K45" s="9">
        <f t="shared" si="10"/>
        <v>158.03470353130677</v>
      </c>
      <c r="L45" s="9">
        <f t="shared" si="10"/>
        <v>159.69545298590532</v>
      </c>
      <c r="M45" s="9">
        <f t="shared" si="10"/>
        <v>153.1165386634851</v>
      </c>
      <c r="N45" s="9">
        <f t="shared" si="10"/>
        <v>161.19595041544034</v>
      </c>
      <c r="O45" s="9">
        <f t="shared" si="10"/>
        <v>169.56998512052607</v>
      </c>
      <c r="P45" s="8">
        <f>SUM(D45:O45)</f>
        <v>1912.2500000000002</v>
      </c>
      <c r="Q45" s="4"/>
    </row>
    <row r="46" spans="1:17">
      <c r="A46" s="6">
        <f t="shared" si="0"/>
        <v>37</v>
      </c>
      <c r="B46" s="5"/>
      <c r="C46" s="10"/>
      <c r="D46" s="6"/>
      <c r="E46" s="6"/>
      <c r="F46" s="6"/>
      <c r="G46" s="6"/>
      <c r="H46" s="5"/>
      <c r="I46" s="5"/>
      <c r="J46" s="5"/>
      <c r="K46" s="5"/>
      <c r="L46" s="5"/>
      <c r="M46" s="5"/>
      <c r="N46" s="5"/>
      <c r="O46" s="5"/>
      <c r="P46" s="8"/>
      <c r="Q46" s="4"/>
    </row>
    <row r="47" spans="1:17">
      <c r="A47" s="6">
        <f t="shared" si="0"/>
        <v>38</v>
      </c>
      <c r="B47" s="5" t="s">
        <v>3</v>
      </c>
      <c r="C47" s="6" t="str">
        <f>$C$22</f>
        <v>JPE-9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">
        <v>1977.2400000000002</v>
      </c>
      <c r="Q47" s="4"/>
    </row>
    <row r="48" spans="1:17">
      <c r="A48" s="6">
        <f t="shared" si="0"/>
        <v>39</v>
      </c>
      <c r="B48" s="5" t="s">
        <v>2</v>
      </c>
      <c r="C48" s="6" t="str">
        <f>"("&amp;A$18&amp;") x ("&amp;A47&amp;")"</f>
        <v>(9) x (38)</v>
      </c>
      <c r="D48" s="9">
        <f t="shared" ref="D48:O48" si="11">$P47*D$18</f>
        <v>175.87083185769851</v>
      </c>
      <c r="E48" s="9">
        <f t="shared" si="11"/>
        <v>169.99356419036161</v>
      </c>
      <c r="F48" s="9">
        <f t="shared" si="11"/>
        <v>173.43313882814269</v>
      </c>
      <c r="G48" s="9">
        <f t="shared" si="11"/>
        <v>160.31155654680893</v>
      </c>
      <c r="H48" s="9">
        <f t="shared" si="11"/>
        <v>152.60910104691922</v>
      </c>
      <c r="I48" s="9">
        <f t="shared" si="11"/>
        <v>157.75162286342689</v>
      </c>
      <c r="J48" s="9">
        <f t="shared" si="11"/>
        <v>158.41383327000702</v>
      </c>
      <c r="K48" s="9">
        <f t="shared" si="11"/>
        <v>163.4056934031853</v>
      </c>
      <c r="L48" s="9">
        <f t="shared" si="11"/>
        <v>165.12288532453991</v>
      </c>
      <c r="M48" s="9">
        <f t="shared" si="11"/>
        <v>158.32037908588799</v>
      </c>
      <c r="N48" s="9">
        <f t="shared" si="11"/>
        <v>166.67437887275477</v>
      </c>
      <c r="O48" s="9">
        <f t="shared" si="11"/>
        <v>175.33301471026749</v>
      </c>
      <c r="P48" s="8">
        <f>SUM(D48:O48)</f>
        <v>1977.2400000000002</v>
      </c>
      <c r="Q48" s="4"/>
    </row>
    <row r="49" spans="1:17">
      <c r="A49" s="6">
        <f t="shared" si="0"/>
        <v>40</v>
      </c>
      <c r="B49" s="5"/>
      <c r="C49" s="10"/>
      <c r="D49" s="6"/>
      <c r="E49" s="6"/>
      <c r="F49" s="6"/>
      <c r="G49" s="6"/>
      <c r="H49" s="5"/>
      <c r="I49" s="5"/>
      <c r="J49" s="5"/>
      <c r="K49" s="5"/>
      <c r="L49" s="5"/>
      <c r="M49" s="5"/>
      <c r="N49" s="5"/>
      <c r="O49" s="5"/>
      <c r="P49" s="8"/>
      <c r="Q49" s="4"/>
    </row>
    <row r="50" spans="1:17">
      <c r="A50" s="6">
        <f t="shared" si="0"/>
        <v>41</v>
      </c>
      <c r="B50" s="5" t="s">
        <v>1</v>
      </c>
      <c r="C50" s="6" t="str">
        <f>$C$22</f>
        <v>JPE-9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">
        <v>2044.1799999999998</v>
      </c>
      <c r="Q50" s="4"/>
    </row>
    <row r="51" spans="1:17">
      <c r="A51" s="6">
        <f t="shared" si="0"/>
        <v>42</v>
      </c>
      <c r="B51" s="5" t="s">
        <v>0</v>
      </c>
      <c r="C51" s="6" t="str">
        <f>"("&amp;A$18&amp;") x ("&amp;A50&amp;")"</f>
        <v>(9) x (41)</v>
      </c>
      <c r="D51" s="9">
        <f t="shared" ref="D51:O51" si="12">$P50*D$18</f>
        <v>181.82498688417695</v>
      </c>
      <c r="E51" s="9">
        <f t="shared" si="12"/>
        <v>175.74874271542822</v>
      </c>
      <c r="F51" s="9">
        <f t="shared" si="12"/>
        <v>179.30476509159871</v>
      </c>
      <c r="G51" s="9">
        <f t="shared" si="12"/>
        <v>165.73894805984898</v>
      </c>
      <c r="H51" s="9">
        <f t="shared" si="12"/>
        <v>157.77572382618766</v>
      </c>
      <c r="I51" s="9">
        <f t="shared" si="12"/>
        <v>163.0923471227367</v>
      </c>
      <c r="J51" s="9">
        <f t="shared" si="12"/>
        <v>163.77697684341956</v>
      </c>
      <c r="K51" s="9">
        <f t="shared" si="12"/>
        <v>168.93783776421841</v>
      </c>
      <c r="L51" s="9">
        <f t="shared" si="12"/>
        <v>170.71316568687561</v>
      </c>
      <c r="M51" s="9">
        <f t="shared" si="12"/>
        <v>163.68035874238353</v>
      </c>
      <c r="N51" s="9">
        <f t="shared" si="12"/>
        <v>172.3171854727336</v>
      </c>
      <c r="O51" s="9">
        <f t="shared" si="12"/>
        <v>181.26896179039193</v>
      </c>
      <c r="P51" s="8">
        <f>SUM(D51:O51)</f>
        <v>2044.1799999999998</v>
      </c>
      <c r="Q51" s="4"/>
    </row>
    <row r="52" spans="1:17">
      <c r="A52" s="6">
        <f t="shared" si="0"/>
        <v>43</v>
      </c>
      <c r="B52" s="5"/>
      <c r="C52" s="6"/>
      <c r="D52" s="6"/>
      <c r="E52" s="6"/>
      <c r="F52" s="6"/>
      <c r="G52" s="6"/>
      <c r="H52" s="5"/>
      <c r="I52" s="5"/>
      <c r="J52" s="5"/>
      <c r="K52" s="5"/>
      <c r="L52" s="5"/>
      <c r="M52" s="5"/>
      <c r="N52" s="5"/>
      <c r="O52" s="5"/>
      <c r="P52" s="5"/>
      <c r="Q52" s="4"/>
    </row>
    <row r="53" spans="1:17">
      <c r="A53" s="6">
        <f t="shared" si="0"/>
        <v>44</v>
      </c>
      <c r="B53" s="7" t="s">
        <v>53</v>
      </c>
      <c r="C53" s="6"/>
      <c r="D53" s="6"/>
      <c r="E53" s="6"/>
      <c r="F53" s="6"/>
      <c r="G53" s="6"/>
      <c r="H53" s="5"/>
      <c r="I53" s="5"/>
      <c r="J53" s="5"/>
      <c r="K53" s="5"/>
      <c r="L53" s="5"/>
      <c r="M53" s="5"/>
      <c r="N53" s="5"/>
      <c r="O53" s="5"/>
      <c r="P53" s="5"/>
      <c r="Q53" s="4"/>
    </row>
    <row r="58" spans="1:17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7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7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7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7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7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7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7" right="0.7" top="0.75" bottom="0.75" header="0.3" footer="0.3"/>
  <pageSetup scale="52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79CC1-9BCB-4719-9A40-15BC393B8F49}"/>
</file>

<file path=customXml/itemProps2.xml><?xml version="1.0" encoding="utf-8"?>
<ds:datastoreItem xmlns:ds="http://schemas.openxmlformats.org/officeDocument/2006/customXml" ds:itemID="{1C6CBC69-D14B-491C-BCB1-FCC2AA92D6A6}"/>
</file>

<file path=customXml/itemProps3.xml><?xml version="1.0" encoding="utf-8"?>
<ds:datastoreItem xmlns:ds="http://schemas.openxmlformats.org/officeDocument/2006/customXml" ds:itemID="{5EE8F681-FE4D-4DF0-95AD-BE402E547499}"/>
</file>

<file path=customXml/itemProps4.xml><?xml version="1.0" encoding="utf-8"?>
<ds:datastoreItem xmlns:ds="http://schemas.openxmlformats.org/officeDocument/2006/customXml" ds:itemID="{B9351D7A-5900-49FB-A30C-A504FEC03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