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16"/>
  <workbookPr/>
  <mc:AlternateContent xmlns:mc="http://schemas.openxmlformats.org/markup-compatibility/2006">
    <mc:Choice Requires="x15">
      <x15ac:absPath xmlns:x15ac="http://schemas.microsoft.com/office/spreadsheetml/2010/11/ac" url="\\Sestdpt1.puget.com\sopscci\4-Energy Efficiency\REM - Rebates and Energy Management\Res B2B Channel\Programs\LIW\Reporting\Commerce CETA Reporting\2022\"/>
    </mc:Choice>
  </mc:AlternateContent>
  <xr:revisionPtr revIDLastSave="0" documentId="11_AACCCEFF19346C76BFA002667C689C9AEDFB62D8" xr6:coauthVersionLast="47" xr6:coauthVersionMax="47" xr10:uidLastSave="{00000000-0000-0000-0000-000000000000}"/>
  <bookViews>
    <workbookView xWindow="0" yWindow="0" windowWidth="15980" windowHeight="11600" xr2:uid="{00000000-000D-0000-FFFF-FFFF00000000}"/>
  </bookViews>
  <sheets>
    <sheet name="Calculator_2020" sheetId="1" r:id="rId1"/>
  </sheets>
  <definedNames>
    <definedName name="_xlnm._FilterDatabase" localSheetId="0" hidden="1">Calculator_2020!$A$1:$I$55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1" l="1"/>
  <c r="I55" i="1" s="1"/>
  <c r="H54" i="1"/>
  <c r="I54" i="1" s="1"/>
  <c r="H53" i="1"/>
  <c r="I53" i="1" s="1"/>
  <c r="H52" i="1"/>
  <c r="I52" i="1" s="1"/>
  <c r="H51" i="1"/>
  <c r="I51" i="1" s="1"/>
  <c r="H50" i="1"/>
  <c r="I50" i="1" s="1"/>
  <c r="H49" i="1"/>
  <c r="I49" i="1" s="1"/>
  <c r="H48" i="1"/>
  <c r="I48" i="1" s="1"/>
  <c r="H47" i="1"/>
  <c r="I47" i="1" s="1"/>
  <c r="H46" i="1"/>
  <c r="I46" i="1" s="1"/>
  <c r="H45" i="1"/>
  <c r="I45" i="1" s="1"/>
  <c r="H44" i="1"/>
  <c r="I44" i="1" s="1"/>
  <c r="H43" i="1"/>
  <c r="I43" i="1" s="1"/>
  <c r="H42" i="1"/>
  <c r="I42" i="1" s="1"/>
  <c r="H41" i="1"/>
  <c r="I41" i="1" s="1"/>
  <c r="H40" i="1"/>
  <c r="I40" i="1" s="1"/>
  <c r="H39" i="1"/>
  <c r="I39" i="1" s="1"/>
  <c r="H38" i="1"/>
  <c r="I38" i="1" s="1"/>
  <c r="H37" i="1"/>
  <c r="I37" i="1" s="1"/>
  <c r="H36" i="1"/>
  <c r="I36" i="1" s="1"/>
  <c r="H35" i="1"/>
  <c r="I35" i="1" s="1"/>
  <c r="H34" i="1"/>
  <c r="I34" i="1" s="1"/>
  <c r="H33" i="1"/>
  <c r="I33" i="1" s="1"/>
  <c r="H32" i="1"/>
  <c r="I32" i="1" s="1"/>
  <c r="H31" i="1"/>
  <c r="I31" i="1" s="1"/>
  <c r="H30" i="1"/>
  <c r="I30" i="1" s="1"/>
  <c r="H29" i="1"/>
  <c r="I29" i="1" s="1"/>
  <c r="H28" i="1"/>
  <c r="I28" i="1" s="1"/>
  <c r="H27" i="1"/>
  <c r="I27" i="1" s="1"/>
  <c r="H26" i="1"/>
  <c r="I26" i="1" s="1"/>
  <c r="H25" i="1"/>
  <c r="I25" i="1" s="1"/>
  <c r="H24" i="1"/>
  <c r="I24" i="1" s="1"/>
  <c r="H23" i="1"/>
  <c r="I23" i="1" s="1"/>
  <c r="H22" i="1"/>
  <c r="I22" i="1" s="1"/>
  <c r="H21" i="1"/>
  <c r="I21" i="1" s="1"/>
  <c r="H20" i="1"/>
  <c r="I20" i="1" s="1"/>
  <c r="H19" i="1"/>
  <c r="I19" i="1" s="1"/>
  <c r="H18" i="1"/>
  <c r="I18" i="1" s="1"/>
  <c r="H17" i="1"/>
  <c r="I17" i="1" s="1"/>
  <c r="H16" i="1"/>
  <c r="I16" i="1" s="1"/>
  <c r="H15" i="1"/>
  <c r="I15" i="1" s="1"/>
  <c r="H14" i="1"/>
  <c r="I14" i="1" s="1"/>
  <c r="H13" i="1"/>
  <c r="I13" i="1" s="1"/>
  <c r="H12" i="1"/>
  <c r="I12" i="1" s="1"/>
  <c r="H11" i="1"/>
  <c r="I11" i="1" s="1"/>
  <c r="H10" i="1"/>
  <c r="I10" i="1" s="1"/>
  <c r="H9" i="1"/>
  <c r="I9" i="1" s="1"/>
  <c r="H8" i="1"/>
  <c r="I8" i="1" s="1"/>
  <c r="H7" i="1"/>
  <c r="I7" i="1" s="1"/>
  <c r="H6" i="1"/>
  <c r="I6" i="1" s="1"/>
  <c r="H5" i="1"/>
  <c r="I5" i="1" s="1"/>
  <c r="H4" i="1"/>
  <c r="I4" i="1" s="1"/>
  <c r="H3" i="1"/>
  <c r="I3" i="1" s="1"/>
  <c r="H2" i="1"/>
  <c r="I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Dave Henson</author>
  </authors>
  <commentList>
    <comment ref="E1" authorId="0" shapeId="0" xr:uid="{00000000-0006-0000-0000-000001000000}">
      <text>
        <r>
          <rPr>
            <sz val="9"/>
            <color indexed="81"/>
            <rFont val="Tahoma"/>
            <family val="2"/>
          </rPr>
          <t>Convert this column to values from formula</t>
        </r>
      </text>
    </comment>
    <comment ref="G1" authorId="0" shapeId="0" xr:uid="{00000000-0006-0000-0000-000002000000}">
      <text>
        <r>
          <rPr>
            <sz val="9"/>
            <color indexed="81"/>
            <rFont val="Tahoma"/>
            <family val="2"/>
          </rPr>
          <t>Dummy Rate</t>
        </r>
      </text>
    </comment>
  </commentList>
</comments>
</file>

<file path=xl/sharedStrings.xml><?xml version="1.0" encoding="utf-8"?>
<sst xmlns="http://schemas.openxmlformats.org/spreadsheetml/2006/main" count="63" uniqueCount="63">
  <si>
    <t>Program Year</t>
  </si>
  <si>
    <t>Measure</t>
  </si>
  <si>
    <t>BPA reference number (if applicable)</t>
  </si>
  <si>
    <t># of low- income units/households</t>
  </si>
  <si>
    <t>Per unit annual kWh savings (from RTF**)</t>
  </si>
  <si>
    <t>Estimated Useful Life (EUL) (from RTF)</t>
  </si>
  <si>
    <t>Rate ($/kWh)</t>
  </si>
  <si>
    <t>Annual bill savings (= kWh savings* rate*# of units)</t>
  </si>
  <si>
    <t>Lifetime bill savings [= net present value (discount rate***; annual value)]</t>
  </si>
  <si>
    <t>Air Sealing  - Mechanical Ventilation_MF_TE</t>
  </si>
  <si>
    <t>Air Sealing - MF Package_MF_TE</t>
  </si>
  <si>
    <t>Attic Insulation (R0 to R22)_MH_TE</t>
  </si>
  <si>
    <t>Attic Insulation (R0 to R30)_MH_TE</t>
  </si>
  <si>
    <t>Attic Insulation (R0 to R38)_SF_TE</t>
  </si>
  <si>
    <t>Attic Insulation (R0 to R49)_MF_TE</t>
  </si>
  <si>
    <t>Attic Insulation (R0 to R49)_SF_TE</t>
  </si>
  <si>
    <t>Attic Insulation (R0 to R49) (MF 2-4)_MF_TE</t>
  </si>
  <si>
    <t>Attic Insulation (R11 to R38)_SF_TE</t>
  </si>
  <si>
    <t>Attic Insulation (R11 to R49)_SF_SH</t>
  </si>
  <si>
    <t>Attic Insulation (R11 to R49)_SF_TE</t>
  </si>
  <si>
    <t>Attic Insulation (R11 to R49) (MF 2-4)_MF_TE</t>
  </si>
  <si>
    <t>Attic Insulation (R19 to R49)_MF_TE</t>
  </si>
  <si>
    <t>Duct Insulation (R0-R11)_SF_TE</t>
  </si>
  <si>
    <t>Duct Sealing_MH_TE</t>
  </si>
  <si>
    <t>Duct Sealing_SF_TE</t>
  </si>
  <si>
    <t>Ductless Heat Pump_MF_TE</t>
  </si>
  <si>
    <t>Ductless Heat Pump_MH_TE</t>
  </si>
  <si>
    <t>Ductless Heat Pump_SF_TE</t>
  </si>
  <si>
    <t>Ductless Heat Pump (MF 2-4)_MF_TE</t>
  </si>
  <si>
    <t>EnergyStar Whole House Ventilation_MH_TE</t>
  </si>
  <si>
    <t>EnergyStar Whole House Ventilation_SF_TE</t>
  </si>
  <si>
    <t>Faucet Aerator_MH_TE</t>
  </si>
  <si>
    <t>Floor Insulation (R0-R19)_SF_TE</t>
  </si>
  <si>
    <t>Floor Insulation (R0-R22)_MH_TE</t>
  </si>
  <si>
    <t>Floor Insulation (R0-R30)_MF_TE</t>
  </si>
  <si>
    <t>Floor Insulation (R0-R30)_MH_TE</t>
  </si>
  <si>
    <t>Floor Insulation (R0-R30)_SF_TE</t>
  </si>
  <si>
    <t>Floor Insulation (R11-R22)_MH_TE</t>
  </si>
  <si>
    <t>Heat Pump_MH_TE</t>
  </si>
  <si>
    <t>Heat Pump Water Heater Tier 3_SF_TE</t>
  </si>
  <si>
    <t>MH Replacement - ES w/HP - Single to Single - Pre 1976_MH_TE</t>
  </si>
  <si>
    <t>Pipe Insulation_MF_TE</t>
  </si>
  <si>
    <t>Pipe Insulation_MH_TE</t>
  </si>
  <si>
    <t>Pipe Insulation_SF_TE</t>
  </si>
  <si>
    <t>Refrigerator Replacement_MH_TE</t>
  </si>
  <si>
    <t>Refrigerator Replacement_SF_TE</t>
  </si>
  <si>
    <t>Shell Sealing_MH_TE</t>
  </si>
  <si>
    <t>Shell Sealing_SF_TE</t>
  </si>
  <si>
    <t>SIR Heat Pump_MH_TE</t>
  </si>
  <si>
    <t>SIR Heat Pump_SF_TE</t>
  </si>
  <si>
    <t>SIR Structure Sealing_MF_TE</t>
  </si>
  <si>
    <t>SIR Structure Sealing_SF_TE</t>
  </si>
  <si>
    <t>SIR Thermostat_MF_TE</t>
  </si>
  <si>
    <t>Thermostat - Energy Star Smart_MH_TE</t>
  </si>
  <si>
    <t>Wall Insulation (R0-R11)_MF_TE</t>
  </si>
  <si>
    <t>Wall Insulation (R0-R11)_MH_TE</t>
  </si>
  <si>
    <t>Wall Insulation (R0-R11)_SF_TE</t>
  </si>
  <si>
    <t>Wall Insulation (R0-R11) (MF 2-4)_MF_TE</t>
  </si>
  <si>
    <t>Windows - Double to Triple Pane_MF_TE</t>
  </si>
  <si>
    <t>Windows - Double to Triple Pane (MF 2-4)_MF_TE</t>
  </si>
  <si>
    <t>Windows - Single to Double Pane_MH_TE</t>
  </si>
  <si>
    <t>Windows - Single to Double Pane_SF_TE</t>
  </si>
  <si>
    <t>Windows - Single to Double Pane (MF 2-4)_MF_TE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</si>
</sst>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DD6EE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EAAAA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4" fillId="0" borderId="0"/>
    <xf numFmtId="0" fontId="6" fillId="0" borderId="0"/>
  </cellStyleXfs>
  <cellXfs count="26">
    <xf numFmtId="0" fontId="0" fillId="0" borderId="0" xfId="0"/>
    <xf numFmtId="0" fontId="3" fillId="5" borderId="1" xfId="0" applyFont="1" applyFill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top" wrapText="1"/>
    </xf>
    <xf numFmtId="0" fontId="5" fillId="6" borderId="3" xfId="5" applyFont="1" applyFill="1" applyBorder="1" applyAlignment="1">
      <alignment horizontal="center"/>
    </xf>
    <xf numFmtId="0" fontId="0" fillId="0" borderId="4" xfId="0" applyBorder="1" applyAlignment="1">
      <alignment vertical="center" wrapText="1"/>
    </xf>
    <xf numFmtId="0" fontId="5" fillId="0" borderId="4" xfId="5" applyFont="1" applyBorder="1" applyAlignment="1">
      <alignment wrapText="1"/>
    </xf>
    <xf numFmtId="0" fontId="5" fillId="0" borderId="4" xfId="5" applyFont="1" applyBorder="1" applyAlignment="1">
      <alignment horizontal="right" wrapText="1"/>
    </xf>
    <xf numFmtId="43" fontId="0" fillId="0" borderId="4" xfId="1" applyFont="1" applyBorder="1" applyAlignment="1">
      <alignment vertical="center" wrapText="1"/>
    </xf>
    <xf numFmtId="44" fontId="0" fillId="7" borderId="5" xfId="2" applyFont="1" applyFill="1" applyBorder="1" applyAlignment="1">
      <alignment vertical="center" wrapText="1"/>
    </xf>
    <xf numFmtId="44" fontId="0" fillId="7" borderId="6" xfId="2" applyFont="1" applyFill="1" applyBorder="1" applyAlignment="1">
      <alignment vertical="center" wrapText="1"/>
    </xf>
    <xf numFmtId="0" fontId="5" fillId="0" borderId="7" xfId="5" applyFont="1" applyBorder="1" applyAlignment="1">
      <alignment wrapText="1"/>
    </xf>
    <xf numFmtId="0" fontId="5" fillId="0" borderId="7" xfId="5" applyFont="1" applyBorder="1" applyAlignment="1">
      <alignment horizontal="right" wrapText="1"/>
    </xf>
    <xf numFmtId="43" fontId="5" fillId="0" borderId="7" xfId="1" applyFont="1" applyFill="1" applyBorder="1" applyAlignment="1">
      <alignment horizontal="right" wrapText="1"/>
    </xf>
    <xf numFmtId="164" fontId="5" fillId="0" borderId="7" xfId="1" applyNumberFormat="1" applyFont="1" applyFill="1" applyBorder="1" applyAlignment="1">
      <alignment horizontal="right" wrapText="1"/>
    </xf>
    <xf numFmtId="0" fontId="1" fillId="4" borderId="7" xfId="4" applyBorder="1" applyAlignment="1">
      <alignment wrapText="1"/>
    </xf>
    <xf numFmtId="0" fontId="1" fillId="3" borderId="7" xfId="3" applyBorder="1" applyAlignment="1">
      <alignment wrapText="1"/>
    </xf>
    <xf numFmtId="43" fontId="0" fillId="0" borderId="0" xfId="0" applyNumberFormat="1"/>
    <xf numFmtId="165" fontId="2" fillId="2" borderId="4" xfId="2" applyNumberFormat="1" applyFont="1" applyFill="1" applyBorder="1" applyAlignment="1">
      <alignment vertical="center" wrapText="1"/>
    </xf>
    <xf numFmtId="44" fontId="0" fillId="0" borderId="0" xfId="0" applyNumberFormat="1"/>
    <xf numFmtId="165" fontId="0" fillId="0" borderId="0" xfId="0" applyNumberFormat="1"/>
    <xf numFmtId="0" fontId="1" fillId="0" borderId="4" xfId="4" applyFill="1" applyBorder="1" applyAlignment="1">
      <alignment wrapText="1"/>
    </xf>
    <xf numFmtId="0" fontId="1" fillId="0" borderId="4" xfId="3" applyFill="1" applyBorder="1" applyAlignment="1">
      <alignment wrapText="1"/>
    </xf>
    <xf numFmtId="0" fontId="1" fillId="0" borderId="7" xfId="4" applyFill="1" applyBorder="1" applyAlignment="1">
      <alignment wrapText="1"/>
    </xf>
    <xf numFmtId="0" fontId="1" fillId="0" borderId="7" xfId="3" applyFill="1" applyBorder="1" applyAlignment="1">
      <alignment wrapText="1"/>
    </xf>
    <xf numFmtId="0" fontId="5" fillId="6" borderId="3" xfId="6" applyFont="1" applyFill="1" applyBorder="1" applyAlignment="1">
      <alignment horizontal="center"/>
    </xf>
    <xf numFmtId="0" fontId="5" fillId="0" borderId="7" xfId="6" applyFont="1" applyBorder="1" applyAlignment="1">
      <alignment wrapText="1"/>
    </xf>
  </cellXfs>
  <cellStyles count="7">
    <cellStyle name="40% - Accent2" xfId="3" builtinId="35"/>
    <cellStyle name="40% - Accent6" xfId="4" builtinId="51"/>
    <cellStyle name="Comma" xfId="1" builtinId="3"/>
    <cellStyle name="Currency" xfId="2" builtinId="4"/>
    <cellStyle name="Normal" xfId="0" builtinId="0"/>
    <cellStyle name="Normal_LIW_MeasureActivity" xfId="6" xr:uid="{00000000-0005-0000-0000-000005000000}"/>
    <cellStyle name="Normal_Sheet3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8"/>
  <sheetViews>
    <sheetView tabSelected="1" workbookViewId="0">
      <selection activeCell="K55" sqref="K55"/>
    </sheetView>
  </sheetViews>
  <sheetFormatPr defaultColWidth="52.7109375" defaultRowHeight="14.45"/>
  <cols>
    <col min="1" max="1" width="10.85546875" customWidth="1"/>
    <col min="2" max="2" width="50" customWidth="1"/>
    <col min="3" max="3" width="21.42578125" customWidth="1"/>
    <col min="4" max="4" width="18.42578125" customWidth="1"/>
    <col min="5" max="5" width="21.7109375" customWidth="1"/>
    <col min="6" max="6" width="19.85546875" customWidth="1"/>
    <col min="7" max="7" width="14.5703125" customWidth="1"/>
    <col min="8" max="8" width="26.140625" customWidth="1"/>
    <col min="9" max="9" width="41.140625" customWidth="1"/>
    <col min="10" max="10" width="6.42578125" customWidth="1"/>
    <col min="11" max="11" width="42.42578125" bestFit="1" customWidth="1"/>
    <col min="12" max="12" width="12.42578125" bestFit="1" customWidth="1"/>
    <col min="13" max="13" width="10.28515625" bestFit="1" customWidth="1"/>
    <col min="14" max="14" width="43.5703125" customWidth="1"/>
    <col min="15" max="15" width="4" bestFit="1" customWidth="1"/>
    <col min="16" max="16" width="12.7109375" bestFit="1" customWidth="1"/>
    <col min="17" max="17" width="11" bestFit="1" customWidth="1"/>
    <col min="18" max="18" width="8.42578125" bestFit="1" customWidth="1"/>
    <col min="19" max="19" width="6.42578125" bestFit="1" customWidth="1"/>
    <col min="20" max="20" width="8.42578125" bestFit="1" customWidth="1"/>
    <col min="21" max="21" width="6.42578125" bestFit="1" customWidth="1"/>
  </cols>
  <sheetData>
    <row r="1" spans="1:19" ht="29.45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2" t="s">
        <v>8</v>
      </c>
      <c r="K1" s="3"/>
      <c r="L1" s="3"/>
      <c r="M1" s="3"/>
      <c r="N1" s="24"/>
      <c r="O1" s="3"/>
      <c r="P1" s="3"/>
      <c r="Q1" s="3"/>
      <c r="R1" s="3"/>
      <c r="S1" s="3"/>
    </row>
    <row r="2" spans="1:19">
      <c r="A2" s="4">
        <v>2020</v>
      </c>
      <c r="B2" s="5" t="s">
        <v>9</v>
      </c>
      <c r="C2" s="4"/>
      <c r="D2" s="6">
        <v>90</v>
      </c>
      <c r="E2" s="7">
        <v>131</v>
      </c>
      <c r="F2" s="5">
        <v>10</v>
      </c>
      <c r="G2" s="17">
        <v>0.1081</v>
      </c>
      <c r="H2" s="8">
        <f t="shared" ref="H2:H33" si="0">E2*G2*D2</f>
        <v>1274.499</v>
      </c>
      <c r="I2" s="9">
        <f>-PV(0.03, F2,H2)</f>
        <v>10871.734985267954</v>
      </c>
      <c r="K2" s="10"/>
      <c r="L2" s="10"/>
      <c r="M2" s="10"/>
      <c r="N2" s="25"/>
      <c r="O2" s="10"/>
      <c r="P2" s="11"/>
      <c r="Q2" s="12"/>
      <c r="R2" s="13"/>
      <c r="S2" s="13"/>
    </row>
    <row r="3" spans="1:19">
      <c r="A3" s="4">
        <v>2020</v>
      </c>
      <c r="B3" s="5" t="s">
        <v>10</v>
      </c>
      <c r="C3" s="4"/>
      <c r="D3" s="6">
        <v>160</v>
      </c>
      <c r="E3" s="7">
        <v>612</v>
      </c>
      <c r="F3" s="5">
        <v>30</v>
      </c>
      <c r="G3" s="17">
        <v>0.1081</v>
      </c>
      <c r="H3" s="8">
        <f t="shared" si="0"/>
        <v>10585.152</v>
      </c>
      <c r="I3" s="9">
        <f>-PV(0.03, F3,H3)</f>
        <v>207473.65095122263</v>
      </c>
      <c r="K3" s="10"/>
      <c r="L3" s="10"/>
      <c r="M3" s="10"/>
      <c r="N3" s="25"/>
      <c r="O3" s="10"/>
      <c r="P3" s="11"/>
      <c r="Q3" s="12"/>
      <c r="R3" s="13"/>
      <c r="S3" s="13"/>
    </row>
    <row r="4" spans="1:19">
      <c r="A4" s="4">
        <v>2020</v>
      </c>
      <c r="B4" s="5" t="s">
        <v>11</v>
      </c>
      <c r="C4" s="4"/>
      <c r="D4" s="6">
        <v>5</v>
      </c>
      <c r="E4" s="7">
        <v>618.91200561523442</v>
      </c>
      <c r="F4" s="5">
        <v>25</v>
      </c>
      <c r="G4" s="17">
        <v>0.1081</v>
      </c>
      <c r="H4" s="8">
        <f t="shared" si="0"/>
        <v>334.52193903503422</v>
      </c>
      <c r="I4" s="9">
        <f t="shared" ref="I4:I55" si="1">-PV(0.03, F4,H4)</f>
        <v>5825.0799303897493</v>
      </c>
      <c r="K4" s="10"/>
      <c r="L4" s="10"/>
      <c r="M4" s="10"/>
      <c r="N4" s="25"/>
      <c r="O4" s="10"/>
      <c r="P4" s="11"/>
      <c r="Q4" s="12"/>
      <c r="R4" s="13"/>
      <c r="S4" s="13"/>
    </row>
    <row r="5" spans="1:19">
      <c r="A5" s="4">
        <v>2020</v>
      </c>
      <c r="B5" s="5" t="s">
        <v>12</v>
      </c>
      <c r="C5" s="4"/>
      <c r="D5" s="6">
        <v>23</v>
      </c>
      <c r="E5" s="7">
        <v>339.01043502144194</v>
      </c>
      <c r="F5" s="5">
        <v>25</v>
      </c>
      <c r="G5" s="17">
        <v>0.1081</v>
      </c>
      <c r="H5" s="8">
        <f t="shared" si="0"/>
        <v>842.88164459381107</v>
      </c>
      <c r="I5" s="9">
        <f t="shared" si="1"/>
        <v>14677.222563579333</v>
      </c>
      <c r="K5" s="10"/>
      <c r="L5" s="10"/>
      <c r="M5" s="10"/>
      <c r="N5" s="25"/>
      <c r="O5" s="10"/>
      <c r="P5" s="11"/>
      <c r="Q5" s="12"/>
      <c r="R5" s="13"/>
      <c r="S5" s="13"/>
    </row>
    <row r="6" spans="1:19">
      <c r="A6" s="4">
        <v>2020</v>
      </c>
      <c r="B6" s="5" t="s">
        <v>13</v>
      </c>
      <c r="C6" s="4"/>
      <c r="D6" s="6">
        <v>1</v>
      </c>
      <c r="E6" s="7">
        <v>1002.1400146484375</v>
      </c>
      <c r="F6" s="5">
        <v>45</v>
      </c>
      <c r="G6" s="17">
        <v>0.1081</v>
      </c>
      <c r="H6" s="8">
        <f t="shared" si="0"/>
        <v>108.3313355834961</v>
      </c>
      <c r="I6" s="9">
        <f t="shared" si="1"/>
        <v>2656.14487637405</v>
      </c>
      <c r="K6" s="10"/>
      <c r="L6" s="10"/>
      <c r="M6" s="10"/>
      <c r="N6" s="25"/>
      <c r="O6" s="10"/>
      <c r="P6" s="11"/>
      <c r="Q6" s="12"/>
      <c r="R6" s="13"/>
      <c r="S6" s="13"/>
    </row>
    <row r="7" spans="1:19">
      <c r="A7" s="4">
        <v>2020</v>
      </c>
      <c r="B7" s="5" t="s">
        <v>14</v>
      </c>
      <c r="C7" s="4"/>
      <c r="D7" s="6">
        <v>58</v>
      </c>
      <c r="E7" s="7">
        <v>426.11430832435343</v>
      </c>
      <c r="F7" s="5">
        <v>45</v>
      </c>
      <c r="G7" s="17">
        <v>0.1081</v>
      </c>
      <c r="H7" s="8">
        <f t="shared" si="0"/>
        <v>2671.6514903320312</v>
      </c>
      <c r="I7" s="9">
        <f t="shared" si="1"/>
        <v>65505.454901671277</v>
      </c>
      <c r="K7" s="10"/>
      <c r="L7" s="10"/>
      <c r="M7" s="10"/>
      <c r="N7" s="25"/>
      <c r="O7" s="10"/>
      <c r="P7" s="11"/>
      <c r="Q7" s="12"/>
      <c r="R7" s="13"/>
      <c r="S7" s="13"/>
    </row>
    <row r="8" spans="1:19">
      <c r="A8" s="4">
        <v>2020</v>
      </c>
      <c r="B8" s="5" t="s">
        <v>15</v>
      </c>
      <c r="C8" s="4"/>
      <c r="D8" s="6">
        <v>10</v>
      </c>
      <c r="E8" s="7">
        <v>1729.0929855346681</v>
      </c>
      <c r="F8" s="5">
        <v>45</v>
      </c>
      <c r="G8" s="17">
        <v>0.1081</v>
      </c>
      <c r="H8" s="8">
        <f t="shared" si="0"/>
        <v>1869.149517362976</v>
      </c>
      <c r="I8" s="9">
        <f t="shared" si="1"/>
        <v>45829.139712711687</v>
      </c>
      <c r="K8" s="10"/>
      <c r="L8" s="10"/>
      <c r="M8" s="10"/>
      <c r="N8" s="25"/>
      <c r="O8" s="10"/>
      <c r="P8" s="11"/>
      <c r="Q8" s="12"/>
      <c r="R8" s="13"/>
      <c r="S8" s="13"/>
    </row>
    <row r="9" spans="1:19">
      <c r="A9" s="4">
        <v>2020</v>
      </c>
      <c r="B9" s="5" t="s">
        <v>16</v>
      </c>
      <c r="C9" s="4"/>
      <c r="D9" s="6">
        <v>28</v>
      </c>
      <c r="E9" s="7">
        <v>1445.672860281808</v>
      </c>
      <c r="F9" s="5">
        <v>45</v>
      </c>
      <c r="G9" s="17">
        <v>0.1081</v>
      </c>
      <c r="H9" s="8">
        <f t="shared" si="0"/>
        <v>4375.7626135009759</v>
      </c>
      <c r="I9" s="9">
        <f t="shared" si="1"/>
        <v>107288.06566888123</v>
      </c>
      <c r="K9" s="10"/>
      <c r="L9" s="10"/>
      <c r="M9" s="10"/>
      <c r="N9" s="25"/>
      <c r="O9" s="10"/>
      <c r="P9" s="11"/>
      <c r="Q9" s="12"/>
      <c r="R9" s="13"/>
      <c r="S9" s="13"/>
    </row>
    <row r="10" spans="1:19">
      <c r="A10" s="4">
        <v>2020</v>
      </c>
      <c r="B10" s="5" t="s">
        <v>17</v>
      </c>
      <c r="C10" s="4"/>
      <c r="D10" s="6">
        <v>3</v>
      </c>
      <c r="E10" s="7">
        <v>232.39999898274741</v>
      </c>
      <c r="F10" s="5">
        <v>45</v>
      </c>
      <c r="G10" s="17">
        <v>0.1081</v>
      </c>
      <c r="H10" s="8">
        <f t="shared" si="0"/>
        <v>75.367319670104976</v>
      </c>
      <c r="I10" s="9">
        <f t="shared" si="1"/>
        <v>1847.9096459906675</v>
      </c>
      <c r="K10" s="10"/>
      <c r="L10" s="10"/>
      <c r="M10" s="10"/>
      <c r="N10" s="25"/>
      <c r="O10" s="10"/>
      <c r="P10" s="11"/>
      <c r="Q10" s="12"/>
      <c r="R10" s="13"/>
      <c r="S10" s="13"/>
    </row>
    <row r="11" spans="1:19">
      <c r="A11" s="4">
        <v>2020</v>
      </c>
      <c r="B11" s="5" t="s">
        <v>18</v>
      </c>
      <c r="C11" s="4"/>
      <c r="D11" s="6">
        <v>3</v>
      </c>
      <c r="E11" s="7">
        <v>137.81333414713541</v>
      </c>
      <c r="F11" s="5">
        <v>45</v>
      </c>
      <c r="G11" s="17">
        <v>0.1081</v>
      </c>
      <c r="H11" s="8">
        <f t="shared" si="0"/>
        <v>44.692864263916015</v>
      </c>
      <c r="I11" s="9">
        <f t="shared" si="1"/>
        <v>1095.8114915290178</v>
      </c>
      <c r="K11" s="10"/>
      <c r="L11" s="10"/>
      <c r="M11" s="10"/>
      <c r="N11" s="25"/>
      <c r="O11" s="10"/>
      <c r="P11" s="11"/>
      <c r="Q11" s="12"/>
      <c r="R11" s="13"/>
      <c r="S11" s="13"/>
    </row>
    <row r="12" spans="1:19">
      <c r="A12" s="4">
        <v>2020</v>
      </c>
      <c r="B12" s="5" t="s">
        <v>19</v>
      </c>
      <c r="C12" s="4"/>
      <c r="D12" s="6">
        <v>8</v>
      </c>
      <c r="E12" s="7">
        <v>400.37750053405762</v>
      </c>
      <c r="F12" s="5">
        <v>45</v>
      </c>
      <c r="G12" s="17">
        <v>0.1081</v>
      </c>
      <c r="H12" s="8">
        <f t="shared" si="0"/>
        <v>346.24646246185301</v>
      </c>
      <c r="I12" s="9">
        <f t="shared" si="1"/>
        <v>8489.5174815033006</v>
      </c>
      <c r="K12" s="10"/>
      <c r="L12" s="10"/>
      <c r="M12" s="10"/>
      <c r="N12" s="25"/>
      <c r="O12" s="10"/>
      <c r="P12" s="11"/>
      <c r="Q12" s="12"/>
      <c r="R12" s="13"/>
      <c r="S12" s="13"/>
    </row>
    <row r="13" spans="1:19">
      <c r="A13" s="4">
        <v>2020</v>
      </c>
      <c r="B13" s="5" t="s">
        <v>20</v>
      </c>
      <c r="C13" s="4"/>
      <c r="D13" s="6">
        <v>172</v>
      </c>
      <c r="E13" s="7">
        <v>142.48232677371004</v>
      </c>
      <c r="F13" s="5">
        <v>45</v>
      </c>
      <c r="G13" s="17">
        <v>0.1081</v>
      </c>
      <c r="H13" s="8">
        <f t="shared" si="0"/>
        <v>2649.2023981689454</v>
      </c>
      <c r="I13" s="9">
        <f t="shared" si="1"/>
        <v>64955.032064114064</v>
      </c>
      <c r="K13" s="10"/>
      <c r="L13" s="10"/>
      <c r="M13" s="10"/>
      <c r="N13" s="25"/>
      <c r="O13" s="10"/>
      <c r="P13" s="11"/>
      <c r="Q13" s="12"/>
      <c r="R13" s="13"/>
      <c r="S13" s="13"/>
    </row>
    <row r="14" spans="1:19">
      <c r="A14" s="4">
        <v>2020</v>
      </c>
      <c r="B14" s="5" t="s">
        <v>21</v>
      </c>
      <c r="C14" s="4"/>
      <c r="D14" s="6">
        <v>60</v>
      </c>
      <c r="E14" s="7">
        <v>117.02466837565105</v>
      </c>
      <c r="F14" s="5">
        <v>45</v>
      </c>
      <c r="G14" s="17">
        <v>0.1081</v>
      </c>
      <c r="H14" s="8">
        <f t="shared" si="0"/>
        <v>759.02199908447278</v>
      </c>
      <c r="I14" s="9">
        <f t="shared" si="1"/>
        <v>18610.242207985415</v>
      </c>
      <c r="K14" s="10"/>
      <c r="L14" s="10"/>
      <c r="M14" s="10"/>
      <c r="N14" s="25"/>
      <c r="O14" s="10"/>
      <c r="P14" s="11"/>
      <c r="Q14" s="12"/>
      <c r="R14" s="13"/>
      <c r="S14" s="13"/>
    </row>
    <row r="15" spans="1:19">
      <c r="A15" s="4">
        <v>2020</v>
      </c>
      <c r="B15" s="5" t="s">
        <v>22</v>
      </c>
      <c r="C15" s="4"/>
      <c r="D15" s="6">
        <v>3</v>
      </c>
      <c r="E15" s="7">
        <v>333.25</v>
      </c>
      <c r="F15" s="5">
        <v>30</v>
      </c>
      <c r="G15" s="17">
        <v>0.1081</v>
      </c>
      <c r="H15" s="8">
        <f t="shared" si="0"/>
        <v>108.07297499999999</v>
      </c>
      <c r="I15" s="9">
        <f t="shared" si="1"/>
        <v>2118.2780079502127</v>
      </c>
      <c r="K15" s="10"/>
      <c r="L15" s="10"/>
      <c r="M15" s="10"/>
      <c r="N15" s="25"/>
      <c r="O15" s="10"/>
      <c r="P15" s="11"/>
      <c r="Q15" s="12"/>
      <c r="R15" s="13"/>
      <c r="S15" s="13"/>
    </row>
    <row r="16" spans="1:19">
      <c r="A16" s="4">
        <v>2020</v>
      </c>
      <c r="B16" s="5" t="s">
        <v>23</v>
      </c>
      <c r="C16" s="4"/>
      <c r="D16" s="6">
        <v>17</v>
      </c>
      <c r="E16" s="7">
        <v>440.47058823529414</v>
      </c>
      <c r="F16" s="5">
        <v>18</v>
      </c>
      <c r="G16" s="17">
        <v>0.1081</v>
      </c>
      <c r="H16" s="8">
        <f t="shared" si="0"/>
        <v>809.45280000000002</v>
      </c>
      <c r="I16" s="9">
        <f t="shared" si="1"/>
        <v>11132.819672003288</v>
      </c>
      <c r="K16" s="10"/>
      <c r="L16" s="10"/>
      <c r="M16" s="10"/>
      <c r="N16" s="25"/>
      <c r="O16" s="10"/>
      <c r="P16" s="11"/>
      <c r="Q16" s="12"/>
      <c r="R16" s="13"/>
      <c r="S16" s="13"/>
    </row>
    <row r="17" spans="1:19">
      <c r="A17" s="4">
        <v>2020</v>
      </c>
      <c r="B17" s="5" t="s">
        <v>24</v>
      </c>
      <c r="C17" s="4"/>
      <c r="D17" s="6">
        <v>3</v>
      </c>
      <c r="E17" s="7">
        <v>1254</v>
      </c>
      <c r="F17" s="5">
        <v>20</v>
      </c>
      <c r="G17" s="17">
        <v>0.1081</v>
      </c>
      <c r="H17" s="8">
        <f t="shared" si="0"/>
        <v>406.67219999999998</v>
      </c>
      <c r="I17" s="9">
        <f t="shared" si="1"/>
        <v>6050.2554319461306</v>
      </c>
      <c r="K17" s="10"/>
      <c r="L17" s="10"/>
      <c r="M17" s="10"/>
      <c r="N17" s="25"/>
      <c r="O17" s="10"/>
      <c r="P17" s="11"/>
      <c r="Q17" s="12"/>
      <c r="R17" s="13"/>
      <c r="S17" s="13"/>
    </row>
    <row r="18" spans="1:19">
      <c r="A18" s="4">
        <v>2020</v>
      </c>
      <c r="B18" s="5" t="s">
        <v>25</v>
      </c>
      <c r="C18" s="4"/>
      <c r="D18" s="6">
        <v>56</v>
      </c>
      <c r="E18" s="7">
        <v>1276.7857142857142</v>
      </c>
      <c r="F18" s="5">
        <v>15</v>
      </c>
      <c r="G18" s="17">
        <v>0.1081</v>
      </c>
      <c r="H18" s="8">
        <f t="shared" si="0"/>
        <v>7729.15</v>
      </c>
      <c r="I18" s="9">
        <f t="shared" si="1"/>
        <v>92270.090975955318</v>
      </c>
      <c r="K18" s="10"/>
      <c r="L18" s="10"/>
      <c r="M18" s="10"/>
      <c r="N18" s="25"/>
      <c r="O18" s="10"/>
      <c r="P18" s="11"/>
      <c r="Q18" s="12"/>
      <c r="R18" s="13"/>
      <c r="S18" s="13"/>
    </row>
    <row r="19" spans="1:19">
      <c r="A19" s="4">
        <v>2020</v>
      </c>
      <c r="B19" s="5" t="s">
        <v>26</v>
      </c>
      <c r="C19" s="4"/>
      <c r="D19" s="6">
        <v>41</v>
      </c>
      <c r="E19" s="7">
        <v>2696</v>
      </c>
      <c r="F19" s="5">
        <v>15</v>
      </c>
      <c r="G19" s="17">
        <v>0.1081</v>
      </c>
      <c r="H19" s="8">
        <f t="shared" si="0"/>
        <v>11948.941600000002</v>
      </c>
      <c r="I19" s="9">
        <f t="shared" si="1"/>
        <v>142645.68917647831</v>
      </c>
      <c r="K19" s="10"/>
      <c r="L19" s="10"/>
      <c r="M19" s="10"/>
      <c r="N19" s="25"/>
      <c r="O19" s="10"/>
      <c r="P19" s="11"/>
      <c r="Q19" s="12"/>
      <c r="R19" s="13"/>
      <c r="S19" s="13"/>
    </row>
    <row r="20" spans="1:19">
      <c r="A20" s="4">
        <v>2020</v>
      </c>
      <c r="B20" s="5" t="s">
        <v>27</v>
      </c>
      <c r="C20" s="4"/>
      <c r="D20" s="6">
        <v>48</v>
      </c>
      <c r="E20" s="7">
        <v>2066</v>
      </c>
      <c r="F20" s="5">
        <v>15</v>
      </c>
      <c r="G20" s="17">
        <v>0.1081</v>
      </c>
      <c r="H20" s="8">
        <f t="shared" si="0"/>
        <v>10720.060799999999</v>
      </c>
      <c r="I20" s="9">
        <f t="shared" si="1"/>
        <v>127975.38995669282</v>
      </c>
      <c r="K20" s="10"/>
      <c r="L20" s="10"/>
      <c r="M20" s="10"/>
      <c r="N20" s="25"/>
      <c r="O20" s="10"/>
      <c r="P20" s="11"/>
      <c r="Q20" s="12"/>
      <c r="R20" s="13"/>
      <c r="S20" s="13"/>
    </row>
    <row r="21" spans="1:19">
      <c r="A21" s="4">
        <v>2020</v>
      </c>
      <c r="B21" s="5" t="s">
        <v>28</v>
      </c>
      <c r="C21" s="4"/>
      <c r="D21" s="6">
        <v>157</v>
      </c>
      <c r="E21" s="7">
        <v>2066</v>
      </c>
      <c r="F21" s="5">
        <v>15</v>
      </c>
      <c r="G21" s="17">
        <v>0.1081</v>
      </c>
      <c r="H21" s="8">
        <f t="shared" si="0"/>
        <v>35063.532200000001</v>
      </c>
      <c r="I21" s="9">
        <f t="shared" si="1"/>
        <v>418586.17131668277</v>
      </c>
      <c r="K21" s="10"/>
      <c r="L21" s="10"/>
      <c r="M21" s="10"/>
      <c r="N21" s="25"/>
      <c r="O21" s="10"/>
      <c r="P21" s="11"/>
      <c r="Q21" s="12"/>
      <c r="R21" s="13"/>
      <c r="S21" s="13"/>
    </row>
    <row r="22" spans="1:19">
      <c r="A22" s="4">
        <v>2020</v>
      </c>
      <c r="B22" s="5" t="s">
        <v>29</v>
      </c>
      <c r="C22" s="4"/>
      <c r="D22" s="6">
        <v>44</v>
      </c>
      <c r="E22" s="7">
        <v>131</v>
      </c>
      <c r="F22" s="5">
        <v>10</v>
      </c>
      <c r="G22" s="17">
        <v>0.1081</v>
      </c>
      <c r="H22" s="8">
        <f t="shared" si="0"/>
        <v>623.08839999999998</v>
      </c>
      <c r="I22" s="9">
        <f t="shared" si="1"/>
        <v>5315.0704372421114</v>
      </c>
      <c r="K22" s="10"/>
      <c r="L22" s="10"/>
      <c r="M22" s="10"/>
      <c r="N22" s="25"/>
      <c r="O22" s="10"/>
      <c r="P22" s="11"/>
      <c r="Q22" s="12"/>
      <c r="R22" s="13"/>
      <c r="S22" s="13"/>
    </row>
    <row r="23" spans="1:19">
      <c r="A23" s="4">
        <v>2020</v>
      </c>
      <c r="B23" s="5" t="s">
        <v>30</v>
      </c>
      <c r="C23" s="4"/>
      <c r="D23" s="6">
        <v>35</v>
      </c>
      <c r="E23" s="7">
        <v>153.45714285714286</v>
      </c>
      <c r="F23" s="5">
        <v>10</v>
      </c>
      <c r="G23" s="17">
        <v>0.1081</v>
      </c>
      <c r="H23" s="8">
        <f t="shared" si="0"/>
        <v>580.60509999999999</v>
      </c>
      <c r="I23" s="9">
        <f t="shared" si="1"/>
        <v>4952.6792710665131</v>
      </c>
      <c r="K23" s="10"/>
      <c r="L23" s="10"/>
      <c r="M23" s="10"/>
      <c r="N23" s="25"/>
      <c r="O23" s="10"/>
      <c r="P23" s="11"/>
      <c r="Q23" s="12"/>
      <c r="R23" s="13"/>
      <c r="S23" s="13"/>
    </row>
    <row r="24" spans="1:19">
      <c r="A24" s="4">
        <v>2020</v>
      </c>
      <c r="B24" s="5" t="s">
        <v>31</v>
      </c>
      <c r="C24" s="4"/>
      <c r="D24" s="6">
        <v>2</v>
      </c>
      <c r="E24" s="7">
        <v>73.199996948242188</v>
      </c>
      <c r="F24" s="5">
        <v>10</v>
      </c>
      <c r="G24" s="17">
        <v>0.1081</v>
      </c>
      <c r="H24" s="8">
        <f t="shared" si="0"/>
        <v>15.825839340209962</v>
      </c>
      <c r="I24" s="9">
        <f t="shared" si="1"/>
        <v>134.9976196342175</v>
      </c>
      <c r="K24" s="10"/>
      <c r="L24" s="10"/>
      <c r="M24" s="10"/>
      <c r="N24" s="25"/>
      <c r="O24" s="10"/>
      <c r="P24" s="11"/>
      <c r="Q24" s="12"/>
      <c r="R24" s="13"/>
      <c r="S24" s="13"/>
    </row>
    <row r="25" spans="1:19">
      <c r="A25" s="4">
        <v>2020</v>
      </c>
      <c r="B25" s="5" t="s">
        <v>32</v>
      </c>
      <c r="C25" s="4"/>
      <c r="D25" s="6">
        <v>5</v>
      </c>
      <c r="E25" s="7">
        <v>470.79799804687502</v>
      </c>
      <c r="F25" s="5">
        <v>45</v>
      </c>
      <c r="G25" s="17">
        <v>0.1081</v>
      </c>
      <c r="H25" s="8">
        <f t="shared" si="0"/>
        <v>254.46631794433597</v>
      </c>
      <c r="I25" s="9">
        <f t="shared" si="1"/>
        <v>6239.1865010901693</v>
      </c>
      <c r="K25" s="10"/>
      <c r="L25" s="10"/>
      <c r="M25" s="10"/>
      <c r="N25" s="25"/>
      <c r="O25" s="10"/>
      <c r="P25" s="11"/>
      <c r="Q25" s="12"/>
      <c r="R25" s="13"/>
      <c r="S25" s="13"/>
    </row>
    <row r="26" spans="1:19">
      <c r="A26" s="4">
        <v>2020</v>
      </c>
      <c r="B26" s="5" t="s">
        <v>33</v>
      </c>
      <c r="C26" s="4"/>
      <c r="D26" s="6">
        <v>11</v>
      </c>
      <c r="E26" s="7">
        <v>490.40182356400925</v>
      </c>
      <c r="F26" s="5">
        <v>25</v>
      </c>
      <c r="G26" s="17">
        <v>0.1081</v>
      </c>
      <c r="H26" s="8">
        <f t="shared" si="0"/>
        <v>583.13680839996346</v>
      </c>
      <c r="I26" s="9">
        <f t="shared" si="1"/>
        <v>10154.247368889051</v>
      </c>
      <c r="K26" s="10"/>
      <c r="L26" s="10"/>
      <c r="M26" s="10"/>
      <c r="N26" s="25"/>
      <c r="O26" s="10"/>
      <c r="P26" s="11"/>
      <c r="Q26" s="12"/>
      <c r="R26" s="13"/>
      <c r="S26" s="13"/>
    </row>
    <row r="27" spans="1:19">
      <c r="A27" s="4">
        <v>2020</v>
      </c>
      <c r="B27" s="5" t="s">
        <v>34</v>
      </c>
      <c r="C27" s="4"/>
      <c r="D27" s="6">
        <v>48</v>
      </c>
      <c r="E27" s="7">
        <v>758.4525044759115</v>
      </c>
      <c r="F27" s="5">
        <v>45</v>
      </c>
      <c r="G27" s="17">
        <v>0.1081</v>
      </c>
      <c r="H27" s="8">
        <f t="shared" si="0"/>
        <v>3935.4583552246095</v>
      </c>
      <c r="I27" s="9">
        <f t="shared" si="1"/>
        <v>96492.372129544689</v>
      </c>
      <c r="K27" s="10"/>
      <c r="L27" s="10"/>
      <c r="M27" s="10"/>
      <c r="N27" s="25"/>
      <c r="O27" s="10"/>
      <c r="P27" s="11"/>
      <c r="Q27" s="12"/>
      <c r="R27" s="13"/>
      <c r="S27" s="13"/>
    </row>
    <row r="28" spans="1:19">
      <c r="A28" s="4">
        <v>2020</v>
      </c>
      <c r="B28" s="5" t="s">
        <v>35</v>
      </c>
      <c r="C28" s="4"/>
      <c r="D28" s="6">
        <v>23</v>
      </c>
      <c r="E28" s="7">
        <v>483.1930419880411</v>
      </c>
      <c r="F28" s="5">
        <v>25</v>
      </c>
      <c r="G28" s="17">
        <v>0.1081</v>
      </c>
      <c r="H28" s="8">
        <f t="shared" si="0"/>
        <v>1201.3628602948666</v>
      </c>
      <c r="I28" s="9">
        <f t="shared" si="1"/>
        <v>20919.508917130705</v>
      </c>
      <c r="K28" s="10"/>
      <c r="L28" s="10"/>
      <c r="M28" s="10"/>
      <c r="N28" s="25"/>
      <c r="O28" s="10"/>
      <c r="P28" s="11"/>
      <c r="Q28" s="12"/>
      <c r="R28" s="13"/>
      <c r="S28" s="13"/>
    </row>
    <row r="29" spans="1:19">
      <c r="A29" s="4">
        <v>2020</v>
      </c>
      <c r="B29" s="5" t="s">
        <v>36</v>
      </c>
      <c r="C29" s="4"/>
      <c r="D29" s="6">
        <v>15</v>
      </c>
      <c r="E29" s="7">
        <v>738.25333862304683</v>
      </c>
      <c r="F29" s="5">
        <v>45</v>
      </c>
      <c r="G29" s="17">
        <v>0.1081</v>
      </c>
      <c r="H29" s="8">
        <f t="shared" si="0"/>
        <v>1197.0777885772704</v>
      </c>
      <c r="I29" s="9">
        <f t="shared" si="1"/>
        <v>29350.806187559807</v>
      </c>
      <c r="K29" s="10"/>
      <c r="L29" s="10"/>
      <c r="M29" s="10"/>
      <c r="N29" s="25"/>
      <c r="O29" s="10"/>
      <c r="P29" s="11"/>
      <c r="Q29" s="12"/>
      <c r="R29" s="13"/>
      <c r="S29" s="13"/>
    </row>
    <row r="30" spans="1:19">
      <c r="A30" s="4">
        <v>2020</v>
      </c>
      <c r="B30" s="5" t="s">
        <v>37</v>
      </c>
      <c r="C30" s="4"/>
      <c r="D30" s="6">
        <v>8</v>
      </c>
      <c r="E30" s="7">
        <v>201.40000152587891</v>
      </c>
      <c r="F30" s="5">
        <v>25</v>
      </c>
      <c r="G30" s="17">
        <v>0.1081</v>
      </c>
      <c r="H30" s="8">
        <f t="shared" si="0"/>
        <v>174.17072131958008</v>
      </c>
      <c r="I30" s="9">
        <f t="shared" si="1"/>
        <v>3032.8604938342714</v>
      </c>
      <c r="K30" s="10"/>
      <c r="L30" s="10"/>
      <c r="M30" s="10"/>
      <c r="N30" s="25"/>
      <c r="O30" s="10"/>
      <c r="P30" s="11"/>
      <c r="Q30" s="12"/>
      <c r="R30" s="13"/>
      <c r="S30" s="13"/>
    </row>
    <row r="31" spans="1:19">
      <c r="A31" s="4">
        <v>2020</v>
      </c>
      <c r="B31" s="5" t="s">
        <v>38</v>
      </c>
      <c r="C31" s="4"/>
      <c r="D31" s="6">
        <v>10</v>
      </c>
      <c r="E31" s="7">
        <v>3172</v>
      </c>
      <c r="F31" s="5">
        <v>15</v>
      </c>
      <c r="G31" s="17">
        <v>0.1081</v>
      </c>
      <c r="H31" s="8">
        <f t="shared" si="0"/>
        <v>3428.9319999999998</v>
      </c>
      <c r="I31" s="9">
        <f t="shared" si="1"/>
        <v>40934.367632969268</v>
      </c>
      <c r="K31" s="10"/>
      <c r="L31" s="10"/>
      <c r="M31" s="10"/>
      <c r="N31" s="25"/>
      <c r="O31" s="10"/>
      <c r="P31" s="11"/>
      <c r="Q31" s="12"/>
      <c r="R31" s="13"/>
      <c r="S31" s="13"/>
    </row>
    <row r="32" spans="1:19">
      <c r="A32" s="4">
        <v>2020</v>
      </c>
      <c r="B32" s="5" t="s">
        <v>39</v>
      </c>
      <c r="C32" s="4"/>
      <c r="D32" s="6">
        <v>1</v>
      </c>
      <c r="E32" s="7">
        <v>1225</v>
      </c>
      <c r="F32" s="5">
        <v>13</v>
      </c>
      <c r="G32" s="17">
        <v>0.1081</v>
      </c>
      <c r="H32" s="8">
        <f t="shared" si="0"/>
        <v>132.42250000000001</v>
      </c>
      <c r="I32" s="9">
        <f t="shared" si="1"/>
        <v>1408.3073726584469</v>
      </c>
      <c r="K32" s="10"/>
      <c r="L32" s="10"/>
      <c r="M32" s="10"/>
      <c r="N32" s="25"/>
      <c r="O32" s="10"/>
      <c r="P32" s="11"/>
      <c r="Q32" s="12"/>
      <c r="R32" s="13"/>
      <c r="S32" s="13"/>
    </row>
    <row r="33" spans="1:19" ht="29.1">
      <c r="A33" s="4">
        <v>2020</v>
      </c>
      <c r="B33" s="5" t="s">
        <v>40</v>
      </c>
      <c r="C33" s="4"/>
      <c r="D33" s="6">
        <v>2</v>
      </c>
      <c r="E33" s="7">
        <v>8471</v>
      </c>
      <c r="F33" s="5">
        <v>41</v>
      </c>
      <c r="G33" s="17">
        <v>0.1081</v>
      </c>
      <c r="H33" s="8">
        <f t="shared" si="0"/>
        <v>1831.4302</v>
      </c>
      <c r="I33" s="9">
        <f t="shared" si="1"/>
        <v>42878.176368616791</v>
      </c>
      <c r="K33" s="10"/>
      <c r="L33" s="10"/>
      <c r="M33" s="10"/>
      <c r="N33" s="25"/>
      <c r="O33" s="10"/>
      <c r="P33" s="11"/>
      <c r="Q33" s="12"/>
      <c r="R33" s="13"/>
      <c r="S33" s="13"/>
    </row>
    <row r="34" spans="1:19">
      <c r="A34" s="4">
        <v>2020</v>
      </c>
      <c r="B34" s="5" t="s">
        <v>41</v>
      </c>
      <c r="C34" s="4"/>
      <c r="D34" s="6">
        <v>2</v>
      </c>
      <c r="E34" s="7">
        <v>10.340000152587891</v>
      </c>
      <c r="F34" s="5">
        <v>15</v>
      </c>
      <c r="G34" s="17">
        <v>0.1081</v>
      </c>
      <c r="H34" s="8">
        <f t="shared" ref="H34:H65" si="2">E34*G34*D34</f>
        <v>2.2355080329895021</v>
      </c>
      <c r="I34" s="9">
        <f t="shared" si="1"/>
        <v>26.687349783795149</v>
      </c>
      <c r="K34" s="10"/>
      <c r="L34" s="10"/>
      <c r="M34" s="10"/>
      <c r="N34" s="25"/>
      <c r="O34" s="10"/>
      <c r="P34" s="11"/>
      <c r="Q34" s="12"/>
      <c r="R34" s="13"/>
      <c r="S34" s="13"/>
    </row>
    <row r="35" spans="1:19">
      <c r="A35" s="4">
        <v>2020</v>
      </c>
      <c r="B35" s="5" t="s">
        <v>42</v>
      </c>
      <c r="C35" s="4"/>
      <c r="D35" s="6">
        <v>22</v>
      </c>
      <c r="E35" s="7">
        <v>20.680000305175781</v>
      </c>
      <c r="F35" s="5">
        <v>15</v>
      </c>
      <c r="G35" s="17">
        <v>0.1081</v>
      </c>
      <c r="H35" s="8">
        <f t="shared" si="2"/>
        <v>49.181176725769049</v>
      </c>
      <c r="I35" s="9">
        <f t="shared" si="1"/>
        <v>587.12169524349338</v>
      </c>
      <c r="K35" s="10"/>
      <c r="L35" s="10"/>
      <c r="M35" s="10"/>
      <c r="N35" s="25"/>
      <c r="O35" s="10"/>
      <c r="P35" s="11"/>
      <c r="Q35" s="12"/>
      <c r="R35" s="13"/>
      <c r="S35" s="13"/>
    </row>
    <row r="36" spans="1:19">
      <c r="A36" s="4">
        <v>2020</v>
      </c>
      <c r="B36" s="5" t="s">
        <v>43</v>
      </c>
      <c r="C36" s="4"/>
      <c r="D36" s="6">
        <v>13</v>
      </c>
      <c r="E36" s="7">
        <v>20.680000305175781</v>
      </c>
      <c r="F36" s="5">
        <v>15</v>
      </c>
      <c r="G36" s="17">
        <v>0.1081</v>
      </c>
      <c r="H36" s="8">
        <f t="shared" si="2"/>
        <v>29.061604428863525</v>
      </c>
      <c r="I36" s="9">
        <f t="shared" si="1"/>
        <v>346.93554718933694</v>
      </c>
      <c r="K36" s="10"/>
      <c r="L36" s="10"/>
      <c r="M36" s="10"/>
      <c r="N36" s="25"/>
      <c r="O36" s="10"/>
      <c r="P36" s="11"/>
      <c r="Q36" s="12"/>
      <c r="R36" s="13"/>
      <c r="S36" s="13"/>
    </row>
    <row r="37" spans="1:19">
      <c r="A37" s="4">
        <v>2020</v>
      </c>
      <c r="B37" s="5" t="s">
        <v>44</v>
      </c>
      <c r="C37" s="4"/>
      <c r="D37" s="6">
        <v>14</v>
      </c>
      <c r="E37" s="7">
        <v>580</v>
      </c>
      <c r="F37" s="5">
        <v>15</v>
      </c>
      <c r="G37" s="17">
        <v>0.1081</v>
      </c>
      <c r="H37" s="8">
        <f t="shared" si="2"/>
        <v>877.77200000000005</v>
      </c>
      <c r="I37" s="9">
        <f t="shared" si="1"/>
        <v>10478.785156989612</v>
      </c>
      <c r="K37" s="10"/>
      <c r="L37" s="10"/>
      <c r="M37" s="10"/>
      <c r="N37" s="25"/>
      <c r="O37" s="10"/>
      <c r="P37" s="11"/>
      <c r="Q37" s="12"/>
      <c r="R37" s="13"/>
      <c r="S37" s="13"/>
    </row>
    <row r="38" spans="1:19">
      <c r="A38" s="4">
        <v>2020</v>
      </c>
      <c r="B38" s="5" t="s">
        <v>45</v>
      </c>
      <c r="C38" s="4"/>
      <c r="D38" s="6">
        <v>5</v>
      </c>
      <c r="E38" s="7">
        <v>580</v>
      </c>
      <c r="F38" s="5">
        <v>15</v>
      </c>
      <c r="G38" s="17">
        <v>0.1081</v>
      </c>
      <c r="H38" s="8">
        <f t="shared" si="2"/>
        <v>313.49</v>
      </c>
      <c r="I38" s="9">
        <f t="shared" si="1"/>
        <v>3742.4232703534331</v>
      </c>
      <c r="K38" s="10"/>
      <c r="L38" s="10"/>
      <c r="M38" s="10"/>
      <c r="N38" s="25"/>
      <c r="O38" s="10"/>
      <c r="P38" s="11"/>
      <c r="Q38" s="12"/>
      <c r="R38" s="13"/>
      <c r="S38" s="13"/>
    </row>
    <row r="39" spans="1:19">
      <c r="A39" s="4">
        <v>2020</v>
      </c>
      <c r="B39" s="20" t="s">
        <v>46</v>
      </c>
      <c r="C39" s="4"/>
      <c r="D39" s="6">
        <v>39</v>
      </c>
      <c r="E39" s="7">
        <v>155.05230769230769</v>
      </c>
      <c r="F39" s="20">
        <v>25</v>
      </c>
      <c r="G39" s="17">
        <v>0.1081</v>
      </c>
      <c r="H39" s="8">
        <f t="shared" si="2"/>
        <v>653.685024</v>
      </c>
      <c r="I39" s="9">
        <f t="shared" si="1"/>
        <v>11382.713866488612</v>
      </c>
      <c r="K39" s="22"/>
      <c r="L39" s="10"/>
      <c r="M39" s="10"/>
      <c r="N39" s="25"/>
      <c r="O39" s="14"/>
      <c r="P39" s="11"/>
      <c r="Q39" s="12"/>
      <c r="R39" s="13"/>
      <c r="S39" s="13"/>
    </row>
    <row r="40" spans="1:19">
      <c r="A40" s="4">
        <v>2020</v>
      </c>
      <c r="B40" s="20" t="s">
        <v>47</v>
      </c>
      <c r="C40" s="4"/>
      <c r="D40" s="6">
        <v>20</v>
      </c>
      <c r="E40" s="7">
        <v>394.29</v>
      </c>
      <c r="F40" s="20">
        <v>15</v>
      </c>
      <c r="G40" s="17">
        <v>0.1081</v>
      </c>
      <c r="H40" s="8">
        <f t="shared" si="2"/>
        <v>852.45498000000009</v>
      </c>
      <c r="I40" s="9">
        <f t="shared" si="1"/>
        <v>10176.552215639</v>
      </c>
      <c r="K40" s="22"/>
      <c r="L40" s="10"/>
      <c r="M40" s="10"/>
      <c r="N40" s="25"/>
      <c r="O40" s="14"/>
      <c r="P40" s="11"/>
      <c r="Q40" s="12"/>
      <c r="R40" s="13"/>
      <c r="S40" s="13"/>
    </row>
    <row r="41" spans="1:19">
      <c r="A41" s="4">
        <v>2020</v>
      </c>
      <c r="B41" s="21" t="s">
        <v>48</v>
      </c>
      <c r="C41" s="4"/>
      <c r="D41" s="6">
        <v>1</v>
      </c>
      <c r="E41" s="7">
        <v>8444</v>
      </c>
      <c r="F41" s="21">
        <v>15</v>
      </c>
      <c r="G41" s="17">
        <v>0.1081</v>
      </c>
      <c r="H41" s="8">
        <f t="shared" si="2"/>
        <v>912.79640000000006</v>
      </c>
      <c r="I41" s="9">
        <f t="shared" si="1"/>
        <v>10896.904170642892</v>
      </c>
      <c r="K41" s="23"/>
      <c r="L41" s="10"/>
      <c r="M41" s="10"/>
      <c r="N41" s="25"/>
      <c r="O41" s="15"/>
      <c r="P41" s="11"/>
      <c r="Q41" s="12"/>
      <c r="R41" s="13"/>
      <c r="S41" s="13"/>
    </row>
    <row r="42" spans="1:19">
      <c r="A42" s="4">
        <v>2020</v>
      </c>
      <c r="B42" s="21" t="s">
        <v>49</v>
      </c>
      <c r="C42" s="4"/>
      <c r="D42" s="6">
        <v>4</v>
      </c>
      <c r="E42" s="7">
        <v>10493.75</v>
      </c>
      <c r="F42" s="21">
        <v>15</v>
      </c>
      <c r="G42" s="17">
        <v>0.1081</v>
      </c>
      <c r="H42" s="8">
        <f t="shared" si="2"/>
        <v>4537.4975000000004</v>
      </c>
      <c r="I42" s="9">
        <f t="shared" si="1"/>
        <v>54168.350611408743</v>
      </c>
      <c r="K42" s="23"/>
      <c r="L42" s="10"/>
      <c r="M42" s="10"/>
      <c r="N42" s="25"/>
      <c r="O42" s="15"/>
      <c r="P42" s="11"/>
      <c r="Q42" s="12"/>
      <c r="R42" s="13"/>
      <c r="S42" s="13"/>
    </row>
    <row r="43" spans="1:19">
      <c r="A43" s="4">
        <v>2020</v>
      </c>
      <c r="B43" s="21" t="s">
        <v>50</v>
      </c>
      <c r="C43" s="4"/>
      <c r="D43" s="6">
        <v>48</v>
      </c>
      <c r="E43" s="7">
        <v>971.125</v>
      </c>
      <c r="F43" s="21">
        <v>45</v>
      </c>
      <c r="G43" s="17">
        <v>0.1081</v>
      </c>
      <c r="H43" s="8">
        <f t="shared" si="2"/>
        <v>5038.9733999999999</v>
      </c>
      <c r="I43" s="9">
        <f t="shared" si="1"/>
        <v>123549.14029726195</v>
      </c>
      <c r="K43" s="23"/>
      <c r="L43" s="10"/>
      <c r="M43" s="10"/>
      <c r="N43" s="25"/>
      <c r="O43" s="15"/>
      <c r="P43" s="11"/>
      <c r="Q43" s="12"/>
      <c r="R43" s="13"/>
      <c r="S43" s="13"/>
    </row>
    <row r="44" spans="1:19">
      <c r="A44" s="4">
        <v>2020</v>
      </c>
      <c r="B44" s="21" t="s">
        <v>51</v>
      </c>
      <c r="C44" s="4"/>
      <c r="D44" s="6">
        <v>1</v>
      </c>
      <c r="E44" s="7">
        <v>2579</v>
      </c>
      <c r="F44" s="21">
        <v>15</v>
      </c>
      <c r="G44" s="17">
        <v>0.1081</v>
      </c>
      <c r="H44" s="8">
        <f t="shared" si="2"/>
        <v>278.78989999999999</v>
      </c>
      <c r="I44" s="9">
        <f t="shared" si="1"/>
        <v>3328.175729048794</v>
      </c>
      <c r="K44" s="23"/>
      <c r="L44" s="10"/>
      <c r="M44" s="10"/>
      <c r="N44" s="25"/>
      <c r="O44" s="15"/>
      <c r="P44" s="11"/>
      <c r="Q44" s="12"/>
      <c r="R44" s="13"/>
      <c r="S44" s="13"/>
    </row>
    <row r="45" spans="1:19">
      <c r="A45" s="4">
        <v>2020</v>
      </c>
      <c r="B45" s="5" t="s">
        <v>52</v>
      </c>
      <c r="C45" s="4"/>
      <c r="D45" s="6">
        <v>76</v>
      </c>
      <c r="E45" s="7">
        <v>133.10526315789474</v>
      </c>
      <c r="F45" s="5">
        <v>15</v>
      </c>
      <c r="G45" s="17">
        <v>0.1081</v>
      </c>
      <c r="H45" s="8">
        <f t="shared" si="2"/>
        <v>1093.5396000000001</v>
      </c>
      <c r="I45" s="9">
        <f t="shared" si="1"/>
        <v>13054.604759619078</v>
      </c>
      <c r="K45" s="10"/>
      <c r="L45" s="10"/>
      <c r="M45" s="10"/>
      <c r="N45" s="25"/>
      <c r="O45" s="10"/>
      <c r="P45" s="11"/>
      <c r="Q45" s="12"/>
      <c r="R45" s="13"/>
      <c r="S45" s="13"/>
    </row>
    <row r="46" spans="1:19">
      <c r="A46" s="4">
        <v>2020</v>
      </c>
      <c r="B46" s="5" t="s">
        <v>53</v>
      </c>
      <c r="C46" s="4"/>
      <c r="D46" s="6">
        <v>1</v>
      </c>
      <c r="E46" s="7">
        <v>502</v>
      </c>
      <c r="F46" s="5">
        <v>11</v>
      </c>
      <c r="G46" s="17">
        <v>0.1081</v>
      </c>
      <c r="H46" s="8">
        <f t="shared" si="2"/>
        <v>54.266199999999998</v>
      </c>
      <c r="I46" s="9">
        <f t="shared" si="1"/>
        <v>502.10475066120813</v>
      </c>
      <c r="K46" s="10"/>
      <c r="L46" s="10"/>
      <c r="M46" s="10"/>
      <c r="N46" s="25"/>
      <c r="O46" s="10"/>
      <c r="P46" s="11"/>
      <c r="Q46" s="12"/>
      <c r="R46" s="13"/>
      <c r="S46" s="13"/>
    </row>
    <row r="47" spans="1:19">
      <c r="A47" s="4">
        <v>2020</v>
      </c>
      <c r="B47" s="5" t="s">
        <v>54</v>
      </c>
      <c r="C47" s="4"/>
      <c r="D47" s="6">
        <v>58</v>
      </c>
      <c r="E47" s="7">
        <v>618.34654498922418</v>
      </c>
      <c r="F47" s="5">
        <v>45</v>
      </c>
      <c r="G47" s="17">
        <v>0.1081</v>
      </c>
      <c r="H47" s="8">
        <f t="shared" si="2"/>
        <v>3876.9091677734377</v>
      </c>
      <c r="I47" s="9">
        <f t="shared" si="1"/>
        <v>95056.821432909652</v>
      </c>
      <c r="K47" s="10"/>
      <c r="L47" s="10"/>
      <c r="M47" s="10"/>
      <c r="N47" s="25"/>
      <c r="O47" s="10"/>
      <c r="P47" s="11"/>
      <c r="Q47" s="12"/>
      <c r="R47" s="13"/>
      <c r="S47" s="13"/>
    </row>
    <row r="48" spans="1:19">
      <c r="A48" s="4">
        <v>2020</v>
      </c>
      <c r="B48" s="5" t="s">
        <v>55</v>
      </c>
      <c r="C48" s="4"/>
      <c r="D48" s="6">
        <v>3</v>
      </c>
      <c r="E48" s="7">
        <v>74.806666056315109</v>
      </c>
      <c r="F48" s="5">
        <v>25</v>
      </c>
      <c r="G48" s="17">
        <v>0.1081</v>
      </c>
      <c r="H48" s="8">
        <f t="shared" si="2"/>
        <v>24.259801802062992</v>
      </c>
      <c r="I48" s="9">
        <f t="shared" si="1"/>
        <v>422.43951174045526</v>
      </c>
      <c r="K48" s="10"/>
      <c r="L48" s="10"/>
      <c r="M48" s="10"/>
      <c r="N48" s="25"/>
      <c r="O48" s="10"/>
      <c r="P48" s="11"/>
      <c r="Q48" s="12"/>
      <c r="R48" s="13"/>
      <c r="S48" s="13"/>
    </row>
    <row r="49" spans="1:19">
      <c r="A49" s="4">
        <v>2020</v>
      </c>
      <c r="B49" s="5" t="s">
        <v>56</v>
      </c>
      <c r="C49" s="4"/>
      <c r="D49" s="6">
        <v>11</v>
      </c>
      <c r="E49" s="7">
        <v>985.86818174882364</v>
      </c>
      <c r="F49" s="5">
        <v>45</v>
      </c>
      <c r="G49" s="17">
        <v>0.1081</v>
      </c>
      <c r="H49" s="8">
        <f t="shared" si="2"/>
        <v>1172.2958549175262</v>
      </c>
      <c r="I49" s="9">
        <f t="shared" si="1"/>
        <v>28743.185079941897</v>
      </c>
      <c r="K49" s="10"/>
      <c r="L49" s="10"/>
      <c r="M49" s="10"/>
      <c r="N49" s="25"/>
      <c r="O49" s="10"/>
      <c r="P49" s="11"/>
      <c r="Q49" s="12"/>
      <c r="R49" s="13"/>
      <c r="S49" s="13"/>
    </row>
    <row r="50" spans="1:19">
      <c r="A50" s="4">
        <v>2020</v>
      </c>
      <c r="B50" s="5" t="s">
        <v>57</v>
      </c>
      <c r="C50" s="4"/>
      <c r="D50" s="6">
        <v>78</v>
      </c>
      <c r="E50" s="7">
        <v>337.44807825333032</v>
      </c>
      <c r="F50" s="5">
        <v>45</v>
      </c>
      <c r="G50" s="17">
        <v>0.1081</v>
      </c>
      <c r="H50" s="8">
        <f t="shared" si="2"/>
        <v>2845.2947062164308</v>
      </c>
      <c r="I50" s="9">
        <f t="shared" si="1"/>
        <v>69762.962996667251</v>
      </c>
      <c r="K50" s="10"/>
      <c r="L50" s="10"/>
      <c r="M50" s="10"/>
      <c r="N50" s="25"/>
      <c r="O50" s="10"/>
      <c r="P50" s="11"/>
      <c r="Q50" s="12"/>
      <c r="R50" s="13"/>
      <c r="S50" s="13"/>
    </row>
    <row r="51" spans="1:19">
      <c r="A51" s="4">
        <v>2020</v>
      </c>
      <c r="B51" s="5" t="s">
        <v>58</v>
      </c>
      <c r="C51" s="4"/>
      <c r="D51" s="6">
        <v>15</v>
      </c>
      <c r="E51" s="7">
        <v>1662.1</v>
      </c>
      <c r="F51" s="5">
        <v>45</v>
      </c>
      <c r="G51" s="17">
        <v>0.1081</v>
      </c>
      <c r="H51" s="8">
        <f t="shared" si="2"/>
        <v>2695.0951500000001</v>
      </c>
      <c r="I51" s="9">
        <f t="shared" si="1"/>
        <v>66080.263253983489</v>
      </c>
      <c r="K51" s="10"/>
      <c r="L51" s="10"/>
      <c r="M51" s="10"/>
      <c r="N51" s="25"/>
      <c r="O51" s="10"/>
      <c r="P51" s="11"/>
      <c r="Q51" s="12"/>
      <c r="R51" s="13"/>
      <c r="S51" s="13"/>
    </row>
    <row r="52" spans="1:19">
      <c r="A52" s="4">
        <v>2020</v>
      </c>
      <c r="B52" s="5" t="s">
        <v>59</v>
      </c>
      <c r="C52" s="4"/>
      <c r="D52" s="6">
        <v>13</v>
      </c>
      <c r="E52" s="7">
        <v>843.23078801081726</v>
      </c>
      <c r="F52" s="5">
        <v>45</v>
      </c>
      <c r="G52" s="17">
        <v>0.1081</v>
      </c>
      <c r="H52" s="8">
        <f t="shared" si="2"/>
        <v>1184.9922263916017</v>
      </c>
      <c r="I52" s="9">
        <f t="shared" si="1"/>
        <v>29054.483762430817</v>
      </c>
      <c r="K52" s="10"/>
      <c r="L52" s="10"/>
      <c r="M52" s="10"/>
      <c r="N52" s="25"/>
      <c r="O52" s="10"/>
      <c r="P52" s="11"/>
      <c r="Q52" s="12"/>
      <c r="R52" s="13"/>
      <c r="S52" s="13"/>
    </row>
    <row r="53" spans="1:19">
      <c r="A53" s="4">
        <v>2020</v>
      </c>
      <c r="B53" s="5" t="s">
        <v>60</v>
      </c>
      <c r="C53" s="4"/>
      <c r="D53" s="6">
        <v>5</v>
      </c>
      <c r="E53" s="7">
        <v>1205.583984375</v>
      </c>
      <c r="F53" s="5">
        <v>45</v>
      </c>
      <c r="G53" s="17">
        <v>0.1081</v>
      </c>
      <c r="H53" s="8">
        <f t="shared" si="2"/>
        <v>651.61814355468755</v>
      </c>
      <c r="I53" s="9">
        <f t="shared" si="1"/>
        <v>15976.837948435981</v>
      </c>
      <c r="K53" s="10"/>
      <c r="L53" s="10"/>
      <c r="M53" s="10"/>
      <c r="N53" s="25"/>
      <c r="O53" s="10"/>
      <c r="P53" s="11"/>
      <c r="Q53" s="12"/>
      <c r="R53" s="13"/>
      <c r="S53" s="13"/>
    </row>
    <row r="54" spans="1:19">
      <c r="A54" s="4">
        <v>2020</v>
      </c>
      <c r="B54" s="5" t="s">
        <v>61</v>
      </c>
      <c r="C54" s="4"/>
      <c r="D54" s="6">
        <v>2</v>
      </c>
      <c r="E54" s="7">
        <v>655.34002685546875</v>
      </c>
      <c r="F54" s="5">
        <v>45</v>
      </c>
      <c r="G54" s="17">
        <v>0.1081</v>
      </c>
      <c r="H54" s="8">
        <f t="shared" si="2"/>
        <v>141.68451380615235</v>
      </c>
      <c r="I54" s="9">
        <f t="shared" si="1"/>
        <v>3473.9218655501668</v>
      </c>
      <c r="K54" s="10"/>
      <c r="L54" s="10"/>
      <c r="M54" s="10"/>
      <c r="N54" s="25"/>
      <c r="O54" s="10"/>
      <c r="P54" s="11"/>
      <c r="Q54" s="12"/>
      <c r="R54" s="13"/>
      <c r="S54" s="13"/>
    </row>
    <row r="55" spans="1:19">
      <c r="A55" s="4">
        <v>2020</v>
      </c>
      <c r="B55" s="5" t="s">
        <v>62</v>
      </c>
      <c r="C55" s="4"/>
      <c r="D55" s="6">
        <v>2</v>
      </c>
      <c r="E55" s="7">
        <v>954.79998779296875</v>
      </c>
      <c r="F55" s="5">
        <v>45</v>
      </c>
      <c r="G55" s="17">
        <v>0.1081</v>
      </c>
      <c r="H55" s="8">
        <f t="shared" si="2"/>
        <v>206.42775736083985</v>
      </c>
      <c r="I55" s="9">
        <f t="shared" si="1"/>
        <v>5061.3428432512774</v>
      </c>
      <c r="K55" s="10"/>
      <c r="L55" s="10"/>
      <c r="M55" s="10"/>
      <c r="N55" s="25"/>
      <c r="O55" s="10"/>
      <c r="P55" s="11"/>
      <c r="Q55" s="12"/>
      <c r="R55" s="13"/>
      <c r="S55" s="13"/>
    </row>
    <row r="56" spans="1:19">
      <c r="E56" s="16"/>
      <c r="G56" s="19"/>
      <c r="H56" s="18"/>
      <c r="I56" s="18"/>
    </row>
    <row r="58" spans="1:19">
      <c r="F58" s="16"/>
      <c r="H58" s="18"/>
    </row>
  </sheetData>
  <autoFilter ref="A1:I55" xr:uid="{00000000-0009-0000-0000-000000000000}"/>
  <pageMargins left="0.7" right="0.7" top="0.75" bottom="0.75" header="0.3" footer="0.3"/>
  <pageSetup orientation="portrait" horizontalDpi="90" verticalDpi="90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Pending</CaseStatus>
    <OpenedDate xmlns="dc463f71-b30c-4ab2-9473-d307f9d35888">2020-07-08T07:00:00+00:00</OpenedDate>
    <SignificantOrder xmlns="dc463f71-b30c-4ab2-9473-d307f9d35888">false</SignificantOrder>
    <Date1 xmlns="dc463f71-b30c-4ab2-9473-d307f9d35888">2022-03-30T07:00:00+00:00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Energy;Avista Corporation</CaseCompanyNames>
    <Nickname xmlns="http://schemas.microsoft.com/sharepoint/v3" xsi:nil="true"/>
    <DocketNumber xmlns="dc463f71-b30c-4ab2-9473-d307f9d35888">200629</DocketNumber>
    <DelegatedOrder xmlns="dc463f71-b30c-4ab2-9473-d307f9d35888">false</Delegated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3B43D01B5C61746B0B19C44B436F8B1" ma:contentTypeVersion="52" ma:contentTypeDescription="" ma:contentTypeScope="" ma:versionID="2a177d29beb415b12e3b798c54ffe25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7BB0700D-E01F-43A5-9244-19CC670ECD70}"/>
</file>

<file path=customXml/itemProps2.xml><?xml version="1.0" encoding="utf-8"?>
<ds:datastoreItem xmlns:ds="http://schemas.openxmlformats.org/officeDocument/2006/customXml" ds:itemID="{DDAB7CBD-97EF-469B-BBE1-F06FE9577933}"/>
</file>

<file path=customXml/itemProps3.xml><?xml version="1.0" encoding="utf-8"?>
<ds:datastoreItem xmlns:ds="http://schemas.openxmlformats.org/officeDocument/2006/customXml" ds:itemID="{0F3BDD2E-C054-4CD1-B610-941E4F1BF2CF}"/>
</file>

<file path=customXml/itemProps4.xml><?xml version="1.0" encoding="utf-8"?>
<ds:datastoreItem xmlns:ds="http://schemas.openxmlformats.org/officeDocument/2006/customXml" ds:itemID="{409D3CBC-172A-4143-B2CB-1AF304C2EE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Puget Sound Energy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Dave Henson</dc:creator>
  <cp:keywords/>
  <dc:description/>
  <cp:lastModifiedBy>Weaver, Patrick</cp:lastModifiedBy>
  <cp:revision/>
  <dcterms:created xsi:type="dcterms:W3CDTF">2022-01-11T22:26:38Z</dcterms:created>
  <dcterms:modified xsi:type="dcterms:W3CDTF">2022-01-21T17:43:11Z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0x0101006E56B4D1795A2E4DB2F0B01679ED314A00A3B43D01B5C61746B0B19C44B436F8B1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