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ue-160228/Staffs Testimony and Exhibits/"/>
    </mc:Choice>
  </mc:AlternateContent>
  <bookViews>
    <workbookView xWindow="0" yWindow="0" windowWidth="28800" windowHeight="11220" firstSheet="2"/>
  </bookViews>
  <sheets>
    <sheet name="CSH-9 Pg 1 - Distribution Plant" sheetId="4" r:id="rId1"/>
    <sheet name="CSH-9 Pg 2 - Intangible Plant" sheetId="2" r:id="rId2"/>
    <sheet name="CSH-9 Pg 3 - UG Storage Plant" sheetId="3" r:id="rId3"/>
    <sheet name="CSH-9 Pg 4 - General Plant" sheetId="5" r:id="rId4"/>
    <sheet name="Total Gas Plant by FERC Acct" sheetId="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5" l="1"/>
  <c r="L9" i="5"/>
  <c r="L10" i="5"/>
  <c r="L11" i="5"/>
  <c r="L12" i="5"/>
  <c r="L13" i="5"/>
  <c r="L14" i="5"/>
  <c r="L15" i="5"/>
  <c r="L16" i="5"/>
  <c r="L7" i="5"/>
  <c r="E22" i="5"/>
  <c r="F22" i="5"/>
  <c r="G22" i="5"/>
  <c r="H22" i="5"/>
  <c r="I22" i="5"/>
  <c r="J22" i="5"/>
  <c r="K22" i="5"/>
  <c r="E23" i="5"/>
  <c r="F23" i="5"/>
  <c r="G23" i="5"/>
  <c r="H23" i="5"/>
  <c r="I23" i="5"/>
  <c r="J23" i="5"/>
  <c r="K23" i="5"/>
  <c r="E24" i="5"/>
  <c r="F24" i="5"/>
  <c r="G24" i="5"/>
  <c r="H24" i="5"/>
  <c r="I24" i="5"/>
  <c r="J24" i="5"/>
  <c r="K24" i="5"/>
  <c r="E25" i="5"/>
  <c r="L25" i="5" s="1"/>
  <c r="F25" i="5"/>
  <c r="G25" i="5"/>
  <c r="H25" i="5"/>
  <c r="I25" i="5"/>
  <c r="J25" i="5"/>
  <c r="K25" i="5"/>
  <c r="E26" i="5"/>
  <c r="F26" i="5"/>
  <c r="G26" i="5"/>
  <c r="H26" i="5"/>
  <c r="I26" i="5"/>
  <c r="J26" i="5"/>
  <c r="K26" i="5"/>
  <c r="E27" i="5"/>
  <c r="F27" i="5"/>
  <c r="G27" i="5"/>
  <c r="H27" i="5"/>
  <c r="I27" i="5"/>
  <c r="J27" i="5"/>
  <c r="K27" i="5"/>
  <c r="E28" i="5"/>
  <c r="F28" i="5"/>
  <c r="G28" i="5"/>
  <c r="H28" i="5"/>
  <c r="I28" i="5"/>
  <c r="J28" i="5"/>
  <c r="K28" i="5"/>
  <c r="E29" i="5"/>
  <c r="L29" i="5" s="1"/>
  <c r="F29" i="5"/>
  <c r="G29" i="5"/>
  <c r="H29" i="5"/>
  <c r="I29" i="5"/>
  <c r="J29" i="5"/>
  <c r="K29" i="5"/>
  <c r="E30" i="5"/>
  <c r="F30" i="5"/>
  <c r="G30" i="5"/>
  <c r="H30" i="5"/>
  <c r="I30" i="5"/>
  <c r="J30" i="5"/>
  <c r="K30" i="5"/>
  <c r="E31" i="5"/>
  <c r="F31" i="5"/>
  <c r="G31" i="5"/>
  <c r="H31" i="5"/>
  <c r="I31" i="5"/>
  <c r="J31" i="5"/>
  <c r="K31" i="5"/>
  <c r="D23" i="5"/>
  <c r="L23" i="5" s="1"/>
  <c r="D24" i="5"/>
  <c r="L24" i="5" s="1"/>
  <c r="D25" i="5"/>
  <c r="D26" i="5"/>
  <c r="L26" i="5" s="1"/>
  <c r="D27" i="5"/>
  <c r="L27" i="5" s="1"/>
  <c r="D28" i="5"/>
  <c r="L28" i="5" s="1"/>
  <c r="D29" i="5"/>
  <c r="D30" i="5"/>
  <c r="L30" i="5" s="1"/>
  <c r="D31" i="5"/>
  <c r="L31" i="5" s="1"/>
  <c r="D22" i="5"/>
  <c r="L22" i="5" s="1"/>
  <c r="L8" i="3"/>
  <c r="L9" i="3"/>
  <c r="L10" i="3"/>
  <c r="L11" i="3"/>
  <c r="L12" i="3"/>
  <c r="L13" i="3"/>
  <c r="L14" i="3"/>
  <c r="L7" i="3"/>
  <c r="E19" i="3"/>
  <c r="F19" i="3"/>
  <c r="G19" i="3"/>
  <c r="H19" i="3"/>
  <c r="I19" i="3"/>
  <c r="J19" i="3"/>
  <c r="K19" i="3"/>
  <c r="E20" i="3"/>
  <c r="F20" i="3"/>
  <c r="G20" i="3"/>
  <c r="H20" i="3"/>
  <c r="I20" i="3"/>
  <c r="J20" i="3"/>
  <c r="K20" i="3"/>
  <c r="E21" i="3"/>
  <c r="F21" i="3"/>
  <c r="G21" i="3"/>
  <c r="H21" i="3"/>
  <c r="I21" i="3"/>
  <c r="J21" i="3"/>
  <c r="K21" i="3"/>
  <c r="E22" i="3"/>
  <c r="F22" i="3"/>
  <c r="G22" i="3"/>
  <c r="H22" i="3"/>
  <c r="I22" i="3"/>
  <c r="J22" i="3"/>
  <c r="K22" i="3"/>
  <c r="E23" i="3"/>
  <c r="F23" i="3"/>
  <c r="G23" i="3"/>
  <c r="H23" i="3"/>
  <c r="I23" i="3"/>
  <c r="J23" i="3"/>
  <c r="K23" i="3"/>
  <c r="E24" i="3"/>
  <c r="F24" i="3"/>
  <c r="G24" i="3"/>
  <c r="H24" i="3"/>
  <c r="I24" i="3"/>
  <c r="J24" i="3"/>
  <c r="K24" i="3"/>
  <c r="E25" i="3"/>
  <c r="F25" i="3"/>
  <c r="G25" i="3"/>
  <c r="H25" i="3"/>
  <c r="I25" i="3"/>
  <c r="J25" i="3"/>
  <c r="K25" i="3"/>
  <c r="E26" i="3"/>
  <c r="F26" i="3"/>
  <c r="G26" i="3"/>
  <c r="H26" i="3"/>
  <c r="I26" i="3"/>
  <c r="J26" i="3"/>
  <c r="K26" i="3"/>
  <c r="D20" i="3"/>
  <c r="D21" i="3"/>
  <c r="D22" i="3"/>
  <c r="D23" i="3"/>
  <c r="D24" i="3"/>
  <c r="D25" i="3"/>
  <c r="D26" i="3"/>
  <c r="D19" i="3"/>
  <c r="L24" i="3"/>
  <c r="L7" i="2"/>
  <c r="E13" i="2"/>
  <c r="F13" i="2"/>
  <c r="G13" i="2"/>
  <c r="H13" i="2"/>
  <c r="I13" i="2"/>
  <c r="J13" i="2"/>
  <c r="K13" i="2"/>
  <c r="D13" i="2"/>
  <c r="L13" i="2" s="1"/>
  <c r="L8" i="4"/>
  <c r="L9" i="4"/>
  <c r="L10" i="4"/>
  <c r="L11" i="4"/>
  <c r="L12" i="4"/>
  <c r="L13" i="4"/>
  <c r="L17" i="4"/>
  <c r="L7" i="4"/>
  <c r="D25" i="4"/>
  <c r="L25" i="4" s="1"/>
  <c r="E25" i="4"/>
  <c r="F25" i="4"/>
  <c r="G25" i="4"/>
  <c r="H25" i="4"/>
  <c r="I25" i="4"/>
  <c r="J25" i="4"/>
  <c r="K25" i="4"/>
  <c r="D26" i="4"/>
  <c r="L26" i="4" s="1"/>
  <c r="E26" i="4"/>
  <c r="F26" i="4"/>
  <c r="G26" i="4"/>
  <c r="H26" i="4"/>
  <c r="I26" i="4"/>
  <c r="J26" i="4"/>
  <c r="K26" i="4"/>
  <c r="D27" i="4"/>
  <c r="L27" i="4" s="1"/>
  <c r="E27" i="4"/>
  <c r="F27" i="4"/>
  <c r="G27" i="4"/>
  <c r="H27" i="4"/>
  <c r="I27" i="4"/>
  <c r="J27" i="4"/>
  <c r="K27" i="4"/>
  <c r="D28" i="4"/>
  <c r="L28" i="4" s="1"/>
  <c r="E28" i="4"/>
  <c r="F28" i="4"/>
  <c r="G28" i="4"/>
  <c r="H28" i="4"/>
  <c r="I28" i="4"/>
  <c r="J28" i="4"/>
  <c r="K28" i="4"/>
  <c r="D29" i="4"/>
  <c r="L29" i="4" s="1"/>
  <c r="E29" i="4"/>
  <c r="F29" i="4"/>
  <c r="G29" i="4"/>
  <c r="H29" i="4"/>
  <c r="I29" i="4"/>
  <c r="J29" i="4"/>
  <c r="K29" i="4"/>
  <c r="D30" i="4"/>
  <c r="L30" i="4" s="1"/>
  <c r="E30" i="4"/>
  <c r="F30" i="4"/>
  <c r="G30" i="4"/>
  <c r="H30" i="4"/>
  <c r="I30" i="4"/>
  <c r="J30" i="4"/>
  <c r="K30" i="4"/>
  <c r="D34" i="4"/>
  <c r="L34" i="4" s="1"/>
  <c r="E34" i="4"/>
  <c r="F34" i="4"/>
  <c r="G34" i="4"/>
  <c r="H34" i="4"/>
  <c r="I34" i="4"/>
  <c r="J34" i="4"/>
  <c r="K34" i="4"/>
  <c r="E24" i="4"/>
  <c r="F24" i="4"/>
  <c r="G24" i="4"/>
  <c r="H24" i="4"/>
  <c r="I24" i="4"/>
  <c r="J24" i="4"/>
  <c r="K24" i="4"/>
  <c r="D24" i="4"/>
  <c r="L24" i="4" s="1"/>
  <c r="L25" i="3" l="1"/>
  <c r="L20" i="3"/>
  <c r="L26" i="3"/>
  <c r="L22" i="3"/>
  <c r="L21" i="3"/>
  <c r="L19" i="3"/>
  <c r="L23" i="3"/>
  <c r="L36" i="1"/>
  <c r="K36" i="1"/>
  <c r="J36" i="1"/>
  <c r="I36" i="1"/>
  <c r="H36" i="1"/>
  <c r="G36" i="1"/>
  <c r="F36" i="1"/>
  <c r="E36" i="1"/>
  <c r="D36" i="1"/>
  <c r="L38" i="1" l="1"/>
  <c r="L42" i="1" s="1"/>
  <c r="K38" i="1"/>
  <c r="K42" i="1" s="1"/>
  <c r="J38" i="1"/>
  <c r="J42" i="1" s="1"/>
  <c r="I38" i="1"/>
  <c r="I42" i="1" s="1"/>
  <c r="H38" i="1"/>
  <c r="H42" i="1" s="1"/>
  <c r="G38" i="1"/>
  <c r="G42" i="1" s="1"/>
  <c r="F38" i="1"/>
  <c r="F42" i="1" s="1"/>
  <c r="E38" i="1"/>
  <c r="E42" i="1" s="1"/>
  <c r="D38" i="1"/>
  <c r="D42" i="1" s="1"/>
  <c r="K17" i="5"/>
  <c r="J17" i="5"/>
  <c r="I17" i="5"/>
  <c r="I32" i="5" s="1"/>
  <c r="H17" i="5"/>
  <c r="G17" i="5"/>
  <c r="G32" i="5" s="1"/>
  <c r="F17" i="5"/>
  <c r="E17" i="5"/>
  <c r="E32" i="5" s="1"/>
  <c r="D17" i="5"/>
  <c r="C17" i="5"/>
  <c r="K19" i="4"/>
  <c r="J19" i="4"/>
  <c r="I19" i="4"/>
  <c r="I36" i="4" s="1"/>
  <c r="H19" i="4"/>
  <c r="G19" i="4"/>
  <c r="F19" i="4"/>
  <c r="E19" i="4"/>
  <c r="D19" i="4"/>
  <c r="C19" i="4"/>
  <c r="K15" i="3"/>
  <c r="J15" i="3"/>
  <c r="I15" i="3"/>
  <c r="H15" i="3"/>
  <c r="G15" i="3"/>
  <c r="G27" i="3" s="1"/>
  <c r="F15" i="3"/>
  <c r="E15" i="3"/>
  <c r="D15" i="3"/>
  <c r="C15" i="3"/>
  <c r="F32" i="5" l="1"/>
  <c r="J32" i="5"/>
  <c r="K32" i="5"/>
  <c r="L17" i="5"/>
  <c r="D32" i="5"/>
  <c r="L32" i="5" s="1"/>
  <c r="H32" i="5"/>
  <c r="L15" i="3"/>
  <c r="K27" i="3"/>
  <c r="D27" i="3"/>
  <c r="H27" i="3"/>
  <c r="E27" i="3"/>
  <c r="I27" i="3"/>
  <c r="F27" i="3"/>
  <c r="J27" i="3"/>
  <c r="G36" i="4"/>
  <c r="F36" i="4"/>
  <c r="J36" i="4"/>
  <c r="K36" i="4"/>
  <c r="L19" i="4"/>
  <c r="D36" i="4"/>
  <c r="H36" i="4"/>
  <c r="E36" i="4"/>
  <c r="L27" i="3" l="1"/>
  <c r="L36" i="4"/>
</calcChain>
</file>

<file path=xl/sharedStrings.xml><?xml version="1.0" encoding="utf-8"?>
<sst xmlns="http://schemas.openxmlformats.org/spreadsheetml/2006/main" count="289" uniqueCount="72">
  <si>
    <t>Natural Gas</t>
  </si>
  <si>
    <t>Year</t>
  </si>
  <si>
    <t>Functional Group</t>
  </si>
  <si>
    <t>Account</t>
  </si>
  <si>
    <t>Account Description</t>
  </si>
  <si>
    <t>DISTRIBUTION PLANT</t>
  </si>
  <si>
    <t>Land &amp; Land Rights</t>
  </si>
  <si>
    <t>Structures &amp; Improvements</t>
  </si>
  <si>
    <t>Mains</t>
  </si>
  <si>
    <t>Measuring &amp; Reg Station Equip-General</t>
  </si>
  <si>
    <t>Measuring &amp; Reg Station Equip-City Gate</t>
  </si>
  <si>
    <t>Services</t>
  </si>
  <si>
    <t>Meters</t>
  </si>
  <si>
    <t>Meter Installations</t>
  </si>
  <si>
    <t>House Regulators</t>
  </si>
  <si>
    <t>House Regulator Installations</t>
  </si>
  <si>
    <t>Industrial Measuring &amp; Reg Sta Equip</t>
  </si>
  <si>
    <t>Other Equipment</t>
  </si>
  <si>
    <t>GENERAL PLANT</t>
  </si>
  <si>
    <t>Stores Equipment</t>
  </si>
  <si>
    <t>Tools, Shop &amp; Garage Equipment</t>
  </si>
  <si>
    <t>Laboratory Equipment</t>
  </si>
  <si>
    <t>Miscellaneous Equipment</t>
  </si>
  <si>
    <t>389XXX</t>
  </si>
  <si>
    <t>390XXX</t>
  </si>
  <si>
    <t>391XXX</t>
  </si>
  <si>
    <t>Office Furniture &amp; Equipment</t>
  </si>
  <si>
    <t>392XXX</t>
  </si>
  <si>
    <t>Transportation Equipment</t>
  </si>
  <si>
    <t>396XXX</t>
  </si>
  <si>
    <t>Power Operated Equipment</t>
  </si>
  <si>
    <t>397XXX</t>
  </si>
  <si>
    <t>Communications Equipment</t>
  </si>
  <si>
    <t>INTANGIBLE PLANT</t>
  </si>
  <si>
    <t>303XXX</t>
  </si>
  <si>
    <t>Misc Intangible Plant</t>
  </si>
  <si>
    <t>UNDERGROUND STORAGE PLANT</t>
  </si>
  <si>
    <t>Lines</t>
  </si>
  <si>
    <t>Compressor Station Equipment</t>
  </si>
  <si>
    <t>Measuring &amp; Regulating Equipment</t>
  </si>
  <si>
    <t>Purification Equipment</t>
  </si>
  <si>
    <t>350XXX</t>
  </si>
  <si>
    <t>351XXX</t>
  </si>
  <si>
    <t>352XXX</t>
  </si>
  <si>
    <t>Wells</t>
  </si>
  <si>
    <t>Grand Total</t>
  </si>
  <si>
    <t>Service:</t>
  </si>
  <si>
    <t>Total Underground Storage Plant</t>
  </si>
  <si>
    <t>Total Distribution Plant</t>
  </si>
  <si>
    <t>Total General Plant</t>
  </si>
  <si>
    <t>immaterial</t>
  </si>
  <si>
    <t>Grand total ('000s)</t>
  </si>
  <si>
    <t>Per "Cost Trends" Tab in December Attrition Model</t>
  </si>
  <si>
    <t>Difference</t>
  </si>
  <si>
    <t>2007-8</t>
  </si>
  <si>
    <t>2008-9</t>
  </si>
  <si>
    <t>2009-10</t>
  </si>
  <si>
    <t>2010-11</t>
  </si>
  <si>
    <t>2011-12</t>
  </si>
  <si>
    <t>2012-13</t>
  </si>
  <si>
    <t>2013-14</t>
  </si>
  <si>
    <t>2014-15</t>
  </si>
  <si>
    <t>Avg Yr-Yr Growth</t>
  </si>
  <si>
    <t>Total % Change</t>
  </si>
  <si>
    <t>-</t>
  </si>
  <si>
    <t>N/A</t>
  </si>
  <si>
    <t>Note: Intangible Plant is treated as part of General plant in the Attrition Studies and the modified historical test year.</t>
  </si>
  <si>
    <t>Growth in types of plant, by FERC account - Natural Gas Distribution Plant</t>
  </si>
  <si>
    <t>Avista Utilities</t>
  </si>
  <si>
    <t>Growth in types of plant, by FERC account - Natural Gas Intangible Plant</t>
  </si>
  <si>
    <t>Growth in types of plant, by FERC account - Natural Gas Underground Storage Plant</t>
  </si>
  <si>
    <t>Growth in types of plant, by FERC account - Natural Gas General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</si>
</sst>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41" fontId="0" fillId="0" borderId="0" xfId="0" applyNumberForma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41" fontId="0" fillId="0" borderId="2" xfId="0" applyNumberFormat="1" applyBorder="1"/>
    <xf numFmtId="164" fontId="0" fillId="0" borderId="0" xfId="1" applyNumberFormat="1" applyFont="1"/>
    <xf numFmtId="164" fontId="0" fillId="0" borderId="2" xfId="1" applyNumberFormat="1" applyFont="1" applyBorder="1"/>
    <xf numFmtId="164" fontId="0" fillId="0" borderId="0" xfId="0" applyNumberFormat="1"/>
    <xf numFmtId="0" fontId="2" fillId="0" borderId="0" xfId="0" applyFont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10" fontId="0" fillId="0" borderId="1" xfId="2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4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view="pageBreakPreview" zoomScale="60" zoomScaleNormal="70" workbookViewId="0">
      <selection activeCell="D50" sqref="D50"/>
    </sheetView>
  </sheetViews>
  <sheetFormatPr defaultRowHeight="15" outlineLevelRow="1" x14ac:dyDescent="0.25"/>
  <cols>
    <col min="1" max="1" width="12.28515625" bestFit="1" customWidth="1"/>
    <col min="2" max="2" width="43.28515625" bestFit="1" customWidth="1"/>
    <col min="3" max="3" width="13.7109375" customWidth="1"/>
    <col min="4" max="6" width="14.7109375" bestFit="1" customWidth="1"/>
    <col min="7" max="11" width="14.140625" bestFit="1" customWidth="1"/>
    <col min="12" max="12" width="23.42578125" style="18" bestFit="1" customWidth="1"/>
  </cols>
  <sheetData>
    <row r="1" spans="1:1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x14ac:dyDescent="0.25">
      <c r="A3" s="20" t="s">
        <v>67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x14ac:dyDescent="0.25">
      <c r="A4" s="21" t="s">
        <v>68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x14ac:dyDescent="0.25">
      <c r="A5" s="2"/>
      <c r="B5" s="2"/>
      <c r="C5" s="5" t="s">
        <v>1</v>
      </c>
      <c r="D5" s="5"/>
      <c r="E5" s="5"/>
      <c r="F5" s="5"/>
      <c r="G5" s="5"/>
      <c r="H5" s="5"/>
      <c r="I5" s="5"/>
      <c r="J5" s="5"/>
      <c r="K5" s="5"/>
    </row>
    <row r="6" spans="1:12" x14ac:dyDescent="0.25">
      <c r="A6" s="3" t="s">
        <v>3</v>
      </c>
      <c r="B6" s="3" t="s">
        <v>4</v>
      </c>
      <c r="C6" s="4">
        <v>2007</v>
      </c>
      <c r="D6" s="4">
        <v>2008</v>
      </c>
      <c r="E6" s="4">
        <v>2009</v>
      </c>
      <c r="F6" s="4">
        <v>2010</v>
      </c>
      <c r="G6" s="4">
        <v>2011</v>
      </c>
      <c r="H6" s="4">
        <v>2012</v>
      </c>
      <c r="I6" s="4">
        <v>2013</v>
      </c>
      <c r="J6" s="4">
        <v>2014</v>
      </c>
      <c r="K6" s="4">
        <v>2015</v>
      </c>
      <c r="L6" s="4" t="s">
        <v>63</v>
      </c>
    </row>
    <row r="7" spans="1:12" x14ac:dyDescent="0.25">
      <c r="A7" s="6">
        <v>374000</v>
      </c>
      <c r="B7" t="s">
        <v>6</v>
      </c>
      <c r="C7" s="1">
        <v>60300</v>
      </c>
      <c r="D7" s="1">
        <v>60300</v>
      </c>
      <c r="E7" s="1">
        <v>60803</v>
      </c>
      <c r="F7" s="1">
        <v>61398</v>
      </c>
      <c r="G7" s="1">
        <v>63588</v>
      </c>
      <c r="H7" s="1">
        <v>65441</v>
      </c>
      <c r="I7" s="1">
        <v>69847</v>
      </c>
      <c r="J7" s="1">
        <v>171899</v>
      </c>
      <c r="K7" s="1">
        <v>180714</v>
      </c>
      <c r="L7" s="12">
        <f>(K7-C7)/C7</f>
        <v>1.9969154228855721</v>
      </c>
    </row>
    <row r="8" spans="1:12" x14ac:dyDescent="0.25">
      <c r="A8" s="6">
        <v>375000</v>
      </c>
      <c r="B8" t="s">
        <v>7</v>
      </c>
      <c r="C8" s="1">
        <v>396029</v>
      </c>
      <c r="D8" s="1">
        <v>407561</v>
      </c>
      <c r="E8" s="1">
        <v>434591</v>
      </c>
      <c r="F8" s="1">
        <v>458674</v>
      </c>
      <c r="G8" s="1">
        <v>510324</v>
      </c>
      <c r="H8" s="1">
        <v>543825</v>
      </c>
      <c r="I8" s="1">
        <v>580604</v>
      </c>
      <c r="J8" s="1">
        <v>579419</v>
      </c>
      <c r="K8" s="1">
        <v>542253</v>
      </c>
      <c r="L8" s="12">
        <f t="shared" ref="L8:L19" si="0">(K8-C8)/C8</f>
        <v>0.36922548601238797</v>
      </c>
    </row>
    <row r="9" spans="1:12" x14ac:dyDescent="0.25">
      <c r="A9" s="6">
        <v>376000</v>
      </c>
      <c r="B9" t="s">
        <v>8</v>
      </c>
      <c r="C9" s="1">
        <v>112581211</v>
      </c>
      <c r="D9" s="1">
        <v>118225698</v>
      </c>
      <c r="E9" s="1">
        <v>126016812</v>
      </c>
      <c r="F9" s="1">
        <v>134766260</v>
      </c>
      <c r="G9" s="1">
        <v>139362355</v>
      </c>
      <c r="H9" s="1">
        <v>147104925</v>
      </c>
      <c r="I9" s="1">
        <v>156786329</v>
      </c>
      <c r="J9" s="1">
        <v>169631612</v>
      </c>
      <c r="K9" s="1">
        <v>177203706</v>
      </c>
      <c r="L9" s="12">
        <f t="shared" si="0"/>
        <v>0.57400781556702207</v>
      </c>
    </row>
    <row r="10" spans="1:12" x14ac:dyDescent="0.25">
      <c r="A10" s="6">
        <v>378000</v>
      </c>
      <c r="B10" t="s">
        <v>9</v>
      </c>
      <c r="C10" s="1">
        <v>2406205</v>
      </c>
      <c r="D10" s="1">
        <v>2499600</v>
      </c>
      <c r="E10" s="1">
        <v>2702091</v>
      </c>
      <c r="F10" s="1">
        <v>2939418</v>
      </c>
      <c r="G10" s="1">
        <v>3089331</v>
      </c>
      <c r="H10" s="1">
        <v>3188929</v>
      </c>
      <c r="I10" s="1">
        <v>3252590</v>
      </c>
      <c r="J10" s="1">
        <v>3280063</v>
      </c>
      <c r="K10" s="1">
        <v>3352669</v>
      </c>
      <c r="L10" s="12">
        <f t="shared" si="0"/>
        <v>0.39334304433745254</v>
      </c>
    </row>
    <row r="11" spans="1:12" x14ac:dyDescent="0.25">
      <c r="A11" s="6">
        <v>379000</v>
      </c>
      <c r="B11" t="s">
        <v>10</v>
      </c>
      <c r="C11" s="1">
        <v>727532</v>
      </c>
      <c r="D11" s="1">
        <v>732379</v>
      </c>
      <c r="E11" s="1">
        <v>1622479</v>
      </c>
      <c r="F11" s="1">
        <v>1814409</v>
      </c>
      <c r="G11" s="1">
        <v>1765489</v>
      </c>
      <c r="H11" s="1">
        <v>1814880</v>
      </c>
      <c r="I11" s="1">
        <v>1856519</v>
      </c>
      <c r="J11" s="1">
        <v>1890764</v>
      </c>
      <c r="K11" s="1">
        <v>1933238</v>
      </c>
      <c r="L11" s="12">
        <f t="shared" si="0"/>
        <v>1.657254938614384</v>
      </c>
    </row>
    <row r="12" spans="1:12" x14ac:dyDescent="0.25">
      <c r="A12" s="6">
        <v>380000</v>
      </c>
      <c r="B12" t="s">
        <v>11</v>
      </c>
      <c r="C12" s="1">
        <v>80224790</v>
      </c>
      <c r="D12" s="1">
        <v>82534675</v>
      </c>
      <c r="E12" s="1">
        <v>86038002</v>
      </c>
      <c r="F12" s="1">
        <v>89131217</v>
      </c>
      <c r="G12" s="1">
        <v>93454508</v>
      </c>
      <c r="H12" s="1">
        <v>98134632</v>
      </c>
      <c r="I12" s="1">
        <v>104897971</v>
      </c>
      <c r="J12" s="1">
        <v>115389438</v>
      </c>
      <c r="K12" s="1">
        <v>127047228</v>
      </c>
      <c r="L12" s="12">
        <f t="shared" si="0"/>
        <v>0.58364051809920603</v>
      </c>
    </row>
    <row r="13" spans="1:12" x14ac:dyDescent="0.25">
      <c r="A13" s="6">
        <v>381000</v>
      </c>
      <c r="B13" t="s">
        <v>12</v>
      </c>
      <c r="C13" s="1">
        <v>31213121</v>
      </c>
      <c r="D13" s="1">
        <v>34363045</v>
      </c>
      <c r="E13" s="1">
        <v>37102213</v>
      </c>
      <c r="F13" s="1">
        <v>38230295</v>
      </c>
      <c r="G13" s="1">
        <v>40840870</v>
      </c>
      <c r="H13" s="1">
        <v>42984253</v>
      </c>
      <c r="I13" s="1">
        <v>43631407</v>
      </c>
      <c r="J13" s="1">
        <v>44476338</v>
      </c>
      <c r="K13" s="1">
        <v>47776809</v>
      </c>
      <c r="L13" s="12">
        <f t="shared" si="0"/>
        <v>0.53066426776098419</v>
      </c>
    </row>
    <row r="14" spans="1:12" outlineLevel="1" x14ac:dyDescent="0.25">
      <c r="A14" s="6">
        <v>382000</v>
      </c>
      <c r="B14" t="s">
        <v>13</v>
      </c>
      <c r="C14" s="17" t="s">
        <v>64</v>
      </c>
      <c r="D14" s="17" t="s">
        <v>64</v>
      </c>
      <c r="E14" s="17" t="s">
        <v>64</v>
      </c>
      <c r="F14" s="17" t="s">
        <v>64</v>
      </c>
      <c r="G14" s="17" t="s">
        <v>64</v>
      </c>
      <c r="H14" s="17" t="s">
        <v>64</v>
      </c>
      <c r="I14" s="17" t="s">
        <v>64</v>
      </c>
      <c r="J14" s="17" t="s">
        <v>64</v>
      </c>
      <c r="K14" s="17" t="s">
        <v>64</v>
      </c>
      <c r="L14" s="13" t="s">
        <v>65</v>
      </c>
    </row>
    <row r="15" spans="1:12" outlineLevel="1" x14ac:dyDescent="0.25">
      <c r="A15" s="6">
        <v>383000</v>
      </c>
      <c r="B15" t="s">
        <v>14</v>
      </c>
      <c r="C15" s="17" t="s">
        <v>64</v>
      </c>
      <c r="D15" s="17" t="s">
        <v>64</v>
      </c>
      <c r="E15" s="17" t="s">
        <v>64</v>
      </c>
      <c r="F15" s="17" t="s">
        <v>64</v>
      </c>
      <c r="G15" s="17" t="s">
        <v>64</v>
      </c>
      <c r="H15" s="17" t="s">
        <v>64</v>
      </c>
      <c r="I15" s="17" t="s">
        <v>64</v>
      </c>
      <c r="J15" s="17" t="s">
        <v>64</v>
      </c>
      <c r="K15" s="17" t="s">
        <v>64</v>
      </c>
      <c r="L15" s="13" t="s">
        <v>65</v>
      </c>
    </row>
    <row r="16" spans="1:12" outlineLevel="1" x14ac:dyDescent="0.25">
      <c r="A16" s="6">
        <v>384000</v>
      </c>
      <c r="B16" t="s">
        <v>15</v>
      </c>
      <c r="C16" s="17" t="s">
        <v>64</v>
      </c>
      <c r="D16" s="17" t="s">
        <v>64</v>
      </c>
      <c r="E16" s="17" t="s">
        <v>64</v>
      </c>
      <c r="F16" s="17" t="s">
        <v>64</v>
      </c>
      <c r="G16" s="17" t="s">
        <v>64</v>
      </c>
      <c r="H16" s="17" t="s">
        <v>64</v>
      </c>
      <c r="I16" s="17" t="s">
        <v>64</v>
      </c>
      <c r="J16" s="17" t="s">
        <v>64</v>
      </c>
      <c r="K16" s="17" t="s">
        <v>64</v>
      </c>
      <c r="L16" s="13" t="s">
        <v>65</v>
      </c>
    </row>
    <row r="17" spans="1:12" x14ac:dyDescent="0.25">
      <c r="A17" s="6">
        <v>385000</v>
      </c>
      <c r="B17" t="s">
        <v>16</v>
      </c>
      <c r="C17" s="1">
        <v>1807944</v>
      </c>
      <c r="D17" s="1">
        <v>1954446</v>
      </c>
      <c r="E17" s="1">
        <v>1999599</v>
      </c>
      <c r="F17" s="1">
        <v>2067709</v>
      </c>
      <c r="G17" s="1">
        <v>2192424</v>
      </c>
      <c r="H17" s="1">
        <v>2315203</v>
      </c>
      <c r="I17" s="1">
        <v>2393787</v>
      </c>
      <c r="J17" s="1">
        <v>2474572</v>
      </c>
      <c r="K17" s="1">
        <v>2575612</v>
      </c>
      <c r="L17" s="12">
        <f t="shared" si="0"/>
        <v>0.42460828432739067</v>
      </c>
    </row>
    <row r="18" spans="1:12" outlineLevel="1" x14ac:dyDescent="0.25">
      <c r="A18" s="6">
        <v>387000</v>
      </c>
      <c r="B18" t="s">
        <v>17</v>
      </c>
      <c r="C18" s="17" t="s">
        <v>64</v>
      </c>
      <c r="D18" s="17" t="s">
        <v>64</v>
      </c>
      <c r="E18" s="17" t="s">
        <v>64</v>
      </c>
      <c r="F18" s="17" t="s">
        <v>64</v>
      </c>
      <c r="G18" s="17" t="s">
        <v>64</v>
      </c>
      <c r="H18" s="17" t="s">
        <v>64</v>
      </c>
      <c r="I18" s="17" t="s">
        <v>64</v>
      </c>
      <c r="J18" s="17" t="s">
        <v>64</v>
      </c>
      <c r="K18" s="17" t="s">
        <v>64</v>
      </c>
      <c r="L18" s="16" t="s">
        <v>65</v>
      </c>
    </row>
    <row r="19" spans="1:12" x14ac:dyDescent="0.25">
      <c r="B19" t="s">
        <v>48</v>
      </c>
      <c r="C19" s="7">
        <f>SUM(C7:C18)</f>
        <v>229417132</v>
      </c>
      <c r="D19" s="7">
        <f t="shared" ref="D19:K19" si="1">SUM(D7:D18)</f>
        <v>240777704</v>
      </c>
      <c r="E19" s="7">
        <f t="shared" si="1"/>
        <v>255976590</v>
      </c>
      <c r="F19" s="7">
        <f t="shared" si="1"/>
        <v>269469380</v>
      </c>
      <c r="G19" s="7">
        <f t="shared" si="1"/>
        <v>281278889</v>
      </c>
      <c r="H19" s="7">
        <f t="shared" si="1"/>
        <v>296152088</v>
      </c>
      <c r="I19" s="7">
        <f t="shared" si="1"/>
        <v>313469054</v>
      </c>
      <c r="J19" s="7">
        <f t="shared" si="1"/>
        <v>337894105</v>
      </c>
      <c r="K19" s="7">
        <f t="shared" si="1"/>
        <v>360612229</v>
      </c>
      <c r="L19" s="12">
        <f t="shared" si="0"/>
        <v>0.57186268460543743</v>
      </c>
    </row>
    <row r="23" spans="1:12" x14ac:dyDescent="0.25">
      <c r="A23" s="3" t="s">
        <v>3</v>
      </c>
      <c r="B23" s="3" t="s">
        <v>4</v>
      </c>
      <c r="C23" s="4"/>
      <c r="D23" s="4" t="s">
        <v>54</v>
      </c>
      <c r="E23" s="4" t="s">
        <v>55</v>
      </c>
      <c r="F23" s="4" t="s">
        <v>56</v>
      </c>
      <c r="G23" s="4" t="s">
        <v>57</v>
      </c>
      <c r="H23" s="4" t="s">
        <v>58</v>
      </c>
      <c r="I23" s="4" t="s">
        <v>59</v>
      </c>
      <c r="J23" s="4" t="s">
        <v>60</v>
      </c>
      <c r="K23" s="4" t="s">
        <v>61</v>
      </c>
      <c r="L23" s="4" t="s">
        <v>62</v>
      </c>
    </row>
    <row r="24" spans="1:12" x14ac:dyDescent="0.25">
      <c r="A24" s="6">
        <v>374000</v>
      </c>
      <c r="B24" t="s">
        <v>6</v>
      </c>
      <c r="D24" s="12">
        <f>(D7-C7)/C7</f>
        <v>0</v>
      </c>
      <c r="E24" s="12">
        <f t="shared" ref="E24:K24" si="2">(E7-D7)/D7</f>
        <v>8.3416252072968499E-3</v>
      </c>
      <c r="F24" s="12">
        <f t="shared" si="2"/>
        <v>9.7857013634195678E-3</v>
      </c>
      <c r="G24" s="12">
        <f t="shared" si="2"/>
        <v>3.5668914296882633E-2</v>
      </c>
      <c r="H24" s="12">
        <f t="shared" si="2"/>
        <v>2.9140718374536075E-2</v>
      </c>
      <c r="I24" s="12">
        <f t="shared" si="2"/>
        <v>6.7327822007609908E-2</v>
      </c>
      <c r="J24" s="12">
        <f t="shared" si="2"/>
        <v>1.4610792160006871</v>
      </c>
      <c r="K24" s="12">
        <f t="shared" si="2"/>
        <v>5.1280112158883999E-2</v>
      </c>
      <c r="L24" s="13">
        <f>AVERAGE(D24:K24)</f>
        <v>0.20782801367616452</v>
      </c>
    </row>
    <row r="25" spans="1:12" x14ac:dyDescent="0.25">
      <c r="A25" s="6">
        <v>375000</v>
      </c>
      <c r="B25" t="s">
        <v>7</v>
      </c>
      <c r="D25" s="12">
        <f t="shared" ref="D25:K25" si="3">(D8-C8)/C8</f>
        <v>2.9119079663357986E-2</v>
      </c>
      <c r="E25" s="12">
        <f t="shared" si="3"/>
        <v>6.6321360483461378E-2</v>
      </c>
      <c r="F25" s="12">
        <f t="shared" si="3"/>
        <v>5.541532153219924E-2</v>
      </c>
      <c r="G25" s="12">
        <f t="shared" si="3"/>
        <v>0.1126072112219136</v>
      </c>
      <c r="H25" s="12">
        <f t="shared" si="3"/>
        <v>6.5646530439485498E-2</v>
      </c>
      <c r="I25" s="12">
        <f t="shared" si="3"/>
        <v>6.7630211924791989E-2</v>
      </c>
      <c r="J25" s="12">
        <f t="shared" si="3"/>
        <v>-2.0409780159971339E-3</v>
      </c>
      <c r="K25" s="12">
        <f t="shared" si="3"/>
        <v>-6.4143564501681863E-2</v>
      </c>
      <c r="L25" s="13">
        <f t="shared" ref="L25:L36" si="4">AVERAGE(D25:K25)</f>
        <v>4.1319396593441339E-2</v>
      </c>
    </row>
    <row r="26" spans="1:12" x14ac:dyDescent="0.25">
      <c r="A26" s="6">
        <v>376000</v>
      </c>
      <c r="B26" t="s">
        <v>8</v>
      </c>
      <c r="D26" s="12">
        <f t="shared" ref="D26:K26" si="5">(D9-C9)/C9</f>
        <v>5.0137025084940681E-2</v>
      </c>
      <c r="E26" s="12">
        <f t="shared" si="5"/>
        <v>6.5900342580341539E-2</v>
      </c>
      <c r="F26" s="12">
        <f t="shared" si="5"/>
        <v>6.9430799439681112E-2</v>
      </c>
      <c r="G26" s="12">
        <f t="shared" si="5"/>
        <v>3.4104196406429921E-2</v>
      </c>
      <c r="H26" s="12">
        <f t="shared" si="5"/>
        <v>5.5557112248856587E-2</v>
      </c>
      <c r="I26" s="12">
        <f t="shared" si="5"/>
        <v>6.5812915509117054E-2</v>
      </c>
      <c r="J26" s="12">
        <f t="shared" si="5"/>
        <v>8.1928590853096631E-2</v>
      </c>
      <c r="K26" s="12">
        <f t="shared" si="5"/>
        <v>4.4638460430358934E-2</v>
      </c>
      <c r="L26" s="13">
        <f t="shared" si="4"/>
        <v>5.8438680319102806E-2</v>
      </c>
    </row>
    <row r="27" spans="1:12" x14ac:dyDescent="0.25">
      <c r="A27" s="6">
        <v>378000</v>
      </c>
      <c r="B27" t="s">
        <v>9</v>
      </c>
      <c r="D27" s="12">
        <f t="shared" ref="D27:K27" si="6">(D10-C10)/C10</f>
        <v>3.881423237005991E-2</v>
      </c>
      <c r="E27" s="12">
        <f t="shared" si="6"/>
        <v>8.100936149783966E-2</v>
      </c>
      <c r="F27" s="12">
        <f t="shared" si="6"/>
        <v>8.7830868760526565E-2</v>
      </c>
      <c r="G27" s="12">
        <f t="shared" si="6"/>
        <v>5.1000912425520968E-2</v>
      </c>
      <c r="H27" s="12">
        <f t="shared" si="6"/>
        <v>3.2239342433685481E-2</v>
      </c>
      <c r="I27" s="12">
        <f t="shared" si="6"/>
        <v>1.996312868677854E-2</v>
      </c>
      <c r="J27" s="12">
        <f t="shared" si="6"/>
        <v>8.4464995588131309E-3</v>
      </c>
      <c r="K27" s="12">
        <f t="shared" si="6"/>
        <v>2.2135550445220108E-2</v>
      </c>
      <c r="L27" s="13">
        <f t="shared" si="4"/>
        <v>4.2679987022305535E-2</v>
      </c>
    </row>
    <row r="28" spans="1:12" x14ac:dyDescent="0.25">
      <c r="A28" s="6">
        <v>379000</v>
      </c>
      <c r="B28" t="s">
        <v>10</v>
      </c>
      <c r="D28" s="12">
        <f t="shared" ref="D28:K28" si="7">(D11-C11)/C11</f>
        <v>6.6622499079078308E-3</v>
      </c>
      <c r="E28" s="12">
        <f t="shared" si="7"/>
        <v>1.215354345222897</v>
      </c>
      <c r="F28" s="12">
        <f t="shared" si="7"/>
        <v>0.11829428917107709</v>
      </c>
      <c r="G28" s="12">
        <f t="shared" si="7"/>
        <v>-2.6961947388929399E-2</v>
      </c>
      <c r="H28" s="12">
        <f t="shared" si="7"/>
        <v>2.797581859756702E-2</v>
      </c>
      <c r="I28" s="12">
        <f t="shared" si="7"/>
        <v>2.2943114696288461E-2</v>
      </c>
      <c r="J28" s="12">
        <f t="shared" si="7"/>
        <v>1.8445811758457629E-2</v>
      </c>
      <c r="K28" s="12">
        <f t="shared" si="7"/>
        <v>2.2463935213490421E-2</v>
      </c>
      <c r="L28" s="13">
        <f t="shared" si="4"/>
        <v>0.1756472021473445</v>
      </c>
    </row>
    <row r="29" spans="1:12" x14ac:dyDescent="0.25">
      <c r="A29" s="6">
        <v>380000</v>
      </c>
      <c r="B29" t="s">
        <v>11</v>
      </c>
      <c r="D29" s="12">
        <f t="shared" ref="D29:K29" si="8">(D12-C12)/C12</f>
        <v>2.8792658728056503E-2</v>
      </c>
      <c r="E29" s="12">
        <f t="shared" si="8"/>
        <v>4.2446729208057102E-2</v>
      </c>
      <c r="F29" s="12">
        <f t="shared" si="8"/>
        <v>3.5951729794934106E-2</v>
      </c>
      <c r="G29" s="12">
        <f t="shared" si="8"/>
        <v>4.850479041478812E-2</v>
      </c>
      <c r="H29" s="12">
        <f t="shared" si="8"/>
        <v>5.0079167930561469E-2</v>
      </c>
      <c r="I29" s="12">
        <f t="shared" si="8"/>
        <v>6.8918982648245933E-2</v>
      </c>
      <c r="J29" s="12">
        <f t="shared" si="8"/>
        <v>0.1000159192783624</v>
      </c>
      <c r="K29" s="12">
        <f t="shared" si="8"/>
        <v>0.10102995735190252</v>
      </c>
      <c r="L29" s="13">
        <f t="shared" si="4"/>
        <v>5.946749191936352E-2</v>
      </c>
    </row>
    <row r="30" spans="1:12" x14ac:dyDescent="0.25">
      <c r="A30" s="6">
        <v>381000</v>
      </c>
      <c r="B30" t="s">
        <v>12</v>
      </c>
      <c r="D30" s="12">
        <f t="shared" ref="D30:K30" si="9">(D13-C13)/C13</f>
        <v>0.10091666257917624</v>
      </c>
      <c r="E30" s="12">
        <f t="shared" si="9"/>
        <v>7.9712609869119572E-2</v>
      </c>
      <c r="F30" s="12">
        <f t="shared" si="9"/>
        <v>3.0404709282435525E-2</v>
      </c>
      <c r="G30" s="12">
        <f t="shared" si="9"/>
        <v>6.8285504990217835E-2</v>
      </c>
      <c r="H30" s="12">
        <f t="shared" si="9"/>
        <v>5.2481325691641732E-2</v>
      </c>
      <c r="I30" s="12">
        <f t="shared" si="9"/>
        <v>1.5055606526417941E-2</v>
      </c>
      <c r="J30" s="12">
        <f t="shared" si="9"/>
        <v>1.9365201768533388E-2</v>
      </c>
      <c r="K30" s="12">
        <f t="shared" si="9"/>
        <v>7.4207345937518501E-2</v>
      </c>
      <c r="L30" s="13">
        <f t="shared" si="4"/>
        <v>5.5053620830632588E-2</v>
      </c>
    </row>
    <row r="31" spans="1:12" x14ac:dyDescent="0.25">
      <c r="A31" s="6">
        <v>382000</v>
      </c>
      <c r="B31" t="s">
        <v>13</v>
      </c>
      <c r="D31" s="12" t="s">
        <v>64</v>
      </c>
      <c r="E31" s="12" t="s">
        <v>64</v>
      </c>
      <c r="F31" s="12" t="s">
        <v>64</v>
      </c>
      <c r="G31" s="12" t="s">
        <v>64</v>
      </c>
      <c r="H31" s="12" t="s">
        <v>64</v>
      </c>
      <c r="I31" s="12" t="s">
        <v>64</v>
      </c>
      <c r="J31" s="12" t="s">
        <v>64</v>
      </c>
      <c r="K31" s="12" t="s">
        <v>64</v>
      </c>
      <c r="L31" s="13" t="s">
        <v>65</v>
      </c>
    </row>
    <row r="32" spans="1:12" x14ac:dyDescent="0.25">
      <c r="A32" s="6">
        <v>383000</v>
      </c>
      <c r="B32" t="s">
        <v>14</v>
      </c>
      <c r="D32" s="12" t="s">
        <v>64</v>
      </c>
      <c r="E32" s="12" t="s">
        <v>64</v>
      </c>
      <c r="F32" s="12" t="s">
        <v>64</v>
      </c>
      <c r="G32" s="12" t="s">
        <v>64</v>
      </c>
      <c r="H32" s="12" t="s">
        <v>64</v>
      </c>
      <c r="I32" s="12" t="s">
        <v>64</v>
      </c>
      <c r="J32" s="12" t="s">
        <v>64</v>
      </c>
      <c r="K32" s="12" t="s">
        <v>64</v>
      </c>
      <c r="L32" s="13" t="s">
        <v>65</v>
      </c>
    </row>
    <row r="33" spans="1:12" x14ac:dyDescent="0.25">
      <c r="A33" s="6">
        <v>384000</v>
      </c>
      <c r="B33" t="s">
        <v>15</v>
      </c>
      <c r="D33" s="12" t="s">
        <v>64</v>
      </c>
      <c r="E33" s="12" t="s">
        <v>64</v>
      </c>
      <c r="F33" s="12" t="s">
        <v>64</v>
      </c>
      <c r="G33" s="12" t="s">
        <v>64</v>
      </c>
      <c r="H33" s="12" t="s">
        <v>64</v>
      </c>
      <c r="I33" s="12" t="s">
        <v>64</v>
      </c>
      <c r="J33" s="12" t="s">
        <v>64</v>
      </c>
      <c r="K33" s="12" t="s">
        <v>64</v>
      </c>
      <c r="L33" s="13" t="s">
        <v>65</v>
      </c>
    </row>
    <row r="34" spans="1:12" x14ac:dyDescent="0.25">
      <c r="A34" s="6">
        <v>385000</v>
      </c>
      <c r="B34" t="s">
        <v>16</v>
      </c>
      <c r="D34" s="12">
        <f t="shared" ref="D34:K34" si="10">(D17-C17)/C17</f>
        <v>8.10323771090255E-2</v>
      </c>
      <c r="E34" s="12">
        <f t="shared" si="10"/>
        <v>2.3102710435591468E-2</v>
      </c>
      <c r="F34" s="12">
        <f t="shared" si="10"/>
        <v>3.4061829396794058E-2</v>
      </c>
      <c r="G34" s="12">
        <f t="shared" si="10"/>
        <v>6.0315547303803389E-2</v>
      </c>
      <c r="H34" s="12">
        <f t="shared" si="10"/>
        <v>5.6001485114193242E-2</v>
      </c>
      <c r="I34" s="12">
        <f t="shared" si="10"/>
        <v>3.3942595962427484E-2</v>
      </c>
      <c r="J34" s="12">
        <f t="shared" si="10"/>
        <v>3.3747781235339655E-2</v>
      </c>
      <c r="K34" s="12">
        <f t="shared" si="10"/>
        <v>4.0831303352660581E-2</v>
      </c>
      <c r="L34" s="13">
        <f t="shared" si="4"/>
        <v>4.5379453738729425E-2</v>
      </c>
    </row>
    <row r="35" spans="1:12" x14ac:dyDescent="0.25">
      <c r="A35" s="6">
        <v>387000</v>
      </c>
      <c r="B35" t="s">
        <v>17</v>
      </c>
      <c r="C35" s="14"/>
      <c r="D35" s="15" t="s">
        <v>64</v>
      </c>
      <c r="E35" s="15" t="s">
        <v>64</v>
      </c>
      <c r="F35" s="15" t="s">
        <v>64</v>
      </c>
      <c r="G35" s="15" t="s">
        <v>64</v>
      </c>
      <c r="H35" s="15" t="s">
        <v>64</v>
      </c>
      <c r="I35" s="15" t="s">
        <v>64</v>
      </c>
      <c r="J35" s="15" t="s">
        <v>64</v>
      </c>
      <c r="K35" s="15" t="s">
        <v>64</v>
      </c>
      <c r="L35" s="16" t="s">
        <v>65</v>
      </c>
    </row>
    <row r="36" spans="1:12" x14ac:dyDescent="0.25">
      <c r="B36" t="s">
        <v>48</v>
      </c>
      <c r="D36" s="12">
        <f t="shared" ref="D36:K36" si="11">(D19-C19)/C19</f>
        <v>4.9519283503204115E-2</v>
      </c>
      <c r="E36" s="12">
        <f t="shared" si="11"/>
        <v>6.3124142092492092E-2</v>
      </c>
      <c r="F36" s="12">
        <f t="shared" si="11"/>
        <v>5.2711031114212437E-2</v>
      </c>
      <c r="G36" s="12">
        <f t="shared" si="11"/>
        <v>4.3825049807143211E-2</v>
      </c>
      <c r="H36" s="12">
        <f t="shared" si="11"/>
        <v>5.287705399035475E-2</v>
      </c>
      <c r="I36" s="12">
        <f t="shared" si="11"/>
        <v>5.8473219341273058E-2</v>
      </c>
      <c r="J36" s="12">
        <f t="shared" si="11"/>
        <v>7.7918539927070443E-2</v>
      </c>
      <c r="K36" s="12">
        <f t="shared" si="11"/>
        <v>6.7234449088716716E-2</v>
      </c>
      <c r="L36" s="13">
        <f t="shared" si="4"/>
        <v>5.8210346108058357E-2</v>
      </c>
    </row>
  </sheetData>
  <mergeCells count="2">
    <mergeCell ref="A3:L3"/>
    <mergeCell ref="A4:L4"/>
  </mergeCells>
  <pageMargins left="0.7" right="0.7" top="0.75" bottom="0.75" header="0.3" footer="0.3"/>
  <pageSetup scale="58" orientation="landscape" r:id="rId1"/>
  <headerFooter>
    <oddHeader>&amp;RExhibit No. CSH-9
Dockets UE-160228/UG-160229
Page &amp;P of &amp;N</oddHeader>
  </headerFooter>
  <ignoredErrors>
    <ignoredError sqref="C19:K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5"/>
  <sheetViews>
    <sheetView tabSelected="1" view="pageBreakPreview" topLeftCell="A4" zoomScale="60" zoomScaleNormal="100" workbookViewId="0">
      <selection activeCell="D50" sqref="D50"/>
    </sheetView>
  </sheetViews>
  <sheetFormatPr defaultRowHeight="15" x14ac:dyDescent="0.25"/>
  <cols>
    <col min="1" max="1" width="12.28515625" bestFit="1" customWidth="1"/>
    <col min="2" max="2" width="27.7109375" bestFit="1" customWidth="1"/>
    <col min="3" max="3" width="12.28515625" bestFit="1" customWidth="1"/>
    <col min="4" max="4" width="11.85546875" bestFit="1" customWidth="1"/>
    <col min="5" max="6" width="12.28515625" bestFit="1" customWidth="1"/>
    <col min="7" max="7" width="11.28515625" bestFit="1" customWidth="1"/>
    <col min="8" max="9" width="11.85546875" bestFit="1" customWidth="1"/>
    <col min="10" max="10" width="12.5703125" bestFit="1" customWidth="1"/>
    <col min="11" max="11" width="13.42578125" bestFit="1" customWidth="1"/>
    <col min="12" max="12" width="23.42578125" style="18" bestFit="1" customWidth="1"/>
  </cols>
  <sheetData>
    <row r="3" spans="1:12" x14ac:dyDescent="0.25">
      <c r="A3" s="20" t="s">
        <v>69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x14ac:dyDescent="0.25">
      <c r="A4" s="21" t="s">
        <v>68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x14ac:dyDescent="0.25">
      <c r="A5" s="2"/>
      <c r="B5" s="2"/>
      <c r="C5" s="5" t="s">
        <v>1</v>
      </c>
      <c r="D5" s="5"/>
      <c r="E5" s="5"/>
      <c r="F5" s="5"/>
      <c r="G5" s="5"/>
      <c r="H5" s="5"/>
      <c r="I5" s="5"/>
      <c r="J5" s="5"/>
      <c r="K5" s="5"/>
    </row>
    <row r="6" spans="1:12" x14ac:dyDescent="0.25">
      <c r="A6" s="3" t="s">
        <v>3</v>
      </c>
      <c r="B6" s="3" t="s">
        <v>4</v>
      </c>
      <c r="C6" s="4">
        <v>2007</v>
      </c>
      <c r="D6" s="4">
        <v>2008</v>
      </c>
      <c r="E6" s="4">
        <v>2009</v>
      </c>
      <c r="F6" s="4">
        <v>2010</v>
      </c>
      <c r="G6" s="4">
        <v>2011</v>
      </c>
      <c r="H6" s="4">
        <v>2012</v>
      </c>
      <c r="I6" s="4">
        <v>2013</v>
      </c>
      <c r="J6" s="4">
        <v>2014</v>
      </c>
      <c r="K6" s="4">
        <v>2015</v>
      </c>
      <c r="L6" s="4" t="s">
        <v>63</v>
      </c>
    </row>
    <row r="7" spans="1:12" x14ac:dyDescent="0.25">
      <c r="A7" s="6" t="s">
        <v>34</v>
      </c>
      <c r="B7" t="s">
        <v>35</v>
      </c>
      <c r="C7" s="1">
        <v>2577605</v>
      </c>
      <c r="D7" s="1">
        <v>3537914</v>
      </c>
      <c r="E7" s="1">
        <v>4279450</v>
      </c>
      <c r="F7" s="1">
        <v>5988290</v>
      </c>
      <c r="G7" s="1">
        <v>6619041</v>
      </c>
      <c r="H7" s="1">
        <v>7639881</v>
      </c>
      <c r="I7" s="1">
        <v>9578281</v>
      </c>
      <c r="J7" s="1">
        <v>11780366</v>
      </c>
      <c r="K7" s="1">
        <v>23354928</v>
      </c>
      <c r="L7" s="12">
        <f>(K7-C7)/C7</f>
        <v>8.0607086811206532</v>
      </c>
    </row>
    <row r="12" spans="1:12" x14ac:dyDescent="0.25">
      <c r="A12" s="3" t="s">
        <v>3</v>
      </c>
      <c r="B12" s="3" t="s">
        <v>4</v>
      </c>
      <c r="C12" s="4"/>
      <c r="D12" s="4" t="s">
        <v>54</v>
      </c>
      <c r="E12" s="4" t="s">
        <v>55</v>
      </c>
      <c r="F12" s="4" t="s">
        <v>56</v>
      </c>
      <c r="G12" s="4" t="s">
        <v>57</v>
      </c>
      <c r="H12" s="4" t="s">
        <v>58</v>
      </c>
      <c r="I12" s="4" t="s">
        <v>59</v>
      </c>
      <c r="J12" s="4" t="s">
        <v>60</v>
      </c>
      <c r="K12" s="4" t="s">
        <v>61</v>
      </c>
      <c r="L12" s="4" t="s">
        <v>62</v>
      </c>
    </row>
    <row r="13" spans="1:12" x14ac:dyDescent="0.25">
      <c r="A13" s="6" t="s">
        <v>34</v>
      </c>
      <c r="B13" t="s">
        <v>35</v>
      </c>
      <c r="C13" s="1"/>
      <c r="D13" s="12">
        <f>(D7-C7)/C7</f>
        <v>0.37255863485677598</v>
      </c>
      <c r="E13" s="12">
        <f t="shared" ref="E13:K13" si="0">(E7-D7)/D7</f>
        <v>0.20959695458962541</v>
      </c>
      <c r="F13" s="12">
        <f t="shared" si="0"/>
        <v>0.39931299582890323</v>
      </c>
      <c r="G13" s="12">
        <f t="shared" si="0"/>
        <v>0.10533073715534819</v>
      </c>
      <c r="H13" s="12">
        <f t="shared" si="0"/>
        <v>0.1542277801270607</v>
      </c>
      <c r="I13" s="12">
        <f t="shared" si="0"/>
        <v>0.25372122942752645</v>
      </c>
      <c r="J13" s="12">
        <f t="shared" si="0"/>
        <v>0.2299039879911646</v>
      </c>
      <c r="K13" s="12">
        <f t="shared" si="0"/>
        <v>0.98252991460536965</v>
      </c>
      <c r="L13" s="13">
        <f>AVERAGE(D13:K13)</f>
        <v>0.33839777932272175</v>
      </c>
    </row>
    <row r="15" spans="1:12" x14ac:dyDescent="0.25">
      <c r="A15" s="22" t="s">
        <v>66</v>
      </c>
      <c r="B15" s="22"/>
      <c r="C15" s="22"/>
      <c r="D15" s="22"/>
      <c r="E15" s="22"/>
      <c r="F15" s="22"/>
      <c r="G15" s="22"/>
    </row>
  </sheetData>
  <mergeCells count="3">
    <mergeCell ref="A15:G15"/>
    <mergeCell ref="A3:L3"/>
    <mergeCell ref="A4:L4"/>
  </mergeCells>
  <pageMargins left="0.7" right="0.7" top="0.75" bottom="0.75" header="0.3" footer="0.3"/>
  <pageSetup scale="70" orientation="landscape" r:id="rId1"/>
  <headerFooter>
    <oddHeader>&amp;RExhibit No. CSH-9
Dockets UE-160228/UG-160229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27"/>
  <sheetViews>
    <sheetView tabSelected="1" view="pageBreakPreview" zoomScale="60" zoomScaleNormal="100" workbookViewId="0">
      <selection activeCell="D50" sqref="D50"/>
    </sheetView>
  </sheetViews>
  <sheetFormatPr defaultRowHeight="15" x14ac:dyDescent="0.25"/>
  <cols>
    <col min="1" max="1" width="12.28515625" bestFit="1" customWidth="1"/>
    <col min="2" max="2" width="37" bestFit="1" customWidth="1"/>
    <col min="3" max="3" width="12.5703125" bestFit="1" customWidth="1"/>
    <col min="4" max="5" width="13" bestFit="1" customWidth="1"/>
    <col min="6" max="6" width="13.42578125" bestFit="1" customWidth="1"/>
    <col min="7" max="7" width="13" bestFit="1" customWidth="1"/>
    <col min="8" max="8" width="13.42578125" bestFit="1" customWidth="1"/>
    <col min="9" max="9" width="13" bestFit="1" customWidth="1"/>
    <col min="10" max="11" width="13.42578125" bestFit="1" customWidth="1"/>
    <col min="12" max="12" width="23.42578125" bestFit="1" customWidth="1"/>
  </cols>
  <sheetData>
    <row r="3" spans="1:12" x14ac:dyDescent="0.25">
      <c r="A3" s="20" t="s">
        <v>70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x14ac:dyDescent="0.25">
      <c r="A4" s="21" t="s">
        <v>68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x14ac:dyDescent="0.25">
      <c r="A5" s="2"/>
      <c r="B5" s="2"/>
      <c r="C5" s="5" t="s">
        <v>1</v>
      </c>
      <c r="D5" s="5"/>
      <c r="E5" s="5"/>
      <c r="F5" s="5"/>
      <c r="G5" s="5"/>
      <c r="H5" s="5"/>
      <c r="I5" s="5"/>
      <c r="J5" s="5"/>
      <c r="K5" s="5"/>
    </row>
    <row r="6" spans="1:12" x14ac:dyDescent="0.25">
      <c r="A6" s="3" t="s">
        <v>3</v>
      </c>
      <c r="B6" s="3" t="s">
        <v>4</v>
      </c>
      <c r="C6" s="4">
        <v>2007</v>
      </c>
      <c r="D6" s="4">
        <v>2008</v>
      </c>
      <c r="E6" s="4">
        <v>2009</v>
      </c>
      <c r="F6" s="4">
        <v>2010</v>
      </c>
      <c r="G6" s="4">
        <v>2011</v>
      </c>
      <c r="H6" s="4">
        <v>2012</v>
      </c>
      <c r="I6" s="4">
        <v>2013</v>
      </c>
      <c r="J6" s="4">
        <v>2014</v>
      </c>
      <c r="K6" s="4">
        <v>2015</v>
      </c>
      <c r="L6" s="4" t="s">
        <v>63</v>
      </c>
    </row>
    <row r="7" spans="1:12" x14ac:dyDescent="0.25">
      <c r="A7" s="6" t="s">
        <v>41</v>
      </c>
      <c r="B7" t="s">
        <v>6</v>
      </c>
      <c r="C7" s="1">
        <v>340570</v>
      </c>
      <c r="D7" s="1">
        <v>335090</v>
      </c>
      <c r="E7" s="1">
        <v>346511</v>
      </c>
      <c r="F7" s="1">
        <v>328106</v>
      </c>
      <c r="G7" s="1">
        <v>327745</v>
      </c>
      <c r="H7" s="1">
        <v>326717</v>
      </c>
      <c r="I7" s="1">
        <v>328024</v>
      </c>
      <c r="J7" s="1">
        <v>330685</v>
      </c>
      <c r="K7" s="1">
        <v>329845</v>
      </c>
      <c r="L7" s="12">
        <f>(K7-C7)/C7</f>
        <v>-3.1491323369645004E-2</v>
      </c>
    </row>
    <row r="8" spans="1:12" x14ac:dyDescent="0.25">
      <c r="A8" s="6" t="s">
        <v>42</v>
      </c>
      <c r="B8" t="s">
        <v>7</v>
      </c>
      <c r="C8" s="1">
        <v>797369</v>
      </c>
      <c r="D8" s="1">
        <v>798238</v>
      </c>
      <c r="E8" s="1">
        <v>848526</v>
      </c>
      <c r="F8" s="1">
        <v>895930</v>
      </c>
      <c r="G8" s="1">
        <v>910883</v>
      </c>
      <c r="H8" s="1">
        <v>964276</v>
      </c>
      <c r="I8" s="1">
        <v>1018915</v>
      </c>
      <c r="J8" s="1">
        <v>1095265</v>
      </c>
      <c r="K8" s="1">
        <v>1204482</v>
      </c>
      <c r="L8" s="12">
        <f t="shared" ref="L8:L15" si="0">(K8-C8)/C8</f>
        <v>0.51057038836473456</v>
      </c>
    </row>
    <row r="9" spans="1:12" x14ac:dyDescent="0.25">
      <c r="A9" s="6" t="s">
        <v>43</v>
      </c>
      <c r="B9" t="s">
        <v>44</v>
      </c>
      <c r="C9" s="1">
        <v>8941075</v>
      </c>
      <c r="D9" s="1">
        <v>9073988</v>
      </c>
      <c r="E9" s="1">
        <v>10149576</v>
      </c>
      <c r="F9" s="1">
        <v>8899318</v>
      </c>
      <c r="G9" s="1">
        <v>10722811</v>
      </c>
      <c r="H9" s="1">
        <v>12827437</v>
      </c>
      <c r="I9" s="1">
        <v>12922386</v>
      </c>
      <c r="J9" s="1">
        <v>13095685</v>
      </c>
      <c r="K9" s="1">
        <v>13174410</v>
      </c>
      <c r="L9" s="12">
        <f t="shared" si="0"/>
        <v>0.47347047195107972</v>
      </c>
    </row>
    <row r="10" spans="1:12" x14ac:dyDescent="0.25">
      <c r="A10" s="6">
        <v>353000</v>
      </c>
      <c r="B10" t="s">
        <v>37</v>
      </c>
      <c r="C10" s="1">
        <v>591781</v>
      </c>
      <c r="D10" s="1">
        <v>608729</v>
      </c>
      <c r="E10" s="1">
        <v>722810</v>
      </c>
      <c r="F10" s="1">
        <v>728931</v>
      </c>
      <c r="G10" s="1">
        <v>726747</v>
      </c>
      <c r="H10" s="1">
        <v>731030</v>
      </c>
      <c r="I10" s="1">
        <v>733954</v>
      </c>
      <c r="J10" s="1">
        <v>739908</v>
      </c>
      <c r="K10" s="1">
        <v>738028</v>
      </c>
      <c r="L10" s="12">
        <f t="shared" si="0"/>
        <v>0.24713027285431605</v>
      </c>
    </row>
    <row r="11" spans="1:12" x14ac:dyDescent="0.25">
      <c r="A11" s="6">
        <v>354000</v>
      </c>
      <c r="B11" t="s">
        <v>38</v>
      </c>
      <c r="C11" s="1">
        <v>1443000</v>
      </c>
      <c r="D11" s="1">
        <v>2815161</v>
      </c>
      <c r="E11" s="1">
        <v>8123564</v>
      </c>
      <c r="F11" s="1">
        <v>7780678</v>
      </c>
      <c r="G11" s="1">
        <v>7898095</v>
      </c>
      <c r="H11" s="1">
        <v>8030102</v>
      </c>
      <c r="I11" s="1">
        <v>8134529</v>
      </c>
      <c r="J11" s="1">
        <v>8269348</v>
      </c>
      <c r="K11" s="1">
        <v>8357824</v>
      </c>
      <c r="L11" s="12">
        <f t="shared" si="0"/>
        <v>4.7919778239778239</v>
      </c>
    </row>
    <row r="12" spans="1:12" x14ac:dyDescent="0.25">
      <c r="A12" s="6">
        <v>355000</v>
      </c>
      <c r="B12" t="s">
        <v>39</v>
      </c>
      <c r="C12" s="1">
        <v>124329</v>
      </c>
      <c r="D12" s="1">
        <v>123265</v>
      </c>
      <c r="E12" s="1">
        <v>121562</v>
      </c>
      <c r="F12" s="1">
        <v>120606</v>
      </c>
      <c r="G12" s="1">
        <v>120919</v>
      </c>
      <c r="H12" s="1">
        <v>150852</v>
      </c>
      <c r="I12" s="1">
        <v>186510</v>
      </c>
      <c r="J12" s="1">
        <v>241125</v>
      </c>
      <c r="K12" s="1">
        <v>352512</v>
      </c>
      <c r="L12" s="12">
        <f t="shared" si="0"/>
        <v>1.8353159761600271</v>
      </c>
    </row>
    <row r="13" spans="1:12" x14ac:dyDescent="0.25">
      <c r="A13" s="6">
        <v>356000</v>
      </c>
      <c r="B13" t="s">
        <v>40</v>
      </c>
      <c r="C13" s="1">
        <v>293664</v>
      </c>
      <c r="D13" s="1">
        <v>289123</v>
      </c>
      <c r="E13" s="1">
        <v>291367</v>
      </c>
      <c r="F13" s="1">
        <v>282886</v>
      </c>
      <c r="G13" s="1">
        <v>283620</v>
      </c>
      <c r="H13" s="1">
        <v>283583</v>
      </c>
      <c r="I13" s="1">
        <v>283689</v>
      </c>
      <c r="J13" s="1">
        <v>285990</v>
      </c>
      <c r="K13" s="1">
        <v>285263</v>
      </c>
      <c r="L13" s="12">
        <f t="shared" si="0"/>
        <v>-2.8607524245396098E-2</v>
      </c>
    </row>
    <row r="14" spans="1:12" x14ac:dyDescent="0.25">
      <c r="A14" s="6">
        <v>357000</v>
      </c>
      <c r="B14" t="s">
        <v>17</v>
      </c>
      <c r="C14" s="1">
        <v>1226332</v>
      </c>
      <c r="D14" s="1">
        <v>1216030</v>
      </c>
      <c r="E14" s="1">
        <v>1193643</v>
      </c>
      <c r="F14" s="1">
        <v>1010508</v>
      </c>
      <c r="G14" s="1">
        <v>1017328</v>
      </c>
      <c r="H14" s="1">
        <v>1050781</v>
      </c>
      <c r="I14" s="1">
        <v>1103426</v>
      </c>
      <c r="J14" s="1">
        <v>1176660</v>
      </c>
      <c r="K14" s="1">
        <v>1277974</v>
      </c>
      <c r="L14" s="15">
        <f t="shared" si="0"/>
        <v>4.2110945486214177E-2</v>
      </c>
    </row>
    <row r="15" spans="1:12" x14ac:dyDescent="0.25">
      <c r="B15" t="s">
        <v>47</v>
      </c>
      <c r="C15" s="7">
        <f>SUM(C7:C14)</f>
        <v>13758120</v>
      </c>
      <c r="D15" s="7">
        <f t="shared" ref="D15:K15" si="1">SUM(D7:D14)</f>
        <v>15259624</v>
      </c>
      <c r="E15" s="7">
        <f t="shared" si="1"/>
        <v>21797559</v>
      </c>
      <c r="F15" s="7">
        <f t="shared" si="1"/>
        <v>20046963</v>
      </c>
      <c r="G15" s="7">
        <f t="shared" si="1"/>
        <v>22008148</v>
      </c>
      <c r="H15" s="7">
        <f t="shared" si="1"/>
        <v>24364778</v>
      </c>
      <c r="I15" s="7">
        <f t="shared" si="1"/>
        <v>24711433</v>
      </c>
      <c r="J15" s="7">
        <f t="shared" si="1"/>
        <v>25234666</v>
      </c>
      <c r="K15" s="7">
        <f t="shared" si="1"/>
        <v>25720338</v>
      </c>
      <c r="L15" s="12">
        <f t="shared" si="0"/>
        <v>0.86946603169619108</v>
      </c>
    </row>
    <row r="16" spans="1:12" x14ac:dyDescent="0.25">
      <c r="L16" s="18"/>
    </row>
    <row r="17" spans="1:12" x14ac:dyDescent="0.25">
      <c r="L17" s="18"/>
    </row>
    <row r="18" spans="1:12" x14ac:dyDescent="0.25">
      <c r="A18" s="3" t="s">
        <v>3</v>
      </c>
      <c r="B18" s="3" t="s">
        <v>4</v>
      </c>
      <c r="C18" s="4"/>
      <c r="D18" s="4" t="s">
        <v>54</v>
      </c>
      <c r="E18" s="4" t="s">
        <v>55</v>
      </c>
      <c r="F18" s="4" t="s">
        <v>56</v>
      </c>
      <c r="G18" s="4" t="s">
        <v>57</v>
      </c>
      <c r="H18" s="4" t="s">
        <v>58</v>
      </c>
      <c r="I18" s="4" t="s">
        <v>59</v>
      </c>
      <c r="J18" s="4" t="s">
        <v>60</v>
      </c>
      <c r="K18" s="4" t="s">
        <v>61</v>
      </c>
      <c r="L18" s="4" t="s">
        <v>62</v>
      </c>
    </row>
    <row r="19" spans="1:12" x14ac:dyDescent="0.25">
      <c r="A19" s="6" t="s">
        <v>41</v>
      </c>
      <c r="B19" t="s">
        <v>6</v>
      </c>
      <c r="C19" s="18"/>
      <c r="D19" s="12">
        <f>(D7-C7)/C7</f>
        <v>-1.6090671521273161E-2</v>
      </c>
      <c r="E19" s="12">
        <f t="shared" ref="E19:K19" si="2">(E7-D7)/D7</f>
        <v>3.408338058432063E-2</v>
      </c>
      <c r="F19" s="12">
        <f t="shared" si="2"/>
        <v>-5.311519692015549E-2</v>
      </c>
      <c r="G19" s="12">
        <f t="shared" si="2"/>
        <v>-1.1002541861471597E-3</v>
      </c>
      <c r="H19" s="12">
        <f t="shared" si="2"/>
        <v>-3.1365848449251706E-3</v>
      </c>
      <c r="I19" s="12">
        <f t="shared" si="2"/>
        <v>4.0004040193806871E-3</v>
      </c>
      <c r="J19" s="12">
        <f t="shared" si="2"/>
        <v>8.1122113016120767E-3</v>
      </c>
      <c r="K19" s="12">
        <f t="shared" si="2"/>
        <v>-2.540181743955728E-3</v>
      </c>
      <c r="L19" s="13">
        <f>AVERAGE(D19:K19)</f>
        <v>-3.7233616638929139E-3</v>
      </c>
    </row>
    <row r="20" spans="1:12" x14ac:dyDescent="0.25">
      <c r="A20" s="6" t="s">
        <v>42</v>
      </c>
      <c r="B20" t="s">
        <v>7</v>
      </c>
      <c r="C20" s="18"/>
      <c r="D20" s="12">
        <f t="shared" ref="D20:K27" si="3">(D8-C8)/C8</f>
        <v>1.0898341921995963E-3</v>
      </c>
      <c r="E20" s="12">
        <f t="shared" si="3"/>
        <v>6.2998754757353073E-2</v>
      </c>
      <c r="F20" s="12">
        <f t="shared" si="3"/>
        <v>5.5866290484911485E-2</v>
      </c>
      <c r="G20" s="12">
        <f t="shared" si="3"/>
        <v>1.668991997142634E-2</v>
      </c>
      <c r="H20" s="12">
        <f t="shared" si="3"/>
        <v>5.8616748803084477E-2</v>
      </c>
      <c r="I20" s="12">
        <f t="shared" si="3"/>
        <v>5.6663237496318485E-2</v>
      </c>
      <c r="J20" s="12">
        <f t="shared" si="3"/>
        <v>7.4932648945201519E-2</v>
      </c>
      <c r="K20" s="12">
        <f t="shared" si="3"/>
        <v>9.9717419985117753E-2</v>
      </c>
      <c r="L20" s="13">
        <f t="shared" ref="L20:L27" si="4">AVERAGE(D20:K20)</f>
        <v>5.3321856829451592E-2</v>
      </c>
    </row>
    <row r="21" spans="1:12" x14ac:dyDescent="0.25">
      <c r="A21" s="6" t="s">
        <v>43</v>
      </c>
      <c r="B21" t="s">
        <v>44</v>
      </c>
      <c r="C21" s="18"/>
      <c r="D21" s="12">
        <f t="shared" si="3"/>
        <v>1.4865438440008613E-2</v>
      </c>
      <c r="E21" s="12">
        <f t="shared" si="3"/>
        <v>0.11853531214720583</v>
      </c>
      <c r="F21" s="12">
        <f t="shared" si="3"/>
        <v>-0.12318327386286876</v>
      </c>
      <c r="G21" s="12">
        <f t="shared" si="3"/>
        <v>0.2049025554542494</v>
      </c>
      <c r="H21" s="12">
        <f t="shared" si="3"/>
        <v>0.19627558482565813</v>
      </c>
      <c r="I21" s="12">
        <f t="shared" si="3"/>
        <v>7.4020242703199401E-3</v>
      </c>
      <c r="J21" s="12">
        <f t="shared" si="3"/>
        <v>1.3410758663299487E-2</v>
      </c>
      <c r="K21" s="12">
        <f t="shared" si="3"/>
        <v>6.0115221158725182E-3</v>
      </c>
      <c r="L21" s="13">
        <f t="shared" si="4"/>
        <v>5.4777490256718145E-2</v>
      </c>
    </row>
    <row r="22" spans="1:12" x14ac:dyDescent="0.25">
      <c r="A22" s="6">
        <v>353000</v>
      </c>
      <c r="B22" t="s">
        <v>37</v>
      </c>
      <c r="C22" s="18"/>
      <c r="D22" s="12">
        <f t="shared" si="3"/>
        <v>2.8638972863272057E-2</v>
      </c>
      <c r="E22" s="12">
        <f t="shared" si="3"/>
        <v>0.18740851840474168</v>
      </c>
      <c r="F22" s="12">
        <f t="shared" si="3"/>
        <v>8.4683388442329238E-3</v>
      </c>
      <c r="G22" s="12">
        <f t="shared" si="3"/>
        <v>-2.9961683616144736E-3</v>
      </c>
      <c r="H22" s="12">
        <f t="shared" si="3"/>
        <v>5.8933851808125803E-3</v>
      </c>
      <c r="I22" s="12">
        <f t="shared" si="3"/>
        <v>3.9998358480500115E-3</v>
      </c>
      <c r="J22" s="12">
        <f t="shared" si="3"/>
        <v>8.1122250168266675E-3</v>
      </c>
      <c r="K22" s="12">
        <f t="shared" si="3"/>
        <v>-2.5408564307995048E-3</v>
      </c>
      <c r="L22" s="13">
        <f t="shared" si="4"/>
        <v>2.9623031420690241E-2</v>
      </c>
    </row>
    <row r="23" spans="1:12" x14ac:dyDescent="0.25">
      <c r="A23" s="6">
        <v>354000</v>
      </c>
      <c r="B23" t="s">
        <v>38</v>
      </c>
      <c r="C23" s="18"/>
      <c r="D23" s="12">
        <f t="shared" si="3"/>
        <v>0.95090852390852387</v>
      </c>
      <c r="E23" s="12">
        <f t="shared" si="3"/>
        <v>1.885648103252354</v>
      </c>
      <c r="F23" s="12">
        <f t="shared" si="3"/>
        <v>-4.220881376696238E-2</v>
      </c>
      <c r="G23" s="12">
        <f t="shared" si="3"/>
        <v>1.5090844268327259E-2</v>
      </c>
      <c r="H23" s="12">
        <f t="shared" si="3"/>
        <v>1.6713777182978933E-2</v>
      </c>
      <c r="I23" s="12">
        <f t="shared" si="3"/>
        <v>1.3004442533855734E-2</v>
      </c>
      <c r="J23" s="12">
        <f t="shared" si="3"/>
        <v>1.6573670092023766E-2</v>
      </c>
      <c r="K23" s="12">
        <f t="shared" si="3"/>
        <v>1.0699271574977859E-2</v>
      </c>
      <c r="L23" s="13">
        <f t="shared" si="4"/>
        <v>0.35830372738075988</v>
      </c>
    </row>
    <row r="24" spans="1:12" x14ac:dyDescent="0.25">
      <c r="A24" s="6">
        <v>355000</v>
      </c>
      <c r="B24" t="s">
        <v>39</v>
      </c>
      <c r="C24" s="18"/>
      <c r="D24" s="12">
        <f t="shared" si="3"/>
        <v>-8.5579390166413312E-3</v>
      </c>
      <c r="E24" s="12">
        <f t="shared" si="3"/>
        <v>-1.3815762787490367E-2</v>
      </c>
      <c r="F24" s="12">
        <f t="shared" si="3"/>
        <v>-7.8642996989190701E-3</v>
      </c>
      <c r="G24" s="12">
        <f t="shared" si="3"/>
        <v>2.5952274347876558E-3</v>
      </c>
      <c r="H24" s="12">
        <f t="shared" si="3"/>
        <v>0.24754587781903589</v>
      </c>
      <c r="I24" s="12">
        <f t="shared" si="3"/>
        <v>0.23637737650147164</v>
      </c>
      <c r="J24" s="12">
        <f t="shared" si="3"/>
        <v>0.29282612192375745</v>
      </c>
      <c r="K24" s="12">
        <f t="shared" si="3"/>
        <v>0.46194712286158629</v>
      </c>
      <c r="L24" s="13">
        <f t="shared" si="4"/>
        <v>0.15138171562969852</v>
      </c>
    </row>
    <row r="25" spans="1:12" x14ac:dyDescent="0.25">
      <c r="A25" s="6">
        <v>356000</v>
      </c>
      <c r="B25" t="s">
        <v>40</v>
      </c>
      <c r="C25" s="18"/>
      <c r="D25" s="12">
        <f t="shared" si="3"/>
        <v>-1.5463250517598344E-2</v>
      </c>
      <c r="E25" s="12">
        <f t="shared" si="3"/>
        <v>7.7614025864424481E-3</v>
      </c>
      <c r="F25" s="12">
        <f t="shared" si="3"/>
        <v>-2.910762028644287E-2</v>
      </c>
      <c r="G25" s="12">
        <f t="shared" si="3"/>
        <v>2.5946847846835827E-3</v>
      </c>
      <c r="H25" s="12">
        <f t="shared" si="3"/>
        <v>-1.3045624427050279E-4</v>
      </c>
      <c r="I25" s="12">
        <f t="shared" si="3"/>
        <v>3.7378827362712151E-4</v>
      </c>
      <c r="J25" s="12">
        <f t="shared" si="3"/>
        <v>8.1109947865444197E-3</v>
      </c>
      <c r="K25" s="12">
        <f t="shared" si="3"/>
        <v>-2.5420469247176476E-3</v>
      </c>
      <c r="L25" s="13">
        <f t="shared" si="4"/>
        <v>-3.5503129427164738E-3</v>
      </c>
    </row>
    <row r="26" spans="1:12" x14ac:dyDescent="0.25">
      <c r="A26" s="6">
        <v>357000</v>
      </c>
      <c r="B26" t="s">
        <v>17</v>
      </c>
      <c r="C26" s="19"/>
      <c r="D26" s="15">
        <f t="shared" si="3"/>
        <v>-8.4006614848181407E-3</v>
      </c>
      <c r="E26" s="15">
        <f t="shared" si="3"/>
        <v>-1.8409907650304681E-2</v>
      </c>
      <c r="F26" s="15">
        <f t="shared" si="3"/>
        <v>-0.15342527036978393</v>
      </c>
      <c r="G26" s="15">
        <f t="shared" si="3"/>
        <v>6.7490806604203037E-3</v>
      </c>
      <c r="H26" s="15">
        <f t="shared" si="3"/>
        <v>3.2883199911926141E-2</v>
      </c>
      <c r="I26" s="15">
        <f t="shared" si="3"/>
        <v>5.0100829763766189E-2</v>
      </c>
      <c r="J26" s="15">
        <f t="shared" si="3"/>
        <v>6.6369652337356561E-2</v>
      </c>
      <c r="K26" s="15">
        <f t="shared" si="3"/>
        <v>8.6103037410976829E-2</v>
      </c>
      <c r="L26" s="16">
        <f t="shared" si="4"/>
        <v>7.7462450724424103E-3</v>
      </c>
    </row>
    <row r="27" spans="1:12" x14ac:dyDescent="0.25">
      <c r="B27" t="s">
        <v>47</v>
      </c>
      <c r="C27" s="18"/>
      <c r="D27" s="12">
        <f t="shared" si="3"/>
        <v>0.10913584123412211</v>
      </c>
      <c r="E27" s="12">
        <f t="shared" si="3"/>
        <v>0.42844666421662814</v>
      </c>
      <c r="F27" s="12">
        <f t="shared" si="3"/>
        <v>-8.0311561491816577E-2</v>
      </c>
      <c r="G27" s="12">
        <f t="shared" si="3"/>
        <v>9.782953158540772E-2</v>
      </c>
      <c r="H27" s="12">
        <f t="shared" si="3"/>
        <v>0.1070798869582302</v>
      </c>
      <c r="I27" s="12">
        <f t="shared" si="3"/>
        <v>1.4227710180655042E-2</v>
      </c>
      <c r="J27" s="12">
        <f t="shared" si="3"/>
        <v>2.1173721491586507E-2</v>
      </c>
      <c r="K27" s="12">
        <f t="shared" si="3"/>
        <v>1.9246222636748987E-2</v>
      </c>
      <c r="L27" s="13">
        <f t="shared" si="4"/>
        <v>8.960350210144527E-2</v>
      </c>
    </row>
  </sheetData>
  <mergeCells count="2">
    <mergeCell ref="A3:L3"/>
    <mergeCell ref="A4:L4"/>
  </mergeCells>
  <pageMargins left="0.7" right="0.7" top="0.75" bottom="0.75" header="0.3" footer="0.3"/>
  <pageSetup scale="64" orientation="landscape" r:id="rId1"/>
  <headerFooter>
    <oddHeader>&amp;RExhibit No. CSH-9
Dockets UE-160228/UG-160229
Page &amp;P of &amp;N</oddHeader>
  </headerFooter>
  <ignoredErrors>
    <ignoredError sqref="C15:K1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32"/>
  <sheetViews>
    <sheetView tabSelected="1" view="pageBreakPreview" zoomScale="60" zoomScaleNormal="100" workbookViewId="0">
      <selection activeCell="D50" sqref="D50"/>
    </sheetView>
  </sheetViews>
  <sheetFormatPr defaultRowHeight="15" x14ac:dyDescent="0.25"/>
  <cols>
    <col min="1" max="1" width="12.28515625" bestFit="1" customWidth="1"/>
    <col min="2" max="2" width="35.140625" bestFit="1" customWidth="1"/>
    <col min="3" max="3" width="12.28515625" bestFit="1" customWidth="1"/>
    <col min="4" max="4" width="13" bestFit="1" customWidth="1"/>
    <col min="5" max="5" width="13.42578125" bestFit="1" customWidth="1"/>
    <col min="6" max="6" width="12.5703125" bestFit="1" customWidth="1"/>
    <col min="7" max="7" width="13.42578125" bestFit="1" customWidth="1"/>
    <col min="8" max="8" width="13" bestFit="1" customWidth="1"/>
    <col min="9" max="10" width="13.42578125" bestFit="1" customWidth="1"/>
    <col min="11" max="11" width="13" bestFit="1" customWidth="1"/>
    <col min="12" max="12" width="23.42578125" style="18" bestFit="1" customWidth="1"/>
  </cols>
  <sheetData>
    <row r="3" spans="1:12" x14ac:dyDescent="0.25">
      <c r="A3" s="20" t="s">
        <v>71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x14ac:dyDescent="0.25">
      <c r="A4" s="21" t="s">
        <v>68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x14ac:dyDescent="0.25">
      <c r="A5" s="2"/>
      <c r="B5" s="2"/>
      <c r="C5" s="5" t="s">
        <v>1</v>
      </c>
      <c r="D5" s="5"/>
      <c r="E5" s="5"/>
      <c r="F5" s="5"/>
      <c r="G5" s="5"/>
      <c r="H5" s="5"/>
      <c r="I5" s="5"/>
      <c r="J5" s="5"/>
      <c r="K5" s="5"/>
    </row>
    <row r="6" spans="1:12" x14ac:dyDescent="0.25">
      <c r="A6" s="3" t="s">
        <v>3</v>
      </c>
      <c r="B6" s="3" t="s">
        <v>4</v>
      </c>
      <c r="C6" s="4">
        <v>2007</v>
      </c>
      <c r="D6" s="4">
        <v>2008</v>
      </c>
      <c r="E6" s="4">
        <v>2009</v>
      </c>
      <c r="F6" s="4">
        <v>2010</v>
      </c>
      <c r="G6" s="4">
        <v>2011</v>
      </c>
      <c r="H6" s="4">
        <v>2012</v>
      </c>
      <c r="I6" s="4">
        <v>2013</v>
      </c>
      <c r="J6" s="4">
        <v>2014</v>
      </c>
      <c r="K6" s="4">
        <v>2015</v>
      </c>
      <c r="L6" s="4" t="s">
        <v>63</v>
      </c>
    </row>
    <row r="7" spans="1:12" x14ac:dyDescent="0.25">
      <c r="A7" s="6" t="s">
        <v>23</v>
      </c>
      <c r="B7" t="s">
        <v>6</v>
      </c>
      <c r="C7" s="1">
        <v>364388</v>
      </c>
      <c r="D7" s="1">
        <v>379298</v>
      </c>
      <c r="E7" s="1">
        <v>871026</v>
      </c>
      <c r="F7" s="1">
        <v>1159853</v>
      </c>
      <c r="G7" s="1">
        <v>1141857</v>
      </c>
      <c r="H7" s="1">
        <v>1175647</v>
      </c>
      <c r="I7" s="1">
        <v>1171330</v>
      </c>
      <c r="J7" s="1">
        <v>1179137</v>
      </c>
      <c r="K7" s="1">
        <v>1509414</v>
      </c>
      <c r="L7" s="12">
        <f>(K7-C7)/C7</f>
        <v>3.1423263115141005</v>
      </c>
    </row>
    <row r="8" spans="1:12" x14ac:dyDescent="0.25">
      <c r="A8" s="6" t="s">
        <v>24</v>
      </c>
      <c r="B8" t="s">
        <v>7</v>
      </c>
      <c r="C8" s="1">
        <v>4747949</v>
      </c>
      <c r="D8" s="1">
        <v>5300128</v>
      </c>
      <c r="E8" s="1">
        <v>6254208</v>
      </c>
      <c r="F8" s="1">
        <v>7612149</v>
      </c>
      <c r="G8" s="1">
        <v>10145674</v>
      </c>
      <c r="H8" s="1">
        <v>12349686</v>
      </c>
      <c r="I8" s="1">
        <v>14314587</v>
      </c>
      <c r="J8" s="1">
        <v>16185437</v>
      </c>
      <c r="K8" s="1">
        <v>16657865</v>
      </c>
      <c r="L8" s="12">
        <f t="shared" ref="L8:L17" si="0">(K8-C8)/C8</f>
        <v>2.5084338521749077</v>
      </c>
    </row>
    <row r="9" spans="1:12" x14ac:dyDescent="0.25">
      <c r="A9" s="6" t="s">
        <v>25</v>
      </c>
      <c r="B9" t="s">
        <v>26</v>
      </c>
      <c r="C9" s="1">
        <v>3071517</v>
      </c>
      <c r="D9" s="1">
        <v>3764146</v>
      </c>
      <c r="E9" s="1">
        <v>4092409</v>
      </c>
      <c r="F9" s="1">
        <v>4934379</v>
      </c>
      <c r="G9" s="1">
        <v>5508662</v>
      </c>
      <c r="H9" s="1">
        <v>6763451</v>
      </c>
      <c r="I9" s="1">
        <v>6819957</v>
      </c>
      <c r="J9" s="1">
        <v>7143274</v>
      </c>
      <c r="K9" s="1">
        <v>8798850</v>
      </c>
      <c r="L9" s="12">
        <f t="shared" si="0"/>
        <v>1.8646593849228248</v>
      </c>
    </row>
    <row r="10" spans="1:12" x14ac:dyDescent="0.25">
      <c r="A10" s="6" t="s">
        <v>27</v>
      </c>
      <c r="B10" t="s">
        <v>28</v>
      </c>
      <c r="C10" s="1">
        <v>2950257</v>
      </c>
      <c r="D10" s="1">
        <v>2956479</v>
      </c>
      <c r="E10" s="1">
        <v>3520659</v>
      </c>
      <c r="F10" s="1">
        <v>4243057</v>
      </c>
      <c r="G10" s="1">
        <v>5353791</v>
      </c>
      <c r="H10" s="1">
        <v>5688273</v>
      </c>
      <c r="I10" s="1">
        <v>6690256</v>
      </c>
      <c r="J10" s="1">
        <v>7715405</v>
      </c>
      <c r="K10" s="1">
        <v>8498700</v>
      </c>
      <c r="L10" s="12">
        <f t="shared" si="0"/>
        <v>1.8806642946699219</v>
      </c>
    </row>
    <row r="11" spans="1:12" x14ac:dyDescent="0.25">
      <c r="A11" s="6">
        <v>393000</v>
      </c>
      <c r="B11" t="s">
        <v>19</v>
      </c>
      <c r="C11" s="1">
        <v>193621</v>
      </c>
      <c r="D11" s="1">
        <v>199306</v>
      </c>
      <c r="E11" s="1">
        <v>209954</v>
      </c>
      <c r="F11" s="1">
        <v>262698</v>
      </c>
      <c r="G11" s="1">
        <v>294817</v>
      </c>
      <c r="H11" s="1">
        <v>357613</v>
      </c>
      <c r="I11" s="1">
        <v>404790</v>
      </c>
      <c r="J11" s="1">
        <v>472941</v>
      </c>
      <c r="K11" s="1">
        <v>556419</v>
      </c>
      <c r="L11" s="12">
        <f t="shared" si="0"/>
        <v>1.8737533635297825</v>
      </c>
    </row>
    <row r="12" spans="1:12" x14ac:dyDescent="0.25">
      <c r="A12" s="6">
        <v>394000</v>
      </c>
      <c r="B12" t="s">
        <v>20</v>
      </c>
      <c r="C12" s="1">
        <v>1438633</v>
      </c>
      <c r="D12" s="1">
        <v>1696537</v>
      </c>
      <c r="E12" s="1">
        <v>2052385</v>
      </c>
      <c r="F12" s="1">
        <v>2350781</v>
      </c>
      <c r="G12" s="1">
        <v>2551168</v>
      </c>
      <c r="H12" s="1">
        <v>3072315</v>
      </c>
      <c r="I12" s="1">
        <v>4225485</v>
      </c>
      <c r="J12" s="1">
        <v>4588327</v>
      </c>
      <c r="K12" s="1">
        <v>5004553</v>
      </c>
      <c r="L12" s="12">
        <f t="shared" si="0"/>
        <v>2.4786863640692243</v>
      </c>
    </row>
    <row r="13" spans="1:12" x14ac:dyDescent="0.25">
      <c r="A13" s="6">
        <v>395000</v>
      </c>
      <c r="B13" t="s">
        <v>21</v>
      </c>
      <c r="C13" s="1">
        <v>517469</v>
      </c>
      <c r="D13" s="1">
        <v>523754</v>
      </c>
      <c r="E13" s="1">
        <v>321080</v>
      </c>
      <c r="F13" s="1">
        <v>309258</v>
      </c>
      <c r="G13" s="1">
        <v>283861</v>
      </c>
      <c r="H13" s="1">
        <v>272714</v>
      </c>
      <c r="I13" s="1">
        <v>241278</v>
      </c>
      <c r="J13" s="1">
        <v>242164</v>
      </c>
      <c r="K13" s="1">
        <v>316412</v>
      </c>
      <c r="L13" s="12">
        <f t="shared" si="0"/>
        <v>-0.38853921684197507</v>
      </c>
    </row>
    <row r="14" spans="1:12" x14ac:dyDescent="0.25">
      <c r="A14" s="6" t="s">
        <v>29</v>
      </c>
      <c r="B14" t="s">
        <v>30</v>
      </c>
      <c r="C14" s="1">
        <v>2987963</v>
      </c>
      <c r="D14" s="1">
        <v>3023647</v>
      </c>
      <c r="E14" s="1">
        <v>3144706</v>
      </c>
      <c r="F14" s="1">
        <v>3269091</v>
      </c>
      <c r="G14" s="1">
        <v>3611540</v>
      </c>
      <c r="H14" s="1">
        <v>3437571</v>
      </c>
      <c r="I14" s="1">
        <v>3578048</v>
      </c>
      <c r="J14" s="1">
        <v>3547290</v>
      </c>
      <c r="K14" s="1">
        <v>3662913</v>
      </c>
      <c r="L14" s="12">
        <f t="shared" si="0"/>
        <v>0.22588967801810131</v>
      </c>
    </row>
    <row r="15" spans="1:12" x14ac:dyDescent="0.25">
      <c r="A15" s="6" t="s">
        <v>31</v>
      </c>
      <c r="B15" t="s">
        <v>32</v>
      </c>
      <c r="C15" s="1">
        <v>2755341</v>
      </c>
      <c r="D15" s="1">
        <v>2774854</v>
      </c>
      <c r="E15" s="1">
        <v>2935062</v>
      </c>
      <c r="F15" s="1">
        <v>3207894</v>
      </c>
      <c r="G15" s="1">
        <v>3406641</v>
      </c>
      <c r="H15" s="1">
        <v>3996605</v>
      </c>
      <c r="I15" s="1">
        <v>5137511</v>
      </c>
      <c r="J15" s="1">
        <v>6232389</v>
      </c>
      <c r="K15" s="1">
        <v>7090935</v>
      </c>
      <c r="L15" s="12">
        <f t="shared" si="0"/>
        <v>1.5735235675003565</v>
      </c>
    </row>
    <row r="16" spans="1:12" x14ac:dyDescent="0.25">
      <c r="A16" s="6">
        <v>398000</v>
      </c>
      <c r="B16" t="s">
        <v>22</v>
      </c>
      <c r="C16" s="1">
        <v>102633</v>
      </c>
      <c r="D16" s="1">
        <v>100489</v>
      </c>
      <c r="E16" s="1">
        <v>65715</v>
      </c>
      <c r="F16" s="1">
        <v>62716</v>
      </c>
      <c r="G16" s="1">
        <v>54349</v>
      </c>
      <c r="H16" s="1">
        <v>55588</v>
      </c>
      <c r="I16" s="1">
        <v>62827</v>
      </c>
      <c r="J16" s="1">
        <v>82636</v>
      </c>
      <c r="K16" s="1">
        <v>62768</v>
      </c>
      <c r="L16" s="15">
        <f t="shared" si="0"/>
        <v>-0.38842282696598562</v>
      </c>
    </row>
    <row r="17" spans="1:12" x14ac:dyDescent="0.25">
      <c r="B17" t="s">
        <v>49</v>
      </c>
      <c r="C17" s="9">
        <f>SUM(C7:C16)</f>
        <v>19129771</v>
      </c>
      <c r="D17" s="9">
        <f t="shared" ref="D17:K17" si="1">SUM(D7:D16)</f>
        <v>20718638</v>
      </c>
      <c r="E17" s="9">
        <f t="shared" si="1"/>
        <v>23467204</v>
      </c>
      <c r="F17" s="9">
        <f t="shared" si="1"/>
        <v>27411876</v>
      </c>
      <c r="G17" s="9">
        <f t="shared" si="1"/>
        <v>32352360</v>
      </c>
      <c r="H17" s="9">
        <f t="shared" si="1"/>
        <v>37169463</v>
      </c>
      <c r="I17" s="9">
        <f t="shared" si="1"/>
        <v>42646069</v>
      </c>
      <c r="J17" s="9">
        <f t="shared" si="1"/>
        <v>47389000</v>
      </c>
      <c r="K17" s="9">
        <f t="shared" si="1"/>
        <v>52158829</v>
      </c>
      <c r="L17" s="12">
        <f t="shared" si="0"/>
        <v>1.7265788492711178</v>
      </c>
    </row>
    <row r="21" spans="1:12" x14ac:dyDescent="0.25">
      <c r="A21" s="3" t="s">
        <v>3</v>
      </c>
      <c r="B21" s="3" t="s">
        <v>4</v>
      </c>
      <c r="C21" s="4"/>
      <c r="D21" s="4" t="s">
        <v>54</v>
      </c>
      <c r="E21" s="4" t="s">
        <v>55</v>
      </c>
      <c r="F21" s="4" t="s">
        <v>56</v>
      </c>
      <c r="G21" s="4" t="s">
        <v>57</v>
      </c>
      <c r="H21" s="4" t="s">
        <v>58</v>
      </c>
      <c r="I21" s="4" t="s">
        <v>59</v>
      </c>
      <c r="J21" s="4" t="s">
        <v>60</v>
      </c>
      <c r="K21" s="4" t="s">
        <v>61</v>
      </c>
      <c r="L21" s="4" t="s">
        <v>62</v>
      </c>
    </row>
    <row r="22" spans="1:12" x14ac:dyDescent="0.25">
      <c r="A22" s="6" t="s">
        <v>23</v>
      </c>
      <c r="B22" t="s">
        <v>6</v>
      </c>
      <c r="C22" s="17"/>
      <c r="D22" s="12">
        <f>(D7-C7)/C7</f>
        <v>4.0917922653874443E-2</v>
      </c>
      <c r="E22" s="12">
        <f t="shared" ref="E22:K22" si="2">(E7-D7)/D7</f>
        <v>1.2964160106301641</v>
      </c>
      <c r="F22" s="12">
        <f t="shared" si="2"/>
        <v>0.33159400523061311</v>
      </c>
      <c r="G22" s="12">
        <f t="shared" si="2"/>
        <v>-1.5515759324673041E-2</v>
      </c>
      <c r="H22" s="12">
        <f t="shared" si="2"/>
        <v>2.9592146827492408E-2</v>
      </c>
      <c r="I22" s="12">
        <f t="shared" si="2"/>
        <v>-3.6720205980196436E-3</v>
      </c>
      <c r="J22" s="12">
        <f t="shared" si="2"/>
        <v>6.66507303663357E-3</v>
      </c>
      <c r="K22" s="12">
        <f t="shared" si="2"/>
        <v>0.2801006159589598</v>
      </c>
      <c r="L22" s="12">
        <f>AVERAGE(D22:K22)</f>
        <v>0.24576224930188062</v>
      </c>
    </row>
    <row r="23" spans="1:12" x14ac:dyDescent="0.25">
      <c r="A23" s="6" t="s">
        <v>24</v>
      </c>
      <c r="B23" t="s">
        <v>7</v>
      </c>
      <c r="C23" s="17"/>
      <c r="D23" s="12">
        <f t="shared" ref="D23:K32" si="3">(D8-C8)/C8</f>
        <v>0.11629842696288439</v>
      </c>
      <c r="E23" s="12">
        <f t="shared" si="3"/>
        <v>0.18001074691026331</v>
      </c>
      <c r="F23" s="12">
        <f t="shared" si="3"/>
        <v>0.21712437450113586</v>
      </c>
      <c r="G23" s="12">
        <f t="shared" si="3"/>
        <v>0.33282651193506591</v>
      </c>
      <c r="H23" s="12">
        <f t="shared" si="3"/>
        <v>0.21723662715754519</v>
      </c>
      <c r="I23" s="12">
        <f t="shared" si="3"/>
        <v>0.15910534081595273</v>
      </c>
      <c r="J23" s="12">
        <f t="shared" si="3"/>
        <v>0.13069535292914844</v>
      </c>
      <c r="K23" s="12">
        <f t="shared" si="3"/>
        <v>2.9188461207442222E-2</v>
      </c>
      <c r="L23" s="12">
        <f t="shared" ref="L23:L32" si="4">AVERAGE(D23:K23)</f>
        <v>0.17281073030242974</v>
      </c>
    </row>
    <row r="24" spans="1:12" x14ac:dyDescent="0.25">
      <c r="A24" s="6" t="s">
        <v>25</v>
      </c>
      <c r="B24" t="s">
        <v>26</v>
      </c>
      <c r="C24" s="17"/>
      <c r="D24" s="12">
        <f t="shared" si="3"/>
        <v>0.22550062395877998</v>
      </c>
      <c r="E24" s="12">
        <f t="shared" si="3"/>
        <v>8.7207828814291469E-2</v>
      </c>
      <c r="F24" s="12">
        <f t="shared" si="3"/>
        <v>0.20573945566046795</v>
      </c>
      <c r="G24" s="12">
        <f t="shared" si="3"/>
        <v>0.11638404751641493</v>
      </c>
      <c r="H24" s="12">
        <f t="shared" si="3"/>
        <v>0.22778471432808911</v>
      </c>
      <c r="I24" s="12">
        <f t="shared" si="3"/>
        <v>8.3546106861718972E-3</v>
      </c>
      <c r="J24" s="12">
        <f t="shared" si="3"/>
        <v>4.7407483654222454E-2</v>
      </c>
      <c r="K24" s="12">
        <f t="shared" si="3"/>
        <v>0.2317671140712228</v>
      </c>
      <c r="L24" s="12">
        <f t="shared" si="4"/>
        <v>0.14376823483620757</v>
      </c>
    </row>
    <row r="25" spans="1:12" x14ac:dyDescent="0.25">
      <c r="A25" s="6" t="s">
        <v>27</v>
      </c>
      <c r="B25" t="s">
        <v>28</v>
      </c>
      <c r="C25" s="17"/>
      <c r="D25" s="12">
        <f t="shared" si="3"/>
        <v>2.1089688118696099E-3</v>
      </c>
      <c r="E25" s="12">
        <f t="shared" si="3"/>
        <v>0.19082834682742547</v>
      </c>
      <c r="F25" s="12">
        <f t="shared" si="3"/>
        <v>0.20518829003320116</v>
      </c>
      <c r="G25" s="12">
        <f t="shared" si="3"/>
        <v>0.26177682741476249</v>
      </c>
      <c r="H25" s="12">
        <f t="shared" si="3"/>
        <v>6.2475729814630419E-2</v>
      </c>
      <c r="I25" s="12">
        <f t="shared" si="3"/>
        <v>0.17614889440081374</v>
      </c>
      <c r="J25" s="12">
        <f t="shared" si="3"/>
        <v>0.15323016040043907</v>
      </c>
      <c r="K25" s="12">
        <f t="shared" si="3"/>
        <v>0.10152351043140315</v>
      </c>
      <c r="L25" s="12">
        <f t="shared" si="4"/>
        <v>0.14416009101681815</v>
      </c>
    </row>
    <row r="26" spans="1:12" x14ac:dyDescent="0.25">
      <c r="A26" s="6">
        <v>393000</v>
      </c>
      <c r="B26" t="s">
        <v>19</v>
      </c>
      <c r="C26" s="17"/>
      <c r="D26" s="12">
        <f t="shared" si="3"/>
        <v>2.9361484549713098E-2</v>
      </c>
      <c r="E26" s="12">
        <f t="shared" si="3"/>
        <v>5.3425386089731366E-2</v>
      </c>
      <c r="F26" s="12">
        <f t="shared" si="3"/>
        <v>0.25121693323299388</v>
      </c>
      <c r="G26" s="12">
        <f t="shared" si="3"/>
        <v>0.12226587183762343</v>
      </c>
      <c r="H26" s="12">
        <f t="shared" si="3"/>
        <v>0.21299992876937218</v>
      </c>
      <c r="I26" s="12">
        <f t="shared" si="3"/>
        <v>0.13192193796086832</v>
      </c>
      <c r="J26" s="12">
        <f t="shared" si="3"/>
        <v>0.16836137256355146</v>
      </c>
      <c r="K26" s="12">
        <f t="shared" si="3"/>
        <v>0.17650827481652046</v>
      </c>
      <c r="L26" s="12">
        <f t="shared" si="4"/>
        <v>0.14325764872754676</v>
      </c>
    </row>
    <row r="27" spans="1:12" x14ac:dyDescent="0.25">
      <c r="A27" s="6">
        <v>394000</v>
      </c>
      <c r="B27" t="s">
        <v>20</v>
      </c>
      <c r="C27" s="17"/>
      <c r="D27" s="12">
        <f t="shared" si="3"/>
        <v>0.17927018217988883</v>
      </c>
      <c r="E27" s="12">
        <f t="shared" si="3"/>
        <v>0.20974962526605667</v>
      </c>
      <c r="F27" s="12">
        <f t="shared" si="3"/>
        <v>0.14538987568121967</v>
      </c>
      <c r="G27" s="12">
        <f t="shared" si="3"/>
        <v>8.5242734223221983E-2</v>
      </c>
      <c r="H27" s="12">
        <f t="shared" si="3"/>
        <v>0.20427780530329637</v>
      </c>
      <c r="I27" s="12">
        <f t="shared" si="3"/>
        <v>0.37534237212004629</v>
      </c>
      <c r="J27" s="12">
        <f t="shared" si="3"/>
        <v>8.5869906058121143E-2</v>
      </c>
      <c r="K27" s="12">
        <f t="shared" si="3"/>
        <v>9.0714109957725331E-2</v>
      </c>
      <c r="L27" s="12">
        <f t="shared" si="4"/>
        <v>0.17198207634869705</v>
      </c>
    </row>
    <row r="28" spans="1:12" x14ac:dyDescent="0.25">
      <c r="A28" s="6">
        <v>395000</v>
      </c>
      <c r="B28" t="s">
        <v>21</v>
      </c>
      <c r="C28" s="17"/>
      <c r="D28" s="12">
        <f t="shared" si="3"/>
        <v>1.214565510204476E-2</v>
      </c>
      <c r="E28" s="12">
        <f t="shared" si="3"/>
        <v>-0.38696410910465601</v>
      </c>
      <c r="F28" s="12">
        <f t="shared" si="3"/>
        <v>-3.6819484240687678E-2</v>
      </c>
      <c r="G28" s="12">
        <f t="shared" si="3"/>
        <v>-8.2122370318633633E-2</v>
      </c>
      <c r="H28" s="12">
        <f t="shared" si="3"/>
        <v>-3.9269219794195044E-2</v>
      </c>
      <c r="I28" s="12">
        <f t="shared" si="3"/>
        <v>-0.11527094318590171</v>
      </c>
      <c r="J28" s="12">
        <f t="shared" si="3"/>
        <v>3.6721126667164017E-3</v>
      </c>
      <c r="K28" s="12">
        <f t="shared" si="3"/>
        <v>0.30660213739449299</v>
      </c>
      <c r="L28" s="12">
        <f t="shared" si="4"/>
        <v>-4.2253277685102487E-2</v>
      </c>
    </row>
    <row r="29" spans="1:12" x14ac:dyDescent="0.25">
      <c r="A29" s="6" t="s">
        <v>29</v>
      </c>
      <c r="B29" t="s">
        <v>30</v>
      </c>
      <c r="C29" s="17"/>
      <c r="D29" s="12">
        <f t="shared" si="3"/>
        <v>1.1942584295722538E-2</v>
      </c>
      <c r="E29" s="12">
        <f t="shared" si="3"/>
        <v>4.0037411774588763E-2</v>
      </c>
      <c r="F29" s="12">
        <f t="shared" si="3"/>
        <v>3.9553777046248517E-2</v>
      </c>
      <c r="G29" s="12">
        <f t="shared" si="3"/>
        <v>0.10475358440618508</v>
      </c>
      <c r="H29" s="12">
        <f t="shared" si="3"/>
        <v>-4.8170309618611448E-2</v>
      </c>
      <c r="I29" s="12">
        <f t="shared" si="3"/>
        <v>4.0865192311664252E-2</v>
      </c>
      <c r="J29" s="12">
        <f t="shared" si="3"/>
        <v>-8.5963072602715223E-3</v>
      </c>
      <c r="K29" s="12">
        <f t="shared" si="3"/>
        <v>3.2594741337753606E-2</v>
      </c>
      <c r="L29" s="12">
        <f t="shared" si="4"/>
        <v>2.6622584286659971E-2</v>
      </c>
    </row>
    <row r="30" spans="1:12" x14ac:dyDescent="0.25">
      <c r="A30" s="6" t="s">
        <v>31</v>
      </c>
      <c r="B30" t="s">
        <v>32</v>
      </c>
      <c r="C30" s="17"/>
      <c r="D30" s="12">
        <f t="shared" si="3"/>
        <v>7.0818820610588674E-3</v>
      </c>
      <c r="E30" s="12">
        <f t="shared" si="3"/>
        <v>5.7735650236012417E-2</v>
      </c>
      <c r="F30" s="12">
        <f t="shared" si="3"/>
        <v>9.2956128354358444E-2</v>
      </c>
      <c r="G30" s="12">
        <f t="shared" si="3"/>
        <v>6.195560077733242E-2</v>
      </c>
      <c r="H30" s="12">
        <f t="shared" si="3"/>
        <v>0.173180561145128</v>
      </c>
      <c r="I30" s="12">
        <f t="shared" si="3"/>
        <v>0.28546879163690181</v>
      </c>
      <c r="J30" s="12">
        <f t="shared" si="3"/>
        <v>0.21311448286923376</v>
      </c>
      <c r="K30" s="12">
        <f t="shared" si="3"/>
        <v>0.13775552199966978</v>
      </c>
      <c r="L30" s="12">
        <f t="shared" si="4"/>
        <v>0.12865607738496193</v>
      </c>
    </row>
    <row r="31" spans="1:12" x14ac:dyDescent="0.25">
      <c r="A31" s="6">
        <v>398000</v>
      </c>
      <c r="B31" t="s">
        <v>22</v>
      </c>
      <c r="C31" s="19"/>
      <c r="D31" s="15">
        <f t="shared" si="3"/>
        <v>-2.0889967164557207E-2</v>
      </c>
      <c r="E31" s="15">
        <f t="shared" si="3"/>
        <v>-0.34604782613022322</v>
      </c>
      <c r="F31" s="15">
        <f t="shared" si="3"/>
        <v>-4.5636460473255723E-2</v>
      </c>
      <c r="G31" s="15">
        <f t="shared" si="3"/>
        <v>-0.13341093181963135</v>
      </c>
      <c r="H31" s="15">
        <f t="shared" si="3"/>
        <v>2.2797107582476217E-2</v>
      </c>
      <c r="I31" s="15">
        <f t="shared" si="3"/>
        <v>0.13022594804634094</v>
      </c>
      <c r="J31" s="15">
        <f t="shared" si="3"/>
        <v>0.31529437980486097</v>
      </c>
      <c r="K31" s="15">
        <f t="shared" si="3"/>
        <v>-0.24042790067283024</v>
      </c>
      <c r="L31" s="15">
        <f t="shared" si="4"/>
        <v>-3.9761956353352459E-2</v>
      </c>
    </row>
    <row r="32" spans="1:12" x14ac:dyDescent="0.25">
      <c r="B32" t="s">
        <v>49</v>
      </c>
      <c r="C32" s="18"/>
      <c r="D32" s="12">
        <f t="shared" si="3"/>
        <v>8.3057293262946016E-2</v>
      </c>
      <c r="E32" s="12">
        <f t="shared" si="3"/>
        <v>0.13266151954583116</v>
      </c>
      <c r="F32" s="12">
        <f t="shared" si="3"/>
        <v>0.16809296923485217</v>
      </c>
      <c r="G32" s="12">
        <f t="shared" si="3"/>
        <v>0.1802315171716084</v>
      </c>
      <c r="H32" s="12">
        <f t="shared" si="3"/>
        <v>0.14889494924017907</v>
      </c>
      <c r="I32" s="12">
        <f t="shared" si="3"/>
        <v>0.14734154216863452</v>
      </c>
      <c r="J32" s="12">
        <f t="shared" si="3"/>
        <v>0.11121613577091947</v>
      </c>
      <c r="K32" s="12">
        <f t="shared" si="3"/>
        <v>0.10065266201017113</v>
      </c>
      <c r="L32" s="12">
        <f t="shared" si="4"/>
        <v>0.13401857355064276</v>
      </c>
    </row>
  </sheetData>
  <mergeCells count="2">
    <mergeCell ref="A3:L3"/>
    <mergeCell ref="A4:L4"/>
  </mergeCells>
  <pageMargins left="0.7" right="0.7" top="0.75" bottom="0.75" header="0.3" footer="0.3"/>
  <pageSetup scale="64" orientation="landscape" r:id="rId1"/>
  <headerFooter>
    <oddHeader>&amp;RExhibit No. CSH-9
Dockets UE-160228/UG-160229
Page &amp;P of &amp;N</oddHeader>
  </headerFooter>
  <ignoredErrors>
    <ignoredError sqref="C17:K1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workbookViewId="0">
      <selection activeCell="D6" sqref="D6"/>
    </sheetView>
  </sheetViews>
  <sheetFormatPr defaultRowHeight="15" x14ac:dyDescent="0.25"/>
  <cols>
    <col min="1" max="1" width="30.42578125" bestFit="1" customWidth="1"/>
    <col min="2" max="2" width="11.140625" bestFit="1" customWidth="1"/>
    <col min="3" max="3" width="37.5703125" bestFit="1" customWidth="1"/>
    <col min="4" max="12" width="12.5703125" bestFit="1" customWidth="1"/>
  </cols>
  <sheetData>
    <row r="1" spans="1:12" x14ac:dyDescent="0.25">
      <c r="A1" s="2" t="s">
        <v>46</v>
      </c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B3" s="2"/>
      <c r="C3" s="2"/>
      <c r="D3" s="5" t="s">
        <v>1</v>
      </c>
      <c r="E3" s="5"/>
      <c r="F3" s="5"/>
      <c r="G3" s="5"/>
      <c r="H3" s="5"/>
      <c r="I3" s="5"/>
      <c r="J3" s="5"/>
      <c r="K3" s="5"/>
      <c r="L3" s="5"/>
    </row>
    <row r="4" spans="1:12" x14ac:dyDescent="0.25">
      <c r="A4" s="3" t="s">
        <v>2</v>
      </c>
      <c r="B4" s="3" t="s">
        <v>3</v>
      </c>
      <c r="C4" s="3" t="s">
        <v>4</v>
      </c>
      <c r="D4" s="4">
        <v>2007</v>
      </c>
      <c r="E4" s="4">
        <v>2008</v>
      </c>
      <c r="F4" s="4">
        <v>2009</v>
      </c>
      <c r="G4" s="4">
        <v>2010</v>
      </c>
      <c r="H4" s="4">
        <v>2011</v>
      </c>
      <c r="I4" s="4">
        <v>2012</v>
      </c>
      <c r="J4" s="4">
        <v>2013</v>
      </c>
      <c r="K4" s="4">
        <v>2014</v>
      </c>
      <c r="L4" s="4">
        <v>2015</v>
      </c>
    </row>
    <row r="5" spans="1:12" x14ac:dyDescent="0.25">
      <c r="A5" t="s">
        <v>5</v>
      </c>
      <c r="B5" s="6">
        <v>374000</v>
      </c>
      <c r="C5" t="s">
        <v>6</v>
      </c>
      <c r="D5" s="1">
        <v>60300</v>
      </c>
      <c r="E5" s="1">
        <v>60300</v>
      </c>
      <c r="F5" s="1">
        <v>60803</v>
      </c>
      <c r="G5" s="1">
        <v>61398</v>
      </c>
      <c r="H5" s="1">
        <v>63588</v>
      </c>
      <c r="I5" s="1">
        <v>65441</v>
      </c>
      <c r="J5" s="1">
        <v>69847</v>
      </c>
      <c r="K5" s="1">
        <v>171899</v>
      </c>
      <c r="L5" s="1">
        <v>180714</v>
      </c>
    </row>
    <row r="6" spans="1:12" x14ac:dyDescent="0.25">
      <c r="B6" s="6">
        <v>375000</v>
      </c>
      <c r="C6" t="s">
        <v>7</v>
      </c>
      <c r="D6" s="1">
        <v>396029</v>
      </c>
      <c r="E6" s="1">
        <v>407561</v>
      </c>
      <c r="F6" s="1">
        <v>434591</v>
      </c>
      <c r="G6" s="1">
        <v>458674</v>
      </c>
      <c r="H6" s="1">
        <v>510324</v>
      </c>
      <c r="I6" s="1">
        <v>543825</v>
      </c>
      <c r="J6" s="1">
        <v>580604</v>
      </c>
      <c r="K6" s="1">
        <v>579419</v>
      </c>
      <c r="L6" s="1">
        <v>542253</v>
      </c>
    </row>
    <row r="7" spans="1:12" x14ac:dyDescent="0.25">
      <c r="B7" s="6">
        <v>376000</v>
      </c>
      <c r="C7" t="s">
        <v>8</v>
      </c>
      <c r="D7" s="1">
        <v>112581211</v>
      </c>
      <c r="E7" s="1">
        <v>118225698</v>
      </c>
      <c r="F7" s="1">
        <v>126016812</v>
      </c>
      <c r="G7" s="1">
        <v>134766260</v>
      </c>
      <c r="H7" s="1">
        <v>139362355</v>
      </c>
      <c r="I7" s="1">
        <v>147104925</v>
      </c>
      <c r="J7" s="1">
        <v>156786329</v>
      </c>
      <c r="K7" s="1">
        <v>169631612</v>
      </c>
      <c r="L7" s="1">
        <v>177203706</v>
      </c>
    </row>
    <row r="8" spans="1:12" x14ac:dyDescent="0.25">
      <c r="B8" s="6">
        <v>378000</v>
      </c>
      <c r="C8" t="s">
        <v>9</v>
      </c>
      <c r="D8" s="1">
        <v>2406205</v>
      </c>
      <c r="E8" s="1">
        <v>2499600</v>
      </c>
      <c r="F8" s="1">
        <v>2702091</v>
      </c>
      <c r="G8" s="1">
        <v>2939418</v>
      </c>
      <c r="H8" s="1">
        <v>3089331</v>
      </c>
      <c r="I8" s="1">
        <v>3188929</v>
      </c>
      <c r="J8" s="1">
        <v>3252590</v>
      </c>
      <c r="K8" s="1">
        <v>3280063</v>
      </c>
      <c r="L8" s="1">
        <v>3352669</v>
      </c>
    </row>
    <row r="9" spans="1:12" x14ac:dyDescent="0.25">
      <c r="B9" s="6">
        <v>379000</v>
      </c>
      <c r="C9" t="s">
        <v>10</v>
      </c>
      <c r="D9" s="1">
        <v>727532</v>
      </c>
      <c r="E9" s="1">
        <v>732379</v>
      </c>
      <c r="F9" s="1">
        <v>1622479</v>
      </c>
      <c r="G9" s="1">
        <v>1814409</v>
      </c>
      <c r="H9" s="1">
        <v>1765489</v>
      </c>
      <c r="I9" s="1">
        <v>1814880</v>
      </c>
      <c r="J9" s="1">
        <v>1856519</v>
      </c>
      <c r="K9" s="1">
        <v>1890764</v>
      </c>
      <c r="L9" s="1">
        <v>1933238</v>
      </c>
    </row>
    <row r="10" spans="1:12" x14ac:dyDescent="0.25">
      <c r="B10" s="6">
        <v>380000</v>
      </c>
      <c r="C10" t="s">
        <v>11</v>
      </c>
      <c r="D10" s="1">
        <v>80224790</v>
      </c>
      <c r="E10" s="1">
        <v>82534675</v>
      </c>
      <c r="F10" s="1">
        <v>86038002</v>
      </c>
      <c r="G10" s="1">
        <v>89131217</v>
      </c>
      <c r="H10" s="1">
        <v>93454508</v>
      </c>
      <c r="I10" s="1">
        <v>98134632</v>
      </c>
      <c r="J10" s="1">
        <v>104897971</v>
      </c>
      <c r="K10" s="1">
        <v>115389438</v>
      </c>
      <c r="L10" s="1">
        <v>127047228</v>
      </c>
    </row>
    <row r="11" spans="1:12" x14ac:dyDescent="0.25">
      <c r="B11" s="6">
        <v>381000</v>
      </c>
      <c r="C11" t="s">
        <v>12</v>
      </c>
      <c r="D11" s="1">
        <v>31213121</v>
      </c>
      <c r="E11" s="1">
        <v>34363045</v>
      </c>
      <c r="F11" s="1">
        <v>37102213</v>
      </c>
      <c r="G11" s="1">
        <v>38230295</v>
      </c>
      <c r="H11" s="1">
        <v>40840870</v>
      </c>
      <c r="I11" s="1">
        <v>42984253</v>
      </c>
      <c r="J11" s="1">
        <v>43631407</v>
      </c>
      <c r="K11" s="1">
        <v>44476338</v>
      </c>
      <c r="L11" s="1">
        <v>47776809</v>
      </c>
    </row>
    <row r="12" spans="1:12" x14ac:dyDescent="0.25">
      <c r="B12" s="6">
        <v>382000</v>
      </c>
      <c r="C12" t="s">
        <v>13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</row>
    <row r="13" spans="1:12" x14ac:dyDescent="0.25">
      <c r="B13" s="6">
        <v>383000</v>
      </c>
      <c r="C13" t="s">
        <v>14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</row>
    <row r="14" spans="1:12" x14ac:dyDescent="0.25">
      <c r="B14" s="6">
        <v>384000</v>
      </c>
      <c r="C14" t="s">
        <v>15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</row>
    <row r="15" spans="1:12" x14ac:dyDescent="0.25">
      <c r="B15" s="6">
        <v>385000</v>
      </c>
      <c r="C15" t="s">
        <v>16</v>
      </c>
      <c r="D15" s="1">
        <v>1807944</v>
      </c>
      <c r="E15" s="1">
        <v>1954446</v>
      </c>
      <c r="F15" s="1">
        <v>1999599</v>
      </c>
      <c r="G15" s="1">
        <v>2067709</v>
      </c>
      <c r="H15" s="1">
        <v>2192424</v>
      </c>
      <c r="I15" s="1">
        <v>2315203</v>
      </c>
      <c r="J15" s="1">
        <v>2393787</v>
      </c>
      <c r="K15" s="1">
        <v>2474572</v>
      </c>
      <c r="L15" s="1">
        <v>2575612</v>
      </c>
    </row>
    <row r="16" spans="1:12" x14ac:dyDescent="0.25">
      <c r="B16" s="6">
        <v>387000</v>
      </c>
      <c r="C16" t="s">
        <v>17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</row>
    <row r="17" spans="1:12" x14ac:dyDescent="0.25">
      <c r="A17" t="s">
        <v>18</v>
      </c>
      <c r="B17" s="6">
        <v>393000</v>
      </c>
      <c r="C17" t="s">
        <v>19</v>
      </c>
      <c r="D17" s="1">
        <v>193621</v>
      </c>
      <c r="E17" s="1">
        <v>199306</v>
      </c>
      <c r="F17" s="1">
        <v>209954</v>
      </c>
      <c r="G17" s="1">
        <v>262698</v>
      </c>
      <c r="H17" s="1">
        <v>294817</v>
      </c>
      <c r="I17" s="1">
        <v>357613</v>
      </c>
      <c r="J17" s="1">
        <v>404790</v>
      </c>
      <c r="K17" s="1">
        <v>472941</v>
      </c>
      <c r="L17" s="1">
        <v>556419</v>
      </c>
    </row>
    <row r="18" spans="1:12" x14ac:dyDescent="0.25">
      <c r="B18" s="6">
        <v>394000</v>
      </c>
      <c r="C18" t="s">
        <v>20</v>
      </c>
      <c r="D18" s="1">
        <v>1438633</v>
      </c>
      <c r="E18" s="1">
        <v>1696537</v>
      </c>
      <c r="F18" s="1">
        <v>2052385</v>
      </c>
      <c r="G18" s="1">
        <v>2350781</v>
      </c>
      <c r="H18" s="1">
        <v>2551168</v>
      </c>
      <c r="I18" s="1">
        <v>3072315</v>
      </c>
      <c r="J18" s="1">
        <v>4225485</v>
      </c>
      <c r="K18" s="1">
        <v>4588327</v>
      </c>
      <c r="L18" s="1">
        <v>5004553</v>
      </c>
    </row>
    <row r="19" spans="1:12" x14ac:dyDescent="0.25">
      <c r="B19" s="6">
        <v>395000</v>
      </c>
      <c r="C19" t="s">
        <v>21</v>
      </c>
      <c r="D19" s="1">
        <v>517469</v>
      </c>
      <c r="E19" s="1">
        <v>523754</v>
      </c>
      <c r="F19" s="1">
        <v>321080</v>
      </c>
      <c r="G19" s="1">
        <v>309258</v>
      </c>
      <c r="H19" s="1">
        <v>283861</v>
      </c>
      <c r="I19" s="1">
        <v>272714</v>
      </c>
      <c r="J19" s="1">
        <v>241278</v>
      </c>
      <c r="K19" s="1">
        <v>242164</v>
      </c>
      <c r="L19" s="1">
        <v>316412</v>
      </c>
    </row>
    <row r="20" spans="1:12" x14ac:dyDescent="0.25">
      <c r="B20" s="6">
        <v>398000</v>
      </c>
      <c r="C20" t="s">
        <v>22</v>
      </c>
      <c r="D20" s="1">
        <v>102633</v>
      </c>
      <c r="E20" s="1">
        <v>100489</v>
      </c>
      <c r="F20" s="1">
        <v>65715</v>
      </c>
      <c r="G20" s="1">
        <v>62716</v>
      </c>
      <c r="H20" s="1">
        <v>54349</v>
      </c>
      <c r="I20" s="1">
        <v>55588</v>
      </c>
      <c r="J20" s="1">
        <v>62827</v>
      </c>
      <c r="K20" s="1">
        <v>82636</v>
      </c>
      <c r="L20" s="1">
        <v>62768</v>
      </c>
    </row>
    <row r="21" spans="1:12" x14ac:dyDescent="0.25">
      <c r="B21" s="6" t="s">
        <v>23</v>
      </c>
      <c r="C21" t="s">
        <v>6</v>
      </c>
      <c r="D21" s="1">
        <v>364388</v>
      </c>
      <c r="E21" s="1">
        <v>379298</v>
      </c>
      <c r="F21" s="1">
        <v>871026</v>
      </c>
      <c r="G21" s="1">
        <v>1159853</v>
      </c>
      <c r="H21" s="1">
        <v>1141857</v>
      </c>
      <c r="I21" s="1">
        <v>1175647</v>
      </c>
      <c r="J21" s="1">
        <v>1171330</v>
      </c>
      <c r="K21" s="1">
        <v>1179137</v>
      </c>
      <c r="L21" s="1">
        <v>1509414</v>
      </c>
    </row>
    <row r="22" spans="1:12" x14ac:dyDescent="0.25">
      <c r="B22" s="6" t="s">
        <v>24</v>
      </c>
      <c r="C22" t="s">
        <v>7</v>
      </c>
      <c r="D22" s="1">
        <v>4747949</v>
      </c>
      <c r="E22" s="1">
        <v>5300128</v>
      </c>
      <c r="F22" s="1">
        <v>6254208</v>
      </c>
      <c r="G22" s="1">
        <v>7612149</v>
      </c>
      <c r="H22" s="1">
        <v>10145674</v>
      </c>
      <c r="I22" s="1">
        <v>12349686</v>
      </c>
      <c r="J22" s="1">
        <v>14314587</v>
      </c>
      <c r="K22" s="1">
        <v>16185437</v>
      </c>
      <c r="L22" s="1">
        <v>16657865</v>
      </c>
    </row>
    <row r="23" spans="1:12" x14ac:dyDescent="0.25">
      <c r="B23" s="6" t="s">
        <v>25</v>
      </c>
      <c r="C23" t="s">
        <v>26</v>
      </c>
      <c r="D23" s="1">
        <v>3071517</v>
      </c>
      <c r="E23" s="1">
        <v>3764146</v>
      </c>
      <c r="F23" s="1">
        <v>4092409</v>
      </c>
      <c r="G23" s="1">
        <v>4934379</v>
      </c>
      <c r="H23" s="1">
        <v>5508662</v>
      </c>
      <c r="I23" s="1">
        <v>6763451</v>
      </c>
      <c r="J23" s="1">
        <v>6819957</v>
      </c>
      <c r="K23" s="1">
        <v>7143274</v>
      </c>
      <c r="L23" s="1">
        <v>8798850</v>
      </c>
    </row>
    <row r="24" spans="1:12" x14ac:dyDescent="0.25">
      <c r="B24" s="6" t="s">
        <v>27</v>
      </c>
      <c r="C24" t="s">
        <v>28</v>
      </c>
      <c r="D24" s="1">
        <v>2950257</v>
      </c>
      <c r="E24" s="1">
        <v>2956479</v>
      </c>
      <c r="F24" s="1">
        <v>3520659</v>
      </c>
      <c r="G24" s="1">
        <v>4243057</v>
      </c>
      <c r="H24" s="1">
        <v>5353791</v>
      </c>
      <c r="I24" s="1">
        <v>5688273</v>
      </c>
      <c r="J24" s="1">
        <v>6690256</v>
      </c>
      <c r="K24" s="1">
        <v>7715405</v>
      </c>
      <c r="L24" s="1">
        <v>8498700</v>
      </c>
    </row>
    <row r="25" spans="1:12" x14ac:dyDescent="0.25">
      <c r="B25" s="6" t="s">
        <v>29</v>
      </c>
      <c r="C25" t="s">
        <v>30</v>
      </c>
      <c r="D25" s="1">
        <v>2987963</v>
      </c>
      <c r="E25" s="1">
        <v>3023647</v>
      </c>
      <c r="F25" s="1">
        <v>3144706</v>
      </c>
      <c r="G25" s="1">
        <v>3269091</v>
      </c>
      <c r="H25" s="1">
        <v>3611540</v>
      </c>
      <c r="I25" s="1">
        <v>3437571</v>
      </c>
      <c r="J25" s="1">
        <v>3578048</v>
      </c>
      <c r="K25" s="1">
        <v>3547290</v>
      </c>
      <c r="L25" s="1">
        <v>3662913</v>
      </c>
    </row>
    <row r="26" spans="1:12" x14ac:dyDescent="0.25">
      <c r="B26" s="6" t="s">
        <v>31</v>
      </c>
      <c r="C26" t="s">
        <v>32</v>
      </c>
      <c r="D26" s="1">
        <v>2755341</v>
      </c>
      <c r="E26" s="1">
        <v>2774854</v>
      </c>
      <c r="F26" s="1">
        <v>2935062</v>
      </c>
      <c r="G26" s="1">
        <v>3207894</v>
      </c>
      <c r="H26" s="1">
        <v>3406641</v>
      </c>
      <c r="I26" s="1">
        <v>3996605</v>
      </c>
      <c r="J26" s="1">
        <v>5137511</v>
      </c>
      <c r="K26" s="1">
        <v>6232389</v>
      </c>
      <c r="L26" s="1">
        <v>7090935</v>
      </c>
    </row>
    <row r="27" spans="1:12" x14ac:dyDescent="0.25">
      <c r="A27" t="s">
        <v>33</v>
      </c>
      <c r="B27" s="6" t="s">
        <v>34</v>
      </c>
      <c r="C27" t="s">
        <v>35</v>
      </c>
      <c r="D27" s="1">
        <v>2577605</v>
      </c>
      <c r="E27" s="1">
        <v>3537914</v>
      </c>
      <c r="F27" s="1">
        <v>4279450</v>
      </c>
      <c r="G27" s="1">
        <v>5988290</v>
      </c>
      <c r="H27" s="1">
        <v>6619041</v>
      </c>
      <c r="I27" s="1">
        <v>7639881</v>
      </c>
      <c r="J27" s="1">
        <v>9578281</v>
      </c>
      <c r="K27" s="1">
        <v>11780366</v>
      </c>
      <c r="L27" s="1">
        <v>23354928</v>
      </c>
    </row>
    <row r="28" spans="1:12" x14ac:dyDescent="0.25">
      <c r="A28" t="s">
        <v>36</v>
      </c>
      <c r="B28" s="6">
        <v>353000</v>
      </c>
      <c r="C28" t="s">
        <v>37</v>
      </c>
      <c r="D28" s="1">
        <v>591781</v>
      </c>
      <c r="E28" s="1">
        <v>608729</v>
      </c>
      <c r="F28" s="1">
        <v>722810</v>
      </c>
      <c r="G28" s="1">
        <v>728931</v>
      </c>
      <c r="H28" s="1">
        <v>726747</v>
      </c>
      <c r="I28" s="1">
        <v>731030</v>
      </c>
      <c r="J28" s="1">
        <v>733954</v>
      </c>
      <c r="K28" s="1">
        <v>739908</v>
      </c>
      <c r="L28" s="1">
        <v>738028</v>
      </c>
    </row>
    <row r="29" spans="1:12" x14ac:dyDescent="0.25">
      <c r="B29" s="6">
        <v>354000</v>
      </c>
      <c r="C29" t="s">
        <v>38</v>
      </c>
      <c r="D29" s="1">
        <v>1443000</v>
      </c>
      <c r="E29" s="1">
        <v>2815161</v>
      </c>
      <c r="F29" s="1">
        <v>8123564</v>
      </c>
      <c r="G29" s="1">
        <v>7780678</v>
      </c>
      <c r="H29" s="1">
        <v>7898095</v>
      </c>
      <c r="I29" s="1">
        <v>8030102</v>
      </c>
      <c r="J29" s="1">
        <v>8134529</v>
      </c>
      <c r="K29" s="1">
        <v>8269348</v>
      </c>
      <c r="L29" s="1">
        <v>8357824</v>
      </c>
    </row>
    <row r="30" spans="1:12" x14ac:dyDescent="0.25">
      <c r="B30" s="6">
        <v>355000</v>
      </c>
      <c r="C30" t="s">
        <v>39</v>
      </c>
      <c r="D30" s="1">
        <v>124329</v>
      </c>
      <c r="E30" s="1">
        <v>123265</v>
      </c>
      <c r="F30" s="1">
        <v>121562</v>
      </c>
      <c r="G30" s="1">
        <v>120606</v>
      </c>
      <c r="H30" s="1">
        <v>120919</v>
      </c>
      <c r="I30" s="1">
        <v>150852</v>
      </c>
      <c r="J30" s="1">
        <v>186510</v>
      </c>
      <c r="K30" s="1">
        <v>241125</v>
      </c>
      <c r="L30" s="1">
        <v>352512</v>
      </c>
    </row>
    <row r="31" spans="1:12" x14ac:dyDescent="0.25">
      <c r="B31" s="6">
        <v>356000</v>
      </c>
      <c r="C31" t="s">
        <v>40</v>
      </c>
      <c r="D31" s="1">
        <v>293664</v>
      </c>
      <c r="E31" s="1">
        <v>289123</v>
      </c>
      <c r="F31" s="1">
        <v>291367</v>
      </c>
      <c r="G31" s="1">
        <v>282886</v>
      </c>
      <c r="H31" s="1">
        <v>283620</v>
      </c>
      <c r="I31" s="1">
        <v>283583</v>
      </c>
      <c r="J31" s="1">
        <v>283689</v>
      </c>
      <c r="K31" s="1">
        <v>285990</v>
      </c>
      <c r="L31" s="1">
        <v>285263</v>
      </c>
    </row>
    <row r="32" spans="1:12" x14ac:dyDescent="0.25">
      <c r="B32" s="6">
        <v>357000</v>
      </c>
      <c r="C32" t="s">
        <v>17</v>
      </c>
      <c r="D32" s="1">
        <v>1226332</v>
      </c>
      <c r="E32" s="1">
        <v>1216030</v>
      </c>
      <c r="F32" s="1">
        <v>1193643</v>
      </c>
      <c r="G32" s="1">
        <v>1010508</v>
      </c>
      <c r="H32" s="1">
        <v>1017328</v>
      </c>
      <c r="I32" s="1">
        <v>1050781</v>
      </c>
      <c r="J32" s="1">
        <v>1103426</v>
      </c>
      <c r="K32" s="1">
        <v>1176660</v>
      </c>
      <c r="L32" s="1">
        <v>1277974</v>
      </c>
    </row>
    <row r="33" spans="1:12" x14ac:dyDescent="0.25">
      <c r="B33" s="6" t="s">
        <v>41</v>
      </c>
      <c r="C33" t="s">
        <v>6</v>
      </c>
      <c r="D33" s="1">
        <v>340570</v>
      </c>
      <c r="E33" s="1">
        <v>335090</v>
      </c>
      <c r="F33" s="1">
        <v>346511</v>
      </c>
      <c r="G33" s="1">
        <v>328106</v>
      </c>
      <c r="H33" s="1">
        <v>327745</v>
      </c>
      <c r="I33" s="1">
        <v>326717</v>
      </c>
      <c r="J33" s="1">
        <v>328024</v>
      </c>
      <c r="K33" s="1">
        <v>330685</v>
      </c>
      <c r="L33" s="1">
        <v>329845</v>
      </c>
    </row>
    <row r="34" spans="1:12" x14ac:dyDescent="0.25">
      <c r="B34" s="6" t="s">
        <v>42</v>
      </c>
      <c r="C34" t="s">
        <v>7</v>
      </c>
      <c r="D34" s="1">
        <v>797369</v>
      </c>
      <c r="E34" s="1">
        <v>798238</v>
      </c>
      <c r="F34" s="1">
        <v>848526</v>
      </c>
      <c r="G34" s="1">
        <v>895930</v>
      </c>
      <c r="H34" s="1">
        <v>910883</v>
      </c>
      <c r="I34" s="1">
        <v>964276</v>
      </c>
      <c r="J34" s="1">
        <v>1018915</v>
      </c>
      <c r="K34" s="1">
        <v>1095265</v>
      </c>
      <c r="L34" s="1">
        <v>1204482</v>
      </c>
    </row>
    <row r="35" spans="1:12" x14ac:dyDescent="0.25">
      <c r="B35" s="6" t="s">
        <v>43</v>
      </c>
      <c r="C35" t="s">
        <v>44</v>
      </c>
      <c r="D35" s="1">
        <v>8941075</v>
      </c>
      <c r="E35" s="1">
        <v>9073988</v>
      </c>
      <c r="F35" s="1">
        <v>10149576</v>
      </c>
      <c r="G35" s="1">
        <v>8899318</v>
      </c>
      <c r="H35" s="1">
        <v>10722811</v>
      </c>
      <c r="I35" s="1">
        <v>12827437</v>
      </c>
      <c r="J35" s="1">
        <v>12922386</v>
      </c>
      <c r="K35" s="1">
        <v>13095685</v>
      </c>
      <c r="L35" s="1">
        <v>13174410</v>
      </c>
    </row>
    <row r="36" spans="1:12" x14ac:dyDescent="0.25">
      <c r="A36" t="s">
        <v>45</v>
      </c>
      <c r="D36" s="1">
        <f>SUM(D5:D35)</f>
        <v>264882628</v>
      </c>
      <c r="E36" s="1">
        <f t="shared" ref="E36:L36" si="0">SUM(E5:E35)</f>
        <v>280293880</v>
      </c>
      <c r="F36" s="1">
        <f t="shared" si="0"/>
        <v>305520803</v>
      </c>
      <c r="G36" s="1">
        <f t="shared" si="0"/>
        <v>322916509</v>
      </c>
      <c r="H36" s="1">
        <f t="shared" si="0"/>
        <v>342258438</v>
      </c>
      <c r="I36" s="1">
        <f t="shared" si="0"/>
        <v>365326210</v>
      </c>
      <c r="J36" s="1">
        <f t="shared" si="0"/>
        <v>390404837</v>
      </c>
      <c r="K36" s="1">
        <f t="shared" si="0"/>
        <v>422298137</v>
      </c>
      <c r="L36" s="1">
        <f t="shared" si="0"/>
        <v>461846324</v>
      </c>
    </row>
    <row r="38" spans="1:12" x14ac:dyDescent="0.25">
      <c r="A38" t="s">
        <v>51</v>
      </c>
      <c r="D38" s="8">
        <f>ROUND(D36/1000,0)</f>
        <v>264883</v>
      </c>
      <c r="E38" s="8">
        <f t="shared" ref="E38:L38" si="1">ROUND(E36/1000,0)</f>
        <v>280294</v>
      </c>
      <c r="F38" s="8">
        <f t="shared" si="1"/>
        <v>305521</v>
      </c>
      <c r="G38" s="8">
        <f t="shared" si="1"/>
        <v>322917</v>
      </c>
      <c r="H38" s="8">
        <f t="shared" si="1"/>
        <v>342258</v>
      </c>
      <c r="I38" s="8">
        <f t="shared" si="1"/>
        <v>365326</v>
      </c>
      <c r="J38" s="8">
        <f t="shared" si="1"/>
        <v>390405</v>
      </c>
      <c r="K38" s="8">
        <f t="shared" si="1"/>
        <v>422298</v>
      </c>
      <c r="L38" s="8">
        <f t="shared" si="1"/>
        <v>461846</v>
      </c>
    </row>
    <row r="40" spans="1:12" x14ac:dyDescent="0.25">
      <c r="A40" t="s">
        <v>52</v>
      </c>
      <c r="D40" s="8">
        <v>264883</v>
      </c>
      <c r="E40" s="8">
        <v>280294</v>
      </c>
      <c r="F40" s="8">
        <v>305521</v>
      </c>
      <c r="G40" s="8">
        <v>322917</v>
      </c>
      <c r="H40" s="8">
        <v>342258</v>
      </c>
      <c r="I40" s="8">
        <v>365326</v>
      </c>
      <c r="J40" s="8">
        <v>390403</v>
      </c>
      <c r="K40" s="8">
        <v>422298</v>
      </c>
      <c r="L40" s="8">
        <v>461846</v>
      </c>
    </row>
    <row r="42" spans="1:12" x14ac:dyDescent="0.25">
      <c r="A42" t="s">
        <v>53</v>
      </c>
      <c r="D42" s="10">
        <f>D38-D40</f>
        <v>0</v>
      </c>
      <c r="E42" s="10">
        <f t="shared" ref="E42:L42" si="2">E38-E40</f>
        <v>0</v>
      </c>
      <c r="F42" s="10">
        <f t="shared" si="2"/>
        <v>0</v>
      </c>
      <c r="G42" s="10">
        <f t="shared" si="2"/>
        <v>0</v>
      </c>
      <c r="H42" s="10">
        <f t="shared" si="2"/>
        <v>0</v>
      </c>
      <c r="I42" s="10">
        <f t="shared" si="2"/>
        <v>0</v>
      </c>
      <c r="J42" s="10">
        <f t="shared" si="2"/>
        <v>2</v>
      </c>
      <c r="K42" s="10">
        <f t="shared" si="2"/>
        <v>0</v>
      </c>
      <c r="L42" s="10">
        <f t="shared" si="2"/>
        <v>0</v>
      </c>
    </row>
    <row r="43" spans="1:12" x14ac:dyDescent="0.25">
      <c r="H43" s="11"/>
      <c r="I43" s="11"/>
      <c r="J43" s="11" t="s">
        <v>50</v>
      </c>
      <c r="K43" s="11"/>
      <c r="L43" s="11"/>
    </row>
    <row r="45" spans="1:12" x14ac:dyDescent="0.25"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D46" s="1"/>
      <c r="E46" s="1"/>
      <c r="F46" s="1"/>
      <c r="G46" s="1"/>
      <c r="H46" s="1"/>
      <c r="I46" s="1"/>
      <c r="J46" s="1"/>
      <c r="K46" s="1"/>
      <c r="L46" s="1"/>
    </row>
  </sheetData>
  <pageMargins left="0.7" right="0.7" top="0.75" bottom="0.75" header="0.3" footer="0.3"/>
  <pageSetup scale="63" fitToHeight="10" orientation="landscape" r:id="rId1"/>
  <headerFooter>
    <oddHeader>&amp;C&amp;A</oddHeader>
    <oddFooter>&amp;L&amp;F&amp;R&amp;P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2016-08-17T21:44:47+00:00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E7EE802-6785-43FA-8956-34979276A41F}"/>
</file>

<file path=customXml/itemProps2.xml><?xml version="1.0" encoding="utf-8"?>
<ds:datastoreItem xmlns:ds="http://schemas.openxmlformats.org/officeDocument/2006/customXml" ds:itemID="{E94E5488-AA2E-4479-B2D2-EE2BDEA1B890}"/>
</file>

<file path=customXml/itemProps3.xml><?xml version="1.0" encoding="utf-8"?>
<ds:datastoreItem xmlns:ds="http://schemas.openxmlformats.org/officeDocument/2006/customXml" ds:itemID="{B558C551-CC31-452E-960F-3B0244C3E3AF}"/>
</file>

<file path=customXml/itemProps4.xml><?xml version="1.0" encoding="utf-8"?>
<ds:datastoreItem xmlns:ds="http://schemas.openxmlformats.org/officeDocument/2006/customXml" ds:itemID="{9631A1EC-A95B-4F72-B683-224C0D4383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CSH-9 Pg 1 - Distribution Plant</vt:lpstr>
      <vt:lpstr>CSH-9 Pg 2 - Intangible Plant</vt:lpstr>
      <vt:lpstr>CSH-9 Pg 3 - UG Storage Plant</vt:lpstr>
      <vt:lpstr>CSH-9 Pg 4 - General Plant</vt:lpstr>
      <vt:lpstr>Total Gas Plant by FERC Acct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CSH-9 - Natural Gas growth in types of plant by FERC account</dc:title>
  <dc:creator>David Machado</dc:creator>
  <dc:description/>
  <cp:lastModifiedBy>Hancock, Christopher (UTC)</cp:lastModifiedBy>
  <cp:lastPrinted>2016-08-16T16:18:45Z</cp:lastPrinted>
  <dcterms:created xsi:type="dcterms:W3CDTF">2016-07-18T19:00:22Z</dcterms:created>
  <dcterms:modified xsi:type="dcterms:W3CDTF">2016-08-16T16:18:47Z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