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Wednesday May 05-18-2016\TG-160232 Murrey's Replacement\"/>
    </mc:Choice>
  </mc:AlternateContent>
  <bookViews>
    <workbookView xWindow="480" yWindow="60" windowWidth="27800" windowHeight="12080"/>
  </bookViews>
  <sheets>
    <sheet name="Item 100, pg 23 " sheetId="1" r:id="rId1"/>
    <sheet name="Item 100, pg 24" sheetId="2" r:id="rId2"/>
    <sheet name="Item 105, pg 27" sheetId="3" r:id="rId3"/>
    <sheet name="Item 105, Pg 28 " sheetId="4" r:id="rId4"/>
  </sheets>
  <externalReferences>
    <externalReference r:id="rId5"/>
  </externalReferences>
  <definedNames>
    <definedName name="_xlnm.Print_Area" localSheetId="3">'Item 105, Pg 28 '!$A$1:$I$54</definedName>
  </definedNames>
  <calcPr calcId="152511" concurrentManualCount="4"/>
</workbook>
</file>

<file path=xl/calcChain.xml><?xml version="1.0" encoding="utf-8"?>
<calcChain xmlns="http://schemas.openxmlformats.org/spreadsheetml/2006/main">
  <c r="F28" i="4" l="1"/>
  <c r="F27" i="4"/>
  <c r="R54" i="3"/>
  <c r="I50" i="4" s="1"/>
  <c r="B54" i="3"/>
  <c r="B50" i="4" s="1"/>
  <c r="C21" i="3"/>
  <c r="P19" i="3"/>
  <c r="C19" i="3"/>
  <c r="N18" i="3"/>
  <c r="N19" i="3" s="1"/>
  <c r="N17" i="3"/>
  <c r="C17" i="3"/>
  <c r="T16" i="3"/>
  <c r="T19" i="3" s="1"/>
  <c r="T20" i="3" s="1"/>
  <c r="N15" i="3"/>
  <c r="I15" i="3"/>
  <c r="I16" i="3" s="1"/>
  <c r="I17" i="3" s="1"/>
  <c r="I18" i="3" s="1"/>
  <c r="I19" i="3" s="1"/>
  <c r="I20" i="3" s="1"/>
  <c r="I21" i="3" s="1"/>
  <c r="E15" i="3"/>
  <c r="E16" i="3" s="1"/>
  <c r="C15" i="3"/>
  <c r="G15" i="3" s="1"/>
  <c r="T14" i="3"/>
  <c r="T15" i="3" s="1"/>
  <c r="T18" i="3" s="1"/>
  <c r="P14" i="3"/>
  <c r="R14" i="3" s="1"/>
  <c r="G14" i="3"/>
  <c r="E28" i="2"/>
  <c r="E25" i="2"/>
  <c r="E24" i="2"/>
  <c r="R63" i="1"/>
  <c r="J54" i="2" s="1"/>
  <c r="B63" i="1"/>
  <c r="B54" i="2" s="1"/>
  <c r="C30" i="1"/>
  <c r="N29" i="1"/>
  <c r="N31" i="1" s="1"/>
  <c r="P28" i="1"/>
  <c r="R28" i="1" s="1"/>
  <c r="N28" i="1"/>
  <c r="C28" i="1"/>
  <c r="P27" i="1"/>
  <c r="R27" i="1" s="1"/>
  <c r="P26" i="1"/>
  <c r="N26" i="1"/>
  <c r="C26" i="1"/>
  <c r="P25" i="1"/>
  <c r="R25" i="1" s="1"/>
  <c r="P24" i="1"/>
  <c r="R24" i="1" s="1"/>
  <c r="N24" i="1"/>
  <c r="E24" i="1"/>
  <c r="E25" i="1" s="1"/>
  <c r="C24" i="1"/>
  <c r="G24" i="1" s="1"/>
  <c r="P23" i="1"/>
  <c r="R23" i="1" s="1"/>
  <c r="G23" i="1"/>
  <c r="R26" i="1" l="1"/>
  <c r="R19" i="3"/>
  <c r="T17" i="3"/>
  <c r="G16" i="3"/>
  <c r="E17" i="3"/>
  <c r="R15" i="3"/>
  <c r="P15" i="3"/>
  <c r="P16" i="3" s="1"/>
  <c r="N32" i="1"/>
  <c r="P30" i="1"/>
  <c r="E26" i="1"/>
  <c r="G25" i="1"/>
  <c r="P29" i="1"/>
  <c r="R29" i="1"/>
  <c r="N30" i="1"/>
  <c r="R16" i="3" l="1"/>
  <c r="P17" i="3"/>
  <c r="E18" i="3"/>
  <c r="G17" i="3"/>
  <c r="P31" i="1"/>
  <c r="R31" i="1" s="1"/>
  <c r="E27" i="1"/>
  <c r="G26" i="1"/>
  <c r="R30" i="1"/>
  <c r="E19" i="3" l="1"/>
  <c r="G18" i="3"/>
  <c r="P18" i="3"/>
  <c r="R18" i="3" s="1"/>
  <c r="R17" i="3"/>
  <c r="P32" i="1"/>
  <c r="R32" i="1" s="1"/>
  <c r="E28" i="1"/>
  <c r="G27" i="1"/>
  <c r="E20" i="3" l="1"/>
  <c r="G19" i="3"/>
  <c r="E29" i="1"/>
  <c r="G28" i="1"/>
  <c r="E21" i="3" l="1"/>
  <c r="G21" i="3" s="1"/>
  <c r="G20" i="3"/>
  <c r="G29" i="1"/>
  <c r="E30" i="1"/>
  <c r="E31" i="1" l="1"/>
  <c r="G31" i="1" s="1"/>
  <c r="G30" i="1"/>
</calcChain>
</file>

<file path=xl/sharedStrings.xml><?xml version="1.0" encoding="utf-8"?>
<sst xmlns="http://schemas.openxmlformats.org/spreadsheetml/2006/main" count="470" uniqueCount="141">
  <si>
    <t>Tariff No.</t>
  </si>
  <si>
    <t xml:space="preserve"> </t>
  </si>
  <si>
    <t xml:space="preserve">Original Page No. </t>
  </si>
  <si>
    <t>Company Name/Permit Number:</t>
  </si>
  <si>
    <t>Murrey's Disposal Co., Inc  G-9</t>
  </si>
  <si>
    <t>Registered Trade Name(s)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</si>
  <si>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</si>
  <si>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</si>
  <si>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</si>
  <si>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</si>
  <si>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</si>
  <si>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</si>
  <si>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</si>
  <si>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r>
      <t>condominiums, and apartment buildings of less than __</t>
    </r>
    <r>
      <rPr>
        <u/>
        <sz val="10"/>
        <rFont val="Arial"/>
        <family val="2"/>
      </rPr>
      <t>n/a_</t>
    </r>
    <r>
      <rPr>
        <sz val="10"/>
        <rFont val="Arial"/>
        <family val="2"/>
      </rPr>
      <t>__ residential units, where service is billed</t>
    </r>
  </si>
  <si>
    <t>to the property owner or manager.</t>
  </si>
  <si>
    <t>Rates below apply in the following service area:</t>
  </si>
  <si>
    <t>Pierce County as described in Appendix A</t>
  </si>
  <si>
    <t>Number of</t>
  </si>
  <si>
    <t>Frequency</t>
  </si>
  <si>
    <t>Garbage</t>
  </si>
  <si>
    <t>Recycle</t>
  </si>
  <si>
    <t>Garbage and</t>
  </si>
  <si>
    <t>Yard Waste</t>
  </si>
  <si>
    <t>Yard-Waste</t>
  </si>
  <si>
    <t>Units or Type</t>
  </si>
  <si>
    <t>of</t>
  </si>
  <si>
    <t>Service</t>
  </si>
  <si>
    <t>Recycling</t>
  </si>
  <si>
    <t>of Containers</t>
  </si>
  <si>
    <t>Rate</t>
  </si>
  <si>
    <t>Service*</t>
  </si>
  <si>
    <t>Mini-can</t>
  </si>
  <si>
    <t>WG-R</t>
  </si>
  <si>
    <t>(A)</t>
  </si>
  <si>
    <t>(R)</t>
  </si>
  <si>
    <t>Four cans</t>
  </si>
  <si>
    <t>WG-NR</t>
  </si>
  <si>
    <t>One can</t>
  </si>
  <si>
    <t>Five cans</t>
  </si>
  <si>
    <t>Two cans</t>
  </si>
  <si>
    <t>Six cans</t>
  </si>
  <si>
    <t>Three Cans</t>
  </si>
  <si>
    <t>1-Over-sized*</t>
  </si>
  <si>
    <t>(N)</t>
  </si>
  <si>
    <t>MG</t>
  </si>
  <si>
    <t>2-Over-sized*</t>
  </si>
  <si>
    <t>Recycling only</t>
  </si>
  <si>
    <t>EOWR</t>
  </si>
  <si>
    <t xml:space="preserve">      n/a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</si>
  <si>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</si>
  <si>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</si>
  <si>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R=with recycling, NR=non Recycling</t>
  </si>
  <si>
    <t xml:space="preserve">Note 1:  </t>
  </si>
  <si>
    <t xml:space="preserve"> Description/rules related to recycling program are shown on page 23.</t>
  </si>
  <si>
    <t xml:space="preserve">Note 2:  </t>
  </si>
  <si>
    <t xml:space="preserve"> Description/rules related to yardwaste program are shown on page 24.</t>
  </si>
  <si>
    <t xml:space="preserve">Note 3:  </t>
  </si>
  <si>
    <t xml:space="preserve"> Customers will be charged for service requested even if fewer units are picked up on a particular trip.</t>
  </si>
  <si>
    <t xml:space="preserve"> No Credit will be given for partially filled cans.  No credit will be given if customers fail to set</t>
  </si>
  <si>
    <t xml:space="preserve"> receptacles out for collection. </t>
  </si>
  <si>
    <t xml:space="preserve">Note 4:  </t>
  </si>
  <si>
    <t>Customers who subscribe to yard waste service for  90-days or less shall be assessed a delivery fee of $18.30. (N)</t>
  </si>
  <si>
    <t>Note 5:</t>
  </si>
  <si>
    <t>For container service items 240 or 255 may be used.   For drop box service items 260 or 275 may be used (N).</t>
  </si>
  <si>
    <t>Note *</t>
  </si>
  <si>
    <t>This service option is not available to new customers and is being phased out for existing customers. (N)</t>
  </si>
  <si>
    <t>Customers receiving service will receive a commodity price adjustment of $.49 credit per month.  The commodity</t>
  </si>
  <si>
    <t>price adjustment will be adjusted annually using the deferred accounting method.</t>
  </si>
  <si>
    <t>Recycling service rates on this page expire on: February 28, 2017</t>
  </si>
  <si>
    <t>Issued By:</t>
  </si>
  <si>
    <t>Irmgard R Wilcox</t>
  </si>
  <si>
    <t>Issue Date:</t>
  </si>
  <si>
    <t xml:space="preserve">          Effective Date:</t>
  </si>
  <si>
    <t>(For Official Use Only)</t>
  </si>
  <si>
    <t>Docket No. TG-_________________________  Date: _______________________  By: ___________________</t>
  </si>
  <si>
    <t>Item 100 -- Residential Service -- Monthly Rates (continued from previous page)</t>
  </si>
  <si>
    <t>Note 6:(C)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</si>
  <si>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</si>
  <si>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</si>
  <si>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</si>
  <si>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7:(C)</t>
  </si>
  <si>
    <t>For customers on automated service routes:  The company will assess roll-out charges where,</t>
  </si>
  <si>
    <t>due to circumstances outside the control of the driver, the driver is required to move an automated</t>
  </si>
  <si>
    <t>cart or toter more than 5 feet in order to reach the truck.  The charge for this roll-out</t>
  </si>
  <si>
    <t>service is: (see Item 205) per cart or toter, per pickup.</t>
  </si>
  <si>
    <t>Note 8:(C)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</si>
  <si>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</si>
  <si>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</si>
  <si>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</si>
  <si>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</si>
  <si>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</si>
  <si>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</si>
  <si>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Micro-minican</t>
  </si>
  <si>
    <t>60-gallon toter</t>
  </si>
  <si>
    <t>$n/a</t>
  </si>
  <si>
    <t>90-gallon toter</t>
  </si>
  <si>
    <t>Bag</t>
  </si>
  <si>
    <t>Yard Waste-32 gal unit</t>
  </si>
  <si>
    <t>Other</t>
  </si>
  <si>
    <t>Note 9:(C)</t>
  </si>
  <si>
    <t>Customers may request no more than one pickup per month, on an "on call" basis, at</t>
  </si>
  <si>
    <t>$12.70 (A) per can/unit.  Service will be rendered on the normal scheduled pickup day for the</t>
  </si>
  <si>
    <t xml:space="preserve">area in which the customer resides.  Note:  If customer requires service to be provided on </t>
  </si>
  <si>
    <t xml:space="preserve">other than normal scheduled pickup day, rates for special pickups, Item 160, will apply. </t>
  </si>
  <si>
    <t>Note 10:</t>
  </si>
  <si>
    <t>Per Chapter 8.29 Pierce County Code - All residential customers that subscribe to curbside garbage collection service</t>
  </si>
  <si>
    <t xml:space="preserve"> are charged for recycling service. Thus residential recycling is a "mandatory-pay" but is a "voluntary participation"</t>
  </si>
  <si>
    <t xml:space="preserve"> recycling program. (N)</t>
  </si>
  <si>
    <t xml:space="preserve">       Effective Date:</t>
  </si>
  <si>
    <t>Item 105 -- Multi-family Service - Monthly Rates (continues on next page)</t>
  </si>
  <si>
    <t>Service Area:</t>
  </si>
  <si>
    <t>Yardwaste</t>
  </si>
  <si>
    <t>Recycl only</t>
  </si>
  <si>
    <t>Note 1:</t>
  </si>
  <si>
    <t>Description/rules related to recycling program are shown on page 23.</t>
  </si>
  <si>
    <t>Note 2:</t>
  </si>
  <si>
    <t xml:space="preserve">The charge included in this rate for yardwaste is $N/A.  Description/rules related to </t>
  </si>
  <si>
    <t>yardwaste program are shown on page 24.</t>
  </si>
  <si>
    <t>Note 3:</t>
  </si>
  <si>
    <t>Recycling credit/debit (if applicable):  Customers receiving service will receive a commodity</t>
  </si>
  <si>
    <t xml:space="preserve">price adjustment of $.49 credit per month.  The commodity price adjustment will be adjusted </t>
  </si>
  <si>
    <t>annually using the deferred accounting method.</t>
  </si>
  <si>
    <t>Recycling rates on this page expire: February 28, 2017</t>
  </si>
  <si>
    <t xml:space="preserve"> Effective Date: </t>
  </si>
  <si>
    <t xml:space="preserve">Customers will be charged for service requested even if fewer units are picked up on a </t>
  </si>
  <si>
    <t>particular trip.  No credit will be given for partially filled cans.  No credits will be given if customer</t>
  </si>
  <si>
    <t>fails to set receptacles out for collection.</t>
  </si>
  <si>
    <t>For customers on automated service routes:  The company will assess  roll-out charges where, due to</t>
  </si>
  <si>
    <t>circumstances outside the control of the driver, the driver is required to move an automated cart or</t>
  </si>
  <si>
    <t>toter more than 5 feet in order to reach the truck.  The charge for this roll-out service is: (see Item 205)</t>
  </si>
  <si>
    <t>per cart or toter, per pickup.</t>
  </si>
  <si>
    <t xml:space="preserve">The charge for an occasional extra can, unit, toter, mini-can, or micro-mini-can on a regular </t>
  </si>
  <si>
    <t>pickup is:</t>
  </si>
  <si>
    <t>Per pickup</t>
  </si>
  <si>
    <t>Micro-mini-can</t>
  </si>
  <si>
    <t xml:space="preserve">Yard Waste </t>
  </si>
  <si>
    <t>n/a</t>
  </si>
  <si>
    <t>$17.95 (A) per can/unit.  Service will be rendered on the normal scheduled pickup day for the</t>
  </si>
  <si>
    <t>area in which the customer resides.  Note:  If customer requires service to be provided on other</t>
  </si>
  <si>
    <t>than normal scheduled pickup day, rates for special pickups, Item 160,  will apply.</t>
  </si>
  <si>
    <t>Effective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</si>
</sst>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mm\ d\,\ yyyy"/>
    <numFmt numFmtId="166" formatCode="[$-409]mmmm\ d\,\ yyyy;@"/>
  </numFmts>
  <fonts count="11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6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0" xfId="0" applyFont="1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0" xfId="0" applyFill="1" applyBorder="1"/>
    <xf numFmtId="0" fontId="0" fillId="0" borderId="4" xfId="0" quotePrefix="1" applyBorder="1" applyAlignment="1">
      <alignment horizontal="left"/>
    </xf>
    <xf numFmtId="0" fontId="0" fillId="0" borderId="4" xfId="0" quotePrefix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/>
    <xf numFmtId="164" fontId="1" fillId="0" borderId="13" xfId="0" applyNumberFormat="1" applyFont="1" applyBorder="1"/>
    <xf numFmtId="2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3" xfId="0" applyNumberFormat="1" applyBorder="1"/>
    <xf numFmtId="164" fontId="0" fillId="0" borderId="13" xfId="0" applyNumberFormat="1" applyBorder="1" applyAlignment="1">
      <alignment horizontal="right"/>
    </xf>
    <xf numFmtId="2" fontId="1" fillId="0" borderId="14" xfId="0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2" fontId="0" fillId="0" borderId="13" xfId="0" applyNumberFormat="1" applyBorder="1"/>
    <xf numFmtId="2" fontId="0" fillId="0" borderId="15" xfId="0" applyNumberFormat="1" applyBorder="1" applyAlignment="1">
      <alignment horizontal="center"/>
    </xf>
    <xf numFmtId="4" fontId="0" fillId="0" borderId="13" xfId="0" applyNumberFormat="1" applyBorder="1"/>
    <xf numFmtId="2" fontId="0" fillId="0" borderId="13" xfId="0" applyNumberFormat="1" applyBorder="1" applyAlignment="1">
      <alignment horizontal="center"/>
    </xf>
    <xf numFmtId="4" fontId="0" fillId="0" borderId="13" xfId="0" applyNumberFormat="1" applyFill="1" applyBorder="1"/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164" fontId="0" fillId="0" borderId="13" xfId="0" applyNumberForma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center"/>
    </xf>
    <xf numFmtId="2" fontId="0" fillId="0" borderId="13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4" fillId="0" borderId="12" xfId="0" applyFont="1" applyBorder="1"/>
    <xf numFmtId="0" fontId="0" fillId="0" borderId="15" xfId="0" applyBorder="1"/>
    <xf numFmtId="0" fontId="3" fillId="0" borderId="4" xfId="0" applyFont="1" applyBorder="1"/>
    <xf numFmtId="0" fontId="3" fillId="0" borderId="0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6" xfId="0" applyFill="1" applyBorder="1"/>
    <xf numFmtId="0" fontId="0" fillId="0" borderId="0" xfId="0" applyFill="1"/>
    <xf numFmtId="0" fontId="1" fillId="0" borderId="4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6" xfId="0" applyFont="1" applyFill="1" applyBorder="1"/>
    <xf numFmtId="0" fontId="6" fillId="0" borderId="0" xfId="0" applyFont="1" applyFill="1"/>
    <xf numFmtId="0" fontId="6" fillId="0" borderId="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6" xfId="0" applyFont="1" applyBorder="1"/>
    <xf numFmtId="0" fontId="6" fillId="0" borderId="0" xfId="0" applyFont="1"/>
    <xf numFmtId="0" fontId="4" fillId="0" borderId="0" xfId="0" applyFont="1" applyBorder="1" applyAlignment="1">
      <alignment horizontal="right"/>
    </xf>
    <xf numFmtId="0" fontId="7" fillId="0" borderId="0" xfId="0" applyFont="1" applyBorder="1"/>
    <xf numFmtId="0" fontId="8" fillId="0" borderId="0" xfId="0" applyFont="1" applyBorder="1"/>
    <xf numFmtId="165" fontId="0" fillId="0" borderId="5" xfId="0" applyNumberForma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4" xfId="0" applyFont="1" applyBorder="1"/>
    <xf numFmtId="0" fontId="10" fillId="0" borderId="0" xfId="0" applyFont="1" applyBorder="1"/>
    <xf numFmtId="0" fontId="10" fillId="0" borderId="6" xfId="0" applyFont="1" applyBorder="1"/>
    <xf numFmtId="0" fontId="10" fillId="0" borderId="0" xfId="0" applyFont="1"/>
    <xf numFmtId="0" fontId="2" fillId="0" borderId="6" xfId="0" applyFont="1" applyBorder="1" applyAlignment="1">
      <alignment horizontal="center"/>
    </xf>
    <xf numFmtId="8" fontId="1" fillId="0" borderId="13" xfId="0" applyNumberFormat="1" applyFont="1" applyBorder="1" applyAlignment="1">
      <alignment horizontal="right"/>
    </xf>
    <xf numFmtId="0" fontId="0" fillId="0" borderId="14" xfId="0" applyFill="1" applyBorder="1"/>
    <xf numFmtId="8" fontId="0" fillId="0" borderId="13" xfId="0" applyNumberFormat="1" applyBorder="1" applyAlignment="1">
      <alignment horizontal="right"/>
    </xf>
    <xf numFmtId="0" fontId="0" fillId="0" borderId="13" xfId="0" applyFill="1" applyBorder="1"/>
    <xf numFmtId="0" fontId="0" fillId="0" borderId="13" xfId="0" applyBorder="1" applyAlignment="1">
      <alignment horizontal="right"/>
    </xf>
    <xf numFmtId="0" fontId="1" fillId="0" borderId="14" xfId="0" applyFont="1" applyBorder="1"/>
    <xf numFmtId="0" fontId="4" fillId="0" borderId="4" xfId="0" applyFont="1" applyBorder="1"/>
    <xf numFmtId="0" fontId="1" fillId="0" borderId="0" xfId="0" applyFont="1" applyFill="1" applyBorder="1"/>
    <xf numFmtId="0" fontId="1" fillId="0" borderId="6" xfId="0" applyFont="1" applyBorder="1"/>
    <xf numFmtId="0" fontId="1" fillId="0" borderId="0" xfId="0" applyFont="1"/>
    <xf numFmtId="165" fontId="0" fillId="0" borderId="8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64" fontId="1" fillId="0" borderId="13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5" xfId="0" applyNumberForma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1" fillId="0" borderId="14" xfId="0" applyNumberFormat="1" applyFont="1" applyBorder="1"/>
    <xf numFmtId="4" fontId="0" fillId="0" borderId="1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2" fontId="1" fillId="0" borderId="14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4" fontId="0" fillId="0" borderId="13" xfId="0" applyNumberFormat="1" applyBorder="1" applyAlignment="1">
      <alignment horizontal="right"/>
    </xf>
    <xf numFmtId="2" fontId="3" fillId="0" borderId="15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3" fillId="0" borderId="12" xfId="0" applyFont="1" applyBorder="1"/>
    <xf numFmtId="4" fontId="3" fillId="0" borderId="13" xfId="0" applyNumberFormat="1" applyFont="1" applyBorder="1"/>
    <xf numFmtId="2" fontId="3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left"/>
    </xf>
    <xf numFmtId="2" fontId="0" fillId="0" borderId="12" xfId="0" applyNumberFormat="1" applyBorder="1"/>
    <xf numFmtId="2" fontId="0" fillId="0" borderId="14" xfId="0" applyNumberFormat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6" fillId="0" borderId="4" xfId="5" applyFont="1" applyFill="1" applyBorder="1"/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left"/>
    </xf>
    <xf numFmtId="164" fontId="1" fillId="0" borderId="14" xfId="0" applyNumberFormat="1" applyFont="1" applyFill="1" applyBorder="1"/>
    <xf numFmtId="0" fontId="0" fillId="0" borderId="13" xfId="0" applyFill="1" applyBorder="1" applyAlignment="1">
      <alignment horizontal="left"/>
    </xf>
    <xf numFmtId="0" fontId="0" fillId="0" borderId="13" xfId="0" applyBorder="1" applyAlignment="1">
      <alignment horizontal="center"/>
    </xf>
    <xf numFmtId="165" fontId="0" fillId="0" borderId="5" xfId="0" applyNumberFormat="1" applyBorder="1"/>
    <xf numFmtId="166" fontId="0" fillId="0" borderId="8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3" xfId="0" applyFont="1" applyBorder="1" applyAlignment="1">
      <alignment horizontal="center"/>
    </xf>
    <xf numFmtId="166" fontId="0" fillId="0" borderId="5" xfId="0" applyNumberFormat="1" applyBorder="1" applyAlignment="1">
      <alignment horizontal="left"/>
    </xf>
    <xf numFmtId="0" fontId="9" fillId="0" borderId="6" xfId="0" applyFont="1" applyBorder="1" applyAlignment="1">
      <alignment horizontal="center"/>
    </xf>
  </cellXfs>
  <cellStyles count="6">
    <cellStyle name="Comma 2" xfId="1"/>
    <cellStyle name="Comma 2 2" xfId="2"/>
    <cellStyle name="Currency 2" xfId="3"/>
    <cellStyle name="Normal" xfId="0" builtinId="0"/>
    <cellStyle name="Normal 2" xfId="4"/>
    <cellStyle name="Normal_Item 105, pg 2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-Murrey's%20%20G-9%20%20Original%20Tariff%20No%2027,%206-1-2016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"/>
      <sheetName val="Index by number pg 2"/>
      <sheetName val="Index by topic, pg 3"/>
      <sheetName val="Index by topic, pg 4"/>
      <sheetName val="Item 5, pg 5"/>
      <sheetName val="Item 10,15,16, pg 6"/>
      <sheetName val="Item 17, pg 7"/>
      <sheetName val="Item 18, pg 8"/>
      <sheetName val="Item 20, pg 9"/>
      <sheetName val="Item 20, pg 10"/>
      <sheetName val="Item 20, pg 11"/>
      <sheetName val="Item 20, pg 12"/>
      <sheetName val="Item 30, pg 13"/>
      <sheetName val="Item 30, pg 14"/>
      <sheetName val="Item 30, pg 15"/>
      <sheetName val="Item 40, 45, 50, pg 16"/>
      <sheetName val="Item 51,52, pg 17"/>
      <sheetName val="Item 55,60, pg 18"/>
      <sheetName val="Item 70, pg 19"/>
      <sheetName val="Item 75, pg 20"/>
      <sheetName val="Item 80, pg 21"/>
      <sheetName val="Item 90, pg 22"/>
      <sheetName val="Item 100, pg 23 "/>
      <sheetName val="Item 100, pg 24"/>
      <sheetName val="Item 100, pg 25"/>
      <sheetName val="Item 100, pg 26"/>
      <sheetName val="Item 105, pg 27"/>
      <sheetName val="Item 105, Pg 28 "/>
      <sheetName val="Item 105, pg 29"/>
      <sheetName val="Item 105, pg 30"/>
      <sheetName val="Item 105, pg 31"/>
      <sheetName val="Item 105, pg 32"/>
      <sheetName val="Item 105, pg 33"/>
      <sheetName val="Item 120,130,150, pg 34"/>
      <sheetName val="Item 160, pg 35"/>
      <sheetName val="Item 200, pg 36"/>
      <sheetName val="Item 205, pg 37"/>
      <sheetName val="Item 207, pg 38"/>
      <sheetName val="Item 210, 220, pg 39"/>
      <sheetName val="Item 230, pg 40"/>
      <sheetName val="Item 240 pg 41"/>
      <sheetName val="Item 245, pg 42"/>
      <sheetName val="Item 250, pg 43"/>
      <sheetName val="Item 255, pg 44"/>
      <sheetName val="Item 255, pg 45"/>
      <sheetName val="Item 255, pg 46"/>
      <sheetName val="Item 255, pg 47"/>
      <sheetName val="Item 255, pg 48"/>
      <sheetName val="Item 255, pg 49"/>
      <sheetName val="Item 255, pg 50"/>
      <sheetName val="Item 255, pg 51"/>
      <sheetName val="Item 260, pg 52"/>
      <sheetName val="Item 265, pg 53"/>
      <sheetName val="Item 270, pg 54"/>
      <sheetName val="Item 275, pg 55"/>
      <sheetName val="Item 275, pg 56"/>
      <sheetName val="Item 300, pg 55"/>
    </sheetNames>
    <sheetDataSet>
      <sheetData sheetId="0"/>
      <sheetData sheetId="1">
        <row r="52">
          <cell r="B52">
            <v>42422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D16">
            <v>7.64</v>
          </cell>
        </row>
        <row r="52">
          <cell r="J52">
            <v>42522</v>
          </cell>
        </row>
      </sheetData>
      <sheetData sheetId="19"/>
      <sheetData sheetId="20"/>
      <sheetData sheetId="21"/>
      <sheetData sheetId="22"/>
      <sheetData sheetId="23"/>
      <sheetData sheetId="24">
        <row r="54">
          <cell r="B54">
            <v>42422</v>
          </cell>
          <cell r="J54">
            <v>42522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topLeftCell="A24" zoomScaleNormal="100" workbookViewId="0">
      <selection activeCell="R36" sqref="R36"/>
    </sheetView>
  </sheetViews>
  <sheetFormatPr defaultRowHeight="12.5" x14ac:dyDescent="0.25"/>
  <cols>
    <col min="1" max="1" width="13.26953125" customWidth="1"/>
    <col min="2" max="2" width="17.7265625" customWidth="1"/>
    <col min="3" max="3" width="7.453125" customWidth="1"/>
    <col min="4" max="4" width="4.26953125" customWidth="1"/>
    <col min="6" max="6" width="4.1796875" customWidth="1"/>
    <col min="7" max="7" width="10.1796875" customWidth="1"/>
    <col min="8" max="8" width="4" customWidth="1"/>
    <col min="10" max="10" width="3.7265625" customWidth="1"/>
    <col min="11" max="11" width="1.453125" customWidth="1"/>
    <col min="12" max="12" width="14.54296875" customWidth="1"/>
    <col min="13" max="13" width="8.7265625" customWidth="1"/>
    <col min="14" max="14" width="6.54296875" customWidth="1"/>
    <col min="15" max="15" width="3.453125" customWidth="1"/>
    <col min="16" max="16" width="11.453125" customWidth="1"/>
    <col min="17" max="17" width="4.453125" customWidth="1"/>
    <col min="18" max="18" width="15.1796875" customWidth="1"/>
    <col min="19" max="19" width="3.54296875" customWidth="1"/>
    <col min="20" max="20" width="9.26953125" customWidth="1"/>
    <col min="21" max="21" width="4.1796875" customWidth="1"/>
  </cols>
  <sheetData>
    <row r="1" spans="1:2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x14ac:dyDescent="0.25">
      <c r="A2" s="4" t="s">
        <v>0</v>
      </c>
      <c r="B2" s="5">
        <v>27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 t="s">
        <v>1</v>
      </c>
      <c r="O2" s="5">
        <v>0</v>
      </c>
      <c r="P2" s="153" t="s">
        <v>2</v>
      </c>
      <c r="Q2" s="153"/>
      <c r="R2" s="6"/>
      <c r="S2" s="6"/>
      <c r="T2" s="8">
        <v>23</v>
      </c>
      <c r="U2" s="9"/>
    </row>
    <row r="3" spans="1:21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9"/>
    </row>
    <row r="4" spans="1:21" x14ac:dyDescent="0.25">
      <c r="A4" s="4" t="s">
        <v>3</v>
      </c>
      <c r="B4" s="6"/>
      <c r="C4" s="10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9"/>
    </row>
    <row r="5" spans="1:21" x14ac:dyDescent="0.25">
      <c r="A5" s="11" t="s">
        <v>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1" x14ac:dyDescent="0.25">
      <c r="A6" s="154" t="s">
        <v>6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9"/>
    </row>
    <row r="7" spans="1:2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9"/>
    </row>
    <row r="8" spans="1:21" x14ac:dyDescent="0.2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9"/>
    </row>
    <row r="9" spans="1:21" x14ac:dyDescent="0.25">
      <c r="A9" s="16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9"/>
    </row>
    <row r="10" spans="1:21" x14ac:dyDescent="0.25">
      <c r="A10" s="17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9"/>
    </row>
    <row r="11" spans="1:21" x14ac:dyDescent="0.25">
      <c r="A11" s="17" t="s">
        <v>10</v>
      </c>
      <c r="B11" s="1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9"/>
    </row>
    <row r="12" spans="1:21" x14ac:dyDescent="0.25">
      <c r="A12" s="19" t="s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9"/>
    </row>
    <row r="13" spans="1:21" x14ac:dyDescent="0.25">
      <c r="A13" s="20" t="s">
        <v>12</v>
      </c>
      <c r="B13" s="21"/>
      <c r="C13" s="7"/>
      <c r="D13" s="7"/>
      <c r="E13" s="6"/>
      <c r="F13" s="6"/>
      <c r="G13" s="6"/>
      <c r="H13" s="6"/>
      <c r="I13" s="21"/>
      <c r="J13" s="21"/>
      <c r="K13" s="21"/>
      <c r="L13" s="7"/>
      <c r="M13" s="6"/>
      <c r="N13" s="21"/>
      <c r="O13" s="21"/>
      <c r="P13" s="7"/>
      <c r="Q13" s="7"/>
      <c r="R13" s="7"/>
      <c r="S13" s="7"/>
      <c r="T13" s="6"/>
      <c r="U13" s="9"/>
    </row>
    <row r="14" spans="1:21" x14ac:dyDescent="0.25">
      <c r="A14" s="20" t="s">
        <v>13</v>
      </c>
      <c r="B14" s="21"/>
      <c r="C14" s="7"/>
      <c r="D14" s="7"/>
      <c r="E14" s="6"/>
      <c r="F14" s="6"/>
      <c r="G14" s="6"/>
      <c r="H14" s="6"/>
      <c r="I14" s="21"/>
      <c r="J14" s="21"/>
      <c r="K14" s="21"/>
      <c r="L14" s="7"/>
      <c r="M14" s="6"/>
      <c r="N14" s="21"/>
      <c r="O14" s="21"/>
      <c r="P14" s="7"/>
      <c r="Q14" s="7"/>
      <c r="R14" s="7"/>
      <c r="S14" s="7"/>
      <c r="T14" s="6"/>
      <c r="U14" s="9"/>
    </row>
    <row r="15" spans="1:21" x14ac:dyDescent="0.25">
      <c r="A15" s="20" t="s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9"/>
    </row>
    <row r="16" spans="1:21" x14ac:dyDescent="0.25">
      <c r="A16" s="20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9"/>
    </row>
    <row r="17" spans="1:21" x14ac:dyDescent="0.25">
      <c r="A17" s="1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9"/>
    </row>
    <row r="18" spans="1:21" x14ac:dyDescent="0.25">
      <c r="A18" s="4" t="s">
        <v>15</v>
      </c>
      <c r="B18" s="6"/>
      <c r="C18" s="6"/>
      <c r="D18" s="6"/>
      <c r="E18" s="6" t="s">
        <v>16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9"/>
    </row>
    <row r="19" spans="1:21" x14ac:dyDescent="0.25">
      <c r="A19" s="22"/>
      <c r="B19" s="15"/>
      <c r="C19" s="15"/>
      <c r="D19" s="2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3"/>
      <c r="P19" s="15"/>
      <c r="Q19" s="15"/>
      <c r="R19" s="15"/>
      <c r="S19" s="15"/>
      <c r="T19" s="15"/>
      <c r="U19" s="9"/>
    </row>
    <row r="20" spans="1:21" x14ac:dyDescent="0.25">
      <c r="A20" s="24" t="s">
        <v>17</v>
      </c>
      <c r="B20" s="24" t="s">
        <v>18</v>
      </c>
      <c r="C20" s="25" t="s">
        <v>19</v>
      </c>
      <c r="D20" s="26"/>
      <c r="E20" s="27" t="s">
        <v>20</v>
      </c>
      <c r="F20" s="28"/>
      <c r="G20" s="25" t="s">
        <v>21</v>
      </c>
      <c r="H20" s="28"/>
      <c r="I20" s="25" t="s">
        <v>22</v>
      </c>
      <c r="J20" s="28"/>
      <c r="K20" s="29"/>
      <c r="L20" s="24" t="s">
        <v>17</v>
      </c>
      <c r="M20" s="24" t="s">
        <v>18</v>
      </c>
      <c r="N20" s="25" t="s">
        <v>19</v>
      </c>
      <c r="O20" s="28"/>
      <c r="P20" s="27" t="s">
        <v>20</v>
      </c>
      <c r="Q20" s="28"/>
      <c r="R20" s="25" t="s">
        <v>21</v>
      </c>
      <c r="S20" s="28"/>
      <c r="T20" s="25" t="s">
        <v>23</v>
      </c>
      <c r="U20" s="28"/>
    </row>
    <row r="21" spans="1:21" x14ac:dyDescent="0.25">
      <c r="A21" s="30" t="s">
        <v>24</v>
      </c>
      <c r="B21" s="30" t="s">
        <v>25</v>
      </c>
      <c r="C21" s="31" t="s">
        <v>26</v>
      </c>
      <c r="D21" s="26"/>
      <c r="E21" s="29" t="s">
        <v>26</v>
      </c>
      <c r="F21" s="26"/>
      <c r="G21" s="31" t="s">
        <v>27</v>
      </c>
      <c r="H21" s="26"/>
      <c r="I21" s="31" t="s">
        <v>26</v>
      </c>
      <c r="J21" s="26"/>
      <c r="K21" s="29"/>
      <c r="L21" s="30" t="s">
        <v>24</v>
      </c>
      <c r="M21" s="30" t="s">
        <v>25</v>
      </c>
      <c r="N21" s="31" t="s">
        <v>26</v>
      </c>
      <c r="O21" s="26"/>
      <c r="P21" s="29" t="s">
        <v>26</v>
      </c>
      <c r="Q21" s="26"/>
      <c r="R21" s="31" t="s">
        <v>27</v>
      </c>
      <c r="S21" s="26"/>
      <c r="T21" s="31" t="s">
        <v>26</v>
      </c>
      <c r="U21" s="26"/>
    </row>
    <row r="22" spans="1:21" x14ac:dyDescent="0.25">
      <c r="A22" s="32" t="s">
        <v>28</v>
      </c>
      <c r="B22" s="32" t="s">
        <v>26</v>
      </c>
      <c r="C22" s="33" t="s">
        <v>29</v>
      </c>
      <c r="D22" s="34"/>
      <c r="E22" s="35" t="s">
        <v>29</v>
      </c>
      <c r="F22" s="34"/>
      <c r="G22" s="33" t="s">
        <v>30</v>
      </c>
      <c r="H22" s="34"/>
      <c r="I22" s="33" t="s">
        <v>29</v>
      </c>
      <c r="J22" s="34"/>
      <c r="K22" s="29"/>
      <c r="L22" s="32" t="s">
        <v>28</v>
      </c>
      <c r="M22" s="32" t="s">
        <v>26</v>
      </c>
      <c r="N22" s="33" t="s">
        <v>29</v>
      </c>
      <c r="O22" s="34"/>
      <c r="P22" s="35" t="s">
        <v>29</v>
      </c>
      <c r="Q22" s="26"/>
      <c r="R22" s="33" t="s">
        <v>30</v>
      </c>
      <c r="S22" s="34"/>
      <c r="T22" s="33" t="s">
        <v>29</v>
      </c>
      <c r="U22" s="34"/>
    </row>
    <row r="23" spans="1:21" x14ac:dyDescent="0.25">
      <c r="A23" s="36" t="s">
        <v>31</v>
      </c>
      <c r="B23" s="37" t="s">
        <v>32</v>
      </c>
      <c r="C23" s="38">
        <v>13.44</v>
      </c>
      <c r="D23" s="39" t="s">
        <v>33</v>
      </c>
      <c r="E23" s="40">
        <v>7.14</v>
      </c>
      <c r="F23" s="39" t="s">
        <v>33</v>
      </c>
      <c r="G23" s="41">
        <f>+C23+E23</f>
        <v>20.58</v>
      </c>
      <c r="H23" s="39" t="s">
        <v>33</v>
      </c>
      <c r="I23" s="42">
        <v>6.18</v>
      </c>
      <c r="J23" s="43" t="s">
        <v>34</v>
      </c>
      <c r="K23" s="6"/>
      <c r="L23" s="37" t="s">
        <v>35</v>
      </c>
      <c r="M23" s="37" t="s">
        <v>32</v>
      </c>
      <c r="N23" s="41">
        <v>45.09</v>
      </c>
      <c r="O23" s="39" t="s">
        <v>33</v>
      </c>
      <c r="P23" s="44">
        <f>E23</f>
        <v>7.14</v>
      </c>
      <c r="Q23" s="39" t="s">
        <v>33</v>
      </c>
      <c r="R23" s="40">
        <f>+N23+P23</f>
        <v>52.230000000000004</v>
      </c>
      <c r="S23" s="39" t="s">
        <v>33</v>
      </c>
      <c r="T23" s="42">
        <v>6.18</v>
      </c>
      <c r="U23" s="43" t="s">
        <v>34</v>
      </c>
    </row>
    <row r="24" spans="1:21" x14ac:dyDescent="0.25">
      <c r="A24" s="36" t="s">
        <v>31</v>
      </c>
      <c r="B24" s="37" t="s">
        <v>36</v>
      </c>
      <c r="C24" s="45">
        <f>C23+1</f>
        <v>14.44</v>
      </c>
      <c r="D24" s="39" t="s">
        <v>33</v>
      </c>
      <c r="E24" s="46">
        <f>E23</f>
        <v>7.14</v>
      </c>
      <c r="F24" s="39" t="s">
        <v>33</v>
      </c>
      <c r="G24" s="45">
        <f>C24+E24</f>
        <v>21.58</v>
      </c>
      <c r="H24" s="39" t="s">
        <v>33</v>
      </c>
      <c r="I24" s="42">
        <v>6.18</v>
      </c>
      <c r="J24" s="43" t="s">
        <v>34</v>
      </c>
      <c r="K24" s="6"/>
      <c r="L24" s="37" t="s">
        <v>35</v>
      </c>
      <c r="M24" s="37" t="s">
        <v>36</v>
      </c>
      <c r="N24" s="47">
        <f>N23+4</f>
        <v>49.09</v>
      </c>
      <c r="O24" s="39" t="s">
        <v>33</v>
      </c>
      <c r="P24" s="48">
        <f>E23</f>
        <v>7.14</v>
      </c>
      <c r="Q24" s="39" t="s">
        <v>33</v>
      </c>
      <c r="R24" s="46">
        <f t="shared" ref="R24:R32" si="0">N24+P24</f>
        <v>56.230000000000004</v>
      </c>
      <c r="S24" s="39" t="s">
        <v>33</v>
      </c>
      <c r="T24" s="42">
        <v>6.18</v>
      </c>
      <c r="U24" s="43" t="s">
        <v>34</v>
      </c>
    </row>
    <row r="25" spans="1:21" x14ac:dyDescent="0.25">
      <c r="A25" s="36" t="s">
        <v>37</v>
      </c>
      <c r="B25" s="37" t="s">
        <v>32</v>
      </c>
      <c r="C25" s="45">
        <v>16.809999999999999</v>
      </c>
      <c r="D25" s="39" t="s">
        <v>33</v>
      </c>
      <c r="E25" s="46">
        <f>E24</f>
        <v>7.14</v>
      </c>
      <c r="F25" s="39" t="s">
        <v>33</v>
      </c>
      <c r="G25" s="45">
        <f t="shared" ref="G25:G31" si="1">C25+E25</f>
        <v>23.95</v>
      </c>
      <c r="H25" s="39" t="s">
        <v>33</v>
      </c>
      <c r="I25" s="42">
        <v>6.18</v>
      </c>
      <c r="J25" s="43" t="s">
        <v>34</v>
      </c>
      <c r="K25" s="6"/>
      <c r="L25" s="37" t="s">
        <v>38</v>
      </c>
      <c r="M25" s="37" t="s">
        <v>32</v>
      </c>
      <c r="N25" s="47">
        <v>54.75</v>
      </c>
      <c r="O25" s="39" t="s">
        <v>33</v>
      </c>
      <c r="P25" s="48">
        <f>E23</f>
        <v>7.14</v>
      </c>
      <c r="Q25" s="39" t="s">
        <v>33</v>
      </c>
      <c r="R25" s="46">
        <f t="shared" si="0"/>
        <v>61.89</v>
      </c>
      <c r="S25" s="39" t="s">
        <v>33</v>
      </c>
      <c r="T25" s="42">
        <v>6.18</v>
      </c>
      <c r="U25" s="43" t="s">
        <v>34</v>
      </c>
    </row>
    <row r="26" spans="1:21" x14ac:dyDescent="0.25">
      <c r="A26" s="36" t="s">
        <v>37</v>
      </c>
      <c r="B26" s="37" t="s">
        <v>36</v>
      </c>
      <c r="C26" s="45">
        <f>C25+1</f>
        <v>17.809999999999999</v>
      </c>
      <c r="D26" s="39" t="s">
        <v>33</v>
      </c>
      <c r="E26" s="46">
        <f t="shared" ref="E26:E31" si="2">E25</f>
        <v>7.14</v>
      </c>
      <c r="F26" s="39" t="s">
        <v>33</v>
      </c>
      <c r="G26" s="45">
        <f t="shared" si="1"/>
        <v>24.95</v>
      </c>
      <c r="H26" s="39" t="s">
        <v>33</v>
      </c>
      <c r="I26" s="42">
        <v>6.18</v>
      </c>
      <c r="J26" s="43" t="s">
        <v>34</v>
      </c>
      <c r="K26" s="6"/>
      <c r="L26" s="37" t="s">
        <v>38</v>
      </c>
      <c r="M26" s="37" t="s">
        <v>36</v>
      </c>
      <c r="N26" s="47">
        <f>N25+5</f>
        <v>59.75</v>
      </c>
      <c r="O26" s="39" t="s">
        <v>33</v>
      </c>
      <c r="P26" s="48">
        <f>E23</f>
        <v>7.14</v>
      </c>
      <c r="Q26" s="39" t="s">
        <v>33</v>
      </c>
      <c r="R26" s="46">
        <f t="shared" si="0"/>
        <v>66.89</v>
      </c>
      <c r="S26" s="39" t="s">
        <v>33</v>
      </c>
      <c r="T26" s="42">
        <v>6.18</v>
      </c>
      <c r="U26" s="43" t="s">
        <v>34</v>
      </c>
    </row>
    <row r="27" spans="1:21" x14ac:dyDescent="0.25">
      <c r="A27" s="37" t="s">
        <v>39</v>
      </c>
      <c r="B27" s="37" t="s">
        <v>32</v>
      </c>
      <c r="C27" s="47">
        <v>24.71</v>
      </c>
      <c r="D27" s="39" t="s">
        <v>33</v>
      </c>
      <c r="E27" s="46">
        <f t="shared" si="2"/>
        <v>7.14</v>
      </c>
      <c r="F27" s="39" t="s">
        <v>33</v>
      </c>
      <c r="G27" s="45">
        <f t="shared" si="1"/>
        <v>31.85</v>
      </c>
      <c r="H27" s="39" t="s">
        <v>33</v>
      </c>
      <c r="I27" s="42">
        <v>6.18</v>
      </c>
      <c r="J27" s="43" t="s">
        <v>34</v>
      </c>
      <c r="K27" s="6"/>
      <c r="L27" s="37" t="s">
        <v>40</v>
      </c>
      <c r="M27" s="37" t="s">
        <v>32</v>
      </c>
      <c r="N27" s="49">
        <v>60.36</v>
      </c>
      <c r="O27" s="39" t="s">
        <v>33</v>
      </c>
      <c r="P27" s="48">
        <f>E23</f>
        <v>7.14</v>
      </c>
      <c r="Q27" s="39" t="s">
        <v>33</v>
      </c>
      <c r="R27" s="46">
        <f t="shared" si="0"/>
        <v>67.5</v>
      </c>
      <c r="S27" s="39" t="s">
        <v>33</v>
      </c>
      <c r="T27" s="42">
        <v>6.18</v>
      </c>
      <c r="U27" s="43" t="s">
        <v>34</v>
      </c>
    </row>
    <row r="28" spans="1:21" x14ac:dyDescent="0.25">
      <c r="A28" s="37" t="s">
        <v>39</v>
      </c>
      <c r="B28" s="37" t="s">
        <v>36</v>
      </c>
      <c r="C28" s="45">
        <f>C27+2</f>
        <v>26.71</v>
      </c>
      <c r="D28" s="39" t="s">
        <v>33</v>
      </c>
      <c r="E28" s="46">
        <f t="shared" si="2"/>
        <v>7.14</v>
      </c>
      <c r="F28" s="39" t="s">
        <v>33</v>
      </c>
      <c r="G28" s="45">
        <f t="shared" si="1"/>
        <v>33.85</v>
      </c>
      <c r="H28" s="39" t="s">
        <v>33</v>
      </c>
      <c r="I28" s="42">
        <v>6.18</v>
      </c>
      <c r="J28" s="43" t="s">
        <v>34</v>
      </c>
      <c r="K28" s="6"/>
      <c r="L28" s="37" t="s">
        <v>40</v>
      </c>
      <c r="M28" s="37" t="s">
        <v>36</v>
      </c>
      <c r="N28" s="49">
        <f>N27+6</f>
        <v>66.36</v>
      </c>
      <c r="O28" s="39" t="s">
        <v>33</v>
      </c>
      <c r="P28" s="48">
        <f>E23</f>
        <v>7.14</v>
      </c>
      <c r="Q28" s="39" t="s">
        <v>33</v>
      </c>
      <c r="R28" s="46">
        <f t="shared" si="0"/>
        <v>73.5</v>
      </c>
      <c r="S28" s="39" t="s">
        <v>33</v>
      </c>
      <c r="T28" s="42">
        <v>6.18</v>
      </c>
      <c r="U28" s="43" t="s">
        <v>34</v>
      </c>
    </row>
    <row r="29" spans="1:21" x14ac:dyDescent="0.25">
      <c r="A29" s="37" t="s">
        <v>41</v>
      </c>
      <c r="B29" s="37" t="s">
        <v>32</v>
      </c>
      <c r="C29" s="47">
        <v>34.299999999999997</v>
      </c>
      <c r="D29" s="39" t="s">
        <v>33</v>
      </c>
      <c r="E29" s="46">
        <f t="shared" si="2"/>
        <v>7.14</v>
      </c>
      <c r="F29" s="39" t="s">
        <v>33</v>
      </c>
      <c r="G29" s="45">
        <f t="shared" si="1"/>
        <v>41.44</v>
      </c>
      <c r="H29" s="39" t="s">
        <v>33</v>
      </c>
      <c r="I29" s="42">
        <v>6.18</v>
      </c>
      <c r="J29" s="43" t="s">
        <v>34</v>
      </c>
      <c r="K29" s="6"/>
      <c r="L29" s="50" t="s">
        <v>42</v>
      </c>
      <c r="M29" s="37" t="s">
        <v>32</v>
      </c>
      <c r="N29" s="49">
        <f>'[1]Item 55,60, pg 18'!D16*4.33+0.01</f>
        <v>33.091200000000001</v>
      </c>
      <c r="O29" s="43" t="s">
        <v>43</v>
      </c>
      <c r="P29" s="48">
        <f>E24</f>
        <v>7.14</v>
      </c>
      <c r="Q29" s="39" t="s">
        <v>33</v>
      </c>
      <c r="R29" s="46">
        <f t="shared" si="0"/>
        <v>40.231200000000001</v>
      </c>
      <c r="S29" s="39" t="s">
        <v>33</v>
      </c>
      <c r="T29" s="42">
        <v>6.18</v>
      </c>
      <c r="U29" s="43" t="s">
        <v>34</v>
      </c>
    </row>
    <row r="30" spans="1:21" x14ac:dyDescent="0.25">
      <c r="A30" s="37" t="s">
        <v>41</v>
      </c>
      <c r="B30" s="37" t="s">
        <v>36</v>
      </c>
      <c r="C30" s="51">
        <f>C29+3</f>
        <v>37.299999999999997</v>
      </c>
      <c r="D30" s="39" t="s">
        <v>33</v>
      </c>
      <c r="E30" s="46">
        <f t="shared" si="2"/>
        <v>7.14</v>
      </c>
      <c r="F30" s="39" t="s">
        <v>33</v>
      </c>
      <c r="G30" s="45">
        <f t="shared" si="1"/>
        <v>44.44</v>
      </c>
      <c r="H30" s="39" t="s">
        <v>33</v>
      </c>
      <c r="I30" s="42">
        <v>6.18</v>
      </c>
      <c r="J30" s="43" t="s">
        <v>34</v>
      </c>
      <c r="K30" s="6"/>
      <c r="L30" s="50" t="s">
        <v>42</v>
      </c>
      <c r="M30" s="37" t="s">
        <v>36</v>
      </c>
      <c r="N30" s="49">
        <f>N29+1</f>
        <v>34.091200000000001</v>
      </c>
      <c r="O30" s="43" t="s">
        <v>43</v>
      </c>
      <c r="P30" s="48">
        <f>E25</f>
        <v>7.14</v>
      </c>
      <c r="Q30" s="39" t="s">
        <v>33</v>
      </c>
      <c r="R30" s="46">
        <f t="shared" si="0"/>
        <v>41.231200000000001</v>
      </c>
      <c r="S30" s="39" t="s">
        <v>33</v>
      </c>
      <c r="T30" s="42">
        <v>6.18</v>
      </c>
      <c r="U30" s="43" t="s">
        <v>34</v>
      </c>
    </row>
    <row r="31" spans="1:21" x14ac:dyDescent="0.25">
      <c r="A31" s="36" t="s">
        <v>37</v>
      </c>
      <c r="B31" s="37" t="s">
        <v>44</v>
      </c>
      <c r="C31" s="47">
        <v>10.39</v>
      </c>
      <c r="D31" s="39" t="s">
        <v>33</v>
      </c>
      <c r="E31" s="46">
        <f t="shared" si="2"/>
        <v>7.14</v>
      </c>
      <c r="F31" s="39" t="s">
        <v>33</v>
      </c>
      <c r="G31" s="45">
        <f t="shared" si="1"/>
        <v>17.53</v>
      </c>
      <c r="H31" s="39" t="s">
        <v>33</v>
      </c>
      <c r="I31" s="42">
        <v>6.18</v>
      </c>
      <c r="J31" s="43" t="s">
        <v>34</v>
      </c>
      <c r="K31" s="6"/>
      <c r="L31" s="50" t="s">
        <v>45</v>
      </c>
      <c r="M31" s="37" t="s">
        <v>32</v>
      </c>
      <c r="N31" s="49">
        <f>N29*2</f>
        <v>66.182400000000001</v>
      </c>
      <c r="O31" s="43" t="s">
        <v>43</v>
      </c>
      <c r="P31" s="48">
        <f>E26</f>
        <v>7.14</v>
      </c>
      <c r="Q31" s="39" t="s">
        <v>33</v>
      </c>
      <c r="R31" s="46">
        <f t="shared" si="0"/>
        <v>73.322400000000002</v>
      </c>
      <c r="S31" s="39" t="s">
        <v>33</v>
      </c>
      <c r="T31" s="42">
        <v>6.18</v>
      </c>
      <c r="U31" s="43" t="s">
        <v>34</v>
      </c>
    </row>
    <row r="32" spans="1:21" x14ac:dyDescent="0.25">
      <c r="A32" s="36" t="s">
        <v>46</v>
      </c>
      <c r="B32" s="37" t="s">
        <v>47</v>
      </c>
      <c r="C32" s="48" t="s">
        <v>48</v>
      </c>
      <c r="D32" s="39"/>
      <c r="E32" s="46">
        <v>10.72</v>
      </c>
      <c r="F32" s="39" t="s">
        <v>33</v>
      </c>
      <c r="G32" s="48" t="s">
        <v>48</v>
      </c>
      <c r="H32" s="39"/>
      <c r="I32" s="52">
        <v>6.18</v>
      </c>
      <c r="J32" s="53" t="s">
        <v>43</v>
      </c>
      <c r="K32" s="15"/>
      <c r="L32" s="50" t="s">
        <v>45</v>
      </c>
      <c r="M32" s="37" t="s">
        <v>36</v>
      </c>
      <c r="N32" s="49">
        <f>N31+2</f>
        <v>68.182400000000001</v>
      </c>
      <c r="O32" s="43" t="s">
        <v>43</v>
      </c>
      <c r="P32" s="48">
        <f>E27</f>
        <v>7.14</v>
      </c>
      <c r="Q32" s="39" t="s">
        <v>33</v>
      </c>
      <c r="R32" s="46">
        <f t="shared" si="0"/>
        <v>75.322400000000002</v>
      </c>
      <c r="S32" s="39" t="s">
        <v>33</v>
      </c>
      <c r="T32" s="42">
        <v>6.18</v>
      </c>
      <c r="U32" s="43" t="s">
        <v>34</v>
      </c>
    </row>
    <row r="33" spans="1:21" x14ac:dyDescent="0.25">
      <c r="A33" s="36"/>
      <c r="B33" s="37"/>
      <c r="C33" s="48"/>
      <c r="D33" s="39"/>
      <c r="E33" s="46"/>
      <c r="F33" s="39"/>
      <c r="G33" s="48"/>
      <c r="H33" s="39"/>
      <c r="I33" s="54"/>
      <c r="J33" s="55"/>
      <c r="K33" s="6"/>
      <c r="L33" s="37"/>
      <c r="M33" s="37"/>
      <c r="N33" s="56"/>
      <c r="O33" s="57" t="s">
        <v>1</v>
      </c>
      <c r="P33" s="56"/>
      <c r="Q33" s="57" t="s">
        <v>1</v>
      </c>
      <c r="R33" s="56"/>
      <c r="S33" s="57"/>
      <c r="T33" s="56"/>
      <c r="U33" s="57"/>
    </row>
    <row r="34" spans="1:21" ht="13" x14ac:dyDescent="0.3">
      <c r="A34" s="58"/>
      <c r="B34" s="37"/>
      <c r="C34" s="56"/>
      <c r="D34" s="57"/>
      <c r="E34" s="59"/>
      <c r="F34" s="57"/>
      <c r="G34" s="56"/>
      <c r="H34" s="57"/>
      <c r="I34" s="56"/>
      <c r="J34" s="57"/>
      <c r="K34" s="6"/>
      <c r="L34" s="37"/>
      <c r="M34" s="37"/>
      <c r="N34" s="56"/>
      <c r="O34" s="57"/>
      <c r="P34" s="56"/>
      <c r="Q34" s="57"/>
      <c r="R34" s="56"/>
      <c r="S34" s="57"/>
      <c r="T34" s="56"/>
      <c r="U34" s="57"/>
    </row>
    <row r="35" spans="1:21" x14ac:dyDescent="0.25">
      <c r="A35" s="37"/>
      <c r="B35" s="37"/>
      <c r="C35" s="56"/>
      <c r="D35" s="13"/>
      <c r="E35" s="59"/>
      <c r="F35" s="57"/>
      <c r="G35" s="56"/>
      <c r="H35" s="57"/>
      <c r="I35" s="56"/>
      <c r="J35" s="57"/>
      <c r="K35" s="6"/>
      <c r="L35" s="37"/>
      <c r="M35" s="37"/>
      <c r="N35" s="56"/>
      <c r="O35" s="57"/>
      <c r="P35" s="56"/>
      <c r="Q35" s="57"/>
      <c r="R35" s="56"/>
      <c r="S35" s="57"/>
      <c r="T35" s="56"/>
      <c r="U35" s="57"/>
    </row>
    <row r="36" spans="1:21" x14ac:dyDescent="0.25">
      <c r="A36" s="60" t="s">
        <v>49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9"/>
    </row>
    <row r="37" spans="1:21" x14ac:dyDescent="0.25">
      <c r="A37" s="4"/>
      <c r="B37" s="6"/>
      <c r="C37" s="61" t="s">
        <v>50</v>
      </c>
      <c r="D37" s="61"/>
      <c r="E37" s="6"/>
      <c r="F37" s="6"/>
      <c r="G37" s="6"/>
      <c r="H37" s="6"/>
      <c r="I37" s="6"/>
      <c r="J37" s="6"/>
      <c r="K37" s="6"/>
      <c r="L37" s="6"/>
      <c r="M37" s="6"/>
      <c r="N37" s="18"/>
      <c r="O37" s="6"/>
      <c r="P37" s="6"/>
      <c r="Q37" s="6"/>
      <c r="R37" s="6"/>
      <c r="S37" s="6"/>
      <c r="T37" s="6"/>
      <c r="U37" s="9"/>
    </row>
    <row r="38" spans="1:21" x14ac:dyDescent="0.25">
      <c r="A38" s="4"/>
      <c r="B38" s="6"/>
      <c r="C38" s="61" t="s">
        <v>51</v>
      </c>
      <c r="D38" s="61"/>
      <c r="E38" s="6"/>
      <c r="F38" s="6"/>
      <c r="G38" s="6"/>
      <c r="H38" s="6"/>
      <c r="I38" s="6"/>
      <c r="J38" s="6"/>
      <c r="K38" s="6"/>
      <c r="L38" s="6"/>
      <c r="M38" s="6"/>
      <c r="N38" s="18"/>
      <c r="O38" s="6"/>
      <c r="P38" s="6"/>
      <c r="Q38" s="6"/>
      <c r="R38" s="6"/>
      <c r="S38" s="6"/>
      <c r="T38" s="6"/>
      <c r="U38" s="9"/>
    </row>
    <row r="39" spans="1:21" x14ac:dyDescent="0.25">
      <c r="A39" s="4"/>
      <c r="B39" s="6"/>
      <c r="C39" s="61"/>
      <c r="D39" s="61"/>
      <c r="E39" s="6"/>
      <c r="F39" s="6"/>
      <c r="G39" s="6"/>
      <c r="H39" s="6"/>
      <c r="I39" s="6"/>
      <c r="J39" s="6"/>
      <c r="K39" s="6"/>
      <c r="L39" s="6"/>
      <c r="M39" s="6"/>
      <c r="N39" s="18"/>
      <c r="O39" s="6"/>
      <c r="P39" s="6"/>
      <c r="Q39" s="6"/>
      <c r="R39" s="6"/>
      <c r="S39" s="6"/>
      <c r="T39" s="6"/>
      <c r="U39" s="9"/>
    </row>
    <row r="40" spans="1:21" x14ac:dyDescent="0.25">
      <c r="A40" s="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18"/>
      <c r="O40" s="6"/>
      <c r="P40" s="6"/>
      <c r="Q40" s="6"/>
      <c r="R40" s="6"/>
      <c r="S40" s="6"/>
      <c r="T40" s="6"/>
      <c r="U40" s="9"/>
    </row>
    <row r="41" spans="1:21" x14ac:dyDescent="0.25">
      <c r="A41" s="62" t="s">
        <v>52</v>
      </c>
      <c r="B41" s="63" t="s">
        <v>53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18"/>
      <c r="O41" s="6"/>
      <c r="P41" s="6"/>
      <c r="Q41" s="6"/>
      <c r="R41" s="6"/>
      <c r="S41" s="6"/>
      <c r="T41" s="6"/>
      <c r="U41" s="9"/>
    </row>
    <row r="42" spans="1:21" x14ac:dyDescent="0.25">
      <c r="A42" s="64" t="s">
        <v>54</v>
      </c>
      <c r="B42" s="65" t="s">
        <v>55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9"/>
    </row>
    <row r="43" spans="1:21" x14ac:dyDescent="0.25">
      <c r="A43" s="1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9"/>
    </row>
    <row r="44" spans="1:21" x14ac:dyDescent="0.25">
      <c r="A44" s="14" t="s">
        <v>56</v>
      </c>
      <c r="B44" s="66" t="s">
        <v>57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9"/>
    </row>
    <row r="45" spans="1:21" x14ac:dyDescent="0.25">
      <c r="A45" s="16"/>
      <c r="B45" s="66" t="s">
        <v>58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9"/>
    </row>
    <row r="46" spans="1:21" x14ac:dyDescent="0.25">
      <c r="A46" s="16"/>
      <c r="B46" s="66" t="s">
        <v>59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9"/>
    </row>
    <row r="47" spans="1:21" x14ac:dyDescent="0.25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9"/>
    </row>
    <row r="48" spans="1:21" x14ac:dyDescent="0.25">
      <c r="A48" s="14" t="s">
        <v>60</v>
      </c>
      <c r="B48" s="67" t="s">
        <v>61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6"/>
      <c r="P48" s="6"/>
      <c r="Q48" s="6"/>
      <c r="R48" s="6"/>
      <c r="S48" s="6"/>
      <c r="T48" s="6"/>
      <c r="U48" s="9"/>
    </row>
    <row r="49" spans="1:21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9"/>
    </row>
    <row r="50" spans="1:21" x14ac:dyDescent="0.25">
      <c r="A50" t="s">
        <v>62</v>
      </c>
      <c r="B50" s="67" t="s">
        <v>63</v>
      </c>
      <c r="D50" s="6"/>
      <c r="E50" s="6"/>
      <c r="F50" s="6"/>
      <c r="G50" s="18"/>
      <c r="H50" s="18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9"/>
    </row>
    <row r="51" spans="1:21" ht="14" x14ac:dyDescent="0.25">
      <c r="B51" s="6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9"/>
    </row>
    <row r="52" spans="1:21" s="70" customFormat="1" x14ac:dyDescent="0.25">
      <c r="A52" s="62" t="s">
        <v>64</v>
      </c>
      <c r="B52" s="67" t="s">
        <v>65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69"/>
    </row>
    <row r="53" spans="1:2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9"/>
    </row>
    <row r="54" spans="1:21" x14ac:dyDescent="0.25">
      <c r="A54" s="71" t="s">
        <v>66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9"/>
    </row>
    <row r="55" spans="1:21" s="75" customFormat="1" x14ac:dyDescent="0.25">
      <c r="A55" s="4" t="s">
        <v>67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3"/>
      <c r="Q55" s="72"/>
      <c r="R55" s="72"/>
      <c r="S55" s="72"/>
      <c r="T55" s="72"/>
      <c r="U55" s="74"/>
    </row>
    <row r="56" spans="1:21" s="80" customFormat="1" ht="11.5" x14ac:dyDescent="0.25">
      <c r="A56" s="76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8"/>
      <c r="Q56" s="77"/>
      <c r="R56" s="77"/>
      <c r="S56" s="77"/>
      <c r="T56" s="77"/>
      <c r="U56" s="79"/>
    </row>
    <row r="57" spans="1:21" ht="13" x14ac:dyDescent="0.3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81" t="s">
        <v>68</v>
      </c>
      <c r="U57" s="9"/>
    </row>
    <row r="58" spans="1:21" x14ac:dyDescent="0.25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9"/>
    </row>
    <row r="59" spans="1:21" s="80" customFormat="1" ht="11.5" x14ac:dyDescent="0.25">
      <c r="A59" s="76"/>
      <c r="B59" s="77"/>
      <c r="C59" s="77"/>
      <c r="D59" s="77"/>
      <c r="E59" s="77"/>
      <c r="F59" s="82"/>
      <c r="G59" s="82"/>
      <c r="H59" s="82"/>
      <c r="I59" s="83"/>
      <c r="J59" s="83"/>
      <c r="K59" s="82"/>
      <c r="L59" s="82"/>
      <c r="M59" s="82"/>
      <c r="N59" s="78"/>
      <c r="O59" s="77"/>
      <c r="P59" s="77"/>
      <c r="Q59" s="77"/>
      <c r="R59" s="77"/>
      <c r="S59" s="77"/>
      <c r="T59" s="77"/>
      <c r="U59" s="79"/>
    </row>
    <row r="60" spans="1:21" x14ac:dyDescent="0.25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3"/>
    </row>
    <row r="61" spans="1:21" x14ac:dyDescent="0.25">
      <c r="A61" s="4" t="s">
        <v>69</v>
      </c>
      <c r="B61" s="6" t="s">
        <v>70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9"/>
    </row>
    <row r="62" spans="1:21" x14ac:dyDescent="0.25">
      <c r="A62" s="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9"/>
    </row>
    <row r="63" spans="1:21" x14ac:dyDescent="0.25">
      <c r="A63" s="11" t="s">
        <v>71</v>
      </c>
      <c r="B63" s="84">
        <f>'[1]Check Sheet'!B52</f>
        <v>42422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 t="s">
        <v>72</v>
      </c>
      <c r="O63" s="12"/>
      <c r="P63" s="12"/>
      <c r="Q63" s="12"/>
      <c r="R63" s="84">
        <f>'[1]Item 55,60, pg 18'!J52</f>
        <v>42522</v>
      </c>
      <c r="S63" s="84"/>
      <c r="T63" s="12"/>
      <c r="U63" s="13"/>
    </row>
    <row r="64" spans="1:21" ht="13" x14ac:dyDescent="0.3">
      <c r="A64" s="156" t="s">
        <v>73</v>
      </c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8"/>
      <c r="R64" s="158"/>
      <c r="S64" s="158"/>
      <c r="T64" s="157"/>
      <c r="U64" s="9"/>
    </row>
    <row r="65" spans="1:21" x14ac:dyDescent="0.25">
      <c r="A65" s="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9"/>
    </row>
    <row r="66" spans="1:21" x14ac:dyDescent="0.25">
      <c r="A66" s="4" t="s">
        <v>74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9"/>
    </row>
    <row r="67" spans="1:21" x14ac:dyDescent="0.25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3"/>
    </row>
  </sheetData>
  <mergeCells count="3">
    <mergeCell ref="P2:Q2"/>
    <mergeCell ref="A6:T6"/>
    <mergeCell ref="A64:T64"/>
  </mergeCells>
  <printOptions horizontalCentered="1" verticalCentered="1"/>
  <pageMargins left="0.5" right="0.5" top="0.5" bottom="0.5" header="0.5" footer="0.5"/>
  <pageSetup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Normal="100" workbookViewId="0">
      <selection activeCell="B50" sqref="B50"/>
    </sheetView>
  </sheetViews>
  <sheetFormatPr defaultRowHeight="12.5" x14ac:dyDescent="0.25"/>
  <cols>
    <col min="1" max="1" width="10.26953125" customWidth="1"/>
    <col min="2" max="2" width="17.26953125" customWidth="1"/>
    <col min="4" max="4" width="12.1796875" customWidth="1"/>
    <col min="10" max="10" width="15.816406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5">
        <v>27</v>
      </c>
      <c r="C2" s="6"/>
      <c r="D2" s="6"/>
      <c r="E2" s="6"/>
      <c r="F2" s="6"/>
      <c r="G2" s="5">
        <v>0</v>
      </c>
      <c r="H2" s="153" t="s">
        <v>2</v>
      </c>
      <c r="I2" s="153"/>
      <c r="J2" s="85">
        <v>24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3</v>
      </c>
      <c r="B4" s="6"/>
      <c r="C4" s="10" t="s">
        <v>4</v>
      </c>
      <c r="D4" s="6"/>
      <c r="E4" s="6"/>
      <c r="F4" s="6"/>
      <c r="G4" s="6"/>
      <c r="H4" s="6"/>
      <c r="I4" s="6"/>
      <c r="J4" s="9"/>
    </row>
    <row r="5" spans="1:10" x14ac:dyDescent="0.25">
      <c r="A5" s="11" t="s">
        <v>5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159" t="s">
        <v>75</v>
      </c>
      <c r="B7" s="160"/>
      <c r="C7" s="160"/>
      <c r="D7" s="160"/>
      <c r="E7" s="160"/>
      <c r="F7" s="160"/>
      <c r="G7" s="160"/>
      <c r="H7" s="160"/>
      <c r="I7" s="160"/>
      <c r="J7" s="161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62" t="s">
        <v>76</v>
      </c>
      <c r="B9" s="86" t="s">
        <v>77</v>
      </c>
      <c r="C9" s="6"/>
      <c r="D9" s="6"/>
      <c r="E9" s="6"/>
      <c r="F9" s="6"/>
      <c r="G9" s="6"/>
      <c r="H9" s="6"/>
      <c r="I9" s="6"/>
      <c r="J9" s="9"/>
    </row>
    <row r="10" spans="1:10" x14ac:dyDescent="0.25">
      <c r="A10" s="4"/>
      <c r="B10" s="86" t="s">
        <v>78</v>
      </c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4"/>
      <c r="B11" s="18" t="s">
        <v>79</v>
      </c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62" t="s">
        <v>80</v>
      </c>
      <c r="B13" s="87" t="s">
        <v>81</v>
      </c>
      <c r="C13" s="7"/>
      <c r="D13" s="6"/>
      <c r="E13" s="21"/>
      <c r="F13" s="7"/>
      <c r="G13" s="6"/>
      <c r="H13" s="21"/>
      <c r="I13" s="7"/>
      <c r="J13" s="9"/>
    </row>
    <row r="14" spans="1:10" x14ac:dyDescent="0.25">
      <c r="A14" s="4"/>
      <c r="B14" s="87" t="s">
        <v>82</v>
      </c>
      <c r="C14" s="7"/>
      <c r="D14" s="6"/>
      <c r="E14" s="21"/>
      <c r="F14" s="7"/>
      <c r="G14" s="6"/>
      <c r="H14" s="21"/>
      <c r="I14" s="7"/>
      <c r="J14" s="9"/>
    </row>
    <row r="15" spans="1:10" x14ac:dyDescent="0.25">
      <c r="A15" s="4"/>
      <c r="B15" s="88" t="s">
        <v>83</v>
      </c>
      <c r="C15" s="6"/>
      <c r="D15" s="6"/>
      <c r="E15" s="6"/>
      <c r="F15" s="6"/>
      <c r="G15" s="6"/>
      <c r="H15" s="6"/>
      <c r="I15" s="6"/>
      <c r="J15" s="9"/>
    </row>
    <row r="16" spans="1:10" s="92" customFormat="1" x14ac:dyDescent="0.25">
      <c r="A16" s="89"/>
      <c r="B16" s="66" t="s">
        <v>84</v>
      </c>
      <c r="C16" s="90"/>
      <c r="D16" s="90"/>
      <c r="E16" s="90"/>
      <c r="F16" s="90"/>
      <c r="G16" s="90"/>
      <c r="H16" s="90"/>
      <c r="I16" s="90"/>
      <c r="J16" s="91"/>
    </row>
    <row r="17" spans="1:10" x14ac:dyDescent="0.25">
      <c r="A17" s="4"/>
      <c r="B17" s="88"/>
      <c r="C17" s="6"/>
      <c r="D17" s="6"/>
      <c r="E17" s="6"/>
      <c r="F17" s="6"/>
      <c r="G17" s="6"/>
      <c r="H17" s="6"/>
      <c r="I17" s="6"/>
      <c r="J17" s="9"/>
    </row>
    <row r="18" spans="1:10" x14ac:dyDescent="0.25">
      <c r="A18" s="14" t="s">
        <v>85</v>
      </c>
      <c r="B18" s="66" t="s">
        <v>86</v>
      </c>
      <c r="C18" s="15"/>
      <c r="D18" s="15"/>
      <c r="E18" s="15"/>
      <c r="F18" s="15"/>
      <c r="G18" s="15"/>
      <c r="H18" s="15"/>
      <c r="I18" s="15"/>
      <c r="J18" s="93"/>
    </row>
    <row r="19" spans="1:10" x14ac:dyDescent="0.25">
      <c r="A19" s="4"/>
      <c r="B19" s="88" t="s">
        <v>87</v>
      </c>
      <c r="C19" s="6"/>
      <c r="D19" s="6"/>
      <c r="E19" s="6"/>
      <c r="F19" s="6"/>
      <c r="G19" s="6"/>
      <c r="H19" s="6"/>
      <c r="I19" s="6"/>
      <c r="J19" s="9"/>
    </row>
    <row r="20" spans="1:10" x14ac:dyDescent="0.25">
      <c r="A20" s="4"/>
      <c r="B20" s="88"/>
      <c r="C20" s="6"/>
      <c r="D20" s="6"/>
      <c r="E20" s="6"/>
      <c r="F20" s="6"/>
      <c r="G20" s="6"/>
      <c r="H20" s="6"/>
      <c r="I20" s="6"/>
      <c r="J20" s="9"/>
    </row>
    <row r="21" spans="1:10" x14ac:dyDescent="0.25">
      <c r="A21" s="4"/>
      <c r="B21" s="88"/>
      <c r="C21" s="1"/>
      <c r="D21" s="3"/>
      <c r="E21" s="162" t="s">
        <v>88</v>
      </c>
      <c r="F21" s="163"/>
      <c r="G21" s="6"/>
      <c r="H21" s="6"/>
      <c r="I21" s="6"/>
      <c r="J21" s="9"/>
    </row>
    <row r="22" spans="1:10" x14ac:dyDescent="0.25">
      <c r="A22" s="4"/>
      <c r="B22" s="88"/>
      <c r="C22" s="164" t="s">
        <v>89</v>
      </c>
      <c r="D22" s="165"/>
      <c r="E22" s="164" t="s">
        <v>90</v>
      </c>
      <c r="F22" s="165"/>
      <c r="G22" s="6"/>
      <c r="H22" s="6"/>
      <c r="I22" s="6"/>
      <c r="J22" s="9"/>
    </row>
    <row r="23" spans="1:10" x14ac:dyDescent="0.25">
      <c r="A23" s="4"/>
      <c r="B23" s="88"/>
      <c r="C23" s="56" t="s">
        <v>91</v>
      </c>
      <c r="D23" s="57"/>
      <c r="E23" s="94">
        <v>4.18</v>
      </c>
      <c r="F23" s="95" t="s">
        <v>33</v>
      </c>
      <c r="G23" s="6"/>
      <c r="H23" s="6"/>
      <c r="I23" s="6"/>
      <c r="J23" s="9"/>
    </row>
    <row r="24" spans="1:10" x14ac:dyDescent="0.25">
      <c r="A24" s="4"/>
      <c r="B24" s="6"/>
      <c r="C24" s="56" t="s">
        <v>31</v>
      </c>
      <c r="D24" s="57"/>
      <c r="E24" s="96">
        <f>E23</f>
        <v>4.18</v>
      </c>
      <c r="F24" s="95" t="s">
        <v>33</v>
      </c>
      <c r="G24" s="6"/>
      <c r="H24" s="6"/>
      <c r="I24" s="6"/>
      <c r="J24" s="9"/>
    </row>
    <row r="25" spans="1:10" x14ac:dyDescent="0.25">
      <c r="A25" s="4"/>
      <c r="B25" s="6"/>
      <c r="C25" s="56" t="s">
        <v>92</v>
      </c>
      <c r="D25" s="57"/>
      <c r="E25" s="96">
        <f>E23</f>
        <v>4.18</v>
      </c>
      <c r="F25" s="95" t="s">
        <v>33</v>
      </c>
      <c r="G25" s="6"/>
      <c r="H25" s="6"/>
      <c r="I25" s="6"/>
      <c r="J25" s="9"/>
    </row>
    <row r="26" spans="1:10" x14ac:dyDescent="0.25">
      <c r="A26" s="4"/>
      <c r="B26" s="6"/>
      <c r="C26" s="97" t="s">
        <v>93</v>
      </c>
      <c r="D26" s="57"/>
      <c r="E26" s="98" t="s">
        <v>94</v>
      </c>
      <c r="F26" s="95"/>
      <c r="G26" s="6"/>
      <c r="H26" s="6"/>
      <c r="I26" s="6"/>
      <c r="J26" s="9"/>
    </row>
    <row r="27" spans="1:10" x14ac:dyDescent="0.25">
      <c r="A27" s="4"/>
      <c r="B27" s="6"/>
      <c r="C27" s="97" t="s">
        <v>95</v>
      </c>
      <c r="D27" s="57"/>
      <c r="E27" s="98" t="s">
        <v>94</v>
      </c>
      <c r="F27" s="95"/>
      <c r="G27" s="6"/>
      <c r="H27" s="6"/>
      <c r="I27" s="6"/>
      <c r="J27" s="9"/>
    </row>
    <row r="28" spans="1:10" x14ac:dyDescent="0.25">
      <c r="A28" s="4"/>
      <c r="B28" s="6"/>
      <c r="C28" s="97" t="s">
        <v>96</v>
      </c>
      <c r="D28" s="57"/>
      <c r="E28" s="96">
        <f>E23</f>
        <v>4.18</v>
      </c>
      <c r="F28" s="95" t="s">
        <v>33</v>
      </c>
      <c r="G28" s="6"/>
      <c r="H28" s="6"/>
      <c r="I28" s="6"/>
      <c r="J28" s="9"/>
    </row>
    <row r="29" spans="1:10" x14ac:dyDescent="0.25">
      <c r="A29" s="4"/>
      <c r="B29" s="6"/>
      <c r="C29" s="97" t="s">
        <v>97</v>
      </c>
      <c r="D29" s="57"/>
      <c r="E29" s="42">
        <v>1.99</v>
      </c>
      <c r="F29" s="99" t="s">
        <v>34</v>
      </c>
      <c r="G29" s="6"/>
      <c r="H29" s="6"/>
      <c r="I29" s="6"/>
      <c r="J29" s="9"/>
    </row>
    <row r="30" spans="1:10" x14ac:dyDescent="0.25">
      <c r="A30" s="4"/>
      <c r="B30" s="6"/>
      <c r="C30" s="97" t="s">
        <v>98</v>
      </c>
      <c r="D30" s="57"/>
      <c r="E30" s="98"/>
      <c r="F30" s="57"/>
      <c r="G30" s="6"/>
      <c r="H30" s="6"/>
      <c r="I30" s="6"/>
      <c r="J30" s="9"/>
    </row>
    <row r="31" spans="1:10" x14ac:dyDescent="0.25">
      <c r="A31" s="22"/>
      <c r="B31" s="15"/>
      <c r="C31" s="15"/>
      <c r="D31" s="15"/>
      <c r="E31" s="15"/>
      <c r="F31" s="15"/>
      <c r="G31" s="15"/>
      <c r="H31" s="15"/>
      <c r="I31" s="15"/>
      <c r="J31" s="93"/>
    </row>
    <row r="32" spans="1:10" x14ac:dyDescent="0.25">
      <c r="A32" s="62" t="s">
        <v>99</v>
      </c>
      <c r="B32" s="88" t="s">
        <v>100</v>
      </c>
      <c r="C32" s="6"/>
      <c r="D32" s="6"/>
      <c r="E32" s="6"/>
      <c r="F32" s="6"/>
      <c r="G32" s="6"/>
      <c r="H32" s="6"/>
      <c r="I32" s="6"/>
      <c r="J32" s="9"/>
    </row>
    <row r="33" spans="1:10" s="103" customFormat="1" ht="13" x14ac:dyDescent="0.3">
      <c r="A33" s="100"/>
      <c r="B33" s="67" t="s">
        <v>101</v>
      </c>
      <c r="C33" s="101"/>
      <c r="D33" s="63"/>
      <c r="E33" s="63"/>
      <c r="F33" s="63"/>
      <c r="G33" s="63"/>
      <c r="H33" s="63"/>
      <c r="I33" s="63"/>
      <c r="J33" s="102"/>
    </row>
    <row r="34" spans="1:10" x14ac:dyDescent="0.25">
      <c r="A34" s="4"/>
      <c r="B34" s="88" t="s">
        <v>102</v>
      </c>
      <c r="C34" s="6"/>
      <c r="D34" s="6"/>
      <c r="E34" s="6"/>
      <c r="F34" s="6"/>
      <c r="G34" s="6"/>
      <c r="H34" s="6"/>
      <c r="I34" s="6"/>
      <c r="J34" s="9"/>
    </row>
    <row r="35" spans="1:10" x14ac:dyDescent="0.25">
      <c r="A35" s="4"/>
      <c r="B35" s="66" t="s">
        <v>103</v>
      </c>
      <c r="C35" s="6"/>
      <c r="D35" s="6"/>
      <c r="E35" s="6"/>
      <c r="F35" s="6"/>
      <c r="G35" s="6"/>
      <c r="H35" s="6"/>
      <c r="I35" s="6"/>
      <c r="J35" s="9"/>
    </row>
    <row r="36" spans="1:10" x14ac:dyDescent="0.25">
      <c r="A36" s="4"/>
      <c r="B36" s="88"/>
      <c r="C36" s="6"/>
      <c r="D36" s="6"/>
      <c r="E36" s="6"/>
      <c r="F36" s="6"/>
      <c r="G36" s="6"/>
      <c r="H36" s="6"/>
      <c r="I36" s="6"/>
      <c r="J36" s="9"/>
    </row>
    <row r="37" spans="1:10" x14ac:dyDescent="0.25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5">
      <c r="A38" s="62" t="s">
        <v>104</v>
      </c>
      <c r="B38" s="87" t="s">
        <v>105</v>
      </c>
      <c r="C38" s="6"/>
      <c r="D38" s="6"/>
      <c r="E38" s="6"/>
      <c r="F38" s="6"/>
      <c r="G38" s="6"/>
      <c r="H38" s="6"/>
      <c r="I38" s="6"/>
      <c r="J38" s="9"/>
    </row>
    <row r="39" spans="1:10" x14ac:dyDescent="0.25">
      <c r="A39" s="4"/>
      <c r="B39" s="6" t="s">
        <v>106</v>
      </c>
      <c r="C39" s="6"/>
      <c r="D39" s="6"/>
      <c r="E39" s="6"/>
      <c r="F39" s="6"/>
      <c r="G39" s="6"/>
      <c r="H39" s="6"/>
      <c r="I39" s="6"/>
      <c r="J39" s="9"/>
    </row>
    <row r="40" spans="1:10" x14ac:dyDescent="0.25">
      <c r="A40" s="4"/>
      <c r="B40" s="6" t="s">
        <v>107</v>
      </c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15"/>
      <c r="E43" s="15"/>
      <c r="F43" s="15"/>
      <c r="G43" s="15"/>
      <c r="H43" s="6"/>
      <c r="I43" s="6"/>
      <c r="J43" s="9"/>
    </row>
    <row r="44" spans="1:10" x14ac:dyDescent="0.25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3"/>
    </row>
    <row r="52" spans="1:10" x14ac:dyDescent="0.25">
      <c r="A52" s="4" t="s">
        <v>69</v>
      </c>
      <c r="B52" s="6" t="s">
        <v>70</v>
      </c>
      <c r="C52" s="6"/>
      <c r="D52" s="6"/>
      <c r="E52" s="6"/>
      <c r="F52" s="6"/>
      <c r="G52" s="6"/>
      <c r="H52" s="6"/>
      <c r="I52" s="6"/>
      <c r="J52" s="9"/>
    </row>
    <row r="53" spans="1:10" x14ac:dyDescent="0.25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5">
      <c r="A54" s="11" t="s">
        <v>71</v>
      </c>
      <c r="B54" s="84">
        <f>'Item 100, pg 23 '!B63</f>
        <v>42422</v>
      </c>
      <c r="C54" s="12"/>
      <c r="D54" s="12"/>
      <c r="E54" s="12"/>
      <c r="F54" s="12"/>
      <c r="G54" s="12"/>
      <c r="H54" s="12" t="s">
        <v>108</v>
      </c>
      <c r="I54" s="12"/>
      <c r="J54" s="104">
        <f>'Item 100, pg 23 '!R63</f>
        <v>42522</v>
      </c>
    </row>
    <row r="55" spans="1:10" ht="13" x14ac:dyDescent="0.3">
      <c r="A55" s="156" t="s">
        <v>73</v>
      </c>
      <c r="B55" s="157"/>
      <c r="C55" s="157"/>
      <c r="D55" s="157"/>
      <c r="E55" s="157"/>
      <c r="F55" s="157"/>
      <c r="G55" s="157"/>
      <c r="H55" s="157"/>
      <c r="I55" s="157"/>
      <c r="J55" s="166"/>
    </row>
    <row r="56" spans="1:10" x14ac:dyDescent="0.25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5">
      <c r="A57" s="4" t="s">
        <v>74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5">
      <c r="A58" s="11"/>
      <c r="B58" s="12"/>
      <c r="C58" s="12"/>
      <c r="D58" s="12"/>
      <c r="E58" s="12"/>
      <c r="F58" s="12"/>
      <c r="G58" s="12"/>
      <c r="H58" s="12"/>
      <c r="I58" s="12"/>
      <c r="J58" s="13"/>
    </row>
  </sheetData>
  <mergeCells count="6">
    <mergeCell ref="A55:J55"/>
    <mergeCell ref="H2:I2"/>
    <mergeCell ref="A7:J7"/>
    <mergeCell ref="E21:F21"/>
    <mergeCell ref="C22:D22"/>
    <mergeCell ref="E22:F22"/>
  </mergeCells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topLeftCell="A11" zoomScaleNormal="100" workbookViewId="0">
      <selection activeCell="A31" sqref="A31:A42"/>
    </sheetView>
  </sheetViews>
  <sheetFormatPr defaultRowHeight="12.5" x14ac:dyDescent="0.25"/>
  <cols>
    <col min="1" max="1" width="12.453125" customWidth="1"/>
    <col min="2" max="2" width="17.26953125" customWidth="1"/>
    <col min="3" max="3" width="8.1796875" customWidth="1"/>
    <col min="4" max="4" width="4.1796875" customWidth="1"/>
    <col min="5" max="5" width="7.26953125" customWidth="1"/>
    <col min="6" max="6" width="3.7265625" customWidth="1"/>
    <col min="7" max="7" width="10" customWidth="1"/>
    <col min="8" max="8" width="3.453125" style="142" customWidth="1"/>
    <col min="9" max="9" width="8.453125" customWidth="1"/>
    <col min="10" max="10" width="3.54296875" customWidth="1"/>
    <col min="11" max="11" width="1.26953125" customWidth="1"/>
    <col min="12" max="12" width="12.7265625" customWidth="1"/>
    <col min="13" max="13" width="9.26953125" customWidth="1"/>
    <col min="14" max="14" width="9.453125" customWidth="1"/>
    <col min="15" max="15" width="4.7265625" customWidth="1"/>
    <col min="16" max="16" width="10" customWidth="1"/>
    <col min="17" max="17" width="5.81640625" customWidth="1"/>
    <col min="18" max="18" width="9.453125" customWidth="1"/>
    <col min="19" max="19" width="3.453125" customWidth="1"/>
    <col min="20" max="20" width="8.7265625" customWidth="1"/>
    <col min="21" max="21" width="4.54296875" customWidth="1"/>
    <col min="22" max="22" width="3.7265625" customWidth="1"/>
  </cols>
  <sheetData>
    <row r="1" spans="1:22" x14ac:dyDescent="0.25">
      <c r="A1" s="1"/>
      <c r="B1" s="2"/>
      <c r="C1" s="2"/>
      <c r="D1" s="2"/>
      <c r="E1" s="2"/>
      <c r="F1" s="2"/>
      <c r="G1" s="2"/>
      <c r="H1" s="10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x14ac:dyDescent="0.25">
      <c r="A2" s="4" t="s">
        <v>0</v>
      </c>
      <c r="B2" s="5">
        <v>27</v>
      </c>
      <c r="C2" s="6"/>
      <c r="D2" s="6"/>
      <c r="E2" s="6"/>
      <c r="F2" s="6"/>
      <c r="G2" s="6"/>
      <c r="H2" s="88"/>
      <c r="I2" s="6"/>
      <c r="J2" s="6"/>
      <c r="K2" s="6"/>
      <c r="L2" s="6"/>
      <c r="M2" s="6"/>
      <c r="N2" s="6"/>
      <c r="O2" s="5">
        <v>0</v>
      </c>
      <c r="P2" s="153" t="s">
        <v>2</v>
      </c>
      <c r="Q2" s="153"/>
      <c r="R2" s="6"/>
      <c r="S2" s="6"/>
      <c r="T2" s="106">
        <v>27</v>
      </c>
      <c r="U2" s="6"/>
      <c r="V2" s="9"/>
    </row>
    <row r="3" spans="1:22" x14ac:dyDescent="0.25">
      <c r="A3" s="4"/>
      <c r="B3" s="6"/>
      <c r="C3" s="6"/>
      <c r="D3" s="6"/>
      <c r="E3" s="6"/>
      <c r="F3" s="6"/>
      <c r="G3" s="6"/>
      <c r="H3" s="8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9"/>
    </row>
    <row r="4" spans="1:22" x14ac:dyDescent="0.25">
      <c r="A4" s="4" t="s">
        <v>3</v>
      </c>
      <c r="B4" s="6"/>
      <c r="C4" s="10" t="s">
        <v>4</v>
      </c>
      <c r="D4" s="6"/>
      <c r="E4" s="6"/>
      <c r="F4" s="6"/>
      <c r="G4" s="6"/>
      <c r="H4" s="88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9"/>
    </row>
    <row r="5" spans="1:22" x14ac:dyDescent="0.25">
      <c r="A5" s="11" t="s">
        <v>5</v>
      </c>
      <c r="B5" s="12"/>
      <c r="C5" s="12"/>
      <c r="D5" s="12"/>
      <c r="E5" s="12"/>
      <c r="F5" s="12"/>
      <c r="G5" s="12"/>
      <c r="H5" s="107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6"/>
      <c r="V5" s="9"/>
    </row>
    <row r="6" spans="1:22" x14ac:dyDescent="0.25">
      <c r="A6" s="4"/>
      <c r="B6" s="6"/>
      <c r="C6" s="6"/>
      <c r="D6" s="6"/>
      <c r="E6" s="6"/>
      <c r="F6" s="6"/>
      <c r="G6" s="6"/>
      <c r="H6" s="88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9"/>
    </row>
    <row r="7" spans="1:22" x14ac:dyDescent="0.25">
      <c r="A7" s="159" t="s">
        <v>109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5"/>
      <c r="T7" s="15"/>
      <c r="U7" s="6"/>
      <c r="V7" s="9"/>
    </row>
    <row r="8" spans="1:22" x14ac:dyDescent="0.25">
      <c r="A8" s="4"/>
      <c r="B8" s="6"/>
      <c r="C8" s="6"/>
      <c r="D8" s="6"/>
      <c r="E8" s="6"/>
      <c r="F8" s="6"/>
      <c r="G8" s="6"/>
      <c r="H8" s="8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9"/>
    </row>
    <row r="9" spans="1:22" x14ac:dyDescent="0.25">
      <c r="A9" s="4" t="s">
        <v>110</v>
      </c>
      <c r="B9" s="6" t="s">
        <v>16</v>
      </c>
      <c r="C9" s="6"/>
      <c r="D9" s="6"/>
      <c r="E9" s="6"/>
      <c r="F9" s="6"/>
      <c r="G9" s="6"/>
      <c r="H9" s="8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9"/>
    </row>
    <row r="10" spans="1:22" x14ac:dyDescent="0.25">
      <c r="A10" s="4"/>
      <c r="B10" s="6"/>
      <c r="C10" s="6"/>
      <c r="D10" s="12"/>
      <c r="E10" s="6"/>
      <c r="F10" s="6"/>
      <c r="G10" s="6" t="s">
        <v>1</v>
      </c>
      <c r="H10" s="88"/>
      <c r="I10" s="6"/>
      <c r="J10" s="6"/>
      <c r="K10" s="6"/>
      <c r="L10" s="6"/>
      <c r="M10" s="6"/>
      <c r="N10" s="6"/>
      <c r="O10" s="12"/>
      <c r="P10" s="6"/>
      <c r="Q10" s="6"/>
      <c r="R10" s="6"/>
      <c r="S10" s="6"/>
      <c r="T10" s="6"/>
      <c r="U10" s="6"/>
      <c r="V10" s="9"/>
    </row>
    <row r="11" spans="1:22" x14ac:dyDescent="0.25">
      <c r="A11" s="24" t="s">
        <v>17</v>
      </c>
      <c r="B11" s="24" t="s">
        <v>18</v>
      </c>
      <c r="C11" s="25" t="s">
        <v>19</v>
      </c>
      <c r="D11" s="28"/>
      <c r="E11" s="25" t="s">
        <v>20</v>
      </c>
      <c r="F11" s="28"/>
      <c r="G11" s="25" t="s">
        <v>21</v>
      </c>
      <c r="H11" s="108"/>
      <c r="I11" s="25" t="s">
        <v>111</v>
      </c>
      <c r="J11" s="28"/>
      <c r="K11" s="29"/>
      <c r="L11" s="24" t="s">
        <v>17</v>
      </c>
      <c r="M11" s="24" t="s">
        <v>18</v>
      </c>
      <c r="N11" s="25" t="s">
        <v>19</v>
      </c>
      <c r="O11" s="27"/>
      <c r="P11" s="25" t="s">
        <v>20</v>
      </c>
      <c r="Q11" s="28"/>
      <c r="R11" s="25" t="s">
        <v>21</v>
      </c>
      <c r="S11" s="28"/>
      <c r="T11" s="25" t="s">
        <v>111</v>
      </c>
      <c r="U11" s="28"/>
      <c r="V11" s="9"/>
    </row>
    <row r="12" spans="1:22" x14ac:dyDescent="0.25">
      <c r="A12" s="30" t="s">
        <v>24</v>
      </c>
      <c r="B12" s="30" t="s">
        <v>25</v>
      </c>
      <c r="C12" s="31" t="s">
        <v>26</v>
      </c>
      <c r="D12" s="26"/>
      <c r="E12" s="31" t="s">
        <v>26</v>
      </c>
      <c r="F12" s="26"/>
      <c r="G12" s="31" t="s">
        <v>27</v>
      </c>
      <c r="H12" s="109"/>
      <c r="I12" s="31" t="s">
        <v>26</v>
      </c>
      <c r="J12" s="26"/>
      <c r="K12" s="29"/>
      <c r="L12" s="30" t="s">
        <v>24</v>
      </c>
      <c r="M12" s="30" t="s">
        <v>25</v>
      </c>
      <c r="N12" s="31" t="s">
        <v>26</v>
      </c>
      <c r="O12" s="26"/>
      <c r="P12" s="29" t="s">
        <v>26</v>
      </c>
      <c r="Q12" s="26"/>
      <c r="R12" s="31" t="s">
        <v>27</v>
      </c>
      <c r="S12" s="26"/>
      <c r="T12" s="31" t="s">
        <v>26</v>
      </c>
      <c r="U12" s="26"/>
      <c r="V12" s="9"/>
    </row>
    <row r="13" spans="1:22" x14ac:dyDescent="0.25">
      <c r="A13" s="32" t="s">
        <v>28</v>
      </c>
      <c r="B13" s="32" t="s">
        <v>26</v>
      </c>
      <c r="C13" s="33" t="s">
        <v>29</v>
      </c>
      <c r="D13" s="34"/>
      <c r="E13" s="33" t="s">
        <v>29</v>
      </c>
      <c r="F13" s="34"/>
      <c r="G13" s="33" t="s">
        <v>30</v>
      </c>
      <c r="H13" s="110"/>
      <c r="I13" s="33" t="s">
        <v>29</v>
      </c>
      <c r="J13" s="34"/>
      <c r="K13" s="29"/>
      <c r="L13" s="32" t="s">
        <v>28</v>
      </c>
      <c r="M13" s="32" t="s">
        <v>26</v>
      </c>
      <c r="N13" s="33" t="s">
        <v>29</v>
      </c>
      <c r="O13" s="35"/>
      <c r="P13" s="33" t="s">
        <v>29</v>
      </c>
      <c r="Q13" s="34"/>
      <c r="R13" s="33" t="s">
        <v>30</v>
      </c>
      <c r="S13" s="34"/>
      <c r="T13" s="33" t="s">
        <v>29</v>
      </c>
      <c r="U13" s="34"/>
      <c r="V13" s="9"/>
    </row>
    <row r="14" spans="1:22" x14ac:dyDescent="0.25">
      <c r="A14" s="36" t="s">
        <v>37</v>
      </c>
      <c r="B14" s="37" t="s">
        <v>32</v>
      </c>
      <c r="C14" s="111">
        <v>18.309999999999999</v>
      </c>
      <c r="D14" s="112" t="s">
        <v>33</v>
      </c>
      <c r="E14" s="44">
        <v>7.14</v>
      </c>
      <c r="F14" s="113" t="s">
        <v>33</v>
      </c>
      <c r="G14" s="44">
        <f t="shared" ref="G14:G21" si="0">C14+E14</f>
        <v>25.45</v>
      </c>
      <c r="H14" s="113" t="s">
        <v>33</v>
      </c>
      <c r="I14" s="114">
        <v>6.18</v>
      </c>
      <c r="J14" s="115" t="s">
        <v>34</v>
      </c>
      <c r="K14" s="6"/>
      <c r="L14" s="37" t="s">
        <v>38</v>
      </c>
      <c r="M14" s="37" t="s">
        <v>32</v>
      </c>
      <c r="N14" s="44">
        <v>70.44</v>
      </c>
      <c r="O14" s="113" t="s">
        <v>33</v>
      </c>
      <c r="P14" s="44">
        <f>E14</f>
        <v>7.14</v>
      </c>
      <c r="Q14" s="113" t="s">
        <v>33</v>
      </c>
      <c r="R14" s="44">
        <f t="shared" ref="R14:R19" si="1">N14+P14</f>
        <v>77.58</v>
      </c>
      <c r="S14" s="112" t="s">
        <v>33</v>
      </c>
      <c r="T14" s="44">
        <f>I14</f>
        <v>6.18</v>
      </c>
      <c r="U14" s="115" t="s">
        <v>34</v>
      </c>
      <c r="V14" s="9"/>
    </row>
    <row r="15" spans="1:22" x14ac:dyDescent="0.25">
      <c r="A15" s="36" t="s">
        <v>37</v>
      </c>
      <c r="B15" s="37" t="s">
        <v>36</v>
      </c>
      <c r="C15" s="116">
        <f>C14+0.75</f>
        <v>19.059999999999999</v>
      </c>
      <c r="D15" s="112" t="s">
        <v>33</v>
      </c>
      <c r="E15" s="116">
        <f t="shared" ref="E15:E21" si="2">E14</f>
        <v>7.14</v>
      </c>
      <c r="F15" s="113" t="s">
        <v>33</v>
      </c>
      <c r="G15" s="116">
        <f t="shared" si="0"/>
        <v>26.2</v>
      </c>
      <c r="H15" s="113" t="s">
        <v>33</v>
      </c>
      <c r="I15" s="117">
        <f t="shared" ref="I15:I21" si="3">I14</f>
        <v>6.18</v>
      </c>
      <c r="J15" s="115" t="s">
        <v>34</v>
      </c>
      <c r="K15" s="6"/>
      <c r="L15" s="37" t="s">
        <v>38</v>
      </c>
      <c r="M15" s="37" t="s">
        <v>36</v>
      </c>
      <c r="N15" s="116">
        <f>N14+0.75</f>
        <v>71.19</v>
      </c>
      <c r="O15" s="113" t="s">
        <v>33</v>
      </c>
      <c r="P15" s="116">
        <f>P14</f>
        <v>7.14</v>
      </c>
      <c r="Q15" s="113" t="s">
        <v>33</v>
      </c>
      <c r="R15" s="116">
        <f t="shared" si="1"/>
        <v>78.33</v>
      </c>
      <c r="S15" s="112" t="s">
        <v>33</v>
      </c>
      <c r="T15" s="44">
        <f>T14</f>
        <v>6.18</v>
      </c>
      <c r="U15" s="115" t="s">
        <v>34</v>
      </c>
      <c r="V15" s="9"/>
    </row>
    <row r="16" spans="1:22" x14ac:dyDescent="0.25">
      <c r="A16" s="37" t="s">
        <v>39</v>
      </c>
      <c r="B16" s="37" t="s">
        <v>32</v>
      </c>
      <c r="C16" s="116">
        <v>28.77</v>
      </c>
      <c r="D16" s="112" t="s">
        <v>33</v>
      </c>
      <c r="E16" s="116">
        <f t="shared" si="2"/>
        <v>7.14</v>
      </c>
      <c r="F16" s="113" t="s">
        <v>33</v>
      </c>
      <c r="G16" s="116">
        <f t="shared" si="0"/>
        <v>35.909999999999997</v>
      </c>
      <c r="H16" s="113" t="s">
        <v>33</v>
      </c>
      <c r="I16" s="117">
        <f t="shared" si="3"/>
        <v>6.18</v>
      </c>
      <c r="J16" s="115" t="s">
        <v>34</v>
      </c>
      <c r="K16" s="6"/>
      <c r="L16" s="37" t="s">
        <v>40</v>
      </c>
      <c r="M16" s="37" t="s">
        <v>32</v>
      </c>
      <c r="N16" s="116">
        <v>84.08</v>
      </c>
      <c r="O16" s="113" t="s">
        <v>33</v>
      </c>
      <c r="P16" s="116">
        <f>P15</f>
        <v>7.14</v>
      </c>
      <c r="Q16" s="113" t="s">
        <v>33</v>
      </c>
      <c r="R16" s="116">
        <f t="shared" si="1"/>
        <v>91.22</v>
      </c>
      <c r="S16" s="112" t="s">
        <v>33</v>
      </c>
      <c r="T16" s="44">
        <f>T14</f>
        <v>6.18</v>
      </c>
      <c r="U16" s="115" t="s">
        <v>34</v>
      </c>
      <c r="V16" s="9"/>
    </row>
    <row r="17" spans="1:22" x14ac:dyDescent="0.25">
      <c r="A17" s="37" t="s">
        <v>39</v>
      </c>
      <c r="B17" s="37" t="s">
        <v>36</v>
      </c>
      <c r="C17" s="116">
        <f>C16+0.75</f>
        <v>29.52</v>
      </c>
      <c r="D17" s="112" t="s">
        <v>33</v>
      </c>
      <c r="E17" s="116">
        <f t="shared" si="2"/>
        <v>7.14</v>
      </c>
      <c r="F17" s="113" t="s">
        <v>33</v>
      </c>
      <c r="G17" s="116">
        <f t="shared" si="0"/>
        <v>36.659999999999997</v>
      </c>
      <c r="H17" s="113" t="s">
        <v>33</v>
      </c>
      <c r="I17" s="117">
        <f t="shared" si="3"/>
        <v>6.18</v>
      </c>
      <c r="J17" s="115" t="s">
        <v>34</v>
      </c>
      <c r="K17" s="6"/>
      <c r="L17" s="37" t="s">
        <v>40</v>
      </c>
      <c r="M17" s="37" t="s">
        <v>36</v>
      </c>
      <c r="N17" s="116">
        <f>N16+0.75</f>
        <v>84.83</v>
      </c>
      <c r="O17" s="113" t="s">
        <v>33</v>
      </c>
      <c r="P17" s="116">
        <f>P16</f>
        <v>7.14</v>
      </c>
      <c r="Q17" s="113" t="s">
        <v>33</v>
      </c>
      <c r="R17" s="116">
        <f t="shared" si="1"/>
        <v>91.97</v>
      </c>
      <c r="S17" s="112" t="s">
        <v>33</v>
      </c>
      <c r="T17" s="44">
        <f>T14</f>
        <v>6.18</v>
      </c>
      <c r="U17" s="115" t="s">
        <v>34</v>
      </c>
      <c r="V17" s="9"/>
    </row>
    <row r="18" spans="1:22" x14ac:dyDescent="0.25">
      <c r="A18" s="37" t="s">
        <v>41</v>
      </c>
      <c r="B18" s="37" t="s">
        <v>32</v>
      </c>
      <c r="C18" s="116">
        <v>42.34</v>
      </c>
      <c r="D18" s="112" t="s">
        <v>33</v>
      </c>
      <c r="E18" s="116">
        <f t="shared" si="2"/>
        <v>7.14</v>
      </c>
      <c r="F18" s="113" t="s">
        <v>33</v>
      </c>
      <c r="G18" s="116">
        <f t="shared" si="0"/>
        <v>49.480000000000004</v>
      </c>
      <c r="H18" s="113" t="s">
        <v>33</v>
      </c>
      <c r="I18" s="117">
        <f t="shared" si="3"/>
        <v>6.18</v>
      </c>
      <c r="J18" s="115" t="s">
        <v>34</v>
      </c>
      <c r="K18" s="6"/>
      <c r="L18" s="50" t="s">
        <v>42</v>
      </c>
      <c r="M18" s="50" t="s">
        <v>32</v>
      </c>
      <c r="N18" s="118">
        <f>'[1]Item 55,60, pg 18'!D16*4.33+0.01</f>
        <v>33.091200000000001</v>
      </c>
      <c r="O18" s="119" t="s">
        <v>43</v>
      </c>
      <c r="P18" s="116">
        <f>P17</f>
        <v>7.14</v>
      </c>
      <c r="Q18" s="119" t="s">
        <v>43</v>
      </c>
      <c r="R18" s="120">
        <f t="shared" si="1"/>
        <v>40.231200000000001</v>
      </c>
      <c r="S18" s="43" t="s">
        <v>33</v>
      </c>
      <c r="T18" s="44">
        <f>T15</f>
        <v>6.18</v>
      </c>
      <c r="U18" s="115" t="s">
        <v>34</v>
      </c>
      <c r="V18" s="9"/>
    </row>
    <row r="19" spans="1:22" x14ac:dyDescent="0.25">
      <c r="A19" s="37" t="s">
        <v>41</v>
      </c>
      <c r="B19" s="37" t="s">
        <v>36</v>
      </c>
      <c r="C19" s="121">
        <f>C18+0.75</f>
        <v>43.09</v>
      </c>
      <c r="D19" s="112" t="s">
        <v>33</v>
      </c>
      <c r="E19" s="116">
        <f t="shared" si="2"/>
        <v>7.14</v>
      </c>
      <c r="F19" s="113" t="s">
        <v>33</v>
      </c>
      <c r="G19" s="116">
        <f t="shared" si="0"/>
        <v>50.230000000000004</v>
      </c>
      <c r="H19" s="113" t="s">
        <v>33</v>
      </c>
      <c r="I19" s="117">
        <f t="shared" si="3"/>
        <v>6.18</v>
      </c>
      <c r="J19" s="115" t="s">
        <v>34</v>
      </c>
      <c r="K19" s="6"/>
      <c r="L19" s="50" t="s">
        <v>42</v>
      </c>
      <c r="M19" s="50" t="s">
        <v>36</v>
      </c>
      <c r="N19" s="122">
        <f>N18+0.75</f>
        <v>33.841200000000001</v>
      </c>
      <c r="O19" s="119" t="s">
        <v>43</v>
      </c>
      <c r="P19" s="123">
        <f>E14</f>
        <v>7.14</v>
      </c>
      <c r="Q19" s="119" t="s">
        <v>43</v>
      </c>
      <c r="R19" s="120">
        <f t="shared" si="1"/>
        <v>40.981200000000001</v>
      </c>
      <c r="S19" s="43" t="s">
        <v>33</v>
      </c>
      <c r="T19" s="44">
        <f>T16</f>
        <v>6.18</v>
      </c>
      <c r="U19" s="115" t="s">
        <v>34</v>
      </c>
      <c r="V19" s="9"/>
    </row>
    <row r="20" spans="1:22" x14ac:dyDescent="0.25">
      <c r="A20" s="37" t="s">
        <v>35</v>
      </c>
      <c r="B20" s="37" t="s">
        <v>32</v>
      </c>
      <c r="C20" s="116">
        <v>55.99</v>
      </c>
      <c r="D20" s="112" t="s">
        <v>33</v>
      </c>
      <c r="E20" s="116">
        <f t="shared" si="2"/>
        <v>7.14</v>
      </c>
      <c r="F20" s="113" t="s">
        <v>33</v>
      </c>
      <c r="G20" s="116">
        <f t="shared" si="0"/>
        <v>63.13</v>
      </c>
      <c r="H20" s="113" t="s">
        <v>33</v>
      </c>
      <c r="I20" s="117">
        <f t="shared" si="3"/>
        <v>6.18</v>
      </c>
      <c r="J20" s="115" t="s">
        <v>34</v>
      </c>
      <c r="K20" s="6"/>
      <c r="L20" s="50" t="s">
        <v>112</v>
      </c>
      <c r="M20" s="37"/>
      <c r="N20" s="124"/>
      <c r="O20" s="57"/>
      <c r="P20" s="116">
        <v>10.72</v>
      </c>
      <c r="Q20" s="113" t="s">
        <v>33</v>
      </c>
      <c r="R20" s="125"/>
      <c r="S20" s="126"/>
      <c r="T20" s="117">
        <f>T19</f>
        <v>6.18</v>
      </c>
      <c r="U20" s="119" t="s">
        <v>43</v>
      </c>
      <c r="V20" s="9"/>
    </row>
    <row r="21" spans="1:22" x14ac:dyDescent="0.25">
      <c r="A21" s="37" t="s">
        <v>35</v>
      </c>
      <c r="B21" s="37" t="s">
        <v>36</v>
      </c>
      <c r="C21" s="116">
        <f>C20+0.75</f>
        <v>56.74</v>
      </c>
      <c r="D21" s="112" t="s">
        <v>33</v>
      </c>
      <c r="E21" s="116">
        <f t="shared" si="2"/>
        <v>7.14</v>
      </c>
      <c r="F21" s="113" t="s">
        <v>33</v>
      </c>
      <c r="G21" s="116">
        <f t="shared" si="0"/>
        <v>63.88</v>
      </c>
      <c r="H21" s="113" t="s">
        <v>33</v>
      </c>
      <c r="I21" s="117">
        <f t="shared" si="3"/>
        <v>6.18</v>
      </c>
      <c r="J21" s="115" t="s">
        <v>34</v>
      </c>
      <c r="K21" s="6"/>
      <c r="L21" s="127"/>
      <c r="M21" s="127"/>
      <c r="N21" s="128"/>
      <c r="O21" s="126"/>
      <c r="P21" s="129"/>
      <c r="Q21" s="126"/>
      <c r="R21" s="125"/>
      <c r="S21" s="126"/>
      <c r="T21" s="129"/>
      <c r="U21" s="57"/>
      <c r="V21" s="9"/>
    </row>
    <row r="22" spans="1:22" x14ac:dyDescent="0.25">
      <c r="A22" s="37" t="s">
        <v>1</v>
      </c>
      <c r="B22" s="37" t="s">
        <v>1</v>
      </c>
      <c r="C22" s="56" t="s">
        <v>1</v>
      </c>
      <c r="D22" s="57"/>
      <c r="E22" s="56" t="s">
        <v>1</v>
      </c>
      <c r="F22" s="57"/>
      <c r="G22" s="56" t="s">
        <v>1</v>
      </c>
      <c r="H22" s="130"/>
      <c r="I22" s="131" t="s">
        <v>1</v>
      </c>
      <c r="J22" s="132"/>
      <c r="K22" s="6"/>
      <c r="L22" s="37"/>
      <c r="M22" s="37"/>
      <c r="N22" s="56"/>
      <c r="O22" s="57"/>
      <c r="P22" s="56"/>
      <c r="Q22" s="57"/>
      <c r="R22" s="56"/>
      <c r="S22" s="57"/>
      <c r="T22" s="56"/>
      <c r="U22" s="57"/>
      <c r="V22" s="9"/>
    </row>
    <row r="23" spans="1:22" x14ac:dyDescent="0.25">
      <c r="A23" s="37" t="s">
        <v>1</v>
      </c>
      <c r="B23" s="37" t="s">
        <v>1</v>
      </c>
      <c r="C23" s="133" t="s">
        <v>1</v>
      </c>
      <c r="D23" s="134"/>
      <c r="E23" s="133" t="s">
        <v>1</v>
      </c>
      <c r="F23" s="134"/>
      <c r="G23" s="133" t="s">
        <v>1</v>
      </c>
      <c r="H23" s="135"/>
      <c r="I23" s="131" t="s">
        <v>1</v>
      </c>
      <c r="J23" s="132"/>
      <c r="K23" s="15"/>
      <c r="L23" s="127"/>
      <c r="M23" s="37"/>
      <c r="N23" s="124"/>
      <c r="O23" s="57"/>
      <c r="P23" s="116"/>
      <c r="Q23" s="136"/>
      <c r="R23" s="56"/>
      <c r="S23" s="57"/>
      <c r="T23" s="137"/>
      <c r="U23" s="136"/>
      <c r="V23" s="9"/>
    </row>
    <row r="24" spans="1:22" x14ac:dyDescent="0.25">
      <c r="A24" s="37"/>
      <c r="B24" s="37"/>
      <c r="C24" s="56"/>
      <c r="D24" s="57"/>
      <c r="E24" s="56"/>
      <c r="F24" s="57"/>
      <c r="G24" s="56"/>
      <c r="H24" s="130"/>
      <c r="I24" s="37"/>
      <c r="J24" s="57"/>
      <c r="K24" s="6"/>
      <c r="L24" s="37"/>
      <c r="M24" s="37"/>
      <c r="N24" s="56"/>
      <c r="O24" s="57"/>
      <c r="P24" s="56"/>
      <c r="Q24" s="57"/>
      <c r="R24" s="56"/>
      <c r="S24" s="57"/>
      <c r="T24" s="56"/>
      <c r="U24" s="57"/>
      <c r="V24" s="9"/>
    </row>
    <row r="25" spans="1:22" x14ac:dyDescent="0.25">
      <c r="A25" s="60" t="s">
        <v>49</v>
      </c>
      <c r="B25" s="6"/>
      <c r="C25" s="6"/>
      <c r="D25" s="6"/>
      <c r="E25" s="6"/>
      <c r="F25" s="6"/>
      <c r="G25" s="6"/>
      <c r="H25" s="88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2"/>
      <c r="U25" s="6"/>
      <c r="V25" s="9"/>
    </row>
    <row r="26" spans="1:22" x14ac:dyDescent="0.25">
      <c r="A26" s="4"/>
      <c r="B26" s="6"/>
      <c r="C26" s="61" t="s">
        <v>50</v>
      </c>
      <c r="D26" s="61"/>
      <c r="E26" s="6"/>
      <c r="F26" s="6"/>
      <c r="G26" s="6"/>
      <c r="H26" s="88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9"/>
    </row>
    <row r="27" spans="1:22" x14ac:dyDescent="0.25">
      <c r="A27" s="4"/>
      <c r="B27" s="6"/>
      <c r="C27" s="61" t="s">
        <v>51</v>
      </c>
      <c r="D27" s="61"/>
      <c r="E27" s="6"/>
      <c r="F27" s="6"/>
      <c r="G27" s="6"/>
      <c r="H27" s="88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9"/>
    </row>
    <row r="28" spans="1:22" x14ac:dyDescent="0.25">
      <c r="A28" s="4"/>
      <c r="B28" s="6"/>
      <c r="C28" s="61"/>
      <c r="D28" s="61"/>
      <c r="E28" s="6"/>
      <c r="F28" s="6"/>
      <c r="G28" s="6"/>
      <c r="H28" s="88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9"/>
    </row>
    <row r="29" spans="1:22" x14ac:dyDescent="0.25">
      <c r="A29" s="4"/>
      <c r="B29" s="6"/>
      <c r="C29" s="61"/>
      <c r="D29" s="61"/>
      <c r="E29" s="6"/>
      <c r="F29" s="6"/>
      <c r="G29" s="6"/>
      <c r="H29" s="88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9"/>
    </row>
    <row r="30" spans="1:22" x14ac:dyDescent="0.25">
      <c r="A30" s="4"/>
      <c r="B30" s="6"/>
      <c r="C30" s="6"/>
      <c r="D30" s="6"/>
      <c r="E30" s="6"/>
      <c r="F30" s="6"/>
      <c r="G30" s="6"/>
      <c r="H30" s="88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9"/>
    </row>
    <row r="31" spans="1:22" x14ac:dyDescent="0.25">
      <c r="A31" s="4" t="s">
        <v>113</v>
      </c>
      <c r="B31" s="63" t="s">
        <v>114</v>
      </c>
      <c r="C31" s="63"/>
      <c r="D31" s="63"/>
      <c r="E31" s="63"/>
      <c r="F31" s="63"/>
      <c r="G31" s="63"/>
      <c r="H31" s="66"/>
      <c r="I31" s="63"/>
      <c r="J31" s="63"/>
      <c r="K31" s="63"/>
      <c r="L31" s="15"/>
      <c r="M31" s="15"/>
      <c r="N31" s="15"/>
      <c r="O31" s="15"/>
      <c r="P31" s="15"/>
      <c r="Q31" s="15"/>
      <c r="R31" s="15"/>
      <c r="S31" s="15"/>
      <c r="T31" s="15"/>
      <c r="U31" s="6"/>
      <c r="V31" s="9"/>
    </row>
    <row r="32" spans="1:22" x14ac:dyDescent="0.25">
      <c r="A32" s="16"/>
      <c r="B32" s="63"/>
      <c r="C32" s="63"/>
      <c r="D32" s="63"/>
      <c r="E32" s="63"/>
      <c r="F32" s="63"/>
      <c r="G32" s="63"/>
      <c r="H32" s="66"/>
      <c r="I32" s="63"/>
      <c r="J32" s="63"/>
      <c r="K32" s="63"/>
      <c r="L32" s="63"/>
      <c r="M32" s="63"/>
      <c r="N32" s="6"/>
      <c r="O32" s="6"/>
      <c r="P32" s="6"/>
      <c r="Q32" s="6"/>
      <c r="R32" s="6"/>
      <c r="S32" s="6"/>
      <c r="T32" s="6"/>
      <c r="U32" s="6"/>
      <c r="V32" s="9"/>
    </row>
    <row r="33" spans="1:24" x14ac:dyDescent="0.25">
      <c r="A33" s="14" t="s">
        <v>115</v>
      </c>
      <c r="B33" s="66" t="s">
        <v>116</v>
      </c>
      <c r="C33" s="63"/>
      <c r="D33" s="63"/>
      <c r="E33" s="63"/>
      <c r="F33" s="63"/>
      <c r="G33" s="63"/>
      <c r="H33" s="66"/>
      <c r="I33" s="63"/>
      <c r="J33" s="63"/>
      <c r="K33" s="63"/>
      <c r="L33" s="63"/>
      <c r="M33" s="63"/>
      <c r="N33" s="6"/>
      <c r="O33" s="6"/>
      <c r="P33" s="6"/>
      <c r="Q33" s="6"/>
      <c r="R33" s="6"/>
      <c r="S33" s="6"/>
      <c r="T33" s="6"/>
      <c r="U33" s="6"/>
      <c r="V33" s="9"/>
    </row>
    <row r="34" spans="1:24" x14ac:dyDescent="0.25">
      <c r="A34" s="16"/>
      <c r="B34" s="66" t="s">
        <v>117</v>
      </c>
      <c r="C34" s="63"/>
      <c r="D34" s="63"/>
      <c r="E34" s="63"/>
      <c r="F34" s="63"/>
      <c r="G34" s="63"/>
      <c r="H34" s="66"/>
      <c r="I34" s="63"/>
      <c r="J34" s="63"/>
      <c r="K34" s="63"/>
      <c r="L34" s="63"/>
      <c r="M34" s="63"/>
      <c r="N34" s="6"/>
      <c r="O34" s="6"/>
      <c r="P34" s="6"/>
      <c r="Q34" s="6"/>
      <c r="R34" s="6"/>
      <c r="S34" s="6"/>
      <c r="T34" s="6"/>
      <c r="U34" s="6"/>
      <c r="V34" s="9"/>
    </row>
    <row r="35" spans="1:24" x14ac:dyDescent="0.25">
      <c r="A35" s="16"/>
      <c r="B35" s="66"/>
      <c r="C35" s="63"/>
      <c r="D35" s="63"/>
      <c r="E35" s="63"/>
      <c r="F35" s="63"/>
      <c r="G35" s="63"/>
      <c r="H35" s="66"/>
      <c r="I35" s="63"/>
      <c r="J35" s="63"/>
      <c r="K35" s="63"/>
      <c r="L35" s="63"/>
      <c r="M35" s="63"/>
      <c r="N35" s="6"/>
      <c r="O35" s="6"/>
      <c r="P35" s="6"/>
      <c r="Q35" s="6"/>
      <c r="R35" s="6"/>
      <c r="S35" s="6"/>
      <c r="T35" s="6"/>
      <c r="U35" s="6"/>
      <c r="V35" s="9"/>
    </row>
    <row r="36" spans="1:24" x14ac:dyDescent="0.25">
      <c r="A36" s="14" t="s">
        <v>118</v>
      </c>
      <c r="B36" s="65" t="s">
        <v>119</v>
      </c>
      <c r="C36" s="15"/>
      <c r="D36" s="15"/>
      <c r="E36" s="15"/>
      <c r="F36" s="15"/>
      <c r="G36" s="15"/>
      <c r="H36" s="138"/>
      <c r="I36" s="15"/>
      <c r="J36" s="15"/>
      <c r="K36" s="15"/>
      <c r="L36" s="63"/>
      <c r="M36" s="63"/>
      <c r="N36" s="6"/>
      <c r="O36" s="6"/>
      <c r="P36" s="6"/>
      <c r="Q36" s="6"/>
      <c r="R36" s="6"/>
      <c r="S36" s="6"/>
      <c r="T36" s="6"/>
      <c r="U36" s="6"/>
      <c r="V36" s="9"/>
    </row>
    <row r="37" spans="1:24" x14ac:dyDescent="0.25">
      <c r="A37" s="16"/>
      <c r="B37" s="67" t="s">
        <v>120</v>
      </c>
      <c r="C37" s="63"/>
      <c r="D37" s="63"/>
      <c r="E37" s="63"/>
      <c r="F37" s="63"/>
      <c r="G37" s="63"/>
      <c r="H37" s="66"/>
      <c r="I37" s="63"/>
      <c r="J37" s="63"/>
      <c r="K37" s="66"/>
      <c r="L37" s="63"/>
      <c r="M37" s="63"/>
      <c r="N37" s="6"/>
      <c r="O37" s="6"/>
      <c r="P37" s="6"/>
      <c r="Q37" s="6"/>
      <c r="R37" s="6"/>
      <c r="S37" s="6"/>
      <c r="T37" s="6"/>
      <c r="U37" s="6"/>
      <c r="V37" s="9"/>
    </row>
    <row r="38" spans="1:24" x14ac:dyDescent="0.25">
      <c r="A38" s="16"/>
      <c r="B38" s="63" t="s">
        <v>121</v>
      </c>
      <c r="C38" s="63"/>
      <c r="D38" s="63"/>
      <c r="E38" s="63"/>
      <c r="F38" s="63"/>
      <c r="G38" s="63"/>
      <c r="H38" s="66"/>
      <c r="I38" s="63"/>
      <c r="J38" s="63"/>
      <c r="K38" s="63"/>
      <c r="L38" s="63"/>
      <c r="M38" s="63"/>
      <c r="N38" s="7"/>
      <c r="O38" s="7"/>
      <c r="P38" s="7"/>
      <c r="Q38" s="7"/>
      <c r="R38" s="6"/>
      <c r="S38" s="6"/>
      <c r="T38" s="6"/>
      <c r="U38" s="6"/>
      <c r="V38" s="9"/>
    </row>
    <row r="39" spans="1:24" x14ac:dyDescent="0.25">
      <c r="A39" s="16"/>
      <c r="B39" s="87"/>
      <c r="C39" s="6"/>
      <c r="D39" s="6"/>
      <c r="E39" s="6"/>
      <c r="F39" s="6"/>
      <c r="G39" s="6"/>
      <c r="H39" s="88"/>
      <c r="I39" s="6"/>
      <c r="J39" s="6"/>
      <c r="K39" s="87"/>
      <c r="L39" s="6"/>
      <c r="M39" s="6"/>
      <c r="N39" s="6"/>
      <c r="O39" s="6"/>
      <c r="P39" s="6"/>
      <c r="Q39" s="6"/>
      <c r="R39" s="6"/>
      <c r="S39" s="6"/>
      <c r="T39" s="6"/>
      <c r="U39" s="6"/>
      <c r="V39" s="9"/>
      <c r="X39" s="139"/>
    </row>
    <row r="40" spans="1:24" x14ac:dyDescent="0.25">
      <c r="A40" s="14" t="s">
        <v>60</v>
      </c>
      <c r="B40" s="67" t="s">
        <v>61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9"/>
    </row>
    <row r="41" spans="1:24" x14ac:dyDescent="0.25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9"/>
    </row>
    <row r="42" spans="1:24" x14ac:dyDescent="0.25">
      <c r="A42" t="s">
        <v>62</v>
      </c>
      <c r="B42" s="67" t="s">
        <v>63</v>
      </c>
      <c r="C42" s="6"/>
      <c r="D42" s="6"/>
      <c r="E42" s="6"/>
      <c r="F42" s="6"/>
      <c r="G42" s="18"/>
      <c r="H42" s="18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9"/>
    </row>
    <row r="43" spans="1:24" x14ac:dyDescent="0.25">
      <c r="A43" s="62"/>
      <c r="B43" s="6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9"/>
    </row>
    <row r="44" spans="1:24" x14ac:dyDescent="0.25">
      <c r="A44" s="62" t="s">
        <v>64</v>
      </c>
      <c r="B44" s="67" t="s">
        <v>65</v>
      </c>
      <c r="C44" s="6"/>
      <c r="D44" s="6"/>
      <c r="E44" s="6"/>
      <c r="F44" s="6"/>
      <c r="G44" s="6"/>
      <c r="H44" s="88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9"/>
    </row>
    <row r="45" spans="1:24" x14ac:dyDescent="0.25">
      <c r="A45" s="4"/>
      <c r="B45" s="88"/>
      <c r="C45" s="6"/>
      <c r="D45" s="6"/>
      <c r="E45" s="6"/>
      <c r="F45" s="6"/>
      <c r="G45" s="6"/>
      <c r="H45" s="88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9"/>
    </row>
    <row r="46" spans="1:24" s="75" customFormat="1" ht="11.5" x14ac:dyDescent="0.25">
      <c r="A46" s="140"/>
      <c r="B46" s="72"/>
      <c r="C46" s="72"/>
      <c r="D46" s="72"/>
      <c r="E46" s="72"/>
      <c r="F46" s="72"/>
      <c r="G46" s="72"/>
      <c r="H46" s="73"/>
      <c r="I46" s="72"/>
      <c r="J46" s="72"/>
      <c r="K46" s="72"/>
      <c r="L46" s="72"/>
      <c r="M46" s="72"/>
      <c r="N46" s="72"/>
      <c r="O46" s="72"/>
      <c r="P46" s="73"/>
      <c r="Q46" s="72"/>
      <c r="R46" s="72"/>
      <c r="S46" s="72"/>
      <c r="T46" s="72"/>
      <c r="U46" s="72"/>
      <c r="V46" s="74"/>
    </row>
    <row r="47" spans="1:24" x14ac:dyDescent="0.25">
      <c r="A47" s="4"/>
      <c r="B47" s="88"/>
      <c r="C47" s="6"/>
      <c r="D47" s="6"/>
      <c r="E47" s="6"/>
      <c r="F47" s="6"/>
      <c r="G47" s="6"/>
      <c r="H47" s="88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9"/>
    </row>
    <row r="48" spans="1:24" ht="13" x14ac:dyDescent="0.3">
      <c r="A48" s="4"/>
      <c r="B48" s="88"/>
      <c r="C48" s="6"/>
      <c r="D48" s="6"/>
      <c r="E48" s="6"/>
      <c r="F48" s="6"/>
      <c r="G48" s="6"/>
      <c r="H48" s="88"/>
      <c r="I48" s="6"/>
      <c r="J48" s="6"/>
      <c r="K48" s="6"/>
      <c r="L48" s="6"/>
      <c r="M48" s="6"/>
      <c r="N48" s="6"/>
      <c r="O48" s="6"/>
      <c r="P48" s="6"/>
      <c r="Q48" s="6"/>
      <c r="R48" s="81"/>
      <c r="S48" s="81"/>
      <c r="T48" s="81" t="s">
        <v>122</v>
      </c>
      <c r="U48" s="6"/>
      <c r="V48" s="9"/>
    </row>
    <row r="49" spans="1:22" ht="13" x14ac:dyDescent="0.3">
      <c r="A49" s="4"/>
      <c r="B49" s="88"/>
      <c r="C49" s="6"/>
      <c r="D49" s="6"/>
      <c r="E49" s="6"/>
      <c r="F49" s="6"/>
      <c r="G49" s="6"/>
      <c r="H49" s="88"/>
      <c r="I49" s="6"/>
      <c r="J49" s="6"/>
      <c r="K49" s="6"/>
      <c r="L49" s="6"/>
      <c r="M49" s="6"/>
      <c r="N49" s="6"/>
      <c r="O49" s="6"/>
      <c r="P49" s="6"/>
      <c r="Q49" s="6"/>
      <c r="R49" s="81"/>
      <c r="S49" s="81"/>
      <c r="T49" s="6"/>
      <c r="U49" s="6"/>
      <c r="V49" s="9"/>
    </row>
    <row r="50" spans="1:22" s="80" customFormat="1" ht="11.5" x14ac:dyDescent="0.25">
      <c r="A50" s="76"/>
      <c r="B50" s="77"/>
      <c r="C50" s="77"/>
      <c r="D50" s="77"/>
      <c r="E50" s="77"/>
      <c r="F50" s="82"/>
      <c r="G50" s="82"/>
      <c r="H50" s="141"/>
      <c r="I50" s="83"/>
      <c r="J50" s="83"/>
      <c r="K50" s="82"/>
      <c r="L50" s="82"/>
      <c r="M50" s="82"/>
      <c r="N50" s="78"/>
      <c r="O50" s="77"/>
      <c r="P50" s="77"/>
      <c r="Q50" s="77"/>
      <c r="R50" s="77"/>
      <c r="S50" s="77"/>
      <c r="T50" s="77"/>
      <c r="U50" s="77"/>
      <c r="V50" s="79"/>
    </row>
    <row r="51" spans="1:22" x14ac:dyDescent="0.25">
      <c r="A51" s="11"/>
      <c r="B51" s="12"/>
      <c r="C51" s="12"/>
      <c r="D51" s="12"/>
      <c r="E51" s="12"/>
      <c r="F51" s="12"/>
      <c r="G51" s="12"/>
      <c r="H51" s="107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3"/>
    </row>
    <row r="52" spans="1:22" x14ac:dyDescent="0.25">
      <c r="A52" s="1" t="s">
        <v>69</v>
      </c>
      <c r="B52" s="2" t="s">
        <v>70</v>
      </c>
      <c r="C52" s="2"/>
      <c r="D52" s="2"/>
      <c r="E52" s="2"/>
      <c r="F52" s="2"/>
      <c r="G52" s="2"/>
      <c r="H52" s="10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6"/>
      <c r="V52" s="9"/>
    </row>
    <row r="53" spans="1:22" x14ac:dyDescent="0.25">
      <c r="A53" s="4"/>
      <c r="B53" s="6"/>
      <c r="C53" s="6"/>
      <c r="D53" s="6"/>
      <c r="E53" s="6"/>
      <c r="F53" s="6"/>
      <c r="G53" s="6"/>
      <c r="H53" s="88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9"/>
    </row>
    <row r="54" spans="1:22" x14ac:dyDescent="0.25">
      <c r="A54" s="11" t="s">
        <v>71</v>
      </c>
      <c r="B54" s="84">
        <f>'[1]Item 100, pg 24'!B54</f>
        <v>42422</v>
      </c>
      <c r="C54" s="12"/>
      <c r="D54" s="12"/>
      <c r="E54" s="12"/>
      <c r="F54" s="12"/>
      <c r="G54" s="12"/>
      <c r="H54" s="107"/>
      <c r="I54" s="12"/>
      <c r="J54" s="12"/>
      <c r="K54" s="12"/>
      <c r="L54" s="12"/>
      <c r="M54" s="12"/>
      <c r="N54" s="6"/>
      <c r="O54" s="106" t="s">
        <v>123</v>
      </c>
      <c r="P54" s="12"/>
      <c r="Q54" s="12"/>
      <c r="R54" s="167">
        <f>'[1]Item 100, pg 24'!J54</f>
        <v>42522</v>
      </c>
      <c r="S54" s="167"/>
      <c r="T54" s="167"/>
      <c r="U54" s="12"/>
      <c r="V54" s="13"/>
    </row>
    <row r="55" spans="1:22" ht="13" x14ac:dyDescent="0.3">
      <c r="A55" s="156" t="s">
        <v>73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8"/>
      <c r="P55" s="158"/>
      <c r="Q55" s="158"/>
      <c r="R55" s="157"/>
      <c r="S55" s="157"/>
      <c r="T55" s="157"/>
      <c r="U55" s="6"/>
      <c r="V55" s="9"/>
    </row>
    <row r="56" spans="1:22" x14ac:dyDescent="0.25">
      <c r="A56" s="4"/>
      <c r="B56" s="6"/>
      <c r="C56" s="6"/>
      <c r="D56" s="6"/>
      <c r="E56" s="6"/>
      <c r="F56" s="6"/>
      <c r="G56" s="6"/>
      <c r="H56" s="88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9"/>
    </row>
    <row r="57" spans="1:22" ht="13.5" customHeight="1" x14ac:dyDescent="0.25">
      <c r="A57" s="4" t="s">
        <v>74</v>
      </c>
      <c r="B57" s="6"/>
      <c r="C57" s="6"/>
      <c r="D57" s="6"/>
      <c r="E57" s="6"/>
      <c r="F57" s="6"/>
      <c r="G57" s="6"/>
      <c r="H57" s="88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9"/>
    </row>
    <row r="58" spans="1:22" ht="13.5" customHeight="1" x14ac:dyDescent="0.25">
      <c r="A58" s="11"/>
      <c r="B58" s="12"/>
      <c r="C58" s="12"/>
      <c r="D58" s="12"/>
      <c r="E58" s="12"/>
      <c r="F58" s="12"/>
      <c r="G58" s="12"/>
      <c r="H58" s="107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3"/>
    </row>
  </sheetData>
  <mergeCells count="4">
    <mergeCell ref="P2:Q2"/>
    <mergeCell ref="A7:R7"/>
    <mergeCell ref="R54:T54"/>
    <mergeCell ref="A55:T55"/>
  </mergeCells>
  <printOptions horizontalCentered="1" verticalCentered="1"/>
  <pageMargins left="0.5" right="0.5" top="0.5" bottom="0.5" header="0.5" footer="0.5"/>
  <pageSetup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4" zoomScaleNormal="100" workbookViewId="0">
      <selection activeCell="A31" sqref="A31:A42"/>
    </sheetView>
  </sheetViews>
  <sheetFormatPr defaultRowHeight="12.5" x14ac:dyDescent="0.25"/>
  <cols>
    <col min="1" max="1" width="11.7265625" customWidth="1"/>
    <col min="2" max="2" width="16.26953125" customWidth="1"/>
    <col min="3" max="3" width="6.7265625" customWidth="1"/>
    <col min="7" max="7" width="8.453125" customWidth="1"/>
    <col min="8" max="8" width="14.1796875" customWidth="1"/>
    <col min="9" max="9" width="30.54296875" customWidth="1"/>
    <col min="10" max="10" width="4.4531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3"/>
    </row>
    <row r="2" spans="1:10" x14ac:dyDescent="0.25">
      <c r="A2" s="4" t="s">
        <v>0</v>
      </c>
      <c r="B2" s="5">
        <v>27</v>
      </c>
      <c r="C2" s="6"/>
      <c r="D2" s="6"/>
      <c r="E2" s="6"/>
      <c r="F2" s="5">
        <v>0</v>
      </c>
      <c r="G2" s="153" t="s">
        <v>2</v>
      </c>
      <c r="H2" s="153"/>
      <c r="I2" s="8">
        <v>28</v>
      </c>
      <c r="J2" s="4"/>
    </row>
    <row r="3" spans="1:10" x14ac:dyDescent="0.25">
      <c r="A3" s="4"/>
      <c r="B3" s="6"/>
      <c r="C3" s="6"/>
      <c r="D3" s="6"/>
      <c r="E3" s="6"/>
      <c r="F3" s="6"/>
      <c r="G3" s="6"/>
      <c r="H3" s="6"/>
      <c r="I3" s="9"/>
    </row>
    <row r="4" spans="1:10" x14ac:dyDescent="0.25">
      <c r="A4" s="4" t="s">
        <v>3</v>
      </c>
      <c r="B4" s="6"/>
      <c r="C4" s="10" t="s">
        <v>4</v>
      </c>
      <c r="D4" s="6"/>
      <c r="E4" s="6"/>
      <c r="F4" s="6"/>
      <c r="G4" s="6"/>
      <c r="H4" s="6"/>
      <c r="I4" s="9"/>
    </row>
    <row r="5" spans="1:10" x14ac:dyDescent="0.25">
      <c r="A5" s="11" t="s">
        <v>5</v>
      </c>
      <c r="B5" s="12"/>
      <c r="C5" s="12"/>
      <c r="D5" s="12"/>
      <c r="E5" s="12"/>
      <c r="F5" s="12"/>
      <c r="G5" s="12"/>
      <c r="H5" s="12"/>
      <c r="I5" s="13"/>
    </row>
    <row r="6" spans="1:10" x14ac:dyDescent="0.25">
      <c r="A6" s="4"/>
      <c r="B6" s="6"/>
      <c r="C6" s="6"/>
      <c r="D6" s="6"/>
      <c r="E6" s="6"/>
      <c r="F6" s="6"/>
      <c r="G6" s="6"/>
      <c r="H6" s="6"/>
      <c r="I6" s="9"/>
    </row>
    <row r="7" spans="1:10" x14ac:dyDescent="0.25">
      <c r="A7" s="159" t="s">
        <v>109</v>
      </c>
      <c r="B7" s="160"/>
      <c r="C7" s="160"/>
      <c r="D7" s="160"/>
      <c r="E7" s="160"/>
      <c r="F7" s="160"/>
      <c r="G7" s="160"/>
      <c r="H7" s="160"/>
      <c r="I7" s="93"/>
    </row>
    <row r="8" spans="1:10" x14ac:dyDescent="0.25">
      <c r="A8" s="4"/>
      <c r="B8" s="6"/>
      <c r="C8" s="6"/>
      <c r="D8" s="6"/>
      <c r="E8" s="6"/>
      <c r="F8" s="6"/>
      <c r="G8" s="6"/>
      <c r="H8" s="6"/>
      <c r="I8" s="9"/>
    </row>
    <row r="9" spans="1:10" x14ac:dyDescent="0.25">
      <c r="A9" s="4" t="s">
        <v>110</v>
      </c>
      <c r="B9" s="6" t="s">
        <v>16</v>
      </c>
      <c r="C9" s="6"/>
      <c r="D9" s="6"/>
      <c r="E9" s="6"/>
      <c r="F9" s="6"/>
      <c r="G9" s="6"/>
      <c r="H9" s="6"/>
      <c r="I9" s="9"/>
    </row>
    <row r="10" spans="1:10" x14ac:dyDescent="0.25">
      <c r="A10" s="4"/>
      <c r="I10" s="9"/>
    </row>
    <row r="11" spans="1:10" x14ac:dyDescent="0.25">
      <c r="A11" s="4"/>
      <c r="I11" s="9"/>
    </row>
    <row r="12" spans="1:10" x14ac:dyDescent="0.25">
      <c r="A12" s="14" t="s">
        <v>76</v>
      </c>
      <c r="B12" s="88" t="s">
        <v>124</v>
      </c>
      <c r="C12" s="6"/>
      <c r="D12" s="6"/>
      <c r="E12" s="6"/>
      <c r="F12" s="6"/>
      <c r="G12" s="6"/>
      <c r="H12" s="6"/>
      <c r="I12" s="9"/>
    </row>
    <row r="13" spans="1:10" ht="13" x14ac:dyDescent="0.3">
      <c r="A13" s="143"/>
      <c r="B13" s="88" t="s">
        <v>125</v>
      </c>
      <c r="C13" s="6"/>
      <c r="D13" s="6"/>
      <c r="E13" s="6"/>
      <c r="F13" s="6"/>
      <c r="G13" s="6"/>
      <c r="H13" s="6"/>
      <c r="I13" s="9"/>
    </row>
    <row r="14" spans="1:10" x14ac:dyDescent="0.25">
      <c r="A14" s="16"/>
      <c r="B14" s="88" t="s">
        <v>126</v>
      </c>
      <c r="C14" s="6"/>
      <c r="D14" s="6"/>
      <c r="E14" s="6"/>
      <c r="F14" s="6"/>
      <c r="G14" s="6"/>
      <c r="H14" s="6"/>
      <c r="I14" s="9"/>
    </row>
    <row r="15" spans="1:10" x14ac:dyDescent="0.25">
      <c r="A15" s="16"/>
      <c r="B15" s="88"/>
      <c r="C15" s="6"/>
      <c r="D15" s="6"/>
      <c r="E15" s="6"/>
      <c r="F15" s="6"/>
      <c r="G15" s="6"/>
      <c r="H15" s="6"/>
      <c r="I15" s="9"/>
    </row>
    <row r="16" spans="1:10" x14ac:dyDescent="0.25">
      <c r="A16" s="14" t="s">
        <v>80</v>
      </c>
      <c r="B16" s="88" t="s">
        <v>127</v>
      </c>
      <c r="C16" s="6"/>
      <c r="D16" s="6"/>
      <c r="E16" s="6"/>
      <c r="F16" s="6"/>
      <c r="G16" s="6"/>
      <c r="H16" s="6"/>
      <c r="I16" s="9"/>
    </row>
    <row r="17" spans="1:9" x14ac:dyDescent="0.25">
      <c r="A17" s="16"/>
      <c r="B17" s="88" t="s">
        <v>128</v>
      </c>
      <c r="C17" s="6"/>
      <c r="D17" s="6"/>
      <c r="E17" s="6"/>
      <c r="F17" s="6"/>
      <c r="G17" s="6"/>
      <c r="H17" s="6"/>
      <c r="I17" s="9"/>
    </row>
    <row r="18" spans="1:9" x14ac:dyDescent="0.25">
      <c r="A18" s="16"/>
      <c r="B18" s="66" t="s">
        <v>129</v>
      </c>
      <c r="C18" s="6"/>
      <c r="D18" s="6"/>
      <c r="E18" s="6"/>
      <c r="F18" s="6"/>
      <c r="G18" s="6"/>
      <c r="H18" s="6"/>
      <c r="I18" s="9"/>
    </row>
    <row r="19" spans="1:9" x14ac:dyDescent="0.25">
      <c r="A19" s="16"/>
      <c r="B19" s="66" t="s">
        <v>130</v>
      </c>
      <c r="C19" s="6"/>
      <c r="D19" s="6"/>
      <c r="E19" s="6"/>
      <c r="F19" s="6"/>
      <c r="G19" s="6"/>
      <c r="H19" s="6"/>
      <c r="I19" s="9"/>
    </row>
    <row r="20" spans="1:9" x14ac:dyDescent="0.25">
      <c r="A20" s="16"/>
      <c r="B20" s="88"/>
      <c r="C20" s="6"/>
      <c r="D20" s="6"/>
      <c r="E20" s="6"/>
      <c r="F20" s="6"/>
      <c r="G20" s="6"/>
      <c r="H20" s="6"/>
      <c r="I20" s="9"/>
    </row>
    <row r="21" spans="1:9" x14ac:dyDescent="0.25">
      <c r="A21" s="14" t="s">
        <v>85</v>
      </c>
      <c r="B21" s="88" t="s">
        <v>131</v>
      </c>
      <c r="C21" s="6"/>
      <c r="D21" s="6"/>
      <c r="E21" s="6"/>
      <c r="F21" s="6"/>
      <c r="G21" s="6"/>
      <c r="H21" s="6"/>
      <c r="I21" s="9"/>
    </row>
    <row r="22" spans="1:9" x14ac:dyDescent="0.25">
      <c r="A22" s="16"/>
      <c r="B22" s="88" t="s">
        <v>132</v>
      </c>
      <c r="C22" s="6"/>
      <c r="D22" s="6"/>
      <c r="E22" s="6"/>
      <c r="F22" s="6"/>
      <c r="G22" s="6"/>
      <c r="H22" s="6"/>
      <c r="I22" s="9"/>
    </row>
    <row r="23" spans="1:9" x14ac:dyDescent="0.25">
      <c r="A23" s="16"/>
      <c r="B23" s="88" t="s">
        <v>1</v>
      </c>
      <c r="C23" s="6"/>
      <c r="D23" s="6"/>
      <c r="E23" s="6"/>
      <c r="F23" s="6"/>
      <c r="G23" s="6"/>
      <c r="H23" s="6"/>
      <c r="I23" s="9"/>
    </row>
    <row r="24" spans="1:9" x14ac:dyDescent="0.25">
      <c r="A24" s="16"/>
      <c r="B24" s="88"/>
      <c r="C24" s="6"/>
      <c r="D24" s="144"/>
      <c r="E24" s="3"/>
      <c r="F24" s="144" t="s">
        <v>88</v>
      </c>
      <c r="G24" s="145"/>
      <c r="H24" s="6"/>
      <c r="I24" s="9"/>
    </row>
    <row r="25" spans="1:9" x14ac:dyDescent="0.25">
      <c r="A25" s="4"/>
      <c r="B25" s="6"/>
      <c r="C25" s="6"/>
      <c r="D25" s="11" t="s">
        <v>89</v>
      </c>
      <c r="F25" s="146" t="s">
        <v>133</v>
      </c>
      <c r="G25" s="85"/>
      <c r="H25" s="6"/>
      <c r="I25" s="9"/>
    </row>
    <row r="26" spans="1:9" ht="15" customHeight="1" x14ac:dyDescent="0.25">
      <c r="A26" s="16"/>
      <c r="B26" s="87"/>
      <c r="C26" s="6"/>
      <c r="D26" s="147" t="s">
        <v>91</v>
      </c>
      <c r="E26" s="57"/>
      <c r="F26" s="111">
        <v>4.18</v>
      </c>
      <c r="G26" s="148" t="s">
        <v>33</v>
      </c>
      <c r="H26" s="6"/>
      <c r="I26" s="9"/>
    </row>
    <row r="27" spans="1:9" ht="15" customHeight="1" x14ac:dyDescent="0.25">
      <c r="A27" s="16"/>
      <c r="B27" s="87"/>
      <c r="C27" s="6"/>
      <c r="D27" s="149" t="s">
        <v>31</v>
      </c>
      <c r="E27" s="57"/>
      <c r="F27" s="44">
        <f>F26</f>
        <v>4.18</v>
      </c>
      <c r="G27" s="148" t="s">
        <v>33</v>
      </c>
      <c r="H27" s="6"/>
      <c r="I27" s="9"/>
    </row>
    <row r="28" spans="1:9" ht="15" customHeight="1" x14ac:dyDescent="0.25">
      <c r="A28" s="16"/>
      <c r="B28" s="87"/>
      <c r="C28" s="6"/>
      <c r="D28" s="149" t="s">
        <v>134</v>
      </c>
      <c r="E28" s="57"/>
      <c r="F28" s="44">
        <f>F26</f>
        <v>4.18</v>
      </c>
      <c r="G28" s="148" t="s">
        <v>33</v>
      </c>
      <c r="H28" s="6"/>
      <c r="I28" s="9"/>
    </row>
    <row r="29" spans="1:9" ht="15" customHeight="1" x14ac:dyDescent="0.25">
      <c r="A29" s="4"/>
      <c r="B29" s="87"/>
      <c r="C29" s="6"/>
      <c r="D29" s="149" t="s">
        <v>135</v>
      </c>
      <c r="E29" s="57"/>
      <c r="F29" s="44">
        <v>1.99</v>
      </c>
      <c r="G29" s="99" t="s">
        <v>34</v>
      </c>
      <c r="H29" s="6"/>
      <c r="I29" s="9"/>
    </row>
    <row r="30" spans="1:9" ht="15" customHeight="1" x14ac:dyDescent="0.25">
      <c r="A30" s="4"/>
      <c r="B30" s="87"/>
      <c r="C30" s="6"/>
      <c r="D30" s="149"/>
      <c r="E30" s="57"/>
      <c r="F30" s="150"/>
      <c r="G30" s="57"/>
      <c r="H30" s="6"/>
      <c r="I30" s="9"/>
    </row>
    <row r="31" spans="1:9" ht="15" customHeight="1" x14ac:dyDescent="0.25">
      <c r="A31" s="4"/>
      <c r="B31" s="87"/>
      <c r="C31" s="6"/>
      <c r="D31" s="149" t="s">
        <v>93</v>
      </c>
      <c r="E31" s="57"/>
      <c r="F31" s="150" t="s">
        <v>136</v>
      </c>
      <c r="G31" s="57"/>
      <c r="H31" s="6"/>
      <c r="I31" s="9"/>
    </row>
    <row r="32" spans="1:9" x14ac:dyDescent="0.25">
      <c r="A32" s="4"/>
      <c r="B32" s="6"/>
      <c r="C32" s="6"/>
      <c r="D32" s="15"/>
      <c r="E32" s="15"/>
      <c r="F32" s="15"/>
      <c r="G32" s="6"/>
      <c r="H32" s="6"/>
      <c r="I32" s="9"/>
    </row>
    <row r="33" spans="1:9" x14ac:dyDescent="0.25">
      <c r="A33" s="62" t="s">
        <v>99</v>
      </c>
      <c r="B33" s="88" t="s">
        <v>100</v>
      </c>
      <c r="C33" s="6"/>
      <c r="D33" s="6"/>
      <c r="E33" s="6"/>
      <c r="F33" s="6"/>
      <c r="G33" s="6"/>
      <c r="H33" s="6"/>
      <c r="I33" s="9"/>
    </row>
    <row r="34" spans="1:9" x14ac:dyDescent="0.25">
      <c r="A34" s="4"/>
      <c r="B34" s="67" t="s">
        <v>137</v>
      </c>
      <c r="C34" s="18"/>
      <c r="D34" s="6"/>
      <c r="E34" s="6"/>
      <c r="F34" s="6"/>
      <c r="G34" s="6"/>
      <c r="H34" s="6"/>
      <c r="I34" s="9"/>
    </row>
    <row r="35" spans="1:9" x14ac:dyDescent="0.25">
      <c r="A35" s="4"/>
      <c r="B35" s="88" t="s">
        <v>138</v>
      </c>
      <c r="C35" s="6"/>
      <c r="D35" s="6"/>
      <c r="E35" s="6"/>
      <c r="F35" s="6"/>
      <c r="G35" s="6"/>
      <c r="H35" s="6"/>
      <c r="I35" s="9"/>
    </row>
    <row r="36" spans="1:9" x14ac:dyDescent="0.25">
      <c r="A36" s="4"/>
      <c r="B36" s="88" t="s">
        <v>139</v>
      </c>
      <c r="C36" s="6"/>
      <c r="D36" s="6"/>
      <c r="E36" s="6"/>
      <c r="F36" s="6"/>
      <c r="G36" s="6"/>
      <c r="H36" s="6"/>
      <c r="I36" s="9"/>
    </row>
    <row r="37" spans="1:9" x14ac:dyDescent="0.25">
      <c r="A37" s="4"/>
      <c r="I37" s="9"/>
    </row>
    <row r="38" spans="1:9" x14ac:dyDescent="0.25">
      <c r="A38" s="62" t="s">
        <v>104</v>
      </c>
      <c r="B38" t="s">
        <v>105</v>
      </c>
      <c r="I38" s="9"/>
    </row>
    <row r="39" spans="1:9" x14ac:dyDescent="0.25">
      <c r="A39" s="4"/>
      <c r="B39" t="s">
        <v>106</v>
      </c>
      <c r="I39" s="9"/>
    </row>
    <row r="40" spans="1:9" x14ac:dyDescent="0.25">
      <c r="A40" s="4"/>
      <c r="B40" s="6" t="s">
        <v>107</v>
      </c>
      <c r="I40" s="9"/>
    </row>
    <row r="41" spans="1:9" x14ac:dyDescent="0.25">
      <c r="A41" s="4"/>
      <c r="I41" s="9"/>
    </row>
    <row r="42" spans="1:9" x14ac:dyDescent="0.25">
      <c r="A42" s="4"/>
      <c r="I42" s="9"/>
    </row>
    <row r="43" spans="1:9" x14ac:dyDescent="0.25">
      <c r="A43" s="4"/>
      <c r="I43" s="9"/>
    </row>
    <row r="44" spans="1:9" x14ac:dyDescent="0.25">
      <c r="A44" s="4"/>
      <c r="I44" s="9"/>
    </row>
    <row r="45" spans="1:9" x14ac:dyDescent="0.25">
      <c r="A45" s="4"/>
      <c r="I45" s="9"/>
    </row>
    <row r="46" spans="1:9" x14ac:dyDescent="0.25">
      <c r="A46" s="4"/>
      <c r="I46" s="9"/>
    </row>
    <row r="47" spans="1:9" x14ac:dyDescent="0.25">
      <c r="A47" s="11"/>
      <c r="B47" s="12"/>
      <c r="C47" s="12"/>
      <c r="D47" s="12"/>
      <c r="E47" s="12"/>
      <c r="F47" s="12"/>
      <c r="G47" s="12"/>
      <c r="H47" s="12"/>
      <c r="I47" s="13"/>
    </row>
    <row r="48" spans="1:9" x14ac:dyDescent="0.25">
      <c r="A48" s="1" t="s">
        <v>69</v>
      </c>
      <c r="B48" s="2" t="s">
        <v>70</v>
      </c>
      <c r="C48" s="2"/>
      <c r="D48" s="2"/>
      <c r="E48" s="2"/>
      <c r="F48" s="2"/>
      <c r="G48" s="2"/>
      <c r="H48" s="2"/>
      <c r="I48" s="3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9"/>
    </row>
    <row r="50" spans="1:10" x14ac:dyDescent="0.25">
      <c r="A50" s="11" t="s">
        <v>71</v>
      </c>
      <c r="B50" s="84">
        <f>'Item 105, pg 27'!B54</f>
        <v>42422</v>
      </c>
      <c r="C50" s="12"/>
      <c r="D50" s="12"/>
      <c r="E50" s="12"/>
      <c r="F50" s="12"/>
      <c r="G50" s="12"/>
      <c r="H50" s="151" t="s">
        <v>140</v>
      </c>
      <c r="I50" s="152">
        <f>'Item 105, pg 27'!R54</f>
        <v>42522</v>
      </c>
      <c r="J50" s="4"/>
    </row>
    <row r="51" spans="1:10" ht="13" x14ac:dyDescent="0.3">
      <c r="A51" s="156" t="s">
        <v>73</v>
      </c>
      <c r="B51" s="157"/>
      <c r="C51" s="157"/>
      <c r="D51" s="157"/>
      <c r="E51" s="157"/>
      <c r="F51" s="157"/>
      <c r="G51" s="157"/>
      <c r="H51" s="157"/>
      <c r="I51" s="168"/>
    </row>
    <row r="52" spans="1:10" x14ac:dyDescent="0.25">
      <c r="A52" s="4"/>
      <c r="B52" s="6"/>
      <c r="C52" s="6"/>
      <c r="D52" s="6"/>
      <c r="E52" s="6"/>
      <c r="F52" s="6"/>
      <c r="G52" s="6"/>
      <c r="H52" s="6"/>
      <c r="I52" s="9"/>
    </row>
    <row r="53" spans="1:10" x14ac:dyDescent="0.25">
      <c r="A53" s="4" t="s">
        <v>74</v>
      </c>
      <c r="B53" s="6"/>
      <c r="C53" s="6"/>
      <c r="D53" s="6"/>
      <c r="E53" s="6"/>
      <c r="F53" s="6"/>
      <c r="G53" s="6"/>
      <c r="H53" s="6"/>
      <c r="I53" s="9"/>
    </row>
    <row r="54" spans="1:10" x14ac:dyDescent="0.25">
      <c r="A54" s="11"/>
      <c r="B54" s="12"/>
      <c r="C54" s="12"/>
      <c r="D54" s="12"/>
      <c r="E54" s="12"/>
      <c r="F54" s="12"/>
      <c r="G54" s="12"/>
      <c r="H54" s="12"/>
      <c r="I54" s="13"/>
    </row>
    <row r="55" spans="1:10" x14ac:dyDescent="0.25">
      <c r="A55" s="6"/>
    </row>
    <row r="56" spans="1:10" x14ac:dyDescent="0.25">
      <c r="A56" s="6"/>
    </row>
    <row r="57" spans="1:10" x14ac:dyDescent="0.25">
      <c r="A57" s="6"/>
    </row>
    <row r="58" spans="1:10" x14ac:dyDescent="0.25">
      <c r="A58" s="6"/>
    </row>
    <row r="59" spans="1:10" x14ac:dyDescent="0.25">
      <c r="A59" s="6"/>
    </row>
  </sheetData>
  <mergeCells count="3">
    <mergeCell ref="G2:H2"/>
    <mergeCell ref="A7:H7"/>
    <mergeCell ref="A51:I51"/>
  </mergeCells>
  <pageMargins left="0.75" right="0.75" top="1" bottom="1" header="0.5" footer="0.5"/>
  <pageSetup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5408C6D1CA1E4385C3247E77EEB9A6" ma:contentTypeVersion="104" ma:contentTypeDescription="" ma:contentTypeScope="" ma:versionID="cd149183b83be24643b9b6480d2646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2016-02-22T08:00:00+00:00</OpenedDate>
    <Date1 xmlns="dc463f71-b30c-4ab2-9473-d307f9d35888">2016-05-18T07:00:00+00:00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160232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4C4141C-65BD-40C9-9EA3-3DEF8DB9053E}"/>
</file>

<file path=customXml/itemProps2.xml><?xml version="1.0" encoding="utf-8"?>
<ds:datastoreItem xmlns:ds="http://schemas.openxmlformats.org/officeDocument/2006/customXml" ds:itemID="{5509E87C-D4EE-4C53-B96C-FBB16E98FFEF}"/>
</file>

<file path=customXml/itemProps3.xml><?xml version="1.0" encoding="utf-8"?>
<ds:datastoreItem xmlns:ds="http://schemas.openxmlformats.org/officeDocument/2006/customXml" ds:itemID="{938DF756-E4DA-49BF-9BC7-B9E1BE832FAD}"/>
</file>

<file path=customXml/itemProps4.xml><?xml version="1.0" encoding="utf-8"?>
<ds:datastoreItem xmlns:ds="http://schemas.openxmlformats.org/officeDocument/2006/customXml" ds:itemID="{EDB085A3-56B4-4ED1-922B-8AF4433FAE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Item 100, pg 23 </vt:lpstr>
      <vt:lpstr>Item 100, pg 24</vt:lpstr>
      <vt:lpstr>Item 105, pg 27</vt:lpstr>
      <vt:lpstr>Item 105, Pg 28 </vt:lpstr>
      <vt:lpstr>'Item 105, Pg 28 '!Print_Area</vt:lpstr>
    </vt:vector>
  </TitlesOfParts>
  <Company>R360 Environmental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heatherg</dc:creator>
  <cp:lastModifiedBy>Rollman, Courtney (UTC)</cp:lastModifiedBy>
  <cp:lastPrinted>2016-05-18T16:54:45Z</cp:lastPrinted>
  <dcterms:created xsi:type="dcterms:W3CDTF">2016-05-18T16:52:14Z</dcterms:created>
  <dcterms:modified xsi:type="dcterms:W3CDTF">2016-05-18T19:02:13Z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0x0101006E56B4D1795A2E4DB2F0B01679ED314A00445408C6D1CA1E4385C3247E77EEB9A6</vt:lpwstr>
  </property>
  <property fmtid="{D5CDD505-2E9C-101B-9397-08002B2CF9AE}" pid="3" name="_docset_NoMedatataSyncRequired">
    <vt:lpwstr>False</vt:lpwstr>
  </property>
</Properties>
</file>