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TANY\AppData\Local\Temp\Workshare\ochy02du.4h3\4\"/>
    </mc:Choice>
  </mc:AlternateContent>
  <xr:revisionPtr revIDLastSave="0" documentId="13_ncr:1_{4E10D077-8B85-4004-BC82-0843B31D8471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Summary Table" sheetId="3" r:id="rId1"/>
    <sheet name="SCGHG as Adder" sheetId="1" r:id="rId2"/>
    <sheet name="SCGHG as Dispatch Cost" sheetId="2" r:id="rId3"/>
    <sheet name="SCGHG as Adder_MWh Emissions" sheetId="5" r:id="rId4"/>
    <sheet name="SCGHG as Dispatch_MWh Emission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5" l="1"/>
  <c r="E25" i="5" s="1"/>
  <c r="E26" i="5" s="1"/>
  <c r="B26" i="6"/>
  <c r="Z22" i="6" s="1"/>
  <c r="Z23" i="6" s="1"/>
  <c r="L25" i="5" l="1"/>
  <c r="L26" i="5" s="1"/>
  <c r="Q22" i="6"/>
  <c r="Q23" i="6" s="1"/>
  <c r="K22" i="6"/>
  <c r="K23" i="6" s="1"/>
  <c r="M22" i="6"/>
  <c r="M23" i="6" s="1"/>
  <c r="S22" i="6"/>
  <c r="S23" i="6" s="1"/>
  <c r="H22" i="6"/>
  <c r="H23" i="6" s="1"/>
  <c r="W22" i="6"/>
  <c r="W23" i="6" s="1"/>
  <c r="D22" i="6"/>
  <c r="D23" i="6" s="1"/>
  <c r="U22" i="6"/>
  <c r="U23" i="6" s="1"/>
  <c r="N22" i="6"/>
  <c r="N23" i="6" s="1"/>
  <c r="Y22" i="6"/>
  <c r="Y23" i="6" s="1"/>
  <c r="L22" i="6"/>
  <c r="L23" i="6" s="1"/>
  <c r="X22" i="6"/>
  <c r="X23" i="6" s="1"/>
  <c r="R22" i="6"/>
  <c r="R23" i="6" s="1"/>
  <c r="V22" i="6"/>
  <c r="V23" i="6" s="1"/>
  <c r="O22" i="6"/>
  <c r="O23" i="6" s="1"/>
  <c r="J22" i="6"/>
  <c r="J23" i="6" s="1"/>
  <c r="T22" i="6"/>
  <c r="T23" i="6" s="1"/>
  <c r="F22" i="6"/>
  <c r="F23" i="6" s="1"/>
  <c r="C22" i="6"/>
  <c r="C23" i="6" s="1"/>
  <c r="I22" i="6"/>
  <c r="I23" i="6" s="1"/>
  <c r="G22" i="6"/>
  <c r="G23" i="6" s="1"/>
  <c r="P22" i="6"/>
  <c r="P23" i="6" s="1"/>
  <c r="E22" i="6"/>
  <c r="E23" i="6" s="1"/>
  <c r="X25" i="5"/>
  <c r="X26" i="5" s="1"/>
  <c r="T25" i="5"/>
  <c r="T26" i="5" s="1"/>
  <c r="D25" i="5"/>
  <c r="D26" i="5" s="1"/>
  <c r="C25" i="5"/>
  <c r="C26" i="5" s="1"/>
  <c r="S25" i="5"/>
  <c r="S26" i="5" s="1"/>
  <c r="K25" i="5"/>
  <c r="K26" i="5" s="1"/>
  <c r="Z25" i="5"/>
  <c r="Z26" i="5" s="1"/>
  <c r="R25" i="5"/>
  <c r="R26" i="5" s="1"/>
  <c r="J25" i="5"/>
  <c r="J26" i="5" s="1"/>
  <c r="Y25" i="5"/>
  <c r="Y26" i="5" s="1"/>
  <c r="Q25" i="5"/>
  <c r="Q26" i="5" s="1"/>
  <c r="I25" i="5"/>
  <c r="I26" i="5" s="1"/>
  <c r="H25" i="5"/>
  <c r="H26" i="5" s="1"/>
  <c r="W25" i="5"/>
  <c r="W26" i="5" s="1"/>
  <c r="O25" i="5"/>
  <c r="O26" i="5" s="1"/>
  <c r="G25" i="5"/>
  <c r="G26" i="5" s="1"/>
  <c r="P25" i="5"/>
  <c r="P26" i="5" s="1"/>
  <c r="V25" i="5"/>
  <c r="V26" i="5" s="1"/>
  <c r="N25" i="5"/>
  <c r="N26" i="5" s="1"/>
  <c r="F25" i="5"/>
  <c r="F26" i="5" s="1"/>
  <c r="U25" i="5"/>
  <c r="U26" i="5" s="1"/>
  <c r="M25" i="5"/>
  <c r="M26" i="5" s="1"/>
  <c r="C10" i="3"/>
  <c r="D10" i="3" s="1"/>
  <c r="L5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4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K30" i="2"/>
  <c r="I30" i="2"/>
  <c r="H30" i="2"/>
  <c r="G30" i="2"/>
  <c r="K29" i="2"/>
  <c r="I29" i="2"/>
  <c r="H29" i="2"/>
  <c r="G29" i="2"/>
  <c r="K28" i="2"/>
  <c r="I28" i="2"/>
  <c r="H28" i="2"/>
  <c r="G28" i="2"/>
  <c r="K27" i="2"/>
  <c r="I27" i="2"/>
  <c r="H27" i="2"/>
  <c r="G27" i="2"/>
  <c r="K26" i="2"/>
  <c r="I26" i="2"/>
  <c r="H26" i="2"/>
  <c r="G26" i="2"/>
  <c r="K25" i="2"/>
  <c r="I25" i="2"/>
  <c r="H25" i="2"/>
  <c r="G25" i="2"/>
  <c r="K24" i="2"/>
  <c r="I24" i="2"/>
  <c r="H24" i="2"/>
  <c r="G24" i="2"/>
  <c r="K23" i="2"/>
  <c r="I23" i="2"/>
  <c r="H23" i="2"/>
  <c r="G23" i="2"/>
  <c r="K22" i="2"/>
  <c r="I22" i="2"/>
  <c r="H22" i="2"/>
  <c r="G22" i="2"/>
  <c r="K21" i="2"/>
  <c r="I21" i="2"/>
  <c r="H21" i="2"/>
  <c r="G21" i="2"/>
  <c r="K20" i="2"/>
  <c r="I20" i="2"/>
  <c r="H20" i="2"/>
  <c r="G20" i="2"/>
  <c r="K19" i="2"/>
  <c r="I19" i="2"/>
  <c r="H19" i="2"/>
  <c r="G19" i="2"/>
  <c r="K18" i="2"/>
  <c r="I18" i="2"/>
  <c r="H18" i="2"/>
  <c r="G18" i="2"/>
  <c r="K17" i="2"/>
  <c r="I17" i="2"/>
  <c r="H17" i="2"/>
  <c r="G17" i="2"/>
  <c r="K16" i="2"/>
  <c r="I16" i="2"/>
  <c r="H16" i="2"/>
  <c r="G16" i="2"/>
  <c r="K15" i="2"/>
  <c r="I15" i="2"/>
  <c r="H15" i="2"/>
  <c r="G15" i="2"/>
  <c r="K14" i="2"/>
  <c r="I14" i="2"/>
  <c r="H14" i="2"/>
  <c r="G14" i="2"/>
  <c r="K13" i="2"/>
  <c r="I13" i="2"/>
  <c r="H13" i="2"/>
  <c r="G13" i="2"/>
  <c r="K12" i="2"/>
  <c r="I12" i="2"/>
  <c r="H12" i="2"/>
  <c r="G12" i="2"/>
  <c r="K11" i="2"/>
  <c r="I11" i="2"/>
  <c r="H11" i="2"/>
  <c r="G11" i="2"/>
  <c r="K10" i="2"/>
  <c r="I10" i="2"/>
  <c r="H10" i="2"/>
  <c r="G10" i="2"/>
  <c r="K9" i="2"/>
  <c r="D9" i="3" s="1"/>
  <c r="D11" i="3" s="1"/>
  <c r="I9" i="2"/>
  <c r="D6" i="3" s="1"/>
  <c r="H9" i="2"/>
  <c r="D5" i="3" s="1"/>
  <c r="G9" i="2"/>
  <c r="K8" i="2"/>
  <c r="I8" i="2"/>
  <c r="H8" i="2"/>
  <c r="G8" i="2"/>
  <c r="K7" i="2"/>
  <c r="I7" i="2"/>
  <c r="H7" i="2"/>
  <c r="G7" i="2"/>
  <c r="K6" i="2"/>
  <c r="I6" i="2"/>
  <c r="H6" i="2"/>
  <c r="G6" i="2"/>
  <c r="K5" i="2"/>
  <c r="I5" i="2"/>
  <c r="H5" i="2"/>
  <c r="G5" i="2"/>
  <c r="K4" i="2"/>
  <c r="I4" i="2"/>
  <c r="H4" i="2"/>
  <c r="G4" i="2"/>
  <c r="F5" i="1"/>
  <c r="G5" i="1"/>
  <c r="H5" i="1"/>
  <c r="I5" i="1"/>
  <c r="K5" i="1"/>
  <c r="F6" i="1"/>
  <c r="G6" i="1"/>
  <c r="H6" i="1"/>
  <c r="I6" i="1"/>
  <c r="K6" i="1"/>
  <c r="F7" i="1"/>
  <c r="G7" i="1"/>
  <c r="H7" i="1"/>
  <c r="I7" i="1"/>
  <c r="K7" i="1"/>
  <c r="F8" i="1"/>
  <c r="G8" i="1"/>
  <c r="H8" i="1"/>
  <c r="I8" i="1"/>
  <c r="K8" i="1"/>
  <c r="F9" i="1"/>
  <c r="G9" i="1"/>
  <c r="H9" i="1"/>
  <c r="C5" i="3" s="1"/>
  <c r="C7" i="3" s="1"/>
  <c r="I9" i="1"/>
  <c r="C6" i="3" s="1"/>
  <c r="K9" i="1"/>
  <c r="F10" i="1"/>
  <c r="G10" i="1"/>
  <c r="H10" i="1"/>
  <c r="I10" i="1"/>
  <c r="K10" i="1"/>
  <c r="M10" i="1" s="1"/>
  <c r="F11" i="1"/>
  <c r="G11" i="1"/>
  <c r="H11" i="1"/>
  <c r="I11" i="1"/>
  <c r="K11" i="1"/>
  <c r="M11" i="1" s="1"/>
  <c r="F12" i="1"/>
  <c r="G12" i="1"/>
  <c r="H12" i="1"/>
  <c r="I12" i="1"/>
  <c r="K12" i="1"/>
  <c r="M12" i="1" s="1"/>
  <c r="F13" i="1"/>
  <c r="G13" i="1"/>
  <c r="H13" i="1"/>
  <c r="I13" i="1"/>
  <c r="K13" i="1"/>
  <c r="M13" i="1" s="1"/>
  <c r="F14" i="1"/>
  <c r="G14" i="1"/>
  <c r="H14" i="1"/>
  <c r="I14" i="1"/>
  <c r="K14" i="1"/>
  <c r="M14" i="1" s="1"/>
  <c r="F15" i="1"/>
  <c r="G15" i="1"/>
  <c r="H15" i="1"/>
  <c r="I15" i="1"/>
  <c r="K15" i="1"/>
  <c r="M15" i="1" s="1"/>
  <c r="F16" i="1"/>
  <c r="G16" i="1"/>
  <c r="H16" i="1"/>
  <c r="I16" i="1"/>
  <c r="K16" i="1"/>
  <c r="M16" i="1" s="1"/>
  <c r="F17" i="1"/>
  <c r="G17" i="1"/>
  <c r="H17" i="1"/>
  <c r="I17" i="1"/>
  <c r="K17" i="1"/>
  <c r="M17" i="1" s="1"/>
  <c r="F18" i="1"/>
  <c r="G18" i="1"/>
  <c r="H18" i="1"/>
  <c r="I18" i="1"/>
  <c r="K18" i="1"/>
  <c r="M18" i="1" s="1"/>
  <c r="F19" i="1"/>
  <c r="G19" i="1"/>
  <c r="H19" i="1"/>
  <c r="I19" i="1"/>
  <c r="K19" i="1"/>
  <c r="M19" i="1" s="1"/>
  <c r="F20" i="1"/>
  <c r="G20" i="1"/>
  <c r="H20" i="1"/>
  <c r="I20" i="1"/>
  <c r="K20" i="1"/>
  <c r="M20" i="1" s="1"/>
  <c r="F21" i="1"/>
  <c r="G21" i="1"/>
  <c r="H21" i="1"/>
  <c r="I21" i="1"/>
  <c r="K21" i="1"/>
  <c r="M21" i="1" s="1"/>
  <c r="F22" i="1"/>
  <c r="G22" i="1"/>
  <c r="H22" i="1"/>
  <c r="I22" i="1"/>
  <c r="K22" i="1"/>
  <c r="M22" i="1" s="1"/>
  <c r="F23" i="1"/>
  <c r="G23" i="1"/>
  <c r="H23" i="1"/>
  <c r="I23" i="1"/>
  <c r="K23" i="1"/>
  <c r="M23" i="1" s="1"/>
  <c r="F24" i="1"/>
  <c r="G24" i="1"/>
  <c r="H24" i="1"/>
  <c r="I24" i="1"/>
  <c r="K24" i="1"/>
  <c r="M24" i="1" s="1"/>
  <c r="F25" i="1"/>
  <c r="G25" i="1"/>
  <c r="H25" i="1"/>
  <c r="I25" i="1"/>
  <c r="K25" i="1"/>
  <c r="M25" i="1" s="1"/>
  <c r="F26" i="1"/>
  <c r="G26" i="1"/>
  <c r="H26" i="1"/>
  <c r="I26" i="1"/>
  <c r="K26" i="1"/>
  <c r="M26" i="1" s="1"/>
  <c r="F27" i="1"/>
  <c r="G27" i="1"/>
  <c r="H27" i="1"/>
  <c r="I27" i="1"/>
  <c r="K27" i="1"/>
  <c r="M27" i="1" s="1"/>
  <c r="F28" i="1"/>
  <c r="G28" i="1"/>
  <c r="H28" i="1"/>
  <c r="I28" i="1"/>
  <c r="K28" i="1"/>
  <c r="M28" i="1" s="1"/>
  <c r="F29" i="1"/>
  <c r="G29" i="1"/>
  <c r="H29" i="1"/>
  <c r="I29" i="1"/>
  <c r="K29" i="1"/>
  <c r="M29" i="1" s="1"/>
  <c r="F30" i="1"/>
  <c r="G30" i="1"/>
  <c r="H30" i="1"/>
  <c r="I30" i="1"/>
  <c r="K30" i="1"/>
  <c r="M30" i="1" s="1"/>
  <c r="F4" i="1"/>
  <c r="I4" i="1"/>
  <c r="H4" i="1"/>
  <c r="G4" i="1"/>
  <c r="K4" i="1"/>
  <c r="D7" i="3" l="1"/>
  <c r="D13" i="3" s="1"/>
  <c r="M9" i="1"/>
  <c r="C9" i="3"/>
  <c r="C11" i="3" s="1"/>
  <c r="C13" i="3" s="1"/>
  <c r="D15" i="3" s="1"/>
</calcChain>
</file>

<file path=xl/sharedStrings.xml><?xml version="1.0" encoding="utf-8"?>
<sst xmlns="http://schemas.openxmlformats.org/spreadsheetml/2006/main" count="1092" uniqueCount="166">
  <si>
    <t>Run_ID</t>
  </si>
  <si>
    <t>Condition</t>
  </si>
  <si>
    <t>Time_Period</t>
  </si>
  <si>
    <t>Zone</t>
  </si>
  <si>
    <t>ID</t>
  </si>
  <si>
    <t>Name</t>
  </si>
  <si>
    <t>Output</t>
  </si>
  <si>
    <t>Capability</t>
  </si>
  <si>
    <t>Capacity</t>
  </si>
  <si>
    <t>Nameplate_Capacity</t>
  </si>
  <si>
    <t>Minimum_Capacity</t>
  </si>
  <si>
    <t>Dispatch_Cost</t>
  </si>
  <si>
    <t>Incr_Cost</t>
  </si>
  <si>
    <t>Full_Load_Cost</t>
  </si>
  <si>
    <t>Full_Load_Heat_Rate</t>
  </si>
  <si>
    <t>Net_Heat_Rate</t>
  </si>
  <si>
    <t>Incr_Heat_Rate</t>
  </si>
  <si>
    <t>Revenue</t>
  </si>
  <si>
    <t>Energy_Revenue</t>
  </si>
  <si>
    <t>Capacity_Revenue</t>
  </si>
  <si>
    <t>Ancillary_Revenue</t>
  </si>
  <si>
    <t>Peak_Capacity</t>
  </si>
  <si>
    <t>Peak_Credit</t>
  </si>
  <si>
    <t>Uplift_Revenue</t>
  </si>
  <si>
    <t>Net_Cost</t>
  </si>
  <si>
    <t>Fixed_Cost</t>
  </si>
  <si>
    <t>Fixed_Cost_Base</t>
  </si>
  <si>
    <t>Fixed_Cost_Aux1</t>
  </si>
  <si>
    <t>Fixed_Cost_Aux2</t>
  </si>
  <si>
    <t>Variable_OM_Cost</t>
  </si>
  <si>
    <t>Variable_OM_Cost_Base</t>
  </si>
  <si>
    <t>Variable_OM_Cost_Aux1</t>
  </si>
  <si>
    <t>Variable_OM_Cost_Aux2</t>
  </si>
  <si>
    <t>Total_Emission_Cost</t>
  </si>
  <si>
    <t>Value</t>
  </si>
  <si>
    <t>Fuel_Cost</t>
  </si>
  <si>
    <t>Total_Fuel_Cost</t>
  </si>
  <si>
    <t>Fuel_Usage</t>
  </si>
  <si>
    <t>Primary_Fuel</t>
  </si>
  <si>
    <t>Primary_Fuel_Usage</t>
  </si>
  <si>
    <t>Fuel_Limit</t>
  </si>
  <si>
    <t>Sec_Fuel</t>
  </si>
  <si>
    <t>Secondary_Fuel_Usage</t>
  </si>
  <si>
    <t>Secondary_Fuel_Limit</t>
  </si>
  <si>
    <t>Output_MWH</t>
  </si>
  <si>
    <t>Output_MWH_Primary</t>
  </si>
  <si>
    <t>Output_MWH_Secondary</t>
  </si>
  <si>
    <t>Generation_MWh</t>
  </si>
  <si>
    <t>Stored_MWh</t>
  </si>
  <si>
    <t>Storage_Contents</t>
  </si>
  <si>
    <t>Percent_Marginal</t>
  </si>
  <si>
    <t>Percent_Committed</t>
  </si>
  <si>
    <t>CO_Capability_Reduct</t>
  </si>
  <si>
    <t>Startup_Cost</t>
  </si>
  <si>
    <t>Startups</t>
  </si>
  <si>
    <t>Used_For_Op_Reserve</t>
  </si>
  <si>
    <t>Capacity_Factor</t>
  </si>
  <si>
    <t>Value_MWh</t>
  </si>
  <si>
    <t>Energy_Revenue_MWh</t>
  </si>
  <si>
    <t>Total_Cost_MWh</t>
  </si>
  <si>
    <t>Total_Hours_Run</t>
  </si>
  <si>
    <t>Beg_Date</t>
  </si>
  <si>
    <t>End_Date</t>
  </si>
  <si>
    <t>In_System</t>
  </si>
  <si>
    <t>Spin_Reserve</t>
  </si>
  <si>
    <t>Spin_Reserve_Revenue</t>
  </si>
  <si>
    <t>Non_Spin_Reserve</t>
  </si>
  <si>
    <t>Non_Spin_Reserve_Revenue</t>
  </si>
  <si>
    <t>Input_Spin_Reserve</t>
  </si>
  <si>
    <t>Input_Spin_Reserve_Revenue</t>
  </si>
  <si>
    <t>Constraint_Shadow</t>
  </si>
  <si>
    <t>Active_Constraints</t>
  </si>
  <si>
    <t>Forced_Outage</t>
  </si>
  <si>
    <t>Maint_Outage</t>
  </si>
  <si>
    <t>Loss_Factor</t>
  </si>
  <si>
    <t>Non_Commit_Penalty</t>
  </si>
  <si>
    <t>Report_Level</t>
  </si>
  <si>
    <t>nSegment</t>
  </si>
  <si>
    <t>Dispatch_Segment</t>
  </si>
  <si>
    <t>Report_Year</t>
  </si>
  <si>
    <t>Report_Month</t>
  </si>
  <si>
    <t>Report_Day</t>
  </si>
  <si>
    <t>Report_Hour</t>
  </si>
  <si>
    <t>LT_Iteration</t>
  </si>
  <si>
    <t>Risk_Iteration</t>
  </si>
  <si>
    <t>Pool</t>
  </si>
  <si>
    <t>Study_Info</t>
  </si>
  <si>
    <t>Record_Number</t>
  </si>
  <si>
    <t>Build_Cost</t>
  </si>
  <si>
    <t>Storage_Inflow_Loss</t>
  </si>
  <si>
    <t>Scarcity_Revenue</t>
  </si>
  <si>
    <t>Fuel_Start_Costs</t>
  </si>
  <si>
    <t>Non_Fuel_Start_Costs</t>
  </si>
  <si>
    <t>Start_Fuel_Usage</t>
  </si>
  <si>
    <t>Capability_MWh</t>
  </si>
  <si>
    <t>Storage_Charging_Cost</t>
  </si>
  <si>
    <t>Total_Primary_Fuel_Cost</t>
  </si>
  <si>
    <t>Total_Secondary_Fuel_Cost</t>
  </si>
  <si>
    <t>MWa</t>
  </si>
  <si>
    <t>MW</t>
  </si>
  <si>
    <t>$/MWh</t>
  </si>
  <si>
    <t>Btu/kWh</t>
  </si>
  <si>
    <t>$/mmBtu</t>
  </si>
  <si>
    <t>mmBtu</t>
  </si>
  <si>
    <t>MWh</t>
  </si>
  <si>
    <t>Percent</t>
  </si>
  <si>
    <t>HR_Base_012221_CCCT n Recip SCC Calc</t>
  </si>
  <si>
    <t>Average</t>
  </si>
  <si>
    <t>PSE</t>
  </si>
  <si>
    <t>ANRN 6271</t>
  </si>
  <si>
    <t>New Resource 6271 from 21IRPCCCT_SCC Calc New CCCT + DF</t>
  </si>
  <si>
    <t>WECC-OR/WA/IDNorth NaturalGas-NonCycling</t>
  </si>
  <si>
    <t>Unit</t>
  </si>
  <si>
    <t>Nominal | 1/23/2021 2:31:55 PM</t>
  </si>
  <si>
    <t>Resource_Name</t>
  </si>
  <si>
    <t>Type</t>
  </si>
  <si>
    <t>Amount</t>
  </si>
  <si>
    <t>Cost</t>
  </si>
  <si>
    <t>Rate</t>
  </si>
  <si>
    <t>Ton</t>
  </si>
  <si>
    <t>lb/mmBtu</t>
  </si>
  <si>
    <t>CO2</t>
  </si>
  <si>
    <t>Capital</t>
  </si>
  <si>
    <t>Fuel</t>
  </si>
  <si>
    <t>FOM, VOM, Start-up</t>
  </si>
  <si>
    <t>Emissions (Tons)</t>
  </si>
  <si>
    <t>SCGHG ($/ton)</t>
  </si>
  <si>
    <t>HR_Final_SCC Dispatch LT and HR_Force CCCT</t>
  </si>
  <si>
    <t>ANRN 1335</t>
  </si>
  <si>
    <t>New Resource 1335 from 21IRPCCCT New CCCT + DF</t>
  </si>
  <si>
    <t>Nominal | 12/1/2021 8:38:18 AM</t>
  </si>
  <si>
    <t>SCGHG (Nominal $/ton)</t>
  </si>
  <si>
    <t>All costs in ($000)</t>
  </si>
  <si>
    <t>Emissions Cost</t>
  </si>
  <si>
    <t>Emission Cost</t>
  </si>
  <si>
    <t>Fuel Cost ($000)</t>
  </si>
  <si>
    <t>SCGHG as planning Adder</t>
  </si>
  <si>
    <t>SCGHG as dispatch Cost</t>
  </si>
  <si>
    <t>Emissions (tons)</t>
  </si>
  <si>
    <t>Total Cost of Emissions</t>
  </si>
  <si>
    <t>Total Cost of operations</t>
  </si>
  <si>
    <t>Operations + SCGHG</t>
  </si>
  <si>
    <t>Costs for a CCCT in 2026</t>
  </si>
  <si>
    <t>All other operating costs ($000)
(Operations &amp; Maintenance, start-up, fuel transport, etc)</t>
  </si>
  <si>
    <t>Underestimation of Cost using SCGHG as dispatch</t>
  </si>
  <si>
    <t>Note: this is one year costs for the year 2026 in Nominal $</t>
  </si>
  <si>
    <t>New Resource 181 from 21IRPFrame New Frame Peaker</t>
  </si>
  <si>
    <t>New Resource 6270 from 21IRPRecip_SCC Calc New Recip Peaker</t>
  </si>
  <si>
    <t>New Resource 91 from 21IRPFrame New Frame Peaker</t>
  </si>
  <si>
    <t>Name|</t>
  </si>
  <si>
    <t>Run_ID|</t>
  </si>
  <si>
    <t>Emissions amount in Short Tons</t>
  </si>
  <si>
    <t>Resource Year_Output MWh</t>
  </si>
  <si>
    <t>New Resource 111 from 21IRPFrame New Frame Peaker</t>
  </si>
  <si>
    <t>New Resource 151 from 21IRPFrame New Frame Peaker</t>
  </si>
  <si>
    <t>SCGHG as Planning Adder: MWh and Emissions</t>
  </si>
  <si>
    <t>SCGHG as Dispatch Costs: MWh and Emissions</t>
  </si>
  <si>
    <t>Existing NG</t>
  </si>
  <si>
    <t>Existing Coal</t>
  </si>
  <si>
    <t>Market Purchases</t>
  </si>
  <si>
    <t>Market Sales</t>
  </si>
  <si>
    <t>short tons/mwh</t>
  </si>
  <si>
    <t>Emission Rate</t>
  </si>
  <si>
    <t xml:space="preserve">Market Purchases* </t>
  </si>
  <si>
    <t>* Market Purchases (calculated as MWH x Emission Rate of 0.482 short tons per MWh)</t>
  </si>
  <si>
    <t>Market Purchases*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</si>
</sst>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6" fontId="0" fillId="0" borderId="0" xfId="0" applyNumberFormat="1"/>
    <xf numFmtId="14" fontId="0" fillId="0" borderId="0" xfId="0" applyNumberFormat="1"/>
    <xf numFmtId="0" fontId="0" fillId="0" borderId="1" xfId="0" applyBorder="1"/>
    <xf numFmtId="164" fontId="0" fillId="0" borderId="0" xfId="1" applyNumberFormat="1" applyFont="1"/>
    <xf numFmtId="0" fontId="0" fillId="0" borderId="0" xfId="0" applyBorder="1"/>
    <xf numFmtId="0" fontId="0" fillId="0" borderId="0" xfId="0" applyFill="1" applyBorder="1"/>
    <xf numFmtId="43" fontId="0" fillId="0" borderId="0" xfId="1" applyNumberFormat="1" applyFont="1"/>
    <xf numFmtId="0" fontId="0" fillId="0" borderId="0" xfId="0" applyAlignment="1">
      <alignment wrapText="1"/>
    </xf>
    <xf numFmtId="164" fontId="0" fillId="0" borderId="1" xfId="1" applyNumberFormat="1" applyFont="1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164" fontId="0" fillId="0" borderId="0" xfId="1" applyNumberFormat="1" applyFont="1" applyBorder="1"/>
    <xf numFmtId="164" fontId="0" fillId="0" borderId="0" xfId="0" applyNumberFormat="1"/>
    <xf numFmtId="0" fontId="2" fillId="0" borderId="0" xfId="0" applyFont="1"/>
    <xf numFmtId="0" fontId="3" fillId="0" borderId="0" xfId="0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6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17"/>
  <sheetViews>
    <sheetView tabSelected="1" workbookViewId="0">
      <selection activeCell="B3" sqref="B3"/>
    </sheetView>
  </sheetViews>
  <sheetFormatPr defaultRowHeight="15" x14ac:dyDescent="0.25"/>
  <cols>
    <col min="2" max="2" width="40.140625" bestFit="1" customWidth="1"/>
    <col min="3" max="4" width="18.7109375" customWidth="1"/>
    <col min="5" max="5" width="14.28515625" bestFit="1" customWidth="1"/>
  </cols>
  <sheetData>
    <row r="3" spans="2:5" x14ac:dyDescent="0.25">
      <c r="B3" t="s">
        <v>142</v>
      </c>
    </row>
    <row r="4" spans="2:5" ht="30" x14ac:dyDescent="0.25">
      <c r="C4" s="8" t="s">
        <v>136</v>
      </c>
      <c r="D4" s="8" t="s">
        <v>137</v>
      </c>
    </row>
    <row r="5" spans="2:5" x14ac:dyDescent="0.25">
      <c r="B5" t="s">
        <v>135</v>
      </c>
      <c r="C5" s="4">
        <f>'SCGHG as Adder'!H9*1000</f>
        <v>22406810</v>
      </c>
      <c r="D5" s="4">
        <f>'SCGHG as Dispatch Cost'!H9*1000</f>
        <v>10277183.6</v>
      </c>
    </row>
    <row r="6" spans="2:5" ht="45" x14ac:dyDescent="0.25">
      <c r="B6" s="10" t="s">
        <v>143</v>
      </c>
      <c r="C6" s="9">
        <f>'SCGHG as Adder'!I9*1000</f>
        <v>83172706.390000001</v>
      </c>
      <c r="D6" s="9">
        <f>'SCGHG as Dispatch Cost'!I9*1000</f>
        <v>78799839</v>
      </c>
    </row>
    <row r="7" spans="2:5" x14ac:dyDescent="0.25">
      <c r="B7" s="11" t="s">
        <v>140</v>
      </c>
      <c r="C7" s="12">
        <f>SUM(C5:C6)</f>
        <v>105579516.39</v>
      </c>
      <c r="D7" s="12">
        <f>SUM(D5:D6)</f>
        <v>89077022.599999994</v>
      </c>
    </row>
    <row r="8" spans="2:5" x14ac:dyDescent="0.25">
      <c r="C8" s="4"/>
    </row>
    <row r="9" spans="2:5" x14ac:dyDescent="0.25">
      <c r="B9" t="s">
        <v>138</v>
      </c>
      <c r="C9" s="4">
        <f>'SCGHG as Adder'!K9</f>
        <v>637919.9</v>
      </c>
      <c r="D9" s="4">
        <f>'SCGHG as Dispatch Cost'!K9</f>
        <v>272454.8</v>
      </c>
    </row>
    <row r="10" spans="2:5" x14ac:dyDescent="0.25">
      <c r="B10" s="3" t="s">
        <v>126</v>
      </c>
      <c r="C10" s="9">
        <f>'SCGHG as Adder'!L9</f>
        <v>89.170755275397042</v>
      </c>
      <c r="D10" s="9">
        <f>C10</f>
        <v>89.170755275397042</v>
      </c>
    </row>
    <row r="11" spans="2:5" x14ac:dyDescent="0.25">
      <c r="B11" t="s">
        <v>139</v>
      </c>
      <c r="C11" s="4">
        <f>C9*C10</f>
        <v>56883799.288205758</v>
      </c>
      <c r="D11" s="4">
        <f>D9*D10</f>
        <v>24295000.294407245</v>
      </c>
      <c r="E11" s="4"/>
    </row>
    <row r="13" spans="2:5" x14ac:dyDescent="0.25">
      <c r="B13" t="s">
        <v>141</v>
      </c>
      <c r="C13" s="13">
        <f>C7+C11</f>
        <v>162463315.67820576</v>
      </c>
      <c r="D13" s="13">
        <f>D7+D11</f>
        <v>113372022.89440724</v>
      </c>
    </row>
    <row r="15" spans="2:5" x14ac:dyDescent="0.25">
      <c r="B15" t="s">
        <v>144</v>
      </c>
      <c r="D15" s="13">
        <f>C13-D13</f>
        <v>49091292.783798516</v>
      </c>
    </row>
    <row r="17" spans="2:2" x14ac:dyDescent="0.25">
      <c r="B17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N30"/>
  <sheetViews>
    <sheetView workbookViewId="0">
      <selection activeCell="C34" sqref="C34"/>
    </sheetView>
  </sheetViews>
  <sheetFormatPr defaultRowHeight="15" x14ac:dyDescent="0.25"/>
  <cols>
    <col min="5" max="5" width="10.7109375" bestFit="1" customWidth="1"/>
    <col min="6" max="6" width="10.7109375" customWidth="1"/>
    <col min="7" max="9" width="10.5703125" bestFit="1" customWidth="1"/>
    <col min="11" max="11" width="11.5703125" bestFit="1" customWidth="1"/>
    <col min="12" max="13" width="11.5703125" customWidth="1"/>
    <col min="17" max="35" width="15.140625" customWidth="1"/>
    <col min="36" max="36" width="19.7109375" customWidth="1"/>
    <col min="37" max="37" width="19" customWidth="1"/>
    <col min="38" max="38" width="17" customWidth="1"/>
    <col min="39" max="45" width="15.140625" customWidth="1"/>
  </cols>
  <sheetData>
    <row r="2" spans="1:11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G2" t="s">
        <v>132</v>
      </c>
      <c r="O2" t="s">
        <v>5</v>
      </c>
      <c r="P2" t="s">
        <v>6</v>
      </c>
      <c r="Q2" t="s">
        <v>7</v>
      </c>
      <c r="R2" t="s">
        <v>8</v>
      </c>
      <c r="S2" t="s">
        <v>9</v>
      </c>
      <c r="T2" t="s">
        <v>10</v>
      </c>
      <c r="U2" t="s">
        <v>11</v>
      </c>
      <c r="V2" t="s">
        <v>12</v>
      </c>
      <c r="W2" t="s">
        <v>13</v>
      </c>
      <c r="X2" t="s">
        <v>14</v>
      </c>
      <c r="Y2" t="s">
        <v>15</v>
      </c>
      <c r="Z2" t="s">
        <v>16</v>
      </c>
      <c r="AA2" t="s">
        <v>17</v>
      </c>
      <c r="AB2" t="s">
        <v>18</v>
      </c>
      <c r="AC2" t="s">
        <v>19</v>
      </c>
      <c r="AD2" t="s">
        <v>20</v>
      </c>
      <c r="AE2" t="s">
        <v>21</v>
      </c>
      <c r="AF2" t="s">
        <v>22</v>
      </c>
      <c r="AG2" t="s">
        <v>23</v>
      </c>
      <c r="AH2" t="s">
        <v>24</v>
      </c>
      <c r="AI2" t="s">
        <v>25</v>
      </c>
      <c r="AJ2" t="s">
        <v>26</v>
      </c>
      <c r="AK2" t="s">
        <v>27</v>
      </c>
      <c r="AL2" t="s">
        <v>28</v>
      </c>
      <c r="AM2" t="s">
        <v>29</v>
      </c>
      <c r="AN2" t="s">
        <v>30</v>
      </c>
      <c r="AO2" t="s">
        <v>31</v>
      </c>
      <c r="AP2" t="s">
        <v>32</v>
      </c>
      <c r="AQ2" t="s">
        <v>33</v>
      </c>
      <c r="AR2" t="s">
        <v>34</v>
      </c>
      <c r="AS2" t="s">
        <v>35</v>
      </c>
      <c r="AT2" t="s">
        <v>36</v>
      </c>
      <c r="AU2" t="s">
        <v>37</v>
      </c>
      <c r="AV2" t="s">
        <v>38</v>
      </c>
      <c r="AW2" t="s">
        <v>39</v>
      </c>
      <c r="AX2" t="s">
        <v>40</v>
      </c>
      <c r="AY2" t="s">
        <v>41</v>
      </c>
      <c r="AZ2" t="s">
        <v>42</v>
      </c>
      <c r="BA2" t="s">
        <v>43</v>
      </c>
      <c r="BB2" t="s">
        <v>44</v>
      </c>
      <c r="BC2" t="s">
        <v>45</v>
      </c>
      <c r="BD2" t="s">
        <v>46</v>
      </c>
      <c r="BE2" t="s">
        <v>47</v>
      </c>
      <c r="BF2" t="s">
        <v>48</v>
      </c>
      <c r="BG2" t="s">
        <v>49</v>
      </c>
      <c r="BH2" t="s">
        <v>50</v>
      </c>
      <c r="BI2" t="s">
        <v>51</v>
      </c>
      <c r="BJ2" t="s">
        <v>52</v>
      </c>
      <c r="BK2" t="s">
        <v>53</v>
      </c>
      <c r="BL2" t="s">
        <v>54</v>
      </c>
      <c r="BM2" t="s">
        <v>55</v>
      </c>
      <c r="BN2" t="s">
        <v>56</v>
      </c>
      <c r="BO2" t="s">
        <v>57</v>
      </c>
      <c r="BP2" t="s">
        <v>58</v>
      </c>
      <c r="BQ2" t="s">
        <v>59</v>
      </c>
      <c r="BR2" t="s">
        <v>60</v>
      </c>
      <c r="BS2" t="s">
        <v>61</v>
      </c>
      <c r="BT2" t="s">
        <v>62</v>
      </c>
      <c r="BU2" t="s">
        <v>63</v>
      </c>
      <c r="BV2" t="s">
        <v>64</v>
      </c>
      <c r="BW2" t="s">
        <v>65</v>
      </c>
      <c r="BX2" t="s">
        <v>66</v>
      </c>
      <c r="BY2" t="s">
        <v>67</v>
      </c>
      <c r="BZ2" t="s">
        <v>68</v>
      </c>
      <c r="CA2" t="s">
        <v>69</v>
      </c>
      <c r="CB2" t="s">
        <v>70</v>
      </c>
      <c r="CC2" t="s">
        <v>71</v>
      </c>
      <c r="CD2" t="s">
        <v>72</v>
      </c>
      <c r="CE2" t="s">
        <v>73</v>
      </c>
      <c r="CF2" t="s">
        <v>74</v>
      </c>
      <c r="CG2" t="s">
        <v>75</v>
      </c>
      <c r="CH2" t="s">
        <v>76</v>
      </c>
      <c r="CI2" t="s">
        <v>77</v>
      </c>
      <c r="CJ2" t="s">
        <v>78</v>
      </c>
      <c r="CK2" t="s">
        <v>79</v>
      </c>
      <c r="CL2" t="s">
        <v>80</v>
      </c>
      <c r="CM2" t="s">
        <v>81</v>
      </c>
      <c r="CN2" t="s">
        <v>82</v>
      </c>
      <c r="CO2" t="s">
        <v>83</v>
      </c>
      <c r="CP2" t="s">
        <v>84</v>
      </c>
      <c r="CQ2" t="s">
        <v>85</v>
      </c>
      <c r="CR2" t="s">
        <v>86</v>
      </c>
      <c r="CS2" t="s">
        <v>87</v>
      </c>
      <c r="CT2" t="s">
        <v>88</v>
      </c>
      <c r="CU2" t="s">
        <v>89</v>
      </c>
      <c r="CV2" t="s">
        <v>90</v>
      </c>
      <c r="CW2" t="s">
        <v>91</v>
      </c>
      <c r="CX2" t="s">
        <v>92</v>
      </c>
      <c r="CY2" t="s">
        <v>93</v>
      </c>
      <c r="CZ2" t="s">
        <v>94</v>
      </c>
      <c r="DA2" t="s">
        <v>95</v>
      </c>
      <c r="DB2" t="s">
        <v>96</v>
      </c>
      <c r="DC2" t="s">
        <v>97</v>
      </c>
      <c r="DF2" t="s">
        <v>0</v>
      </c>
      <c r="DG2" t="s">
        <v>2</v>
      </c>
      <c r="DH2" t="s">
        <v>1</v>
      </c>
      <c r="DI2" t="s">
        <v>4</v>
      </c>
      <c r="DJ2" t="s">
        <v>114</v>
      </c>
      <c r="DK2" t="s">
        <v>115</v>
      </c>
      <c r="DL2" t="s">
        <v>116</v>
      </c>
      <c r="DM2" t="s">
        <v>117</v>
      </c>
      <c r="DN2" t="s">
        <v>118</v>
      </c>
    </row>
    <row r="3" spans="1:118" x14ac:dyDescent="0.25">
      <c r="F3" t="s">
        <v>8</v>
      </c>
      <c r="G3" s="3" t="s">
        <v>122</v>
      </c>
      <c r="H3" s="3" t="s">
        <v>123</v>
      </c>
      <c r="I3" s="3" t="s">
        <v>124</v>
      </c>
      <c r="J3" s="3"/>
      <c r="K3" s="3" t="s">
        <v>125</v>
      </c>
      <c r="L3" s="6" t="s">
        <v>131</v>
      </c>
      <c r="M3" s="6" t="s">
        <v>133</v>
      </c>
      <c r="P3" t="s">
        <v>98</v>
      </c>
      <c r="Q3" t="s">
        <v>98</v>
      </c>
      <c r="R3" t="s">
        <v>99</v>
      </c>
      <c r="S3" t="s">
        <v>99</v>
      </c>
      <c r="T3" t="s">
        <v>99</v>
      </c>
      <c r="U3" t="s">
        <v>100</v>
      </c>
      <c r="V3" t="s">
        <v>100</v>
      </c>
      <c r="W3" t="s">
        <v>100</v>
      </c>
      <c r="X3" t="s">
        <v>101</v>
      </c>
      <c r="Y3" t="s">
        <v>101</v>
      </c>
      <c r="Z3" t="s">
        <v>101</v>
      </c>
      <c r="AA3" s="1">
        <v>0</v>
      </c>
      <c r="AB3" s="1">
        <v>0</v>
      </c>
      <c r="AC3" s="1">
        <v>0</v>
      </c>
      <c r="AD3" s="1">
        <v>0</v>
      </c>
      <c r="AE3" t="s">
        <v>99</v>
      </c>
      <c r="AG3" s="1">
        <v>0</v>
      </c>
      <c r="AH3" t="s">
        <v>100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t="s">
        <v>102</v>
      </c>
      <c r="AT3" s="1">
        <v>0</v>
      </c>
      <c r="AU3" t="s">
        <v>103</v>
      </c>
      <c r="AW3" t="s">
        <v>103</v>
      </c>
      <c r="AX3" t="s">
        <v>103</v>
      </c>
      <c r="AZ3" t="s">
        <v>103</v>
      </c>
      <c r="BA3" t="s">
        <v>103</v>
      </c>
      <c r="BB3" t="s">
        <v>104</v>
      </c>
      <c r="BC3" t="s">
        <v>104</v>
      </c>
      <c r="BD3" t="s">
        <v>104</v>
      </c>
      <c r="BG3" t="s">
        <v>104</v>
      </c>
      <c r="BJ3" t="s">
        <v>98</v>
      </c>
      <c r="BK3" s="1">
        <v>0</v>
      </c>
      <c r="BM3" t="s">
        <v>98</v>
      </c>
      <c r="BO3" t="s">
        <v>100</v>
      </c>
      <c r="BP3" t="s">
        <v>100</v>
      </c>
      <c r="BQ3" t="s">
        <v>100</v>
      </c>
      <c r="BV3" t="s">
        <v>98</v>
      </c>
      <c r="BW3" s="1">
        <v>0</v>
      </c>
      <c r="BX3" t="s">
        <v>98</v>
      </c>
      <c r="BY3" s="1">
        <v>0</v>
      </c>
      <c r="BZ3" t="s">
        <v>98</v>
      </c>
      <c r="CA3" s="1">
        <v>0</v>
      </c>
      <c r="CB3" t="s">
        <v>100</v>
      </c>
      <c r="CD3" t="s">
        <v>98</v>
      </c>
      <c r="CE3" t="s">
        <v>98</v>
      </c>
      <c r="CF3" t="s">
        <v>105</v>
      </c>
      <c r="CG3" t="s">
        <v>100</v>
      </c>
      <c r="CT3" s="1">
        <v>0</v>
      </c>
      <c r="CV3" s="1">
        <v>0</v>
      </c>
      <c r="CW3" s="1">
        <v>0</v>
      </c>
      <c r="CX3" s="1">
        <v>0</v>
      </c>
      <c r="CY3" t="s">
        <v>103</v>
      </c>
      <c r="CZ3" t="s">
        <v>104</v>
      </c>
      <c r="DA3" s="1">
        <v>0</v>
      </c>
      <c r="DB3" s="1">
        <v>0</v>
      </c>
      <c r="DC3" s="1">
        <v>0</v>
      </c>
      <c r="DL3" t="s">
        <v>119</v>
      </c>
      <c r="DM3" s="1">
        <v>0</v>
      </c>
      <c r="DN3" t="s">
        <v>120</v>
      </c>
    </row>
    <row r="4" spans="1:118" x14ac:dyDescent="0.25">
      <c r="A4" t="s">
        <v>106</v>
      </c>
      <c r="B4" t="s">
        <v>107</v>
      </c>
      <c r="C4">
        <v>2021</v>
      </c>
      <c r="D4" t="s">
        <v>108</v>
      </c>
      <c r="E4" t="s">
        <v>109</v>
      </c>
      <c r="F4" s="4">
        <f>AE4</f>
        <v>0</v>
      </c>
      <c r="G4" s="4">
        <f>AK4</f>
        <v>0</v>
      </c>
      <c r="H4" s="4">
        <f>AT4</f>
        <v>0</v>
      </c>
      <c r="I4" s="4">
        <f>AI4+AM4+BK4</f>
        <v>0</v>
      </c>
      <c r="J4" s="4"/>
      <c r="K4" s="4">
        <f>DL4</f>
        <v>0</v>
      </c>
      <c r="L4" s="7">
        <v>71.960567042187435</v>
      </c>
      <c r="M4" s="4"/>
      <c r="O4" t="s">
        <v>110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1</v>
      </c>
      <c r="AG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 t="s">
        <v>111</v>
      </c>
      <c r="AW4">
        <v>0</v>
      </c>
      <c r="AX4">
        <v>-1</v>
      </c>
      <c r="AZ4">
        <v>0</v>
      </c>
      <c r="BA4">
        <v>-1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R4">
        <v>0</v>
      </c>
      <c r="BS4" s="2">
        <v>46023</v>
      </c>
      <c r="BT4" s="2">
        <v>56979</v>
      </c>
      <c r="BU4" t="b">
        <v>1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D4">
        <v>0</v>
      </c>
      <c r="CE4">
        <v>0</v>
      </c>
      <c r="CF4">
        <v>0</v>
      </c>
      <c r="CG4">
        <v>0</v>
      </c>
      <c r="CH4" t="s">
        <v>112</v>
      </c>
      <c r="CI4">
        <v>2</v>
      </c>
      <c r="CK4">
        <v>2021</v>
      </c>
      <c r="CO4">
        <v>0</v>
      </c>
      <c r="CP4">
        <v>1</v>
      </c>
      <c r="CR4" t="s">
        <v>113</v>
      </c>
      <c r="CS4">
        <v>169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F4" t="s">
        <v>106</v>
      </c>
      <c r="DG4">
        <v>2021</v>
      </c>
      <c r="DH4" t="s">
        <v>107</v>
      </c>
      <c r="DI4" t="s">
        <v>109</v>
      </c>
      <c r="DJ4" t="s">
        <v>110</v>
      </c>
      <c r="DK4" t="s">
        <v>121</v>
      </c>
      <c r="DL4">
        <v>0</v>
      </c>
      <c r="DM4">
        <v>0</v>
      </c>
      <c r="DN4">
        <v>141</v>
      </c>
    </row>
    <row r="5" spans="1:118" x14ac:dyDescent="0.25">
      <c r="A5" t="s">
        <v>106</v>
      </c>
      <c r="B5" t="s">
        <v>107</v>
      </c>
      <c r="C5">
        <v>2022</v>
      </c>
      <c r="D5" t="s">
        <v>108</v>
      </c>
      <c r="E5" t="s">
        <v>109</v>
      </c>
      <c r="F5" s="4">
        <f t="shared" ref="F5:F30" si="0">AE5</f>
        <v>0</v>
      </c>
      <c r="G5" s="4">
        <f t="shared" ref="G5:G30" si="1">AK5</f>
        <v>0</v>
      </c>
      <c r="H5" s="4">
        <f t="shared" ref="H5:H30" si="2">AT5</f>
        <v>0</v>
      </c>
      <c r="I5" s="4">
        <f t="shared" ref="I5:I30" si="3">AI5+AM5+BK5</f>
        <v>0</v>
      </c>
      <c r="J5" s="4"/>
      <c r="K5" s="4">
        <f t="shared" ref="K5:K30" si="4">DL5</f>
        <v>0</v>
      </c>
      <c r="L5" s="7">
        <v>74.930368221706303</v>
      </c>
      <c r="M5" s="4"/>
      <c r="O5" t="s">
        <v>110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1</v>
      </c>
      <c r="AG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 t="s">
        <v>111</v>
      </c>
      <c r="AW5">
        <v>0</v>
      </c>
      <c r="AX5">
        <v>-1</v>
      </c>
      <c r="AZ5">
        <v>0</v>
      </c>
      <c r="BA5">
        <v>-1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R5">
        <v>0</v>
      </c>
      <c r="BS5" s="2">
        <v>46023</v>
      </c>
      <c r="BT5" s="2">
        <v>56979</v>
      </c>
      <c r="BU5" t="b">
        <v>1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D5">
        <v>0</v>
      </c>
      <c r="CE5">
        <v>0</v>
      </c>
      <c r="CF5">
        <v>0</v>
      </c>
      <c r="CG5">
        <v>0</v>
      </c>
      <c r="CH5" t="s">
        <v>112</v>
      </c>
      <c r="CI5">
        <v>2</v>
      </c>
      <c r="CK5">
        <v>2022</v>
      </c>
      <c r="CO5">
        <v>0</v>
      </c>
      <c r="CP5">
        <v>1</v>
      </c>
      <c r="CR5" t="s">
        <v>113</v>
      </c>
      <c r="CS5">
        <v>339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F5" t="s">
        <v>106</v>
      </c>
      <c r="DG5">
        <v>2022</v>
      </c>
      <c r="DH5" t="s">
        <v>107</v>
      </c>
      <c r="DI5" t="s">
        <v>109</v>
      </c>
      <c r="DJ5" t="s">
        <v>110</v>
      </c>
      <c r="DK5" t="s">
        <v>121</v>
      </c>
      <c r="DL5">
        <v>0</v>
      </c>
      <c r="DM5">
        <v>0</v>
      </c>
      <c r="DN5">
        <v>141</v>
      </c>
    </row>
    <row r="6" spans="1:118" x14ac:dyDescent="0.25">
      <c r="A6" t="s">
        <v>106</v>
      </c>
      <c r="B6" t="s">
        <v>107</v>
      </c>
      <c r="C6">
        <v>2023</v>
      </c>
      <c r="D6" t="s">
        <v>108</v>
      </c>
      <c r="E6" t="s">
        <v>109</v>
      </c>
      <c r="F6" s="4">
        <f t="shared" si="0"/>
        <v>0</v>
      </c>
      <c r="G6" s="4">
        <f t="shared" si="1"/>
        <v>0</v>
      </c>
      <c r="H6" s="4">
        <f t="shared" si="2"/>
        <v>0</v>
      </c>
      <c r="I6" s="4">
        <f t="shared" si="3"/>
        <v>0</v>
      </c>
      <c r="J6" s="4"/>
      <c r="K6" s="4">
        <f t="shared" si="4"/>
        <v>0</v>
      </c>
      <c r="L6" s="7">
        <v>78.003684105799721</v>
      </c>
      <c r="M6" s="4"/>
      <c r="O6" t="s">
        <v>110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1</v>
      </c>
      <c r="AG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 t="s">
        <v>111</v>
      </c>
      <c r="AW6">
        <v>0</v>
      </c>
      <c r="AX6">
        <v>-1</v>
      </c>
      <c r="AZ6">
        <v>0</v>
      </c>
      <c r="BA6">
        <v>-1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R6">
        <v>0</v>
      </c>
      <c r="BS6" s="2">
        <v>46023</v>
      </c>
      <c r="BT6" s="2">
        <v>56979</v>
      </c>
      <c r="BU6" t="b">
        <v>1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D6">
        <v>0</v>
      </c>
      <c r="CE6">
        <v>0</v>
      </c>
      <c r="CF6">
        <v>0</v>
      </c>
      <c r="CG6">
        <v>0</v>
      </c>
      <c r="CH6" t="s">
        <v>112</v>
      </c>
      <c r="CI6">
        <v>2</v>
      </c>
      <c r="CK6">
        <v>2023</v>
      </c>
      <c r="CO6">
        <v>0</v>
      </c>
      <c r="CP6">
        <v>1</v>
      </c>
      <c r="CR6" t="s">
        <v>113</v>
      </c>
      <c r="CS6">
        <v>509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F6" t="s">
        <v>106</v>
      </c>
      <c r="DG6">
        <v>2023</v>
      </c>
      <c r="DH6" t="s">
        <v>107</v>
      </c>
      <c r="DI6" t="s">
        <v>109</v>
      </c>
      <c r="DJ6" t="s">
        <v>110</v>
      </c>
      <c r="DK6" t="s">
        <v>121</v>
      </c>
      <c r="DL6">
        <v>0</v>
      </c>
      <c r="DM6">
        <v>0</v>
      </c>
      <c r="DN6">
        <v>141</v>
      </c>
    </row>
    <row r="7" spans="1:118" x14ac:dyDescent="0.25">
      <c r="A7" t="s">
        <v>106</v>
      </c>
      <c r="B7" t="s">
        <v>107</v>
      </c>
      <c r="C7">
        <v>2024</v>
      </c>
      <c r="D7" t="s">
        <v>108</v>
      </c>
      <c r="E7" t="s">
        <v>109</v>
      </c>
      <c r="F7" s="4">
        <f t="shared" si="0"/>
        <v>0</v>
      </c>
      <c r="G7" s="4">
        <f t="shared" si="1"/>
        <v>0</v>
      </c>
      <c r="H7" s="4">
        <f t="shared" si="2"/>
        <v>0</v>
      </c>
      <c r="I7" s="4">
        <f t="shared" si="3"/>
        <v>0</v>
      </c>
      <c r="J7" s="4"/>
      <c r="K7" s="4">
        <f t="shared" si="4"/>
        <v>0</v>
      </c>
      <c r="L7" s="7">
        <v>81.183834303959244</v>
      </c>
      <c r="M7" s="4"/>
      <c r="O7" t="s">
        <v>110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1</v>
      </c>
      <c r="AG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 t="s">
        <v>111</v>
      </c>
      <c r="AW7">
        <v>0</v>
      </c>
      <c r="AX7">
        <v>-1</v>
      </c>
      <c r="AZ7">
        <v>0</v>
      </c>
      <c r="BA7">
        <v>-1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R7">
        <v>0</v>
      </c>
      <c r="BS7" s="2">
        <v>46023</v>
      </c>
      <c r="BT7" s="2">
        <v>56979</v>
      </c>
      <c r="BU7" t="b">
        <v>1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D7">
        <v>0</v>
      </c>
      <c r="CE7">
        <v>0</v>
      </c>
      <c r="CF7">
        <v>0</v>
      </c>
      <c r="CG7">
        <v>0</v>
      </c>
      <c r="CH7" t="s">
        <v>112</v>
      </c>
      <c r="CI7">
        <v>2</v>
      </c>
      <c r="CK7">
        <v>2024</v>
      </c>
      <c r="CO7">
        <v>0</v>
      </c>
      <c r="CP7">
        <v>1</v>
      </c>
      <c r="CR7" t="s">
        <v>113</v>
      </c>
      <c r="CS7">
        <v>679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F7" t="s">
        <v>106</v>
      </c>
      <c r="DG7">
        <v>2024</v>
      </c>
      <c r="DH7" t="s">
        <v>107</v>
      </c>
      <c r="DI7" t="s">
        <v>109</v>
      </c>
      <c r="DJ7" t="s">
        <v>110</v>
      </c>
      <c r="DK7" t="s">
        <v>121</v>
      </c>
      <c r="DL7">
        <v>0</v>
      </c>
      <c r="DM7">
        <v>0</v>
      </c>
      <c r="DN7">
        <v>141</v>
      </c>
    </row>
    <row r="8" spans="1:118" x14ac:dyDescent="0.25">
      <c r="A8" t="s">
        <v>106</v>
      </c>
      <c r="B8" t="s">
        <v>107</v>
      </c>
      <c r="C8">
        <v>2025</v>
      </c>
      <c r="D8" t="s">
        <v>108</v>
      </c>
      <c r="E8" t="s">
        <v>109</v>
      </c>
      <c r="F8" s="4">
        <f t="shared" si="0"/>
        <v>0</v>
      </c>
      <c r="G8" s="4">
        <f t="shared" si="1"/>
        <v>0</v>
      </c>
      <c r="H8" s="4">
        <f t="shared" si="2"/>
        <v>0</v>
      </c>
      <c r="I8" s="4">
        <f t="shared" si="3"/>
        <v>0</v>
      </c>
      <c r="J8" s="4"/>
      <c r="K8" s="4">
        <f t="shared" si="4"/>
        <v>0</v>
      </c>
      <c r="L8" s="7">
        <v>85.735049257362988</v>
      </c>
      <c r="M8" s="4"/>
      <c r="O8" t="s">
        <v>110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1</v>
      </c>
      <c r="AG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 t="s">
        <v>111</v>
      </c>
      <c r="AW8">
        <v>0</v>
      </c>
      <c r="AX8">
        <v>-1</v>
      </c>
      <c r="AZ8">
        <v>0</v>
      </c>
      <c r="BA8">
        <v>-1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R8">
        <v>0</v>
      </c>
      <c r="BS8" s="2">
        <v>46023</v>
      </c>
      <c r="BT8" s="2">
        <v>56979</v>
      </c>
      <c r="BU8" t="b">
        <v>1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D8">
        <v>0</v>
      </c>
      <c r="CE8">
        <v>0</v>
      </c>
      <c r="CF8">
        <v>0</v>
      </c>
      <c r="CG8">
        <v>0</v>
      </c>
      <c r="CH8" t="s">
        <v>112</v>
      </c>
      <c r="CI8">
        <v>2</v>
      </c>
      <c r="CK8">
        <v>2025</v>
      </c>
      <c r="CO8">
        <v>0</v>
      </c>
      <c r="CP8">
        <v>1</v>
      </c>
      <c r="CR8" t="s">
        <v>113</v>
      </c>
      <c r="CS8">
        <v>849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F8" t="s">
        <v>106</v>
      </c>
      <c r="DG8">
        <v>2025</v>
      </c>
      <c r="DH8" t="s">
        <v>107</v>
      </c>
      <c r="DI8" t="s">
        <v>109</v>
      </c>
      <c r="DJ8" t="s">
        <v>110</v>
      </c>
      <c r="DK8" t="s">
        <v>121</v>
      </c>
      <c r="DL8">
        <v>0</v>
      </c>
      <c r="DM8">
        <v>0</v>
      </c>
      <c r="DN8">
        <v>141</v>
      </c>
    </row>
    <row r="9" spans="1:118" x14ac:dyDescent="0.25">
      <c r="A9" t="s">
        <v>106</v>
      </c>
      <c r="B9" t="s">
        <v>107</v>
      </c>
      <c r="C9">
        <v>2026</v>
      </c>
      <c r="D9" t="s">
        <v>108</v>
      </c>
      <c r="E9" t="s">
        <v>109</v>
      </c>
      <c r="F9" s="4">
        <f t="shared" si="0"/>
        <v>367.2</v>
      </c>
      <c r="G9" s="4">
        <f t="shared" si="1"/>
        <v>60836.89</v>
      </c>
      <c r="H9" s="4">
        <f t="shared" si="2"/>
        <v>22406.81</v>
      </c>
      <c r="I9" s="4">
        <f t="shared" si="3"/>
        <v>83172.706390000007</v>
      </c>
      <c r="J9" s="4"/>
      <c r="K9" s="4">
        <f t="shared" si="4"/>
        <v>637919.9</v>
      </c>
      <c r="L9" s="7">
        <v>89.170755275397042</v>
      </c>
      <c r="M9" s="4">
        <f>(K9*L9)/1000</f>
        <v>56883.799288205759</v>
      </c>
      <c r="O9" t="s">
        <v>110</v>
      </c>
      <c r="P9">
        <v>152.609421</v>
      </c>
      <c r="Q9">
        <v>326.034424</v>
      </c>
      <c r="R9">
        <v>355</v>
      </c>
      <c r="S9">
        <v>355</v>
      </c>
      <c r="T9">
        <v>129.66587799999999</v>
      </c>
      <c r="U9">
        <v>27.7882061</v>
      </c>
      <c r="V9">
        <v>19.407386800000001</v>
      </c>
      <c r="W9">
        <v>20.65869</v>
      </c>
      <c r="X9">
        <v>6763.8770000000004</v>
      </c>
      <c r="Y9">
        <v>6768.4870000000001</v>
      </c>
      <c r="Z9">
        <v>6278.3990000000003</v>
      </c>
      <c r="AA9">
        <v>152861.67199999999</v>
      </c>
      <c r="AB9">
        <v>38302.14</v>
      </c>
      <c r="AC9">
        <v>114559.531</v>
      </c>
      <c r="AD9">
        <v>0</v>
      </c>
      <c r="AE9">
        <v>367.2</v>
      </c>
      <c r="AF9">
        <v>1.0343662499999999</v>
      </c>
      <c r="AG9">
        <v>0</v>
      </c>
      <c r="AH9">
        <v>20.618213699999998</v>
      </c>
      <c r="AI9">
        <v>76346.899999999994</v>
      </c>
      <c r="AJ9">
        <v>15510.006799999999</v>
      </c>
      <c r="AK9">
        <v>60836.89</v>
      </c>
      <c r="AL9">
        <v>0</v>
      </c>
      <c r="AM9">
        <v>5156.8227500000003</v>
      </c>
      <c r="AN9">
        <v>5156.8227500000003</v>
      </c>
      <c r="AO9">
        <v>0</v>
      </c>
      <c r="AP9">
        <v>0</v>
      </c>
      <c r="AQ9">
        <v>0</v>
      </c>
      <c r="AR9">
        <v>47282.16</v>
      </c>
      <c r="AS9">
        <v>2.4839704</v>
      </c>
      <c r="AT9">
        <v>22406.81</v>
      </c>
      <c r="AU9">
        <v>9048509</v>
      </c>
      <c r="AV9" t="s">
        <v>111</v>
      </c>
      <c r="AW9">
        <v>9048509</v>
      </c>
      <c r="AX9">
        <v>-1</v>
      </c>
      <c r="AZ9">
        <v>0</v>
      </c>
      <c r="BA9">
        <v>-1</v>
      </c>
      <c r="BB9">
        <v>1336858.5</v>
      </c>
      <c r="BC9">
        <v>1336858.5</v>
      </c>
      <c r="BD9">
        <v>0</v>
      </c>
      <c r="BE9">
        <v>1336858.5</v>
      </c>
      <c r="BF9">
        <v>0</v>
      </c>
      <c r="BG9">
        <v>0</v>
      </c>
      <c r="BH9">
        <v>9.4178090000000001</v>
      </c>
      <c r="BI9">
        <v>43.276256600000004</v>
      </c>
      <c r="BJ9">
        <v>0</v>
      </c>
      <c r="BK9">
        <v>1668.9836399999999</v>
      </c>
      <c r="BL9">
        <v>553</v>
      </c>
      <c r="BM9">
        <v>0</v>
      </c>
      <c r="BN9">
        <v>0.42988569999999998</v>
      </c>
      <c r="BO9">
        <v>35.368110000000001</v>
      </c>
      <c r="BP9">
        <v>28.650856000000001</v>
      </c>
      <c r="BQ9">
        <v>78.975830000000002</v>
      </c>
      <c r="BR9">
        <v>4438</v>
      </c>
      <c r="BS9" s="2">
        <v>46023</v>
      </c>
      <c r="BT9" s="2">
        <v>56979</v>
      </c>
      <c r="BU9" t="b">
        <v>1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D9">
        <v>13.773999999999999</v>
      </c>
      <c r="CE9">
        <v>0</v>
      </c>
      <c r="CF9">
        <v>0</v>
      </c>
      <c r="CG9">
        <v>7.4104404400000004</v>
      </c>
      <c r="CH9" t="s">
        <v>112</v>
      </c>
      <c r="CI9">
        <v>2</v>
      </c>
      <c r="CK9">
        <v>2026</v>
      </c>
      <c r="CO9">
        <v>0</v>
      </c>
      <c r="CP9">
        <v>1</v>
      </c>
      <c r="CR9" t="s">
        <v>113</v>
      </c>
      <c r="CS9">
        <v>1019</v>
      </c>
      <c r="CT9">
        <v>0</v>
      </c>
      <c r="CU9">
        <v>0</v>
      </c>
      <c r="CV9">
        <v>0</v>
      </c>
      <c r="CW9">
        <v>1668.9836399999999</v>
      </c>
      <c r="CX9">
        <v>0</v>
      </c>
      <c r="CY9">
        <v>630171.1</v>
      </c>
      <c r="CZ9">
        <v>0</v>
      </c>
      <c r="DA9">
        <v>0</v>
      </c>
      <c r="DB9">
        <v>0</v>
      </c>
      <c r="DC9">
        <v>0</v>
      </c>
      <c r="DF9" t="s">
        <v>106</v>
      </c>
      <c r="DG9">
        <v>2026</v>
      </c>
      <c r="DH9" t="s">
        <v>107</v>
      </c>
      <c r="DI9" t="s">
        <v>109</v>
      </c>
      <c r="DJ9" t="s">
        <v>110</v>
      </c>
      <c r="DK9" t="s">
        <v>121</v>
      </c>
      <c r="DL9">
        <v>637919.9</v>
      </c>
      <c r="DM9">
        <v>0</v>
      </c>
      <c r="DN9">
        <v>141</v>
      </c>
    </row>
    <row r="10" spans="1:118" x14ac:dyDescent="0.25">
      <c r="A10" t="s">
        <v>106</v>
      </c>
      <c r="B10" t="s">
        <v>107</v>
      </c>
      <c r="C10">
        <v>2027</v>
      </c>
      <c r="D10" t="s">
        <v>108</v>
      </c>
      <c r="E10" t="s">
        <v>109</v>
      </c>
      <c r="F10" s="4">
        <f t="shared" si="0"/>
        <v>367.2</v>
      </c>
      <c r="G10" s="4">
        <f t="shared" si="1"/>
        <v>60642.035199999998</v>
      </c>
      <c r="H10" s="4">
        <f t="shared" si="2"/>
        <v>29199.79</v>
      </c>
      <c r="I10" s="4">
        <f t="shared" si="3"/>
        <v>81064.638679999989</v>
      </c>
      <c r="J10" s="4"/>
      <c r="K10" s="4">
        <f t="shared" si="4"/>
        <v>692308.9</v>
      </c>
      <c r="L10" s="7">
        <v>92.724662188546915</v>
      </c>
      <c r="M10" s="4">
        <f t="shared" ref="M10:M30" si="5">(K10*L10)/1000</f>
        <v>64194.10888262451</v>
      </c>
      <c r="O10" t="s">
        <v>110</v>
      </c>
      <c r="P10">
        <v>166.16636700000001</v>
      </c>
      <c r="Q10">
        <v>326.73559999999998</v>
      </c>
      <c r="R10">
        <v>355</v>
      </c>
      <c r="S10">
        <v>355</v>
      </c>
      <c r="T10">
        <v>129.66587799999999</v>
      </c>
      <c r="U10">
        <v>31.845808000000002</v>
      </c>
      <c r="V10">
        <v>22.296628999999999</v>
      </c>
      <c r="W10">
        <v>23.551822699999999</v>
      </c>
      <c r="X10">
        <v>6763.8770000000004</v>
      </c>
      <c r="Y10">
        <v>6746.2675799999997</v>
      </c>
      <c r="Z10">
        <v>6331.0956999999999</v>
      </c>
      <c r="AA10">
        <v>234832.21900000001</v>
      </c>
      <c r="AB10">
        <v>48276.226600000002</v>
      </c>
      <c r="AC10">
        <v>186555.984</v>
      </c>
      <c r="AD10">
        <v>0</v>
      </c>
      <c r="AE10">
        <v>367.2</v>
      </c>
      <c r="AF10">
        <v>1.0343662499999999</v>
      </c>
      <c r="AG10">
        <v>0</v>
      </c>
      <c r="AH10">
        <v>24.0139256</v>
      </c>
      <c r="AI10">
        <v>73510.37</v>
      </c>
      <c r="AJ10">
        <v>12868.3359</v>
      </c>
      <c r="AK10">
        <v>60642.035199999998</v>
      </c>
      <c r="AL10">
        <v>0</v>
      </c>
      <c r="AM10">
        <v>5755.2983400000003</v>
      </c>
      <c r="AN10">
        <v>5755.2983400000003</v>
      </c>
      <c r="AO10">
        <v>0</v>
      </c>
      <c r="AP10">
        <v>0</v>
      </c>
      <c r="AQ10">
        <v>0</v>
      </c>
      <c r="AR10">
        <v>124567.781</v>
      </c>
      <c r="AS10">
        <v>2.8974461599999999</v>
      </c>
      <c r="AT10">
        <v>29199.79</v>
      </c>
      <c r="AU10">
        <v>9819984</v>
      </c>
      <c r="AV10" t="s">
        <v>111</v>
      </c>
      <c r="AW10">
        <v>9819984</v>
      </c>
      <c r="AX10">
        <v>-1</v>
      </c>
      <c r="AZ10">
        <v>0</v>
      </c>
      <c r="BA10">
        <v>-1</v>
      </c>
      <c r="BB10">
        <v>1455617.38</v>
      </c>
      <c r="BC10">
        <v>1455617.38</v>
      </c>
      <c r="BD10">
        <v>0</v>
      </c>
      <c r="BE10">
        <v>1455617.38</v>
      </c>
      <c r="BF10">
        <v>0</v>
      </c>
      <c r="BG10">
        <v>0</v>
      </c>
      <c r="BH10">
        <v>8.8698630000000005</v>
      </c>
      <c r="BI10">
        <v>46.883560000000003</v>
      </c>
      <c r="BJ10">
        <v>0</v>
      </c>
      <c r="BK10">
        <v>1798.9703400000001</v>
      </c>
      <c r="BL10">
        <v>525</v>
      </c>
      <c r="BM10">
        <v>0</v>
      </c>
      <c r="BN10">
        <v>0.46807426200000002</v>
      </c>
      <c r="BO10">
        <v>85.577285799999999</v>
      </c>
      <c r="BP10">
        <v>33.165466299999999</v>
      </c>
      <c r="BQ10">
        <v>75.750969999999995</v>
      </c>
      <c r="BR10">
        <v>4722</v>
      </c>
      <c r="BS10" s="2">
        <v>46023</v>
      </c>
      <c r="BT10" s="2">
        <v>56979</v>
      </c>
      <c r="BU10" t="b">
        <v>1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D10">
        <v>13.773999999999999</v>
      </c>
      <c r="CE10">
        <v>0</v>
      </c>
      <c r="CF10">
        <v>0</v>
      </c>
      <c r="CG10">
        <v>8.4343380000000003</v>
      </c>
      <c r="CH10" t="s">
        <v>112</v>
      </c>
      <c r="CI10">
        <v>2</v>
      </c>
      <c r="CK10">
        <v>2027</v>
      </c>
      <c r="CO10">
        <v>0</v>
      </c>
      <c r="CP10">
        <v>1</v>
      </c>
      <c r="CR10" t="s">
        <v>113</v>
      </c>
      <c r="CS10">
        <v>1189</v>
      </c>
      <c r="CT10">
        <v>0</v>
      </c>
      <c r="CU10">
        <v>0</v>
      </c>
      <c r="CV10">
        <v>0</v>
      </c>
      <c r="CW10">
        <v>1798.9703400000001</v>
      </c>
      <c r="CX10">
        <v>0</v>
      </c>
      <c r="CY10">
        <v>598263.75</v>
      </c>
      <c r="CZ10">
        <v>0</v>
      </c>
      <c r="DA10">
        <v>0</v>
      </c>
      <c r="DB10">
        <v>0</v>
      </c>
      <c r="DC10">
        <v>0</v>
      </c>
      <c r="DF10" t="s">
        <v>106</v>
      </c>
      <c r="DG10">
        <v>2027</v>
      </c>
      <c r="DH10" t="s">
        <v>107</v>
      </c>
      <c r="DI10" t="s">
        <v>109</v>
      </c>
      <c r="DJ10" t="s">
        <v>110</v>
      </c>
      <c r="DK10" t="s">
        <v>121</v>
      </c>
      <c r="DL10">
        <v>692308.9</v>
      </c>
      <c r="DM10">
        <v>0</v>
      </c>
      <c r="DN10">
        <v>141</v>
      </c>
    </row>
    <row r="11" spans="1:118" x14ac:dyDescent="0.25">
      <c r="A11" t="s">
        <v>106</v>
      </c>
      <c r="B11" t="s">
        <v>107</v>
      </c>
      <c r="C11">
        <v>2028</v>
      </c>
      <c r="D11" t="s">
        <v>108</v>
      </c>
      <c r="E11" t="s">
        <v>109</v>
      </c>
      <c r="F11" s="4">
        <f t="shared" si="0"/>
        <v>367.2</v>
      </c>
      <c r="G11" s="4">
        <f t="shared" si="1"/>
        <v>60372.007799999999</v>
      </c>
      <c r="H11" s="4">
        <f t="shared" si="2"/>
        <v>30637.703099999999</v>
      </c>
      <c r="I11" s="4">
        <f t="shared" si="3"/>
        <v>78044.392659999998</v>
      </c>
      <c r="J11" s="4"/>
      <c r="K11" s="4">
        <f t="shared" si="4"/>
        <v>633981.5</v>
      </c>
      <c r="L11" s="7">
        <v>96.400532725307158</v>
      </c>
      <c r="M11" s="4">
        <f t="shared" si="5"/>
        <v>61116.154337989326</v>
      </c>
      <c r="O11" t="s">
        <v>110</v>
      </c>
      <c r="P11">
        <v>151.85115099999999</v>
      </c>
      <c r="Q11">
        <v>327.28018200000002</v>
      </c>
      <c r="R11">
        <v>355</v>
      </c>
      <c r="S11">
        <v>355</v>
      </c>
      <c r="T11">
        <v>129.66587799999999</v>
      </c>
      <c r="U11">
        <v>36.961792000000003</v>
      </c>
      <c r="V11">
        <v>24.656055500000001</v>
      </c>
      <c r="W11">
        <v>26.45402</v>
      </c>
      <c r="X11">
        <v>6763.8770000000004</v>
      </c>
      <c r="Y11">
        <v>6741.8183600000002</v>
      </c>
      <c r="Z11">
        <v>6211.1109999999999</v>
      </c>
      <c r="AA11">
        <v>231613.5</v>
      </c>
      <c r="AB11">
        <v>48476.593800000002</v>
      </c>
      <c r="AC11">
        <v>183136.9</v>
      </c>
      <c r="AD11">
        <v>0</v>
      </c>
      <c r="AE11">
        <v>367.2</v>
      </c>
      <c r="AF11">
        <v>1.0343662499999999</v>
      </c>
      <c r="AG11">
        <v>0</v>
      </c>
      <c r="AH11">
        <v>27.0218983</v>
      </c>
      <c r="AI11">
        <v>70649.850000000006</v>
      </c>
      <c r="AJ11">
        <v>10277.8457</v>
      </c>
      <c r="AK11">
        <v>60372.007799999999</v>
      </c>
      <c r="AL11">
        <v>0</v>
      </c>
      <c r="AM11">
        <v>5405.7370000000001</v>
      </c>
      <c r="AN11">
        <v>5405.7370000000001</v>
      </c>
      <c r="AO11">
        <v>0</v>
      </c>
      <c r="AP11">
        <v>0</v>
      </c>
      <c r="AQ11">
        <v>0</v>
      </c>
      <c r="AR11">
        <v>122931.4</v>
      </c>
      <c r="AS11">
        <v>3.3119051499999999</v>
      </c>
      <c r="AT11">
        <v>30637.703099999999</v>
      </c>
      <c r="AU11">
        <v>8992645</v>
      </c>
      <c r="AV11" t="s">
        <v>111</v>
      </c>
      <c r="AW11">
        <v>8992645</v>
      </c>
      <c r="AX11">
        <v>-1</v>
      </c>
      <c r="AZ11">
        <v>0</v>
      </c>
      <c r="BA11">
        <v>-1</v>
      </c>
      <c r="BB11">
        <v>1333860.5</v>
      </c>
      <c r="BC11">
        <v>1333860.5</v>
      </c>
      <c r="BD11">
        <v>0</v>
      </c>
      <c r="BE11">
        <v>1333860.5</v>
      </c>
      <c r="BF11">
        <v>0</v>
      </c>
      <c r="BG11">
        <v>0</v>
      </c>
      <c r="BH11">
        <v>8.7659380000000002</v>
      </c>
      <c r="BI11">
        <v>42.281419999999997</v>
      </c>
      <c r="BJ11">
        <v>0</v>
      </c>
      <c r="BK11">
        <v>1988.80566</v>
      </c>
      <c r="BL11">
        <v>514</v>
      </c>
      <c r="BM11">
        <v>0</v>
      </c>
      <c r="BN11">
        <v>0.42774970000000001</v>
      </c>
      <c r="BO11">
        <v>92.162109999999998</v>
      </c>
      <c r="BP11">
        <v>36.34308</v>
      </c>
      <c r="BQ11">
        <v>81.47936</v>
      </c>
      <c r="BR11">
        <v>4326</v>
      </c>
      <c r="BS11" s="2">
        <v>46023</v>
      </c>
      <c r="BT11" s="2">
        <v>56979</v>
      </c>
      <c r="BU11" t="b">
        <v>1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D11">
        <v>13.773999999999999</v>
      </c>
      <c r="CE11">
        <v>0</v>
      </c>
      <c r="CF11">
        <v>0</v>
      </c>
      <c r="CG11">
        <v>11.072922699999999</v>
      </c>
      <c r="CH11" t="s">
        <v>112</v>
      </c>
      <c r="CI11">
        <v>2</v>
      </c>
      <c r="CK11">
        <v>2028</v>
      </c>
      <c r="CO11">
        <v>0</v>
      </c>
      <c r="CP11">
        <v>1</v>
      </c>
      <c r="CR11" t="s">
        <v>113</v>
      </c>
      <c r="CS11">
        <v>1359</v>
      </c>
      <c r="CT11">
        <v>0</v>
      </c>
      <c r="CU11">
        <v>0</v>
      </c>
      <c r="CV11">
        <v>0</v>
      </c>
      <c r="CW11">
        <v>1988.80566</v>
      </c>
      <c r="CX11">
        <v>0</v>
      </c>
      <c r="CY11">
        <v>585728.69999999995</v>
      </c>
      <c r="CZ11">
        <v>0</v>
      </c>
      <c r="DA11">
        <v>0</v>
      </c>
      <c r="DB11">
        <v>0</v>
      </c>
      <c r="DC11">
        <v>0</v>
      </c>
      <c r="DF11" t="s">
        <v>106</v>
      </c>
      <c r="DG11">
        <v>2028</v>
      </c>
      <c r="DH11" t="s">
        <v>107</v>
      </c>
      <c r="DI11" t="s">
        <v>109</v>
      </c>
      <c r="DJ11" t="s">
        <v>110</v>
      </c>
      <c r="DK11" t="s">
        <v>121</v>
      </c>
      <c r="DL11">
        <v>633981.5</v>
      </c>
      <c r="DM11">
        <v>0</v>
      </c>
      <c r="DN11">
        <v>141</v>
      </c>
    </row>
    <row r="12" spans="1:118" x14ac:dyDescent="0.25">
      <c r="A12" t="s">
        <v>106</v>
      </c>
      <c r="B12" t="s">
        <v>107</v>
      </c>
      <c r="C12">
        <v>2029</v>
      </c>
      <c r="D12" t="s">
        <v>108</v>
      </c>
      <c r="E12" t="s">
        <v>109</v>
      </c>
      <c r="F12" s="4">
        <f t="shared" si="0"/>
        <v>367.2</v>
      </c>
      <c r="G12" s="4">
        <f t="shared" si="1"/>
        <v>59825.093800000002</v>
      </c>
      <c r="H12" s="4">
        <f t="shared" si="2"/>
        <v>29147.03</v>
      </c>
      <c r="I12" s="4">
        <f t="shared" si="3"/>
        <v>74443.180760000003</v>
      </c>
      <c r="J12" s="4"/>
      <c r="K12" s="4">
        <f t="shared" si="4"/>
        <v>537601.56299999997</v>
      </c>
      <c r="L12" s="7">
        <v>100.20224387503757</v>
      </c>
      <c r="M12" s="4">
        <f t="shared" si="5"/>
        <v>53868.882923327372</v>
      </c>
      <c r="O12" t="s">
        <v>110</v>
      </c>
      <c r="P12">
        <v>129.15521200000001</v>
      </c>
      <c r="Q12">
        <v>326.85244799999998</v>
      </c>
      <c r="R12">
        <v>355</v>
      </c>
      <c r="S12">
        <v>355</v>
      </c>
      <c r="T12">
        <v>129.66587799999999</v>
      </c>
      <c r="U12">
        <v>43.018222799999997</v>
      </c>
      <c r="V12">
        <v>27.024168</v>
      </c>
      <c r="W12">
        <v>29.350210000000001</v>
      </c>
      <c r="X12">
        <v>6763.8770000000004</v>
      </c>
      <c r="Y12">
        <v>6739.93</v>
      </c>
      <c r="Z12">
        <v>6130.3456999999999</v>
      </c>
      <c r="AA12">
        <v>368315.21899999998</v>
      </c>
      <c r="AB12">
        <v>45799.546900000001</v>
      </c>
      <c r="AC12">
        <v>322515.7</v>
      </c>
      <c r="AD12">
        <v>0</v>
      </c>
      <c r="AE12">
        <v>367.2</v>
      </c>
      <c r="AF12">
        <v>1.0343662499999999</v>
      </c>
      <c r="AG12">
        <v>0</v>
      </c>
      <c r="AH12">
        <v>29.915939999999999</v>
      </c>
      <c r="AI12">
        <v>67458.149999999994</v>
      </c>
      <c r="AJ12">
        <v>7633.0512699999999</v>
      </c>
      <c r="AK12">
        <v>59825.093800000002</v>
      </c>
      <c r="AL12">
        <v>0</v>
      </c>
      <c r="AM12">
        <v>4699.8540000000003</v>
      </c>
      <c r="AN12">
        <v>4699.8540000000003</v>
      </c>
      <c r="AO12">
        <v>0</v>
      </c>
      <c r="AP12">
        <v>0</v>
      </c>
      <c r="AQ12">
        <v>0</v>
      </c>
      <c r="AR12">
        <v>264725</v>
      </c>
      <c r="AS12">
        <v>3.7251110000000001</v>
      </c>
      <c r="AT12">
        <v>29147.03</v>
      </c>
      <c r="AU12">
        <v>7625554</v>
      </c>
      <c r="AV12" t="s">
        <v>111</v>
      </c>
      <c r="AW12">
        <v>7625554</v>
      </c>
      <c r="AX12">
        <v>-1</v>
      </c>
      <c r="AZ12">
        <v>0</v>
      </c>
      <c r="BA12">
        <v>-1</v>
      </c>
      <c r="BB12">
        <v>1131399.6299999999</v>
      </c>
      <c r="BC12">
        <v>1131399.6299999999</v>
      </c>
      <c r="BD12">
        <v>0</v>
      </c>
      <c r="BE12">
        <v>1131399.6299999999</v>
      </c>
      <c r="BF12">
        <v>0</v>
      </c>
      <c r="BG12">
        <v>0</v>
      </c>
      <c r="BH12">
        <v>7.4429225900000002</v>
      </c>
      <c r="BI12">
        <v>34.8287659</v>
      </c>
      <c r="BJ12">
        <v>0</v>
      </c>
      <c r="BK12">
        <v>2285.1767599999998</v>
      </c>
      <c r="BL12">
        <v>526</v>
      </c>
      <c r="BM12">
        <v>0</v>
      </c>
      <c r="BN12">
        <v>0.363817483</v>
      </c>
      <c r="BO12">
        <v>233.980118</v>
      </c>
      <c r="BP12">
        <v>40.4804344</v>
      </c>
      <c r="BQ12">
        <v>91.559340000000006</v>
      </c>
      <c r="BR12">
        <v>3665</v>
      </c>
      <c r="BS12" s="2">
        <v>46023</v>
      </c>
      <c r="BT12" s="2">
        <v>56979</v>
      </c>
      <c r="BU12" t="b">
        <v>1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D12">
        <v>13.773999999999999</v>
      </c>
      <c r="CE12">
        <v>0</v>
      </c>
      <c r="CF12">
        <v>0</v>
      </c>
      <c r="CG12">
        <v>14.6428356</v>
      </c>
      <c r="CH12" t="s">
        <v>112</v>
      </c>
      <c r="CI12">
        <v>2</v>
      </c>
      <c r="CK12">
        <v>2029</v>
      </c>
      <c r="CO12">
        <v>0</v>
      </c>
      <c r="CP12">
        <v>1</v>
      </c>
      <c r="CR12" t="s">
        <v>113</v>
      </c>
      <c r="CS12">
        <v>1529</v>
      </c>
      <c r="CT12">
        <v>0</v>
      </c>
      <c r="CU12">
        <v>0</v>
      </c>
      <c r="CV12">
        <v>0</v>
      </c>
      <c r="CW12">
        <v>2285.1767599999998</v>
      </c>
      <c r="CX12">
        <v>0</v>
      </c>
      <c r="CY12">
        <v>599403.30000000005</v>
      </c>
      <c r="CZ12">
        <v>0</v>
      </c>
      <c r="DA12">
        <v>0</v>
      </c>
      <c r="DB12">
        <v>0</v>
      </c>
      <c r="DC12">
        <v>0</v>
      </c>
      <c r="DF12" t="s">
        <v>106</v>
      </c>
      <c r="DG12">
        <v>2029</v>
      </c>
      <c r="DH12" t="s">
        <v>107</v>
      </c>
      <c r="DI12" t="s">
        <v>109</v>
      </c>
      <c r="DJ12" t="s">
        <v>110</v>
      </c>
      <c r="DK12" t="s">
        <v>121</v>
      </c>
      <c r="DL12">
        <v>537601.56299999997</v>
      </c>
      <c r="DM12">
        <v>0</v>
      </c>
      <c r="DN12">
        <v>141</v>
      </c>
    </row>
    <row r="13" spans="1:118" x14ac:dyDescent="0.25">
      <c r="A13" t="s">
        <v>106</v>
      </c>
      <c r="B13" t="s">
        <v>107</v>
      </c>
      <c r="C13">
        <v>2030</v>
      </c>
      <c r="D13" t="s">
        <v>108</v>
      </c>
      <c r="E13" t="s">
        <v>109</v>
      </c>
      <c r="F13" s="4">
        <f t="shared" si="0"/>
        <v>367.2</v>
      </c>
      <c r="G13" s="4">
        <f t="shared" si="1"/>
        <v>59415.277300000002</v>
      </c>
      <c r="H13" s="4">
        <f t="shared" si="2"/>
        <v>28042.67</v>
      </c>
      <c r="I13" s="4">
        <f t="shared" si="3"/>
        <v>72864.730530000001</v>
      </c>
      <c r="J13" s="4"/>
      <c r="K13" s="4">
        <f t="shared" si="4"/>
        <v>508682.53100000002</v>
      </c>
      <c r="L13" s="7">
        <v>104.13379024930119</v>
      </c>
      <c r="M13" s="4">
        <f t="shared" si="5"/>
        <v>52971.039986637654</v>
      </c>
      <c r="O13" t="s">
        <v>110</v>
      </c>
      <c r="P13">
        <v>122.169708</v>
      </c>
      <c r="Q13">
        <v>327.12512199999998</v>
      </c>
      <c r="R13">
        <v>355</v>
      </c>
      <c r="S13">
        <v>355</v>
      </c>
      <c r="T13">
        <v>129.66587799999999</v>
      </c>
      <c r="U13">
        <v>44.584198000000001</v>
      </c>
      <c r="V13">
        <v>27.492713899999998</v>
      </c>
      <c r="W13">
        <v>29.8345947</v>
      </c>
      <c r="X13">
        <v>6763.8770000000004</v>
      </c>
      <c r="Y13">
        <v>6742.0205100000003</v>
      </c>
      <c r="Z13">
        <v>6136.0815400000001</v>
      </c>
      <c r="AA13">
        <v>198214.84400000001</v>
      </c>
      <c r="AB13">
        <v>44728.742200000001</v>
      </c>
      <c r="AC13">
        <v>153486.109</v>
      </c>
      <c r="AD13">
        <v>0</v>
      </c>
      <c r="AE13">
        <v>367.2</v>
      </c>
      <c r="AF13">
        <v>1.0343662499999999</v>
      </c>
      <c r="AG13">
        <v>0</v>
      </c>
      <c r="AH13">
        <v>30.460909999999998</v>
      </c>
      <c r="AI13">
        <v>65968.86</v>
      </c>
      <c r="AJ13">
        <v>6553.58</v>
      </c>
      <c r="AK13">
        <v>59415.277300000002</v>
      </c>
      <c r="AL13">
        <v>0</v>
      </c>
      <c r="AM13">
        <v>4556.799</v>
      </c>
      <c r="AN13">
        <v>4556.799</v>
      </c>
      <c r="AO13">
        <v>0</v>
      </c>
      <c r="AP13">
        <v>0</v>
      </c>
      <c r="AQ13">
        <v>0</v>
      </c>
      <c r="AR13">
        <v>97307.45</v>
      </c>
      <c r="AS13">
        <v>3.7813708799999999</v>
      </c>
      <c r="AT13">
        <v>28042.67</v>
      </c>
      <c r="AU13">
        <v>7215355</v>
      </c>
      <c r="AV13" t="s">
        <v>111</v>
      </c>
      <c r="AW13">
        <v>7215355</v>
      </c>
      <c r="AX13">
        <v>-1</v>
      </c>
      <c r="AZ13">
        <v>0</v>
      </c>
      <c r="BA13">
        <v>-1</v>
      </c>
      <c r="BB13">
        <v>1070206.6299999999</v>
      </c>
      <c r="BC13">
        <v>1070206.6299999999</v>
      </c>
      <c r="BD13">
        <v>0</v>
      </c>
      <c r="BE13">
        <v>1070206.6299999999</v>
      </c>
      <c r="BF13">
        <v>0</v>
      </c>
      <c r="BG13">
        <v>0</v>
      </c>
      <c r="BH13">
        <v>8.2762560000000001</v>
      </c>
      <c r="BI13">
        <v>32.602739999999997</v>
      </c>
      <c r="BJ13">
        <v>0</v>
      </c>
      <c r="BK13">
        <v>2339.0715300000002</v>
      </c>
      <c r="BL13">
        <v>529</v>
      </c>
      <c r="BM13">
        <v>0</v>
      </c>
      <c r="BN13">
        <v>0.34414002300000002</v>
      </c>
      <c r="BO13">
        <v>90.923990000000003</v>
      </c>
      <c r="BP13">
        <v>41.794490000000003</v>
      </c>
      <c r="BQ13">
        <v>94.287769999999995</v>
      </c>
      <c r="BR13">
        <v>3467</v>
      </c>
      <c r="BS13" s="2">
        <v>46023</v>
      </c>
      <c r="BT13" s="2">
        <v>56979</v>
      </c>
      <c r="BU13" t="b">
        <v>1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D13">
        <v>13.773999999999999</v>
      </c>
      <c r="CE13">
        <v>0</v>
      </c>
      <c r="CF13">
        <v>0</v>
      </c>
      <c r="CG13">
        <v>15.716836000000001</v>
      </c>
      <c r="CH13" t="s">
        <v>112</v>
      </c>
      <c r="CI13">
        <v>2</v>
      </c>
      <c r="CK13">
        <v>2030</v>
      </c>
      <c r="CO13">
        <v>0</v>
      </c>
      <c r="CP13">
        <v>1</v>
      </c>
      <c r="CR13" t="s">
        <v>113</v>
      </c>
      <c r="CS13">
        <v>1699</v>
      </c>
      <c r="CT13">
        <v>0</v>
      </c>
      <c r="CU13">
        <v>0</v>
      </c>
      <c r="CV13">
        <v>0</v>
      </c>
      <c r="CW13">
        <v>2339.0715300000002</v>
      </c>
      <c r="CX13">
        <v>0</v>
      </c>
      <c r="CY13">
        <v>602821.93799999997</v>
      </c>
      <c r="CZ13">
        <v>0</v>
      </c>
      <c r="DA13">
        <v>0</v>
      </c>
      <c r="DB13">
        <v>0</v>
      </c>
      <c r="DC13">
        <v>0</v>
      </c>
      <c r="DF13" t="s">
        <v>106</v>
      </c>
      <c r="DG13">
        <v>2030</v>
      </c>
      <c r="DH13" t="s">
        <v>107</v>
      </c>
      <c r="DI13" t="s">
        <v>109</v>
      </c>
      <c r="DJ13" t="s">
        <v>110</v>
      </c>
      <c r="DK13" t="s">
        <v>121</v>
      </c>
      <c r="DL13">
        <v>508682.53100000002</v>
      </c>
      <c r="DM13">
        <v>0</v>
      </c>
      <c r="DN13">
        <v>141</v>
      </c>
    </row>
    <row r="14" spans="1:118" x14ac:dyDescent="0.25">
      <c r="A14" t="s">
        <v>106</v>
      </c>
      <c r="B14" t="s">
        <v>107</v>
      </c>
      <c r="C14">
        <v>2031</v>
      </c>
      <c r="D14" t="s">
        <v>108</v>
      </c>
      <c r="E14" t="s">
        <v>109</v>
      </c>
      <c r="F14" s="4">
        <f t="shared" si="0"/>
        <v>367.2</v>
      </c>
      <c r="G14" s="4">
        <f t="shared" si="1"/>
        <v>59006.76</v>
      </c>
      <c r="H14" s="4">
        <f t="shared" si="2"/>
        <v>26591.011699999999</v>
      </c>
      <c r="I14" s="4">
        <f t="shared" si="3"/>
        <v>72229.81151</v>
      </c>
      <c r="J14" s="4"/>
      <c r="K14" s="4">
        <f t="shared" si="4"/>
        <v>471015.875</v>
      </c>
      <c r="L14" s="7">
        <v>108.1992875398561</v>
      </c>
      <c r="M14" s="4">
        <f t="shared" si="5"/>
        <v>50963.582094961916</v>
      </c>
      <c r="O14" t="s">
        <v>110</v>
      </c>
      <c r="P14">
        <v>113.289558</v>
      </c>
      <c r="Q14">
        <v>326.07339999999999</v>
      </c>
      <c r="R14">
        <v>355</v>
      </c>
      <c r="S14">
        <v>355</v>
      </c>
      <c r="T14">
        <v>129.66587799999999</v>
      </c>
      <c r="U14">
        <v>46.740562400000002</v>
      </c>
      <c r="V14">
        <v>28.032293299999999</v>
      </c>
      <c r="W14">
        <v>30.596902799999999</v>
      </c>
      <c r="X14">
        <v>6763.8770000000004</v>
      </c>
      <c r="Y14">
        <v>6732.1289999999999</v>
      </c>
      <c r="Z14">
        <v>6097.0069999999996</v>
      </c>
      <c r="AA14">
        <v>197787.68799999999</v>
      </c>
      <c r="AB14">
        <v>43130.167999999998</v>
      </c>
      <c r="AC14">
        <v>154657.516</v>
      </c>
      <c r="AD14">
        <v>0</v>
      </c>
      <c r="AE14">
        <v>367.2</v>
      </c>
      <c r="AF14">
        <v>1.0343662499999999</v>
      </c>
      <c r="AG14">
        <v>0</v>
      </c>
      <c r="AH14">
        <v>31.158519999999999</v>
      </c>
      <c r="AI14">
        <v>65428.257799999999</v>
      </c>
      <c r="AJ14">
        <v>6421.4979999999996</v>
      </c>
      <c r="AK14">
        <v>59006.76</v>
      </c>
      <c r="AL14">
        <v>0</v>
      </c>
      <c r="AM14">
        <v>4331.2182599999996</v>
      </c>
      <c r="AN14">
        <v>4331.2182599999996</v>
      </c>
      <c r="AO14">
        <v>0</v>
      </c>
      <c r="AP14">
        <v>0</v>
      </c>
      <c r="AQ14">
        <v>0</v>
      </c>
      <c r="AR14">
        <v>98966.86</v>
      </c>
      <c r="AS14">
        <v>3.878336</v>
      </c>
      <c r="AT14">
        <v>26591.011699999999</v>
      </c>
      <c r="AU14">
        <v>6681076</v>
      </c>
      <c r="AV14" t="s">
        <v>111</v>
      </c>
      <c r="AW14">
        <v>6681076</v>
      </c>
      <c r="AX14">
        <v>-1</v>
      </c>
      <c r="AZ14">
        <v>0</v>
      </c>
      <c r="BA14">
        <v>-1</v>
      </c>
      <c r="BB14">
        <v>992416.56299999997</v>
      </c>
      <c r="BC14">
        <v>992416.56299999997</v>
      </c>
      <c r="BD14">
        <v>0</v>
      </c>
      <c r="BE14">
        <v>992416.56299999997</v>
      </c>
      <c r="BF14">
        <v>0</v>
      </c>
      <c r="BG14">
        <v>0</v>
      </c>
      <c r="BH14">
        <v>7.2374429999999998</v>
      </c>
      <c r="BI14">
        <v>29.326484700000002</v>
      </c>
      <c r="BJ14">
        <v>0</v>
      </c>
      <c r="BK14">
        <v>2470.33545</v>
      </c>
      <c r="BL14">
        <v>546</v>
      </c>
      <c r="BM14">
        <v>0</v>
      </c>
      <c r="BN14">
        <v>0.31912550000000001</v>
      </c>
      <c r="BO14">
        <v>99.723110000000005</v>
      </c>
      <c r="BP14">
        <v>43.459743500000002</v>
      </c>
      <c r="BQ14">
        <v>99.575959999999995</v>
      </c>
      <c r="BR14">
        <v>3183</v>
      </c>
      <c r="BS14" s="2">
        <v>46023</v>
      </c>
      <c r="BT14" s="2">
        <v>56979</v>
      </c>
      <c r="BU14" t="b">
        <v>1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D14">
        <v>13.773999999999999</v>
      </c>
      <c r="CE14">
        <v>0</v>
      </c>
      <c r="CF14">
        <v>0</v>
      </c>
      <c r="CG14">
        <v>17.306642499999999</v>
      </c>
      <c r="CH14" t="s">
        <v>112</v>
      </c>
      <c r="CI14">
        <v>2</v>
      </c>
      <c r="CK14">
        <v>2031</v>
      </c>
      <c r="CO14">
        <v>0</v>
      </c>
      <c r="CP14">
        <v>1</v>
      </c>
      <c r="CR14" t="s">
        <v>113</v>
      </c>
      <c r="CS14">
        <v>1869</v>
      </c>
      <c r="CT14">
        <v>0</v>
      </c>
      <c r="CU14">
        <v>0</v>
      </c>
      <c r="CV14">
        <v>0</v>
      </c>
      <c r="CW14">
        <v>2470.33545</v>
      </c>
      <c r="CX14">
        <v>0</v>
      </c>
      <c r="CY14">
        <v>622194.30000000005</v>
      </c>
      <c r="CZ14">
        <v>0</v>
      </c>
      <c r="DA14">
        <v>0</v>
      </c>
      <c r="DB14">
        <v>0</v>
      </c>
      <c r="DC14">
        <v>0</v>
      </c>
      <c r="DF14" t="s">
        <v>106</v>
      </c>
      <c r="DG14">
        <v>2031</v>
      </c>
      <c r="DH14" t="s">
        <v>107</v>
      </c>
      <c r="DI14" t="s">
        <v>109</v>
      </c>
      <c r="DJ14" t="s">
        <v>110</v>
      </c>
      <c r="DK14" t="s">
        <v>121</v>
      </c>
      <c r="DL14">
        <v>471015.875</v>
      </c>
      <c r="DM14">
        <v>0</v>
      </c>
      <c r="DN14">
        <v>141</v>
      </c>
    </row>
    <row r="15" spans="1:118" x14ac:dyDescent="0.25">
      <c r="A15" t="s">
        <v>106</v>
      </c>
      <c r="B15" t="s">
        <v>107</v>
      </c>
      <c r="C15">
        <v>2032</v>
      </c>
      <c r="D15" t="s">
        <v>108</v>
      </c>
      <c r="E15" t="s">
        <v>109</v>
      </c>
      <c r="F15" s="4">
        <f t="shared" si="0"/>
        <v>367.2</v>
      </c>
      <c r="G15" s="4">
        <f t="shared" si="1"/>
        <v>58761.9</v>
      </c>
      <c r="H15" s="4">
        <f t="shared" si="2"/>
        <v>26999.75</v>
      </c>
      <c r="I15" s="4">
        <f t="shared" si="3"/>
        <v>72189.324540000001</v>
      </c>
      <c r="J15" s="4"/>
      <c r="K15" s="4">
        <f t="shared" si="4"/>
        <v>445375.5</v>
      </c>
      <c r="L15" s="7">
        <v>112.40297607603294</v>
      </c>
      <c r="M15" s="4">
        <f t="shared" si="5"/>
        <v>50061.531671351207</v>
      </c>
      <c r="O15" t="s">
        <v>110</v>
      </c>
      <c r="P15">
        <v>106.739532</v>
      </c>
      <c r="Q15">
        <v>327.0471</v>
      </c>
      <c r="R15">
        <v>355</v>
      </c>
      <c r="S15">
        <v>355</v>
      </c>
      <c r="T15">
        <v>129.66587799999999</v>
      </c>
      <c r="U15">
        <v>50.964798000000002</v>
      </c>
      <c r="V15">
        <v>29.84722</v>
      </c>
      <c r="W15">
        <v>32.627243</v>
      </c>
      <c r="X15">
        <v>6763.8770000000004</v>
      </c>
      <c r="Y15">
        <v>6737.8227500000003</v>
      </c>
      <c r="Z15">
        <v>6088.8450000000003</v>
      </c>
      <c r="AA15">
        <v>199699.56299999999</v>
      </c>
      <c r="AB15">
        <v>43480.71</v>
      </c>
      <c r="AC15">
        <v>156218.84400000001</v>
      </c>
      <c r="AD15">
        <v>0</v>
      </c>
      <c r="AE15">
        <v>367.2</v>
      </c>
      <c r="AF15">
        <v>1.0343662499999999</v>
      </c>
      <c r="AG15">
        <v>0</v>
      </c>
      <c r="AH15">
        <v>33.270084400000002</v>
      </c>
      <c r="AI15">
        <v>65453.214800000002</v>
      </c>
      <c r="AJ15">
        <v>6691.3134799999998</v>
      </c>
      <c r="AK15">
        <v>58761.9</v>
      </c>
      <c r="AL15">
        <v>0</v>
      </c>
      <c r="AM15">
        <v>4194.2817400000004</v>
      </c>
      <c r="AN15">
        <v>4194.2817400000004</v>
      </c>
      <c r="AO15">
        <v>0</v>
      </c>
      <c r="AP15">
        <v>0</v>
      </c>
      <c r="AQ15">
        <v>0</v>
      </c>
      <c r="AR15">
        <v>100510.484</v>
      </c>
      <c r="AS15">
        <v>4.1623792599999998</v>
      </c>
      <c r="AT15">
        <v>26999.75</v>
      </c>
      <c r="AU15">
        <v>6317383</v>
      </c>
      <c r="AV15" t="s">
        <v>111</v>
      </c>
      <c r="AW15">
        <v>6317383</v>
      </c>
      <c r="AX15">
        <v>-1</v>
      </c>
      <c r="AZ15">
        <v>0</v>
      </c>
      <c r="BA15">
        <v>-1</v>
      </c>
      <c r="BB15">
        <v>937600.06299999997</v>
      </c>
      <c r="BC15">
        <v>937600.06299999997</v>
      </c>
      <c r="BD15">
        <v>0</v>
      </c>
      <c r="BE15">
        <v>937600.06299999997</v>
      </c>
      <c r="BF15">
        <v>0</v>
      </c>
      <c r="BG15">
        <v>0</v>
      </c>
      <c r="BH15">
        <v>7.9348816900000001</v>
      </c>
      <c r="BI15">
        <v>27.003643</v>
      </c>
      <c r="BJ15">
        <v>0</v>
      </c>
      <c r="BK15">
        <v>2541.828</v>
      </c>
      <c r="BL15">
        <v>524</v>
      </c>
      <c r="BM15">
        <v>0</v>
      </c>
      <c r="BN15">
        <v>0.300674736</v>
      </c>
      <c r="BO15">
        <v>107.199738</v>
      </c>
      <c r="BP15">
        <v>46.374473600000002</v>
      </c>
      <c r="BQ15">
        <v>105.79038199999999</v>
      </c>
      <c r="BR15">
        <v>3018</v>
      </c>
      <c r="BS15" s="2">
        <v>46023</v>
      </c>
      <c r="BT15" s="2">
        <v>56979</v>
      </c>
      <c r="BU15" t="b">
        <v>1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D15">
        <v>13.773999999999999</v>
      </c>
      <c r="CE15">
        <v>0</v>
      </c>
      <c r="CF15">
        <v>0</v>
      </c>
      <c r="CG15">
        <v>19.625205999999999</v>
      </c>
      <c r="CH15" t="s">
        <v>112</v>
      </c>
      <c r="CI15">
        <v>2</v>
      </c>
      <c r="CK15">
        <v>2032</v>
      </c>
      <c r="CO15">
        <v>0</v>
      </c>
      <c r="CP15">
        <v>1</v>
      </c>
      <c r="CR15" t="s">
        <v>113</v>
      </c>
      <c r="CS15">
        <v>2039</v>
      </c>
      <c r="CT15">
        <v>0</v>
      </c>
      <c r="CU15">
        <v>0</v>
      </c>
      <c r="CV15">
        <v>0</v>
      </c>
      <c r="CW15">
        <v>2541.828</v>
      </c>
      <c r="CX15">
        <v>0</v>
      </c>
      <c r="CY15">
        <v>597124.19999999995</v>
      </c>
      <c r="CZ15">
        <v>0</v>
      </c>
      <c r="DA15">
        <v>0</v>
      </c>
      <c r="DB15">
        <v>0</v>
      </c>
      <c r="DC15">
        <v>0</v>
      </c>
      <c r="DF15" t="s">
        <v>106</v>
      </c>
      <c r="DG15">
        <v>2032</v>
      </c>
      <c r="DH15" t="s">
        <v>107</v>
      </c>
      <c r="DI15" t="s">
        <v>109</v>
      </c>
      <c r="DJ15" t="s">
        <v>110</v>
      </c>
      <c r="DK15" t="s">
        <v>121</v>
      </c>
      <c r="DL15">
        <v>445375.5</v>
      </c>
      <c r="DM15">
        <v>0</v>
      </c>
      <c r="DN15">
        <v>141</v>
      </c>
    </row>
    <row r="16" spans="1:118" x14ac:dyDescent="0.25">
      <c r="A16" t="s">
        <v>106</v>
      </c>
      <c r="B16" t="s">
        <v>107</v>
      </c>
      <c r="C16">
        <v>2033</v>
      </c>
      <c r="D16" t="s">
        <v>108</v>
      </c>
      <c r="E16" t="s">
        <v>109</v>
      </c>
      <c r="F16" s="4">
        <f t="shared" si="0"/>
        <v>367.2</v>
      </c>
      <c r="G16" s="4">
        <f t="shared" si="1"/>
        <v>58169.875</v>
      </c>
      <c r="H16" s="4">
        <f t="shared" si="2"/>
        <v>28340.636699999999</v>
      </c>
      <c r="I16" s="4">
        <f t="shared" si="3"/>
        <v>71787.186600000001</v>
      </c>
      <c r="J16" s="4"/>
      <c r="K16" s="4">
        <f t="shared" si="4"/>
        <v>423764.34399999998</v>
      </c>
      <c r="L16" s="7">
        <v>116.7492244843062</v>
      </c>
      <c r="M16" s="4">
        <f t="shared" si="5"/>
        <v>49474.158526100757</v>
      </c>
      <c r="O16" t="s">
        <v>110</v>
      </c>
      <c r="P16">
        <v>101.81983200000001</v>
      </c>
      <c r="Q16">
        <v>327.74835200000001</v>
      </c>
      <c r="R16">
        <v>355</v>
      </c>
      <c r="S16">
        <v>355</v>
      </c>
      <c r="T16">
        <v>129.66587799999999</v>
      </c>
      <c r="U16">
        <v>56.454437300000002</v>
      </c>
      <c r="V16">
        <v>32.530906700000003</v>
      </c>
      <c r="W16">
        <v>35.709983800000003</v>
      </c>
      <c r="X16">
        <v>6763.8770000000004</v>
      </c>
      <c r="Y16">
        <v>6739.0522499999997</v>
      </c>
      <c r="Z16">
        <v>6065.4604499999996</v>
      </c>
      <c r="AA16">
        <v>203201.375</v>
      </c>
      <c r="AB16">
        <v>44674.183599999997</v>
      </c>
      <c r="AC16">
        <v>158527.18799999999</v>
      </c>
      <c r="AD16">
        <v>0</v>
      </c>
      <c r="AE16">
        <v>367.2</v>
      </c>
      <c r="AF16">
        <v>1.0343662499999999</v>
      </c>
      <c r="AG16">
        <v>0</v>
      </c>
      <c r="AH16">
        <v>36.359349999999999</v>
      </c>
      <c r="AI16">
        <v>65009.734400000001</v>
      </c>
      <c r="AJ16">
        <v>6839.857</v>
      </c>
      <c r="AK16">
        <v>58169.875</v>
      </c>
      <c r="AL16">
        <v>0</v>
      </c>
      <c r="AM16">
        <v>4089.7831999999999</v>
      </c>
      <c r="AN16">
        <v>4089.7831999999999</v>
      </c>
      <c r="AO16">
        <v>0</v>
      </c>
      <c r="AP16">
        <v>0</v>
      </c>
      <c r="AQ16">
        <v>0</v>
      </c>
      <c r="AR16">
        <v>103073.55499999999</v>
      </c>
      <c r="AS16">
        <v>4.60161</v>
      </c>
      <c r="AT16">
        <v>28340.636699999999</v>
      </c>
      <c r="AU16">
        <v>6010841.5</v>
      </c>
      <c r="AV16" t="s">
        <v>111</v>
      </c>
      <c r="AW16">
        <v>6010841.5</v>
      </c>
      <c r="AX16">
        <v>-1</v>
      </c>
      <c r="AZ16">
        <v>0</v>
      </c>
      <c r="BA16">
        <v>-1</v>
      </c>
      <c r="BB16">
        <v>891941.7</v>
      </c>
      <c r="BC16">
        <v>891941.7</v>
      </c>
      <c r="BD16">
        <v>0</v>
      </c>
      <c r="BE16">
        <v>891941.7</v>
      </c>
      <c r="BF16">
        <v>0</v>
      </c>
      <c r="BG16">
        <v>0</v>
      </c>
      <c r="BH16">
        <v>7.5570774099999998</v>
      </c>
      <c r="BI16">
        <v>26.575342200000001</v>
      </c>
      <c r="BJ16">
        <v>0</v>
      </c>
      <c r="BK16">
        <v>2687.6689999999999</v>
      </c>
      <c r="BL16">
        <v>503</v>
      </c>
      <c r="BM16">
        <v>0</v>
      </c>
      <c r="BN16">
        <v>0.28681641800000002</v>
      </c>
      <c r="BO16">
        <v>115.56086000000001</v>
      </c>
      <c r="BP16">
        <v>50.086440000000003</v>
      </c>
      <c r="BQ16">
        <v>112.25825500000001</v>
      </c>
      <c r="BR16">
        <v>2888</v>
      </c>
      <c r="BS16" s="2">
        <v>46023</v>
      </c>
      <c r="BT16" s="2">
        <v>56979</v>
      </c>
      <c r="BU16" t="b">
        <v>1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D16">
        <v>13.773999999999999</v>
      </c>
      <c r="CE16">
        <v>0</v>
      </c>
      <c r="CF16">
        <v>0</v>
      </c>
      <c r="CG16">
        <v>22.2969723</v>
      </c>
      <c r="CH16" t="s">
        <v>112</v>
      </c>
      <c r="CI16">
        <v>2</v>
      </c>
      <c r="CK16">
        <v>2033</v>
      </c>
      <c r="CO16">
        <v>0</v>
      </c>
      <c r="CP16">
        <v>1</v>
      </c>
      <c r="CR16" t="s">
        <v>113</v>
      </c>
      <c r="CS16">
        <v>2209</v>
      </c>
      <c r="CT16">
        <v>0</v>
      </c>
      <c r="CU16">
        <v>0</v>
      </c>
      <c r="CV16">
        <v>0</v>
      </c>
      <c r="CW16">
        <v>2687.6689999999999</v>
      </c>
      <c r="CX16">
        <v>0</v>
      </c>
      <c r="CY16">
        <v>573193.6</v>
      </c>
      <c r="CZ16">
        <v>0</v>
      </c>
      <c r="DA16">
        <v>0</v>
      </c>
      <c r="DB16">
        <v>0</v>
      </c>
      <c r="DC16">
        <v>0</v>
      </c>
      <c r="DF16" t="s">
        <v>106</v>
      </c>
      <c r="DG16">
        <v>2033</v>
      </c>
      <c r="DH16" t="s">
        <v>107</v>
      </c>
      <c r="DI16" t="s">
        <v>109</v>
      </c>
      <c r="DJ16" t="s">
        <v>110</v>
      </c>
      <c r="DK16" t="s">
        <v>121</v>
      </c>
      <c r="DL16">
        <v>423764.34399999998</v>
      </c>
      <c r="DM16">
        <v>0</v>
      </c>
      <c r="DN16">
        <v>141</v>
      </c>
    </row>
    <row r="17" spans="1:118" x14ac:dyDescent="0.25">
      <c r="A17" t="s">
        <v>106</v>
      </c>
      <c r="B17" t="s">
        <v>107</v>
      </c>
      <c r="C17">
        <v>2034</v>
      </c>
      <c r="D17" t="s">
        <v>108</v>
      </c>
      <c r="E17" t="s">
        <v>109</v>
      </c>
      <c r="F17" s="4">
        <f t="shared" si="0"/>
        <v>367.2</v>
      </c>
      <c r="G17" s="4">
        <f t="shared" si="1"/>
        <v>57712.07</v>
      </c>
      <c r="H17" s="4">
        <f t="shared" si="2"/>
        <v>27957.046900000001</v>
      </c>
      <c r="I17" s="4">
        <f t="shared" si="3"/>
        <v>70589.025380000006</v>
      </c>
      <c r="J17" s="4"/>
      <c r="K17" s="4">
        <f t="shared" si="4"/>
        <v>400423.03100000002</v>
      </c>
      <c r="L17" s="7">
        <v>121.24253345294561</v>
      </c>
      <c r="M17" s="4">
        <f t="shared" si="5"/>
        <v>48548.302731347372</v>
      </c>
      <c r="O17" t="s">
        <v>110</v>
      </c>
      <c r="P17">
        <v>96.115830000000003</v>
      </c>
      <c r="Q17">
        <v>327.78730000000002</v>
      </c>
      <c r="R17">
        <v>355</v>
      </c>
      <c r="S17">
        <v>355</v>
      </c>
      <c r="T17">
        <v>129.66587799999999</v>
      </c>
      <c r="U17">
        <v>60.091293299999997</v>
      </c>
      <c r="V17">
        <v>33.8696251</v>
      </c>
      <c r="W17">
        <v>37.362556499999997</v>
      </c>
      <c r="X17">
        <v>6763.8770000000004</v>
      </c>
      <c r="Y17">
        <v>6745.7602500000003</v>
      </c>
      <c r="Z17">
        <v>6035.7065400000001</v>
      </c>
      <c r="AA17">
        <v>250309.984</v>
      </c>
      <c r="AB17">
        <v>44116.542999999998</v>
      </c>
      <c r="AC17">
        <v>206193.43799999999</v>
      </c>
      <c r="AD17">
        <v>0</v>
      </c>
      <c r="AE17">
        <v>367.2</v>
      </c>
      <c r="AF17">
        <v>1.0343662499999999</v>
      </c>
      <c r="AG17">
        <v>0</v>
      </c>
      <c r="AH17">
        <v>37.904033699999999</v>
      </c>
      <c r="AI17">
        <v>63862.503900000003</v>
      </c>
      <c r="AJ17">
        <v>6150.43066</v>
      </c>
      <c r="AK17">
        <v>57712.07</v>
      </c>
      <c r="AL17">
        <v>0</v>
      </c>
      <c r="AM17">
        <v>3957.1882300000002</v>
      </c>
      <c r="AN17">
        <v>3957.1882300000002</v>
      </c>
      <c r="AO17">
        <v>0</v>
      </c>
      <c r="AP17">
        <v>0</v>
      </c>
      <c r="AQ17">
        <v>0</v>
      </c>
      <c r="AR17">
        <v>151763.9</v>
      </c>
      <c r="AS17">
        <v>4.8289859999999996</v>
      </c>
      <c r="AT17">
        <v>27957.046900000001</v>
      </c>
      <c r="AU17">
        <v>5679759.5</v>
      </c>
      <c r="AV17" t="s">
        <v>111</v>
      </c>
      <c r="AW17">
        <v>5679759.5</v>
      </c>
      <c r="AX17">
        <v>-1</v>
      </c>
      <c r="AZ17">
        <v>0</v>
      </c>
      <c r="BA17">
        <v>-1</v>
      </c>
      <c r="BB17">
        <v>841974.7</v>
      </c>
      <c r="BC17">
        <v>841974.7</v>
      </c>
      <c r="BD17">
        <v>0</v>
      </c>
      <c r="BE17">
        <v>841974.7</v>
      </c>
      <c r="BF17">
        <v>0</v>
      </c>
      <c r="BG17">
        <v>0</v>
      </c>
      <c r="BH17">
        <v>6.7009134299999999</v>
      </c>
      <c r="BI17">
        <v>24.611871699999998</v>
      </c>
      <c r="BJ17">
        <v>0</v>
      </c>
      <c r="BK17">
        <v>2769.3332500000001</v>
      </c>
      <c r="BL17">
        <v>495</v>
      </c>
      <c r="BM17">
        <v>0</v>
      </c>
      <c r="BN17">
        <v>0.270748824</v>
      </c>
      <c r="BO17">
        <v>180.247589</v>
      </c>
      <c r="BP17">
        <v>52.396520000000002</v>
      </c>
      <c r="BQ17">
        <v>117.041611</v>
      </c>
      <c r="BR17">
        <v>2745</v>
      </c>
      <c r="BS17" s="2">
        <v>46023</v>
      </c>
      <c r="BT17" s="2">
        <v>56979</v>
      </c>
      <c r="BU17" t="b">
        <v>1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D17">
        <v>13.773999999999999</v>
      </c>
      <c r="CE17">
        <v>0</v>
      </c>
      <c r="CF17">
        <v>0</v>
      </c>
      <c r="CG17">
        <v>24.528169999999999</v>
      </c>
      <c r="CH17" t="s">
        <v>112</v>
      </c>
      <c r="CI17">
        <v>2</v>
      </c>
      <c r="CK17">
        <v>2034</v>
      </c>
      <c r="CO17">
        <v>0</v>
      </c>
      <c r="CP17">
        <v>1</v>
      </c>
      <c r="CR17" t="s">
        <v>113</v>
      </c>
      <c r="CS17">
        <v>2379</v>
      </c>
      <c r="CT17">
        <v>0</v>
      </c>
      <c r="CU17">
        <v>0</v>
      </c>
      <c r="CV17">
        <v>0</v>
      </c>
      <c r="CW17">
        <v>2769.3332500000001</v>
      </c>
      <c r="CX17">
        <v>0</v>
      </c>
      <c r="CY17">
        <v>564077.25</v>
      </c>
      <c r="CZ17">
        <v>0</v>
      </c>
      <c r="DA17">
        <v>0</v>
      </c>
      <c r="DB17">
        <v>0</v>
      </c>
      <c r="DC17">
        <v>0</v>
      </c>
      <c r="DF17" t="s">
        <v>106</v>
      </c>
      <c r="DG17">
        <v>2034</v>
      </c>
      <c r="DH17" t="s">
        <v>107</v>
      </c>
      <c r="DI17" t="s">
        <v>109</v>
      </c>
      <c r="DJ17" t="s">
        <v>110</v>
      </c>
      <c r="DK17" t="s">
        <v>121</v>
      </c>
      <c r="DL17">
        <v>400423.03100000002</v>
      </c>
      <c r="DM17">
        <v>0</v>
      </c>
      <c r="DN17">
        <v>141</v>
      </c>
    </row>
    <row r="18" spans="1:118" x14ac:dyDescent="0.25">
      <c r="A18" t="s">
        <v>106</v>
      </c>
      <c r="B18" t="s">
        <v>107</v>
      </c>
      <c r="C18">
        <v>2035</v>
      </c>
      <c r="D18" t="s">
        <v>108</v>
      </c>
      <c r="E18" t="s">
        <v>109</v>
      </c>
      <c r="F18" s="4">
        <f t="shared" si="0"/>
        <v>367.2</v>
      </c>
      <c r="G18" s="4">
        <f t="shared" si="1"/>
        <v>57162.355499999998</v>
      </c>
      <c r="H18" s="4">
        <f t="shared" si="2"/>
        <v>27675.86</v>
      </c>
      <c r="I18" s="4">
        <f t="shared" si="3"/>
        <v>69128.070699999997</v>
      </c>
      <c r="J18" s="4"/>
      <c r="K18" s="4">
        <f t="shared" si="4"/>
        <v>369145.15600000002</v>
      </c>
      <c r="L18" s="7">
        <v>125.88753960471431</v>
      </c>
      <c r="M18" s="4">
        <f t="shared" si="5"/>
        <v>46470.775445838444</v>
      </c>
      <c r="O18" t="s">
        <v>110</v>
      </c>
      <c r="P18">
        <v>88.454390000000004</v>
      </c>
      <c r="Q18">
        <v>328.41055299999999</v>
      </c>
      <c r="R18">
        <v>355</v>
      </c>
      <c r="S18">
        <v>355</v>
      </c>
      <c r="T18">
        <v>129.66587799999999</v>
      </c>
      <c r="U18">
        <v>65.243719999999996</v>
      </c>
      <c r="V18">
        <v>36.118946100000002</v>
      </c>
      <c r="W18">
        <v>39.939285300000002</v>
      </c>
      <c r="X18">
        <v>6763.8770000000004</v>
      </c>
      <c r="Y18">
        <v>6757.4765600000001</v>
      </c>
      <c r="Z18">
        <v>6021.3670000000002</v>
      </c>
      <c r="AA18">
        <v>254595.25</v>
      </c>
      <c r="AB18">
        <v>43555.625</v>
      </c>
      <c r="AC18">
        <v>211039.625</v>
      </c>
      <c r="AD18">
        <v>0</v>
      </c>
      <c r="AE18">
        <v>367.2</v>
      </c>
      <c r="AF18">
        <v>1.0343662499999999</v>
      </c>
      <c r="AG18">
        <v>0</v>
      </c>
      <c r="AH18">
        <v>40.534603099999998</v>
      </c>
      <c r="AI18">
        <v>62388.63</v>
      </c>
      <c r="AJ18">
        <v>5226.2724600000001</v>
      </c>
      <c r="AK18">
        <v>57162.355499999998</v>
      </c>
      <c r="AL18">
        <v>0</v>
      </c>
      <c r="AM18">
        <v>3732.8029999999999</v>
      </c>
      <c r="AN18">
        <v>3732.8029999999999</v>
      </c>
      <c r="AO18">
        <v>0</v>
      </c>
      <c r="AP18">
        <v>0</v>
      </c>
      <c r="AQ18">
        <v>0</v>
      </c>
      <c r="AR18">
        <v>157791.32800000001</v>
      </c>
      <c r="AS18">
        <v>5.19256926</v>
      </c>
      <c r="AT18">
        <v>27675.86</v>
      </c>
      <c r="AU18">
        <v>5236101.5</v>
      </c>
      <c r="AV18" t="s">
        <v>111</v>
      </c>
      <c r="AW18">
        <v>5236101.5</v>
      </c>
      <c r="AX18">
        <v>-1</v>
      </c>
      <c r="AZ18">
        <v>0</v>
      </c>
      <c r="BA18">
        <v>-1</v>
      </c>
      <c r="BB18">
        <v>774860.5</v>
      </c>
      <c r="BC18">
        <v>774860.5</v>
      </c>
      <c r="BD18">
        <v>0</v>
      </c>
      <c r="BE18">
        <v>774860.5</v>
      </c>
      <c r="BF18">
        <v>0</v>
      </c>
      <c r="BG18">
        <v>0</v>
      </c>
      <c r="BH18">
        <v>5.1369862599999996</v>
      </c>
      <c r="BI18">
        <v>22.237442000000001</v>
      </c>
      <c r="BJ18">
        <v>0</v>
      </c>
      <c r="BK18">
        <v>3006.6377000000002</v>
      </c>
      <c r="BL18">
        <v>500</v>
      </c>
      <c r="BM18">
        <v>0</v>
      </c>
      <c r="BN18">
        <v>0.249167308</v>
      </c>
      <c r="BO18">
        <v>203.63836699999999</v>
      </c>
      <c r="BP18">
        <v>56.210926100000002</v>
      </c>
      <c r="BQ18">
        <v>124.930786</v>
      </c>
      <c r="BR18">
        <v>2555</v>
      </c>
      <c r="BS18" s="2">
        <v>46023</v>
      </c>
      <c r="BT18" s="2">
        <v>56979</v>
      </c>
      <c r="BU18" t="b">
        <v>1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D18">
        <v>13.773999999999999</v>
      </c>
      <c r="CE18">
        <v>0</v>
      </c>
      <c r="CF18">
        <v>0</v>
      </c>
      <c r="CG18">
        <v>27.318813299999999</v>
      </c>
      <c r="CH18" t="s">
        <v>112</v>
      </c>
      <c r="CI18">
        <v>2</v>
      </c>
      <c r="CK18">
        <v>2035</v>
      </c>
      <c r="CO18">
        <v>0</v>
      </c>
      <c r="CP18">
        <v>1</v>
      </c>
      <c r="CR18" t="s">
        <v>113</v>
      </c>
      <c r="CS18">
        <v>2549</v>
      </c>
      <c r="CT18">
        <v>0</v>
      </c>
      <c r="CU18">
        <v>0</v>
      </c>
      <c r="CV18">
        <v>0</v>
      </c>
      <c r="CW18">
        <v>3006.6377000000002</v>
      </c>
      <c r="CX18">
        <v>0</v>
      </c>
      <c r="CY18">
        <v>569775</v>
      </c>
      <c r="CZ18">
        <v>0</v>
      </c>
      <c r="DA18">
        <v>0</v>
      </c>
      <c r="DB18">
        <v>0</v>
      </c>
      <c r="DC18">
        <v>0</v>
      </c>
      <c r="DF18" t="s">
        <v>106</v>
      </c>
      <c r="DG18">
        <v>2035</v>
      </c>
      <c r="DH18" t="s">
        <v>107</v>
      </c>
      <c r="DI18" t="s">
        <v>109</v>
      </c>
      <c r="DJ18" t="s">
        <v>110</v>
      </c>
      <c r="DK18" t="s">
        <v>121</v>
      </c>
      <c r="DL18">
        <v>369145.15600000002</v>
      </c>
      <c r="DM18">
        <v>0</v>
      </c>
      <c r="DN18">
        <v>141</v>
      </c>
    </row>
    <row r="19" spans="1:118" x14ac:dyDescent="0.25">
      <c r="A19" t="s">
        <v>106</v>
      </c>
      <c r="B19" t="s">
        <v>107</v>
      </c>
      <c r="C19">
        <v>2036</v>
      </c>
      <c r="D19" t="s">
        <v>108</v>
      </c>
      <c r="E19" t="s">
        <v>109</v>
      </c>
      <c r="F19" s="4">
        <f t="shared" si="0"/>
        <v>367.2</v>
      </c>
      <c r="G19" s="4">
        <f t="shared" si="1"/>
        <v>56737.59</v>
      </c>
      <c r="H19" s="4">
        <f t="shared" si="2"/>
        <v>27775.857400000001</v>
      </c>
      <c r="I19" s="4">
        <f t="shared" si="3"/>
        <v>69189.896689999994</v>
      </c>
      <c r="J19" s="4"/>
      <c r="K19" s="4">
        <f t="shared" si="4"/>
        <v>345052.875</v>
      </c>
      <c r="L19" s="7">
        <v>130.68901948066335</v>
      </c>
      <c r="M19" s="4">
        <f t="shared" si="5"/>
        <v>45094.621902733896</v>
      </c>
      <c r="O19" t="s">
        <v>110</v>
      </c>
      <c r="P19">
        <v>82.417150000000007</v>
      </c>
      <c r="Q19">
        <v>327.90170000000001</v>
      </c>
      <c r="R19">
        <v>355</v>
      </c>
      <c r="S19">
        <v>355</v>
      </c>
      <c r="T19">
        <v>129.66587799999999</v>
      </c>
      <c r="U19">
        <v>70.611625700000005</v>
      </c>
      <c r="V19">
        <v>38.371982600000003</v>
      </c>
      <c r="W19">
        <v>42.596023600000002</v>
      </c>
      <c r="X19">
        <v>6763.8770000000004</v>
      </c>
      <c r="Y19">
        <v>6760.62158</v>
      </c>
      <c r="Z19">
        <v>5999.1120000000001</v>
      </c>
      <c r="AA19">
        <v>259837.28099999999</v>
      </c>
      <c r="AB19">
        <v>43206.125</v>
      </c>
      <c r="AC19">
        <v>216631.15599999999</v>
      </c>
      <c r="AD19">
        <v>0</v>
      </c>
      <c r="AE19">
        <v>367.2</v>
      </c>
      <c r="AF19">
        <v>1.0343662499999999</v>
      </c>
      <c r="AG19">
        <v>0</v>
      </c>
      <c r="AH19">
        <v>43.3048</v>
      </c>
      <c r="AI19">
        <v>62444.917999999998</v>
      </c>
      <c r="AJ19">
        <v>5707.3315400000001</v>
      </c>
      <c r="AK19">
        <v>56737.59</v>
      </c>
      <c r="AL19">
        <v>0</v>
      </c>
      <c r="AM19">
        <v>3574.7469999999998</v>
      </c>
      <c r="AN19">
        <v>3574.7469999999998</v>
      </c>
      <c r="AO19">
        <v>0</v>
      </c>
      <c r="AP19">
        <v>0</v>
      </c>
      <c r="AQ19">
        <v>0</v>
      </c>
      <c r="AR19">
        <v>162871.53099999999</v>
      </c>
      <c r="AS19">
        <v>5.5675463699999996</v>
      </c>
      <c r="AT19">
        <v>27775.857400000001</v>
      </c>
      <c r="AU19">
        <v>4894367</v>
      </c>
      <c r="AV19" t="s">
        <v>111</v>
      </c>
      <c r="AW19">
        <v>4894367</v>
      </c>
      <c r="AX19">
        <v>-1</v>
      </c>
      <c r="AZ19">
        <v>0</v>
      </c>
      <c r="BA19">
        <v>-1</v>
      </c>
      <c r="BB19">
        <v>723952.25</v>
      </c>
      <c r="BC19">
        <v>723952.25</v>
      </c>
      <c r="BD19">
        <v>0</v>
      </c>
      <c r="BE19">
        <v>723952.25</v>
      </c>
      <c r="BF19">
        <v>0</v>
      </c>
      <c r="BG19">
        <v>0</v>
      </c>
      <c r="BH19">
        <v>5.2254100000000001</v>
      </c>
      <c r="BI19">
        <v>21.2659378</v>
      </c>
      <c r="BJ19">
        <v>0</v>
      </c>
      <c r="BK19">
        <v>3170.2316900000001</v>
      </c>
      <c r="BL19">
        <v>491</v>
      </c>
      <c r="BM19">
        <v>0</v>
      </c>
      <c r="BN19">
        <v>0.23216098499999999</v>
      </c>
      <c r="BO19">
        <v>224.975525</v>
      </c>
      <c r="BP19">
        <v>59.680909999999997</v>
      </c>
      <c r="BQ19">
        <v>133.939438</v>
      </c>
      <c r="BR19">
        <v>2396</v>
      </c>
      <c r="BS19" s="2">
        <v>46023</v>
      </c>
      <c r="BT19" s="2">
        <v>56979</v>
      </c>
      <c r="BU19" t="b">
        <v>1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D19">
        <v>13.773999999999999</v>
      </c>
      <c r="CE19">
        <v>0</v>
      </c>
      <c r="CF19">
        <v>0</v>
      </c>
      <c r="CG19">
        <v>30.321025800000001</v>
      </c>
      <c r="CH19" t="s">
        <v>112</v>
      </c>
      <c r="CI19">
        <v>2</v>
      </c>
      <c r="CK19">
        <v>2036</v>
      </c>
      <c r="CO19">
        <v>0</v>
      </c>
      <c r="CP19">
        <v>1</v>
      </c>
      <c r="CR19" t="s">
        <v>113</v>
      </c>
      <c r="CS19">
        <v>2719</v>
      </c>
      <c r="CT19">
        <v>0</v>
      </c>
      <c r="CU19">
        <v>0</v>
      </c>
      <c r="CV19">
        <v>0</v>
      </c>
      <c r="CW19">
        <v>3170.2316900000001</v>
      </c>
      <c r="CX19">
        <v>0</v>
      </c>
      <c r="CY19">
        <v>559519.06299999997</v>
      </c>
      <c r="CZ19">
        <v>0</v>
      </c>
      <c r="DA19">
        <v>0</v>
      </c>
      <c r="DB19">
        <v>0</v>
      </c>
      <c r="DC19">
        <v>0</v>
      </c>
      <c r="DF19" t="s">
        <v>106</v>
      </c>
      <c r="DG19">
        <v>2036</v>
      </c>
      <c r="DH19" t="s">
        <v>107</v>
      </c>
      <c r="DI19" t="s">
        <v>109</v>
      </c>
      <c r="DJ19" t="s">
        <v>110</v>
      </c>
      <c r="DK19" t="s">
        <v>121</v>
      </c>
      <c r="DL19">
        <v>345052.875</v>
      </c>
      <c r="DM19">
        <v>0</v>
      </c>
      <c r="DN19">
        <v>141</v>
      </c>
    </row>
    <row r="20" spans="1:118" x14ac:dyDescent="0.25">
      <c r="A20" t="s">
        <v>106</v>
      </c>
      <c r="B20" t="s">
        <v>107</v>
      </c>
      <c r="C20">
        <v>2037</v>
      </c>
      <c r="D20" t="s">
        <v>108</v>
      </c>
      <c r="E20" t="s">
        <v>109</v>
      </c>
      <c r="F20" s="4">
        <f t="shared" si="0"/>
        <v>367.2</v>
      </c>
      <c r="G20" s="4">
        <f t="shared" si="1"/>
        <v>55903.746099999997</v>
      </c>
      <c r="H20" s="4">
        <f t="shared" si="2"/>
        <v>25289.8262</v>
      </c>
      <c r="I20" s="4">
        <f t="shared" si="3"/>
        <v>70150.971640000003</v>
      </c>
      <c r="J20" s="4"/>
      <c r="K20" s="4">
        <f t="shared" si="4"/>
        <v>304748.79999999999</v>
      </c>
      <c r="L20" s="7">
        <v>137.34754230863382</v>
      </c>
      <c r="M20" s="4">
        <f t="shared" si="5"/>
        <v>41856.498701505385</v>
      </c>
      <c r="O20" t="s">
        <v>110</v>
      </c>
      <c r="P20">
        <v>72.782264699999999</v>
      </c>
      <c r="Q20">
        <v>328.7611</v>
      </c>
      <c r="R20">
        <v>355</v>
      </c>
      <c r="S20">
        <v>355</v>
      </c>
      <c r="T20">
        <v>129.66587799999999</v>
      </c>
      <c r="U20">
        <v>74.680809999999994</v>
      </c>
      <c r="V20">
        <v>39.189777399999997</v>
      </c>
      <c r="W20">
        <v>43.790790000000001</v>
      </c>
      <c r="X20">
        <v>6763.8770000000004</v>
      </c>
      <c r="Y20">
        <v>6779.8990000000003</v>
      </c>
      <c r="Z20">
        <v>5954.3310000000001</v>
      </c>
      <c r="AA20">
        <v>260047.31299999999</v>
      </c>
      <c r="AB20">
        <v>38847.734400000001</v>
      </c>
      <c r="AC20">
        <v>221199.57800000001</v>
      </c>
      <c r="AD20">
        <v>0</v>
      </c>
      <c r="AE20">
        <v>367.2</v>
      </c>
      <c r="AF20">
        <v>1.0343662499999999</v>
      </c>
      <c r="AG20">
        <v>0</v>
      </c>
      <c r="AH20">
        <v>44.727062199999999</v>
      </c>
      <c r="AI20">
        <v>63831.164100000002</v>
      </c>
      <c r="AJ20">
        <v>7927.4184599999999</v>
      </c>
      <c r="AK20">
        <v>55903.746099999997</v>
      </c>
      <c r="AL20">
        <v>0</v>
      </c>
      <c r="AM20">
        <v>3226.9255400000002</v>
      </c>
      <c r="AN20">
        <v>3226.9255400000002</v>
      </c>
      <c r="AO20">
        <v>0</v>
      </c>
      <c r="AP20">
        <v>0</v>
      </c>
      <c r="AQ20">
        <v>0</v>
      </c>
      <c r="AR20">
        <v>164606.516</v>
      </c>
      <c r="AS20">
        <v>5.7259354599999996</v>
      </c>
      <c r="AT20">
        <v>25289.8262</v>
      </c>
      <c r="AU20">
        <v>4322678</v>
      </c>
      <c r="AV20" t="s">
        <v>111</v>
      </c>
      <c r="AW20">
        <v>4322678</v>
      </c>
      <c r="AX20">
        <v>-1</v>
      </c>
      <c r="AZ20">
        <v>0</v>
      </c>
      <c r="BA20">
        <v>-1</v>
      </c>
      <c r="BB20">
        <v>637572.6</v>
      </c>
      <c r="BC20">
        <v>637572.6</v>
      </c>
      <c r="BD20">
        <v>0</v>
      </c>
      <c r="BE20">
        <v>637572.6</v>
      </c>
      <c r="BF20">
        <v>0</v>
      </c>
      <c r="BG20">
        <v>0</v>
      </c>
      <c r="BH20">
        <v>4.5890409999999999</v>
      </c>
      <c r="BI20">
        <v>19.212327999999999</v>
      </c>
      <c r="BJ20">
        <v>0</v>
      </c>
      <c r="BK20">
        <v>3092.8820000000001</v>
      </c>
      <c r="BL20">
        <v>463</v>
      </c>
      <c r="BM20">
        <v>0</v>
      </c>
      <c r="BN20">
        <v>0.20502045799999999</v>
      </c>
      <c r="BO20">
        <v>258.17687999999998</v>
      </c>
      <c r="BP20">
        <v>60.930680000000002</v>
      </c>
      <c r="BQ20">
        <v>149.69399999999999</v>
      </c>
      <c r="BR20">
        <v>2162</v>
      </c>
      <c r="BS20" s="2">
        <v>46023</v>
      </c>
      <c r="BT20" s="2">
        <v>56979</v>
      </c>
      <c r="BU20" t="b">
        <v>1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D20">
        <v>13.773999999999999</v>
      </c>
      <c r="CE20">
        <v>0</v>
      </c>
      <c r="CF20">
        <v>0</v>
      </c>
      <c r="CG20">
        <v>33.53152</v>
      </c>
      <c r="CH20" t="s">
        <v>112</v>
      </c>
      <c r="CI20">
        <v>2</v>
      </c>
      <c r="CK20">
        <v>2037</v>
      </c>
      <c r="CO20">
        <v>0</v>
      </c>
      <c r="CP20">
        <v>1</v>
      </c>
      <c r="CR20" t="s">
        <v>113</v>
      </c>
      <c r="CS20">
        <v>2889</v>
      </c>
      <c r="CT20">
        <v>0</v>
      </c>
      <c r="CU20">
        <v>0</v>
      </c>
      <c r="CV20">
        <v>0</v>
      </c>
      <c r="CW20">
        <v>3092.8820000000001</v>
      </c>
      <c r="CX20">
        <v>0</v>
      </c>
      <c r="CY20">
        <v>527611.6</v>
      </c>
      <c r="CZ20">
        <v>0</v>
      </c>
      <c r="DA20">
        <v>0</v>
      </c>
      <c r="DB20">
        <v>0</v>
      </c>
      <c r="DC20">
        <v>0</v>
      </c>
      <c r="DF20" t="s">
        <v>106</v>
      </c>
      <c r="DG20">
        <v>2037</v>
      </c>
      <c r="DH20" t="s">
        <v>107</v>
      </c>
      <c r="DI20" t="s">
        <v>109</v>
      </c>
      <c r="DJ20" t="s">
        <v>110</v>
      </c>
      <c r="DK20" t="s">
        <v>121</v>
      </c>
      <c r="DL20">
        <v>304748.79999999999</v>
      </c>
      <c r="DM20">
        <v>0</v>
      </c>
      <c r="DN20">
        <v>141</v>
      </c>
    </row>
    <row r="21" spans="1:118" x14ac:dyDescent="0.25">
      <c r="A21" t="s">
        <v>106</v>
      </c>
      <c r="B21" t="s">
        <v>107</v>
      </c>
      <c r="C21">
        <v>2038</v>
      </c>
      <c r="D21" t="s">
        <v>108</v>
      </c>
      <c r="E21" t="s">
        <v>109</v>
      </c>
      <c r="F21" s="4">
        <f t="shared" si="0"/>
        <v>367.2</v>
      </c>
      <c r="G21" s="4">
        <f t="shared" si="1"/>
        <v>55155.617200000001</v>
      </c>
      <c r="H21" s="4">
        <f t="shared" si="2"/>
        <v>24408.341799999998</v>
      </c>
      <c r="I21" s="4">
        <f t="shared" si="3"/>
        <v>70015.808319999996</v>
      </c>
      <c r="J21" s="4"/>
      <c r="K21" s="4">
        <f t="shared" si="4"/>
        <v>298859.78100000002</v>
      </c>
      <c r="L21" s="7">
        <v>142.51927075358859</v>
      </c>
      <c r="M21" s="4">
        <f t="shared" si="5"/>
        <v>42593.278045697189</v>
      </c>
      <c r="O21" t="s">
        <v>110</v>
      </c>
      <c r="P21">
        <v>71.09975</v>
      </c>
      <c r="Q21">
        <v>330.04656999999997</v>
      </c>
      <c r="R21">
        <v>355</v>
      </c>
      <c r="S21">
        <v>355</v>
      </c>
      <c r="T21">
        <v>129.66587799999999</v>
      </c>
      <c r="U21">
        <v>74.937489999999997</v>
      </c>
      <c r="V21">
        <v>38.989593499999998</v>
      </c>
      <c r="W21">
        <v>43.334556599999999</v>
      </c>
      <c r="X21">
        <v>6763.8770000000004</v>
      </c>
      <c r="Y21">
        <v>6806.223</v>
      </c>
      <c r="Z21">
        <v>5986.9526400000004</v>
      </c>
      <c r="AA21">
        <v>265246.28100000002</v>
      </c>
      <c r="AB21">
        <v>38719.19</v>
      </c>
      <c r="AC21">
        <v>226527.07800000001</v>
      </c>
      <c r="AD21">
        <v>0</v>
      </c>
      <c r="AE21">
        <v>367.2</v>
      </c>
      <c r="AF21">
        <v>1.0343662499999999</v>
      </c>
      <c r="AG21">
        <v>0</v>
      </c>
      <c r="AH21">
        <v>44.376972199999997</v>
      </c>
      <c r="AI21">
        <v>63844.03</v>
      </c>
      <c r="AJ21">
        <v>8688.4159999999993</v>
      </c>
      <c r="AK21">
        <v>55155.617200000001</v>
      </c>
      <c r="AL21">
        <v>0</v>
      </c>
      <c r="AM21">
        <v>3231.13672</v>
      </c>
      <c r="AN21">
        <v>3231.13672</v>
      </c>
      <c r="AO21">
        <v>0</v>
      </c>
      <c r="AP21">
        <v>0</v>
      </c>
      <c r="AQ21">
        <v>0</v>
      </c>
      <c r="AR21">
        <v>170822.125</v>
      </c>
      <c r="AS21">
        <v>5.6397769999999996</v>
      </c>
      <c r="AT21">
        <v>24408.341799999998</v>
      </c>
      <c r="AU21">
        <v>4239146</v>
      </c>
      <c r="AV21" t="s">
        <v>111</v>
      </c>
      <c r="AW21">
        <v>4239146</v>
      </c>
      <c r="AX21">
        <v>-1</v>
      </c>
      <c r="AZ21">
        <v>0</v>
      </c>
      <c r="BA21">
        <v>-1</v>
      </c>
      <c r="BB21">
        <v>622833.80000000005</v>
      </c>
      <c r="BC21">
        <v>622833.80000000005</v>
      </c>
      <c r="BD21">
        <v>0</v>
      </c>
      <c r="BE21">
        <v>622833.80000000005</v>
      </c>
      <c r="BF21">
        <v>0</v>
      </c>
      <c r="BG21">
        <v>0</v>
      </c>
      <c r="BH21">
        <v>4.1894980000000004</v>
      </c>
      <c r="BI21">
        <v>18.3789959</v>
      </c>
      <c r="BJ21">
        <v>0</v>
      </c>
      <c r="BK21">
        <v>2940.6415999999999</v>
      </c>
      <c r="BL21">
        <v>446</v>
      </c>
      <c r="BM21">
        <v>0</v>
      </c>
      <c r="BN21">
        <v>0.200280979</v>
      </c>
      <c r="BO21">
        <v>274.265961</v>
      </c>
      <c r="BP21">
        <v>62.1661644</v>
      </c>
      <c r="BQ21">
        <v>151.60409999999999</v>
      </c>
      <c r="BR21">
        <v>2158</v>
      </c>
      <c r="BS21" s="2">
        <v>46023</v>
      </c>
      <c r="BT21" s="2">
        <v>56979</v>
      </c>
      <c r="BU21" t="b">
        <v>1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D21">
        <v>13.773999999999999</v>
      </c>
      <c r="CE21">
        <v>0</v>
      </c>
      <c r="CF21">
        <v>0</v>
      </c>
      <c r="CG21">
        <v>33.998399999999997</v>
      </c>
      <c r="CH21" t="s">
        <v>112</v>
      </c>
      <c r="CI21">
        <v>2</v>
      </c>
      <c r="CK21">
        <v>2038</v>
      </c>
      <c r="CO21">
        <v>0</v>
      </c>
      <c r="CP21">
        <v>1</v>
      </c>
      <c r="CR21" t="s">
        <v>113</v>
      </c>
      <c r="CS21">
        <v>3059</v>
      </c>
      <c r="CT21">
        <v>0</v>
      </c>
      <c r="CU21">
        <v>0</v>
      </c>
      <c r="CV21">
        <v>0</v>
      </c>
      <c r="CW21">
        <v>2940.6415999999999</v>
      </c>
      <c r="CX21">
        <v>0</v>
      </c>
      <c r="CY21">
        <v>508239.3</v>
      </c>
      <c r="CZ21">
        <v>0</v>
      </c>
      <c r="DA21">
        <v>0</v>
      </c>
      <c r="DB21">
        <v>0</v>
      </c>
      <c r="DC21">
        <v>0</v>
      </c>
      <c r="DF21" t="s">
        <v>106</v>
      </c>
      <c r="DG21">
        <v>2038</v>
      </c>
      <c r="DH21" t="s">
        <v>107</v>
      </c>
      <c r="DI21" t="s">
        <v>109</v>
      </c>
      <c r="DJ21" t="s">
        <v>110</v>
      </c>
      <c r="DK21" t="s">
        <v>121</v>
      </c>
      <c r="DL21">
        <v>298859.78100000002</v>
      </c>
      <c r="DM21">
        <v>0</v>
      </c>
      <c r="DN21">
        <v>141</v>
      </c>
    </row>
    <row r="22" spans="1:118" x14ac:dyDescent="0.25">
      <c r="A22" t="s">
        <v>106</v>
      </c>
      <c r="B22" t="s">
        <v>107</v>
      </c>
      <c r="C22">
        <v>2039</v>
      </c>
      <c r="D22" t="s">
        <v>108</v>
      </c>
      <c r="E22" t="s">
        <v>109</v>
      </c>
      <c r="F22" s="4">
        <f t="shared" si="0"/>
        <v>367.2</v>
      </c>
      <c r="G22" s="4">
        <f t="shared" si="1"/>
        <v>54371.195299999999</v>
      </c>
      <c r="H22" s="4">
        <f t="shared" si="2"/>
        <v>22519.722699999998</v>
      </c>
      <c r="I22" s="4">
        <f t="shared" si="3"/>
        <v>68948.762999999992</v>
      </c>
      <c r="J22" s="4"/>
      <c r="K22" s="4">
        <f t="shared" si="4"/>
        <v>260094.266</v>
      </c>
      <c r="L22" s="7">
        <v>147.86374340684816</v>
      </c>
      <c r="M22" s="4">
        <f t="shared" si="5"/>
        <v>38458.511809416508</v>
      </c>
      <c r="O22" t="s">
        <v>110</v>
      </c>
      <c r="P22">
        <v>61.882930000000002</v>
      </c>
      <c r="Q22">
        <v>331.059326</v>
      </c>
      <c r="R22">
        <v>355</v>
      </c>
      <c r="S22">
        <v>355</v>
      </c>
      <c r="T22">
        <v>129.66587799999999</v>
      </c>
      <c r="U22">
        <v>81.58408</v>
      </c>
      <c r="V22">
        <v>40.718119999999999</v>
      </c>
      <c r="W22">
        <v>45.76885</v>
      </c>
      <c r="X22">
        <v>6763.8770000000004</v>
      </c>
      <c r="Y22">
        <v>6805.6040000000003</v>
      </c>
      <c r="Z22">
        <v>5915.6147499999997</v>
      </c>
      <c r="AA22">
        <v>267280.46899999998</v>
      </c>
      <c r="AB22">
        <v>35250.183599999997</v>
      </c>
      <c r="AC22">
        <v>232030.266</v>
      </c>
      <c r="AD22">
        <v>0</v>
      </c>
      <c r="AE22">
        <v>367.2</v>
      </c>
      <c r="AF22">
        <v>1.0343662499999999</v>
      </c>
      <c r="AG22">
        <v>0</v>
      </c>
      <c r="AH22">
        <v>46.859560000000002</v>
      </c>
      <c r="AI22">
        <v>63204.71</v>
      </c>
      <c r="AJ22">
        <v>8833.5169999999998</v>
      </c>
      <c r="AK22">
        <v>54371.195299999999</v>
      </c>
      <c r="AL22">
        <v>0</v>
      </c>
      <c r="AM22">
        <v>2882.5839999999998</v>
      </c>
      <c r="AN22">
        <v>2882.5839999999998</v>
      </c>
      <c r="AO22">
        <v>0</v>
      </c>
      <c r="AP22">
        <v>0</v>
      </c>
      <c r="AQ22">
        <v>0</v>
      </c>
      <c r="AR22">
        <v>175811.96900000001</v>
      </c>
      <c r="AS22">
        <v>5.9804983099999998</v>
      </c>
      <c r="AT22">
        <v>22519.722699999998</v>
      </c>
      <c r="AU22">
        <v>3689280.25</v>
      </c>
      <c r="AV22" t="s">
        <v>111</v>
      </c>
      <c r="AW22">
        <v>3689280.25</v>
      </c>
      <c r="AX22">
        <v>-1</v>
      </c>
      <c r="AZ22">
        <v>0</v>
      </c>
      <c r="BA22">
        <v>-1</v>
      </c>
      <c r="BB22">
        <v>542094.43799999997</v>
      </c>
      <c r="BC22">
        <v>542094.43799999997</v>
      </c>
      <c r="BD22">
        <v>0</v>
      </c>
      <c r="BE22">
        <v>542094.43799999997</v>
      </c>
      <c r="BF22">
        <v>0</v>
      </c>
      <c r="BG22">
        <v>0</v>
      </c>
      <c r="BH22">
        <v>4.1095889999999997</v>
      </c>
      <c r="BI22">
        <v>15.5022831</v>
      </c>
      <c r="BJ22">
        <v>0</v>
      </c>
      <c r="BK22">
        <v>2861.4690000000001</v>
      </c>
      <c r="BL22">
        <v>410</v>
      </c>
      <c r="BM22">
        <v>0</v>
      </c>
      <c r="BN22">
        <v>0.1743181</v>
      </c>
      <c r="BO22">
        <v>324.31979999999999</v>
      </c>
      <c r="BP22">
        <v>65.025909999999996</v>
      </c>
      <c r="BQ22">
        <v>168.73164399999999</v>
      </c>
      <c r="BR22">
        <v>1897</v>
      </c>
      <c r="BS22" s="2">
        <v>46023</v>
      </c>
      <c r="BT22" s="2">
        <v>56979</v>
      </c>
      <c r="BU22" t="b">
        <v>1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D22">
        <v>13.773999999999999</v>
      </c>
      <c r="CE22">
        <v>0</v>
      </c>
      <c r="CF22">
        <v>0</v>
      </c>
      <c r="CG22">
        <v>38.830039999999997</v>
      </c>
      <c r="CH22" t="s">
        <v>112</v>
      </c>
      <c r="CI22">
        <v>2</v>
      </c>
      <c r="CK22">
        <v>2039</v>
      </c>
      <c r="CO22">
        <v>0</v>
      </c>
      <c r="CP22">
        <v>1</v>
      </c>
      <c r="CR22" t="s">
        <v>113</v>
      </c>
      <c r="CS22">
        <v>3229</v>
      </c>
      <c r="CT22">
        <v>0</v>
      </c>
      <c r="CU22">
        <v>0</v>
      </c>
      <c r="CV22">
        <v>0</v>
      </c>
      <c r="CW22">
        <v>2861.4690000000001</v>
      </c>
      <c r="CX22">
        <v>0</v>
      </c>
      <c r="CY22">
        <v>467215.5</v>
      </c>
      <c r="CZ22">
        <v>0</v>
      </c>
      <c r="DA22">
        <v>0</v>
      </c>
      <c r="DB22">
        <v>0</v>
      </c>
      <c r="DC22">
        <v>0</v>
      </c>
      <c r="DF22" t="s">
        <v>106</v>
      </c>
      <c r="DG22">
        <v>2039</v>
      </c>
      <c r="DH22" t="s">
        <v>107</v>
      </c>
      <c r="DI22" t="s">
        <v>109</v>
      </c>
      <c r="DJ22" t="s">
        <v>110</v>
      </c>
      <c r="DK22" t="s">
        <v>121</v>
      </c>
      <c r="DL22">
        <v>260094.266</v>
      </c>
      <c r="DM22">
        <v>0</v>
      </c>
      <c r="DN22">
        <v>141</v>
      </c>
    </row>
    <row r="23" spans="1:118" x14ac:dyDescent="0.25">
      <c r="A23" t="s">
        <v>106</v>
      </c>
      <c r="B23" t="s">
        <v>107</v>
      </c>
      <c r="C23">
        <v>2040</v>
      </c>
      <c r="D23" t="s">
        <v>108</v>
      </c>
      <c r="E23" t="s">
        <v>109</v>
      </c>
      <c r="F23" s="4">
        <f t="shared" si="0"/>
        <v>367.2</v>
      </c>
      <c r="G23" s="4">
        <f t="shared" si="1"/>
        <v>53622.636700000003</v>
      </c>
      <c r="H23" s="4">
        <f t="shared" si="2"/>
        <v>21644.7461</v>
      </c>
      <c r="I23" s="4">
        <f t="shared" si="3"/>
        <v>70429.657589999988</v>
      </c>
      <c r="J23" s="4"/>
      <c r="K23" s="4">
        <f t="shared" si="4"/>
        <v>229586.78099999999</v>
      </c>
      <c r="L23" s="7">
        <v>153.38636514854969</v>
      </c>
      <c r="M23" s="4">
        <f t="shared" si="5"/>
        <v>35215.481823746108</v>
      </c>
      <c r="O23" t="s">
        <v>110</v>
      </c>
      <c r="P23">
        <v>54.32741</v>
      </c>
      <c r="Q23">
        <v>331.8252</v>
      </c>
      <c r="R23">
        <v>355</v>
      </c>
      <c r="S23">
        <v>355</v>
      </c>
      <c r="T23">
        <v>129.66587799999999</v>
      </c>
      <c r="U23">
        <v>89.779430000000005</v>
      </c>
      <c r="V23">
        <v>43.801499999999997</v>
      </c>
      <c r="W23">
        <v>49.474323300000002</v>
      </c>
      <c r="X23">
        <v>6763.8770000000004</v>
      </c>
      <c r="Y23">
        <v>6824.1166999999996</v>
      </c>
      <c r="Z23">
        <v>5890.4309999999996</v>
      </c>
      <c r="AA23">
        <v>271663.625</v>
      </c>
      <c r="AB23">
        <v>33352.910000000003</v>
      </c>
      <c r="AC23">
        <v>238310.7</v>
      </c>
      <c r="AD23">
        <v>0</v>
      </c>
      <c r="AE23">
        <v>367.2</v>
      </c>
      <c r="AF23">
        <v>1.0343662499999999</v>
      </c>
      <c r="AG23">
        <v>0</v>
      </c>
      <c r="AH23">
        <v>50.807102200000003</v>
      </c>
      <c r="AI23">
        <v>64999.38</v>
      </c>
      <c r="AJ23">
        <v>11376.7441</v>
      </c>
      <c r="AK23">
        <v>53622.636700000003</v>
      </c>
      <c r="AL23">
        <v>0</v>
      </c>
      <c r="AM23">
        <v>2601.0112300000001</v>
      </c>
      <c r="AN23">
        <v>2601.0112300000001</v>
      </c>
      <c r="AO23">
        <v>0</v>
      </c>
      <c r="AP23">
        <v>0</v>
      </c>
      <c r="AQ23">
        <v>0</v>
      </c>
      <c r="AR23">
        <v>179589.2</v>
      </c>
      <c r="AS23">
        <v>6.5086774800000002</v>
      </c>
      <c r="AT23">
        <v>21644.7461</v>
      </c>
      <c r="AU23">
        <v>3256550.25</v>
      </c>
      <c r="AV23" t="s">
        <v>111</v>
      </c>
      <c r="AW23">
        <v>3256550.25</v>
      </c>
      <c r="AX23">
        <v>-1</v>
      </c>
      <c r="AZ23">
        <v>0</v>
      </c>
      <c r="BA23">
        <v>-1</v>
      </c>
      <c r="BB23">
        <v>477211.96899999998</v>
      </c>
      <c r="BC23">
        <v>477211.96899999998</v>
      </c>
      <c r="BD23">
        <v>0</v>
      </c>
      <c r="BE23">
        <v>477211.96899999998</v>
      </c>
      <c r="BF23">
        <v>0</v>
      </c>
      <c r="BG23">
        <v>0</v>
      </c>
      <c r="BH23">
        <v>3.9389798599999999</v>
      </c>
      <c r="BI23">
        <v>13.7522764</v>
      </c>
      <c r="BJ23">
        <v>0</v>
      </c>
      <c r="BK23">
        <v>2829.2663600000001</v>
      </c>
      <c r="BL23">
        <v>371</v>
      </c>
      <c r="BM23">
        <v>0</v>
      </c>
      <c r="BN23">
        <v>0.153034955</v>
      </c>
      <c r="BO23">
        <v>376.33004799999998</v>
      </c>
      <c r="BP23">
        <v>69.891180000000006</v>
      </c>
      <c r="BQ23">
        <v>192.942352</v>
      </c>
      <c r="BR23">
        <v>1693</v>
      </c>
      <c r="BS23" s="2">
        <v>46023</v>
      </c>
      <c r="BT23" s="2">
        <v>56979</v>
      </c>
      <c r="BU23" t="b">
        <v>1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D23">
        <v>13.773999999999999</v>
      </c>
      <c r="CE23">
        <v>0</v>
      </c>
      <c r="CF23">
        <v>0</v>
      </c>
      <c r="CG23">
        <v>43.78783</v>
      </c>
      <c r="CH23" t="s">
        <v>112</v>
      </c>
      <c r="CI23">
        <v>2</v>
      </c>
      <c r="CK23">
        <v>2040</v>
      </c>
      <c r="CO23">
        <v>0</v>
      </c>
      <c r="CP23">
        <v>1</v>
      </c>
      <c r="CR23" t="s">
        <v>113</v>
      </c>
      <c r="CS23">
        <v>3399</v>
      </c>
      <c r="CT23">
        <v>0</v>
      </c>
      <c r="CU23">
        <v>0</v>
      </c>
      <c r="CV23">
        <v>0</v>
      </c>
      <c r="CW23">
        <v>2829.2663600000001</v>
      </c>
      <c r="CX23">
        <v>0</v>
      </c>
      <c r="CY23">
        <v>422773.06300000002</v>
      </c>
      <c r="CZ23">
        <v>0</v>
      </c>
      <c r="DA23">
        <v>0</v>
      </c>
      <c r="DB23">
        <v>0</v>
      </c>
      <c r="DC23">
        <v>0</v>
      </c>
      <c r="DF23" t="s">
        <v>106</v>
      </c>
      <c r="DG23">
        <v>2040</v>
      </c>
      <c r="DH23" t="s">
        <v>107</v>
      </c>
      <c r="DI23" t="s">
        <v>109</v>
      </c>
      <c r="DJ23" t="s">
        <v>110</v>
      </c>
      <c r="DK23" t="s">
        <v>121</v>
      </c>
      <c r="DL23">
        <v>229586.78099999999</v>
      </c>
      <c r="DM23">
        <v>0</v>
      </c>
      <c r="DN23">
        <v>141</v>
      </c>
    </row>
    <row r="24" spans="1:118" x14ac:dyDescent="0.25">
      <c r="A24" t="s">
        <v>106</v>
      </c>
      <c r="B24" t="s">
        <v>107</v>
      </c>
      <c r="C24">
        <v>2041</v>
      </c>
      <c r="D24" t="s">
        <v>108</v>
      </c>
      <c r="E24" t="s">
        <v>109</v>
      </c>
      <c r="F24" s="4">
        <f t="shared" si="0"/>
        <v>367.2</v>
      </c>
      <c r="G24" s="4">
        <f t="shared" si="1"/>
        <v>52615.96</v>
      </c>
      <c r="H24" s="4">
        <f t="shared" si="2"/>
        <v>20343.265599999999</v>
      </c>
      <c r="I24" s="4">
        <f t="shared" si="3"/>
        <v>69035.933929999999</v>
      </c>
      <c r="J24" s="4"/>
      <c r="K24" s="4">
        <f t="shared" si="4"/>
        <v>209198.359</v>
      </c>
      <c r="L24" s="7">
        <v>159.09270313770702</v>
      </c>
      <c r="M24" s="4">
        <f t="shared" si="5"/>
        <v>33281.932425282459</v>
      </c>
      <c r="O24" t="s">
        <v>110</v>
      </c>
      <c r="P24">
        <v>49.502369999999999</v>
      </c>
      <c r="Q24">
        <v>332.34480000000002</v>
      </c>
      <c r="R24">
        <v>355</v>
      </c>
      <c r="S24">
        <v>355</v>
      </c>
      <c r="T24">
        <v>129.66587799999999</v>
      </c>
      <c r="U24">
        <v>95.49118</v>
      </c>
      <c r="V24">
        <v>45.474594099999997</v>
      </c>
      <c r="W24">
        <v>51.537166599999999</v>
      </c>
      <c r="X24">
        <v>6763.8770000000004</v>
      </c>
      <c r="Y24">
        <v>6842.8823199999997</v>
      </c>
      <c r="Z24">
        <v>5872.2382799999996</v>
      </c>
      <c r="AA24">
        <v>416963.53100000002</v>
      </c>
      <c r="AB24">
        <v>31804.9473</v>
      </c>
      <c r="AC24">
        <v>385158.6</v>
      </c>
      <c r="AD24">
        <v>0</v>
      </c>
      <c r="AE24">
        <v>367.2</v>
      </c>
      <c r="AF24">
        <v>1.0343662499999999</v>
      </c>
      <c r="AG24">
        <v>0</v>
      </c>
      <c r="AH24">
        <v>52.499409999999997</v>
      </c>
      <c r="AI24">
        <v>63714.9375</v>
      </c>
      <c r="AJ24">
        <v>11098.9756</v>
      </c>
      <c r="AK24">
        <v>52615.96</v>
      </c>
      <c r="AL24">
        <v>0</v>
      </c>
      <c r="AM24">
        <v>2422.6174299999998</v>
      </c>
      <c r="AN24">
        <v>2422.6174299999998</v>
      </c>
      <c r="AO24">
        <v>0</v>
      </c>
      <c r="AP24">
        <v>0</v>
      </c>
      <c r="AQ24">
        <v>0</v>
      </c>
      <c r="AR24">
        <v>327584.34399999998</v>
      </c>
      <c r="AS24">
        <v>6.7935109999999996</v>
      </c>
      <c r="AT24">
        <v>20343.265599999999</v>
      </c>
      <c r="AU24">
        <v>2967352.5</v>
      </c>
      <c r="AV24" t="s">
        <v>111</v>
      </c>
      <c r="AW24">
        <v>2967352.5</v>
      </c>
      <c r="AX24">
        <v>-1</v>
      </c>
      <c r="AZ24">
        <v>0</v>
      </c>
      <c r="BA24">
        <v>-1</v>
      </c>
      <c r="BB24">
        <v>433640.75</v>
      </c>
      <c r="BC24">
        <v>433640.75</v>
      </c>
      <c r="BD24">
        <v>0</v>
      </c>
      <c r="BE24">
        <v>433640.75</v>
      </c>
      <c r="BF24">
        <v>0</v>
      </c>
      <c r="BG24">
        <v>0</v>
      </c>
      <c r="BH24">
        <v>3.7557077400000001</v>
      </c>
      <c r="BI24">
        <v>12.831049999999999</v>
      </c>
      <c r="BJ24">
        <v>0</v>
      </c>
      <c r="BK24">
        <v>2898.3789999999999</v>
      </c>
      <c r="BL24">
        <v>364</v>
      </c>
      <c r="BM24">
        <v>0</v>
      </c>
      <c r="BN24">
        <v>0.13944329999999999</v>
      </c>
      <c r="BO24">
        <v>755.42790000000002</v>
      </c>
      <c r="BP24">
        <v>73.343999999999994</v>
      </c>
      <c r="BQ24">
        <v>206.11348000000001</v>
      </c>
      <c r="BR24">
        <v>1581</v>
      </c>
      <c r="BS24" s="2">
        <v>46023</v>
      </c>
      <c r="BT24" s="2">
        <v>56979</v>
      </c>
      <c r="BU24" t="b">
        <v>1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D24">
        <v>13.773999999999999</v>
      </c>
      <c r="CE24">
        <v>0</v>
      </c>
      <c r="CF24">
        <v>0</v>
      </c>
      <c r="CG24">
        <v>47.742835999999997</v>
      </c>
      <c r="CH24" t="s">
        <v>112</v>
      </c>
      <c r="CI24">
        <v>2</v>
      </c>
      <c r="CK24">
        <v>2041</v>
      </c>
      <c r="CO24">
        <v>0</v>
      </c>
      <c r="CP24">
        <v>1</v>
      </c>
      <c r="CR24" t="s">
        <v>113</v>
      </c>
      <c r="CS24">
        <v>3569</v>
      </c>
      <c r="CT24">
        <v>0</v>
      </c>
      <c r="CU24">
        <v>0</v>
      </c>
      <c r="CV24">
        <v>0</v>
      </c>
      <c r="CW24">
        <v>2898.3789999999999</v>
      </c>
      <c r="CX24">
        <v>0</v>
      </c>
      <c r="CY24">
        <v>414796.2</v>
      </c>
      <c r="CZ24">
        <v>0</v>
      </c>
      <c r="DA24">
        <v>0</v>
      </c>
      <c r="DB24">
        <v>0</v>
      </c>
      <c r="DC24">
        <v>0</v>
      </c>
      <c r="DF24" t="s">
        <v>106</v>
      </c>
      <c r="DG24">
        <v>2041</v>
      </c>
      <c r="DH24" t="s">
        <v>107</v>
      </c>
      <c r="DI24" t="s">
        <v>109</v>
      </c>
      <c r="DJ24" t="s">
        <v>110</v>
      </c>
      <c r="DK24" t="s">
        <v>121</v>
      </c>
      <c r="DL24">
        <v>209198.359</v>
      </c>
      <c r="DM24">
        <v>0</v>
      </c>
      <c r="DN24">
        <v>141</v>
      </c>
    </row>
    <row r="25" spans="1:118" x14ac:dyDescent="0.25">
      <c r="A25" t="s">
        <v>106</v>
      </c>
      <c r="B25" t="s">
        <v>107</v>
      </c>
      <c r="C25">
        <v>2042</v>
      </c>
      <c r="D25" t="s">
        <v>108</v>
      </c>
      <c r="E25" t="s">
        <v>109</v>
      </c>
      <c r="F25" s="4">
        <f t="shared" si="0"/>
        <v>367.2</v>
      </c>
      <c r="G25" s="4">
        <f t="shared" si="1"/>
        <v>51873.503900000003</v>
      </c>
      <c r="H25" s="4">
        <f t="shared" si="2"/>
        <v>19992.28</v>
      </c>
      <c r="I25" s="4">
        <f t="shared" si="3"/>
        <v>67223.15555000001</v>
      </c>
      <c r="J25" s="4"/>
      <c r="K25" s="4">
        <f t="shared" si="4"/>
        <v>197113.06299999999</v>
      </c>
      <c r="L25" s="7">
        <v>164.98849154810441</v>
      </c>
      <c r="M25" s="4">
        <f t="shared" si="5"/>
        <v>32521.38692879647</v>
      </c>
      <c r="O25" t="s">
        <v>110</v>
      </c>
      <c r="P25">
        <v>46.4531937</v>
      </c>
      <c r="Q25">
        <v>333.20172100000002</v>
      </c>
      <c r="R25">
        <v>355</v>
      </c>
      <c r="S25">
        <v>355</v>
      </c>
      <c r="T25">
        <v>129.66587799999999</v>
      </c>
      <c r="U25">
        <v>99.86788</v>
      </c>
      <c r="V25">
        <v>47.038147000000002</v>
      </c>
      <c r="W25">
        <v>53.466976199999998</v>
      </c>
      <c r="X25">
        <v>6763.8770000000004</v>
      </c>
      <c r="Y25">
        <v>6870.7885699999997</v>
      </c>
      <c r="Z25">
        <v>5853.9560000000001</v>
      </c>
      <c r="AA25">
        <v>414264.78100000002</v>
      </c>
      <c r="AB25">
        <v>30364.293000000001</v>
      </c>
      <c r="AC25">
        <v>383900.46899999998</v>
      </c>
      <c r="AD25">
        <v>0</v>
      </c>
      <c r="AE25">
        <v>367.2</v>
      </c>
      <c r="AF25">
        <v>1.0343662499999999</v>
      </c>
      <c r="AG25">
        <v>0</v>
      </c>
      <c r="AH25">
        <v>54.855890000000002</v>
      </c>
      <c r="AI25">
        <v>62007.476600000002</v>
      </c>
      <c r="AJ25">
        <v>10133.9707</v>
      </c>
      <c r="AK25">
        <v>51873.503900000003</v>
      </c>
      <c r="AL25">
        <v>0</v>
      </c>
      <c r="AM25">
        <v>2330.2272899999998</v>
      </c>
      <c r="AN25">
        <v>2330.2272899999998</v>
      </c>
      <c r="AO25">
        <v>0</v>
      </c>
      <c r="AP25">
        <v>0</v>
      </c>
      <c r="AQ25">
        <v>0</v>
      </c>
      <c r="AR25">
        <v>327049.34399999998</v>
      </c>
      <c r="AS25">
        <v>7.058173</v>
      </c>
      <c r="AT25">
        <v>19992.28</v>
      </c>
      <c r="AU25">
        <v>2795930</v>
      </c>
      <c r="AV25" t="s">
        <v>111</v>
      </c>
      <c r="AW25">
        <v>2795930</v>
      </c>
      <c r="AX25">
        <v>-1</v>
      </c>
      <c r="AZ25">
        <v>0</v>
      </c>
      <c r="BA25">
        <v>-1</v>
      </c>
      <c r="BB25">
        <v>406929.96899999998</v>
      </c>
      <c r="BC25">
        <v>406929.96899999998</v>
      </c>
      <c r="BD25">
        <v>0</v>
      </c>
      <c r="BE25">
        <v>406929.96899999998</v>
      </c>
      <c r="BF25">
        <v>0</v>
      </c>
      <c r="BG25">
        <v>0</v>
      </c>
      <c r="BH25">
        <v>3.61872149</v>
      </c>
      <c r="BI25">
        <v>12.408676099999999</v>
      </c>
      <c r="BJ25">
        <v>0</v>
      </c>
      <c r="BK25">
        <v>2885.4516600000002</v>
      </c>
      <c r="BL25">
        <v>350</v>
      </c>
      <c r="BM25">
        <v>0</v>
      </c>
      <c r="BN25">
        <v>0.13085406999999999</v>
      </c>
      <c r="BO25">
        <v>803.69929999999999</v>
      </c>
      <c r="BP25">
        <v>74.617980000000003</v>
      </c>
      <c r="BQ25">
        <v>214.32540900000001</v>
      </c>
      <c r="BR25">
        <v>1523</v>
      </c>
      <c r="BS25" s="2">
        <v>46023</v>
      </c>
      <c r="BT25" s="2">
        <v>56979</v>
      </c>
      <c r="BU25" t="b">
        <v>1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D25">
        <v>13.773999999999999</v>
      </c>
      <c r="CE25">
        <v>0</v>
      </c>
      <c r="CF25">
        <v>0</v>
      </c>
      <c r="CG25">
        <v>50.477806100000002</v>
      </c>
      <c r="CH25" t="s">
        <v>112</v>
      </c>
      <c r="CI25">
        <v>2</v>
      </c>
      <c r="CK25">
        <v>2042</v>
      </c>
      <c r="CO25">
        <v>0</v>
      </c>
      <c r="CP25">
        <v>1</v>
      </c>
      <c r="CR25" t="s">
        <v>113</v>
      </c>
      <c r="CS25">
        <v>3739</v>
      </c>
      <c r="CT25">
        <v>0</v>
      </c>
      <c r="CU25">
        <v>0</v>
      </c>
      <c r="CV25">
        <v>0</v>
      </c>
      <c r="CW25">
        <v>2885.4516600000002</v>
      </c>
      <c r="CX25">
        <v>0</v>
      </c>
      <c r="CY25">
        <v>398842.5</v>
      </c>
      <c r="CZ25">
        <v>0</v>
      </c>
      <c r="DA25">
        <v>0</v>
      </c>
      <c r="DB25">
        <v>0</v>
      </c>
      <c r="DC25">
        <v>0</v>
      </c>
      <c r="DF25" t="s">
        <v>106</v>
      </c>
      <c r="DG25">
        <v>2042</v>
      </c>
      <c r="DH25" t="s">
        <v>107</v>
      </c>
      <c r="DI25" t="s">
        <v>109</v>
      </c>
      <c r="DJ25" t="s">
        <v>110</v>
      </c>
      <c r="DK25" t="s">
        <v>121</v>
      </c>
      <c r="DL25">
        <v>197113.06299999999</v>
      </c>
      <c r="DM25">
        <v>0</v>
      </c>
      <c r="DN25">
        <v>141</v>
      </c>
    </row>
    <row r="26" spans="1:118" x14ac:dyDescent="0.25">
      <c r="A26" t="s">
        <v>106</v>
      </c>
      <c r="B26" t="s">
        <v>107</v>
      </c>
      <c r="C26">
        <v>2043</v>
      </c>
      <c r="D26" t="s">
        <v>108</v>
      </c>
      <c r="E26" t="s">
        <v>109</v>
      </c>
      <c r="F26" s="4">
        <f t="shared" si="0"/>
        <v>367.2</v>
      </c>
      <c r="G26" s="4">
        <f t="shared" si="1"/>
        <v>51140.636700000003</v>
      </c>
      <c r="H26" s="4">
        <f t="shared" si="2"/>
        <v>19214.507799999999</v>
      </c>
      <c r="I26" s="4">
        <f t="shared" si="3"/>
        <v>65212.71312</v>
      </c>
      <c r="J26" s="4"/>
      <c r="K26" s="4">
        <f t="shared" si="4"/>
        <v>181924.4</v>
      </c>
      <c r="L26" s="7">
        <v>171.07963643956057</v>
      </c>
      <c r="M26" s="4">
        <f t="shared" si="5"/>
        <v>31123.560211485194</v>
      </c>
      <c r="O26" t="s">
        <v>110</v>
      </c>
      <c r="P26">
        <v>42.676180000000002</v>
      </c>
      <c r="Q26">
        <v>333.51336700000002</v>
      </c>
      <c r="R26">
        <v>355</v>
      </c>
      <c r="S26">
        <v>355</v>
      </c>
      <c r="T26">
        <v>129.66587799999999</v>
      </c>
      <c r="U26">
        <v>104.58635700000001</v>
      </c>
      <c r="V26">
        <v>48.680576299999998</v>
      </c>
      <c r="W26">
        <v>55.590042099999998</v>
      </c>
      <c r="X26">
        <v>6763.8770000000004</v>
      </c>
      <c r="Y26">
        <v>6902.5919999999996</v>
      </c>
      <c r="Z26">
        <v>5825.6357399999997</v>
      </c>
      <c r="AA26">
        <v>216953.65599999999</v>
      </c>
      <c r="AB26">
        <v>28621.6387</v>
      </c>
      <c r="AC26">
        <v>188332.016</v>
      </c>
      <c r="AD26">
        <v>0</v>
      </c>
      <c r="AE26">
        <v>367.2</v>
      </c>
      <c r="AF26">
        <v>1.0343662499999999</v>
      </c>
      <c r="AG26">
        <v>0</v>
      </c>
      <c r="AH26">
        <v>57.266735099999998</v>
      </c>
      <c r="AI26">
        <v>60135.02</v>
      </c>
      <c r="AJ26">
        <v>8994.3850000000002</v>
      </c>
      <c r="AK26">
        <v>51140.636700000003</v>
      </c>
      <c r="AL26">
        <v>0</v>
      </c>
      <c r="AM26">
        <v>2194.2805199999998</v>
      </c>
      <c r="AN26">
        <v>2194.2805199999998</v>
      </c>
      <c r="AO26">
        <v>0</v>
      </c>
      <c r="AP26">
        <v>0</v>
      </c>
      <c r="AQ26">
        <v>0</v>
      </c>
      <c r="AR26">
        <v>132526.42199999999</v>
      </c>
      <c r="AS26">
        <v>7.3508909999999998</v>
      </c>
      <c r="AT26">
        <v>19214.507799999999</v>
      </c>
      <c r="AU26">
        <v>2580488</v>
      </c>
      <c r="AV26" t="s">
        <v>111</v>
      </c>
      <c r="AW26">
        <v>2580488</v>
      </c>
      <c r="AX26">
        <v>-1</v>
      </c>
      <c r="AZ26">
        <v>0</v>
      </c>
      <c r="BA26">
        <v>-1</v>
      </c>
      <c r="BB26">
        <v>373843.34399999998</v>
      </c>
      <c r="BC26">
        <v>373843.34399999998</v>
      </c>
      <c r="BD26">
        <v>0</v>
      </c>
      <c r="BE26">
        <v>373843.34399999998</v>
      </c>
      <c r="BF26">
        <v>0</v>
      </c>
      <c r="BG26">
        <v>0</v>
      </c>
      <c r="BH26">
        <v>3.2305936800000001</v>
      </c>
      <c r="BI26">
        <v>11.815068200000001</v>
      </c>
      <c r="BJ26">
        <v>0</v>
      </c>
      <c r="BK26">
        <v>2883.4126000000001</v>
      </c>
      <c r="BL26">
        <v>336</v>
      </c>
      <c r="BM26">
        <v>0</v>
      </c>
      <c r="BN26">
        <v>0.1202146</v>
      </c>
      <c r="BO26">
        <v>354.49722300000002</v>
      </c>
      <c r="BP26">
        <v>76.560519999999997</v>
      </c>
      <c r="BQ26">
        <v>225.83583100000001</v>
      </c>
      <c r="BR26">
        <v>1448</v>
      </c>
      <c r="BS26" s="2">
        <v>46023</v>
      </c>
      <c r="BT26" s="2">
        <v>56979</v>
      </c>
      <c r="BU26" t="b">
        <v>1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D26">
        <v>13.773999999999999</v>
      </c>
      <c r="CE26">
        <v>0</v>
      </c>
      <c r="CF26">
        <v>0</v>
      </c>
      <c r="CG26">
        <v>53.471730000000001</v>
      </c>
      <c r="CH26" t="s">
        <v>112</v>
      </c>
      <c r="CI26">
        <v>2</v>
      </c>
      <c r="CK26">
        <v>2043</v>
      </c>
      <c r="CO26">
        <v>0</v>
      </c>
      <c r="CP26">
        <v>1</v>
      </c>
      <c r="CR26" t="s">
        <v>113</v>
      </c>
      <c r="CS26">
        <v>3909</v>
      </c>
      <c r="CT26">
        <v>0</v>
      </c>
      <c r="CU26">
        <v>0</v>
      </c>
      <c r="CV26">
        <v>0</v>
      </c>
      <c r="CW26">
        <v>2883.4126000000001</v>
      </c>
      <c r="CX26">
        <v>0</v>
      </c>
      <c r="CY26">
        <v>382888.8</v>
      </c>
      <c r="CZ26">
        <v>0</v>
      </c>
      <c r="DA26">
        <v>0</v>
      </c>
      <c r="DB26">
        <v>0</v>
      </c>
      <c r="DC26">
        <v>0</v>
      </c>
      <c r="DF26" t="s">
        <v>106</v>
      </c>
      <c r="DG26">
        <v>2043</v>
      </c>
      <c r="DH26" t="s">
        <v>107</v>
      </c>
      <c r="DI26" t="s">
        <v>109</v>
      </c>
      <c r="DJ26" t="s">
        <v>110</v>
      </c>
      <c r="DK26" t="s">
        <v>121</v>
      </c>
      <c r="DL26">
        <v>181924.4</v>
      </c>
      <c r="DM26">
        <v>0</v>
      </c>
      <c r="DN26">
        <v>141</v>
      </c>
    </row>
    <row r="27" spans="1:118" x14ac:dyDescent="0.25">
      <c r="A27" t="s">
        <v>106</v>
      </c>
      <c r="B27" t="s">
        <v>107</v>
      </c>
      <c r="C27">
        <v>2044</v>
      </c>
      <c r="D27" t="s">
        <v>108</v>
      </c>
      <c r="E27" t="s">
        <v>109</v>
      </c>
      <c r="F27" s="4">
        <f t="shared" si="0"/>
        <v>367.2</v>
      </c>
      <c r="G27" s="4">
        <f t="shared" si="1"/>
        <v>50517.523399999998</v>
      </c>
      <c r="H27" s="4">
        <f t="shared" si="2"/>
        <v>17847.849999999999</v>
      </c>
      <c r="I27" s="4">
        <f t="shared" si="3"/>
        <v>63284.915819999995</v>
      </c>
      <c r="J27" s="4"/>
      <c r="K27" s="4">
        <f t="shared" si="4"/>
        <v>160690</v>
      </c>
      <c r="L27" s="7">
        <v>177.37222076837196</v>
      </c>
      <c r="M27" s="4">
        <f t="shared" si="5"/>
        <v>28501.942155269691</v>
      </c>
      <c r="O27" t="s">
        <v>110</v>
      </c>
      <c r="P27">
        <v>37.550903300000002</v>
      </c>
      <c r="Q27">
        <v>334.42790000000002</v>
      </c>
      <c r="R27">
        <v>355</v>
      </c>
      <c r="S27">
        <v>355</v>
      </c>
      <c r="T27">
        <v>129.66587799999999</v>
      </c>
      <c r="U27">
        <v>110.434029</v>
      </c>
      <c r="V27">
        <v>50.621749999999999</v>
      </c>
      <c r="W27">
        <v>57.879399999999997</v>
      </c>
      <c r="X27">
        <v>6763.8770000000004</v>
      </c>
      <c r="Y27">
        <v>6910.1425799999997</v>
      </c>
      <c r="Z27">
        <v>5817.143</v>
      </c>
      <c r="AA27">
        <v>219273.141</v>
      </c>
      <c r="AB27">
        <v>27026.585899999998</v>
      </c>
      <c r="AC27">
        <v>192246.54699999999</v>
      </c>
      <c r="AD27">
        <v>0</v>
      </c>
      <c r="AE27">
        <v>367.2</v>
      </c>
      <c r="AF27">
        <v>1.0343662499999999</v>
      </c>
      <c r="AG27">
        <v>0</v>
      </c>
      <c r="AH27">
        <v>60.125713300000001</v>
      </c>
      <c r="AI27">
        <v>58534.879999999997</v>
      </c>
      <c r="AJ27">
        <v>8017.3559999999998</v>
      </c>
      <c r="AK27">
        <v>50517.523399999998</v>
      </c>
      <c r="AL27">
        <v>0</v>
      </c>
      <c r="AM27">
        <v>1984.4449999999999</v>
      </c>
      <c r="AN27">
        <v>1984.4449999999999</v>
      </c>
      <c r="AO27">
        <v>0</v>
      </c>
      <c r="AP27">
        <v>0</v>
      </c>
      <c r="AQ27">
        <v>0</v>
      </c>
      <c r="AR27">
        <v>138140.375</v>
      </c>
      <c r="AS27">
        <v>7.6676650000000004</v>
      </c>
      <c r="AT27">
        <v>17847.849999999999</v>
      </c>
      <c r="AU27">
        <v>2279290.75</v>
      </c>
      <c r="AV27" t="s">
        <v>111</v>
      </c>
      <c r="AW27">
        <v>2279290.75</v>
      </c>
      <c r="AX27">
        <v>-1</v>
      </c>
      <c r="AZ27">
        <v>0</v>
      </c>
      <c r="BA27">
        <v>-1</v>
      </c>
      <c r="BB27">
        <v>329847.15600000002</v>
      </c>
      <c r="BC27">
        <v>329847.15600000002</v>
      </c>
      <c r="BD27">
        <v>0</v>
      </c>
      <c r="BE27">
        <v>329847.15600000002</v>
      </c>
      <c r="BF27">
        <v>0</v>
      </c>
      <c r="BG27">
        <v>0</v>
      </c>
      <c r="BH27">
        <v>2.7208561900000001</v>
      </c>
      <c r="BI27">
        <v>10.2231331</v>
      </c>
      <c r="BJ27">
        <v>0</v>
      </c>
      <c r="BK27">
        <v>2765.5908199999999</v>
      </c>
      <c r="BL27">
        <v>306</v>
      </c>
      <c r="BM27">
        <v>0</v>
      </c>
      <c r="BN27">
        <v>0.1057772</v>
      </c>
      <c r="BO27">
        <v>418.80117799999999</v>
      </c>
      <c r="BP27">
        <v>81.936700000000002</v>
      </c>
      <c r="BQ27">
        <v>245.9708</v>
      </c>
      <c r="BR27">
        <v>1286</v>
      </c>
      <c r="BS27" s="2">
        <v>46023</v>
      </c>
      <c r="BT27" s="2">
        <v>56979</v>
      </c>
      <c r="BU27" t="b">
        <v>1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D27">
        <v>13.773999999999999</v>
      </c>
      <c r="CE27">
        <v>0</v>
      </c>
      <c r="CF27">
        <v>0</v>
      </c>
      <c r="CG27">
        <v>57.281170000000003</v>
      </c>
      <c r="CH27" t="s">
        <v>112</v>
      </c>
      <c r="CI27">
        <v>2</v>
      </c>
      <c r="CK27">
        <v>2044</v>
      </c>
      <c r="CO27">
        <v>0</v>
      </c>
      <c r="CP27">
        <v>1</v>
      </c>
      <c r="CR27" t="s">
        <v>113</v>
      </c>
      <c r="CS27">
        <v>4079</v>
      </c>
      <c r="CT27">
        <v>0</v>
      </c>
      <c r="CU27">
        <v>0</v>
      </c>
      <c r="CV27">
        <v>0</v>
      </c>
      <c r="CW27">
        <v>2765.5908199999999</v>
      </c>
      <c r="CX27">
        <v>0</v>
      </c>
      <c r="CY27">
        <v>348702.3</v>
      </c>
      <c r="CZ27">
        <v>0</v>
      </c>
      <c r="DA27">
        <v>0</v>
      </c>
      <c r="DB27">
        <v>0</v>
      </c>
      <c r="DC27">
        <v>0</v>
      </c>
      <c r="DF27" t="s">
        <v>106</v>
      </c>
      <c r="DG27">
        <v>2044</v>
      </c>
      <c r="DH27" t="s">
        <v>107</v>
      </c>
      <c r="DI27" t="s">
        <v>109</v>
      </c>
      <c r="DJ27" t="s">
        <v>110</v>
      </c>
      <c r="DK27" t="s">
        <v>121</v>
      </c>
      <c r="DL27">
        <v>160690</v>
      </c>
      <c r="DM27">
        <v>0</v>
      </c>
      <c r="DN27">
        <v>141</v>
      </c>
    </row>
    <row r="28" spans="1:118" x14ac:dyDescent="0.25">
      <c r="A28" t="s">
        <v>106</v>
      </c>
      <c r="B28" t="s">
        <v>107</v>
      </c>
      <c r="C28">
        <v>2045</v>
      </c>
      <c r="D28" t="s">
        <v>108</v>
      </c>
      <c r="E28" t="s">
        <v>109</v>
      </c>
      <c r="F28" s="4">
        <f t="shared" si="0"/>
        <v>367.2</v>
      </c>
      <c r="G28" s="4">
        <f t="shared" si="1"/>
        <v>49506.523399999998</v>
      </c>
      <c r="H28" s="4">
        <f t="shared" si="2"/>
        <v>16416.84</v>
      </c>
      <c r="I28" s="4">
        <f t="shared" si="3"/>
        <v>61073.343720000004</v>
      </c>
      <c r="J28" s="4"/>
      <c r="K28" s="4">
        <f t="shared" si="4"/>
        <v>141401.93799999999</v>
      </c>
      <c r="L28" s="7">
        <v>183.87250954084922</v>
      </c>
      <c r="M28" s="4">
        <f t="shared" si="5"/>
        <v>25999.929193999571</v>
      </c>
      <c r="O28" t="s">
        <v>110</v>
      </c>
      <c r="P28">
        <v>33.083763099999999</v>
      </c>
      <c r="Q28">
        <v>335.34414700000002</v>
      </c>
      <c r="R28">
        <v>355</v>
      </c>
      <c r="S28">
        <v>355</v>
      </c>
      <c r="T28">
        <v>129.66587799999999</v>
      </c>
      <c r="U28">
        <v>116.404816</v>
      </c>
      <c r="V28">
        <v>52.640762299999999</v>
      </c>
      <c r="W28">
        <v>60.3483467</v>
      </c>
      <c r="X28">
        <v>6763.8770000000004</v>
      </c>
      <c r="Y28">
        <v>6920.6559999999999</v>
      </c>
      <c r="Z28">
        <v>5802.6930000000002</v>
      </c>
      <c r="AA28">
        <v>219992.21900000001</v>
      </c>
      <c r="AB28">
        <v>24763.708999999999</v>
      </c>
      <c r="AC28">
        <v>195228.516</v>
      </c>
      <c r="AD28">
        <v>0</v>
      </c>
      <c r="AE28">
        <v>367.2</v>
      </c>
      <c r="AF28">
        <v>1.0343662499999999</v>
      </c>
      <c r="AG28">
        <v>0</v>
      </c>
      <c r="AH28">
        <v>62.812840000000001</v>
      </c>
      <c r="AI28">
        <v>56572.91</v>
      </c>
      <c r="AJ28">
        <v>7066.3869999999997</v>
      </c>
      <c r="AK28">
        <v>49506.523399999998</v>
      </c>
      <c r="AL28">
        <v>0</v>
      </c>
      <c r="AM28">
        <v>1787.18372</v>
      </c>
      <c r="AN28">
        <v>1787.18372</v>
      </c>
      <c r="AO28">
        <v>0</v>
      </c>
      <c r="AP28">
        <v>0</v>
      </c>
      <c r="AQ28">
        <v>0</v>
      </c>
      <c r="AR28">
        <v>142502.03099999999</v>
      </c>
      <c r="AS28">
        <v>8.0104474999999997</v>
      </c>
      <c r="AT28">
        <v>16416.84</v>
      </c>
      <c r="AU28">
        <v>2005701.25</v>
      </c>
      <c r="AV28" t="s">
        <v>111</v>
      </c>
      <c r="AW28">
        <v>2005701.25</v>
      </c>
      <c r="AX28">
        <v>-1</v>
      </c>
      <c r="AZ28">
        <v>0</v>
      </c>
      <c r="BA28">
        <v>-1</v>
      </c>
      <c r="BB28">
        <v>289813.75</v>
      </c>
      <c r="BC28">
        <v>289813.75</v>
      </c>
      <c r="BD28">
        <v>0</v>
      </c>
      <c r="BE28">
        <v>289813.75</v>
      </c>
      <c r="BF28">
        <v>0</v>
      </c>
      <c r="BG28">
        <v>0</v>
      </c>
      <c r="BH28">
        <v>2.9109590000000001</v>
      </c>
      <c r="BI28">
        <v>8.7785390000000003</v>
      </c>
      <c r="BJ28">
        <v>0</v>
      </c>
      <c r="BK28">
        <v>2713.25</v>
      </c>
      <c r="BL28">
        <v>288</v>
      </c>
      <c r="BM28">
        <v>0</v>
      </c>
      <c r="BN28">
        <v>9.3193694899999999E-2</v>
      </c>
      <c r="BO28">
        <v>491.70211799999998</v>
      </c>
      <c r="BP28">
        <v>85.446975699999996</v>
      </c>
      <c r="BQ28">
        <v>267.37924199999998</v>
      </c>
      <c r="BR28">
        <v>1149</v>
      </c>
      <c r="BS28" s="2">
        <v>46023</v>
      </c>
      <c r="BT28" s="2">
        <v>56979</v>
      </c>
      <c r="BU28" t="b">
        <v>1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D28">
        <v>13.773999999999999</v>
      </c>
      <c r="CE28">
        <v>0</v>
      </c>
      <c r="CF28">
        <v>0</v>
      </c>
      <c r="CG28">
        <v>61.1319923</v>
      </c>
      <c r="CH28" t="s">
        <v>112</v>
      </c>
      <c r="CI28">
        <v>2</v>
      </c>
      <c r="CK28">
        <v>2045</v>
      </c>
      <c r="CO28">
        <v>0</v>
      </c>
      <c r="CP28">
        <v>1</v>
      </c>
      <c r="CR28" t="s">
        <v>113</v>
      </c>
      <c r="CS28">
        <v>4249</v>
      </c>
      <c r="CT28">
        <v>0</v>
      </c>
      <c r="CU28">
        <v>0</v>
      </c>
      <c r="CV28">
        <v>0</v>
      </c>
      <c r="CW28">
        <v>2713.25</v>
      </c>
      <c r="CX28">
        <v>0</v>
      </c>
      <c r="CY28">
        <v>328190.40000000002</v>
      </c>
      <c r="CZ28">
        <v>0</v>
      </c>
      <c r="DA28">
        <v>0</v>
      </c>
      <c r="DB28">
        <v>0</v>
      </c>
      <c r="DC28">
        <v>0</v>
      </c>
      <c r="DF28" t="s">
        <v>106</v>
      </c>
      <c r="DG28">
        <v>2045</v>
      </c>
      <c r="DH28" t="s">
        <v>107</v>
      </c>
      <c r="DI28" t="s">
        <v>109</v>
      </c>
      <c r="DJ28" t="s">
        <v>110</v>
      </c>
      <c r="DK28" t="s">
        <v>121</v>
      </c>
      <c r="DL28">
        <v>141401.93799999999</v>
      </c>
      <c r="DM28">
        <v>0</v>
      </c>
      <c r="DN28">
        <v>141</v>
      </c>
    </row>
    <row r="29" spans="1:118" x14ac:dyDescent="0.25">
      <c r="A29" t="s">
        <v>106</v>
      </c>
      <c r="B29" t="s">
        <v>107</v>
      </c>
      <c r="C29">
        <v>2046</v>
      </c>
      <c r="D29" t="s">
        <v>108</v>
      </c>
      <c r="E29" t="s">
        <v>109</v>
      </c>
      <c r="F29" s="4">
        <f t="shared" si="0"/>
        <v>367.2</v>
      </c>
      <c r="G29" s="4">
        <f t="shared" si="1"/>
        <v>48686.992200000001</v>
      </c>
      <c r="H29" s="4">
        <f t="shared" si="2"/>
        <v>17583.3066</v>
      </c>
      <c r="I29" s="4">
        <f t="shared" si="3"/>
        <v>59947.145769999996</v>
      </c>
      <c r="J29" s="4"/>
      <c r="K29" s="4">
        <f t="shared" si="4"/>
        <v>144103.04699999999</v>
      </c>
      <c r="L29" s="7">
        <v>190.58695511397011</v>
      </c>
      <c r="M29" s="4">
        <f t="shared" si="5"/>
        <v>27464.160950375321</v>
      </c>
      <c r="O29" t="s">
        <v>110</v>
      </c>
      <c r="P29">
        <v>33.461162600000002</v>
      </c>
      <c r="Q29">
        <v>335.73367300000001</v>
      </c>
      <c r="R29">
        <v>355</v>
      </c>
      <c r="S29">
        <v>355</v>
      </c>
      <c r="T29">
        <v>129.66587799999999</v>
      </c>
      <c r="U29">
        <v>121.249878</v>
      </c>
      <c r="V29">
        <v>54.766616800000001</v>
      </c>
      <c r="W29">
        <v>62.898136100000002</v>
      </c>
      <c r="X29">
        <v>6763.8770000000004</v>
      </c>
      <c r="Y29">
        <v>6973.3090000000002</v>
      </c>
      <c r="Z29">
        <v>5792.2969999999996</v>
      </c>
      <c r="AA29">
        <v>107078.648</v>
      </c>
      <c r="AB29">
        <v>23865.7012</v>
      </c>
      <c r="AC29">
        <v>83212.95</v>
      </c>
      <c r="AD29">
        <v>0</v>
      </c>
      <c r="AE29">
        <v>367.2</v>
      </c>
      <c r="AF29">
        <v>1.0343662499999999</v>
      </c>
      <c r="AG29">
        <v>0</v>
      </c>
      <c r="AH29">
        <v>66.307594300000005</v>
      </c>
      <c r="AI29">
        <v>54772.863299999997</v>
      </c>
      <c r="AJ29">
        <v>6085.8739999999998</v>
      </c>
      <c r="AK29">
        <v>48686.992200000001</v>
      </c>
      <c r="AL29">
        <v>0</v>
      </c>
      <c r="AM29">
        <v>1852.76025</v>
      </c>
      <c r="AN29">
        <v>1852.76025</v>
      </c>
      <c r="AO29">
        <v>0</v>
      </c>
      <c r="AP29">
        <v>0</v>
      </c>
      <c r="AQ29">
        <v>0</v>
      </c>
      <c r="AR29">
        <v>29548.1973</v>
      </c>
      <c r="AS29">
        <v>8.3646270000000005</v>
      </c>
      <c r="AT29">
        <v>17583.3066</v>
      </c>
      <c r="AU29">
        <v>2044014.88</v>
      </c>
      <c r="AV29" t="s">
        <v>111</v>
      </c>
      <c r="AW29">
        <v>2044014.88</v>
      </c>
      <c r="AX29">
        <v>-1</v>
      </c>
      <c r="AZ29">
        <v>0</v>
      </c>
      <c r="BA29">
        <v>-1</v>
      </c>
      <c r="BB29">
        <v>293119.78100000002</v>
      </c>
      <c r="BC29">
        <v>293119.78100000002</v>
      </c>
      <c r="BD29">
        <v>0</v>
      </c>
      <c r="BE29">
        <v>293119.78100000002</v>
      </c>
      <c r="BF29">
        <v>0</v>
      </c>
      <c r="BG29">
        <v>0</v>
      </c>
      <c r="BH29">
        <v>3.8013699999999999</v>
      </c>
      <c r="BI29">
        <v>8.6301369999999995</v>
      </c>
      <c r="BJ29">
        <v>0</v>
      </c>
      <c r="BK29">
        <v>3321.5222199999998</v>
      </c>
      <c r="BL29">
        <v>333</v>
      </c>
      <c r="BM29">
        <v>0</v>
      </c>
      <c r="BN29">
        <v>9.4256795899999996E-2</v>
      </c>
      <c r="BO29">
        <v>100.80587</v>
      </c>
      <c r="BP29">
        <v>81.419619999999995</v>
      </c>
      <c r="BQ29">
        <v>264.50091600000002</v>
      </c>
      <c r="BR29">
        <v>1220</v>
      </c>
      <c r="BS29" s="2">
        <v>46023</v>
      </c>
      <c r="BT29" s="2">
        <v>56979</v>
      </c>
      <c r="BU29" t="b">
        <v>1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D29">
        <v>13.773999999999999</v>
      </c>
      <c r="CE29">
        <v>0</v>
      </c>
      <c r="CF29">
        <v>0</v>
      </c>
      <c r="CG29">
        <v>63.744907400000002</v>
      </c>
      <c r="CH29" t="s">
        <v>112</v>
      </c>
      <c r="CI29">
        <v>2</v>
      </c>
      <c r="CK29">
        <v>2046</v>
      </c>
      <c r="CO29">
        <v>0</v>
      </c>
      <c r="CP29">
        <v>1</v>
      </c>
      <c r="CR29" t="s">
        <v>113</v>
      </c>
      <c r="CS29">
        <v>4419</v>
      </c>
      <c r="CT29">
        <v>0</v>
      </c>
      <c r="CU29">
        <v>0</v>
      </c>
      <c r="CV29">
        <v>0</v>
      </c>
      <c r="CW29">
        <v>3321.5222199999998</v>
      </c>
      <c r="CX29">
        <v>0</v>
      </c>
      <c r="CY29">
        <v>379470.15600000002</v>
      </c>
      <c r="CZ29">
        <v>0</v>
      </c>
      <c r="DA29">
        <v>0</v>
      </c>
      <c r="DB29">
        <v>0</v>
      </c>
      <c r="DC29">
        <v>0</v>
      </c>
      <c r="DF29" t="s">
        <v>106</v>
      </c>
      <c r="DG29">
        <v>2046</v>
      </c>
      <c r="DH29" t="s">
        <v>107</v>
      </c>
      <c r="DI29" t="s">
        <v>109</v>
      </c>
      <c r="DJ29" t="s">
        <v>110</v>
      </c>
      <c r="DK29" t="s">
        <v>121</v>
      </c>
      <c r="DL29">
        <v>144103.04699999999</v>
      </c>
      <c r="DM29">
        <v>0</v>
      </c>
      <c r="DN29">
        <v>141</v>
      </c>
    </row>
    <row r="30" spans="1:118" x14ac:dyDescent="0.25">
      <c r="A30" t="s">
        <v>106</v>
      </c>
      <c r="B30" t="s">
        <v>107</v>
      </c>
      <c r="C30">
        <v>2047</v>
      </c>
      <c r="D30" t="s">
        <v>108</v>
      </c>
      <c r="E30" t="s">
        <v>109</v>
      </c>
      <c r="F30" s="4">
        <f t="shared" si="0"/>
        <v>367.2</v>
      </c>
      <c r="G30" s="4">
        <f t="shared" si="1"/>
        <v>40898.57</v>
      </c>
      <c r="H30" s="4">
        <f t="shared" si="2"/>
        <v>17952.195299999999</v>
      </c>
      <c r="I30" s="4">
        <f t="shared" si="3"/>
        <v>51405.938760000005</v>
      </c>
      <c r="J30" s="4"/>
      <c r="K30" s="4">
        <f t="shared" si="4"/>
        <v>141335.78099999999</v>
      </c>
      <c r="L30" s="7">
        <v>199.69277630274868</v>
      </c>
      <c r="M30" s="4">
        <f t="shared" si="5"/>
        <v>28223.734498807273</v>
      </c>
      <c r="O30" t="s">
        <v>110</v>
      </c>
      <c r="P30">
        <v>32.746055599999998</v>
      </c>
      <c r="Q30">
        <v>335.03250000000003</v>
      </c>
      <c r="R30">
        <v>355</v>
      </c>
      <c r="S30">
        <v>355</v>
      </c>
      <c r="T30">
        <v>129.66587799999999</v>
      </c>
      <c r="U30">
        <v>125.6587</v>
      </c>
      <c r="V30">
        <v>56.936374700000002</v>
      </c>
      <c r="W30">
        <v>65.432209999999998</v>
      </c>
      <c r="X30">
        <v>6763.8770000000004</v>
      </c>
      <c r="Y30">
        <v>6988.7569999999996</v>
      </c>
      <c r="Z30">
        <v>5789.7875999999997</v>
      </c>
      <c r="AA30">
        <v>24051.34</v>
      </c>
      <c r="AB30">
        <v>24051.34</v>
      </c>
      <c r="AC30">
        <v>0</v>
      </c>
      <c r="AD30">
        <v>0</v>
      </c>
      <c r="AE30">
        <v>367.2</v>
      </c>
      <c r="AF30">
        <v>1.0343662499999999</v>
      </c>
      <c r="AG30">
        <v>0</v>
      </c>
      <c r="AH30">
        <v>69.061580000000006</v>
      </c>
      <c r="AI30">
        <v>46126.21</v>
      </c>
      <c r="AJ30">
        <v>5227.6369999999997</v>
      </c>
      <c r="AK30">
        <v>40898.57</v>
      </c>
      <c r="AL30">
        <v>0</v>
      </c>
      <c r="AM30">
        <v>1858.49341</v>
      </c>
      <c r="AN30">
        <v>1858.49341</v>
      </c>
      <c r="AO30">
        <v>0</v>
      </c>
      <c r="AP30">
        <v>0</v>
      </c>
      <c r="AQ30">
        <v>0</v>
      </c>
      <c r="AR30">
        <v>-45306.792999999998</v>
      </c>
      <c r="AS30">
        <v>8.7159130000000005</v>
      </c>
      <c r="AT30">
        <v>17952.195299999999</v>
      </c>
      <c r="AU30">
        <v>2004763</v>
      </c>
      <c r="AV30" t="s">
        <v>111</v>
      </c>
      <c r="AW30">
        <v>2004763</v>
      </c>
      <c r="AX30">
        <v>-1</v>
      </c>
      <c r="AZ30">
        <v>0</v>
      </c>
      <c r="BA30">
        <v>-1</v>
      </c>
      <c r="BB30">
        <v>286855.43800000002</v>
      </c>
      <c r="BC30">
        <v>286855.43800000002</v>
      </c>
      <c r="BD30">
        <v>0</v>
      </c>
      <c r="BE30">
        <v>286855.43800000002</v>
      </c>
      <c r="BF30">
        <v>0</v>
      </c>
      <c r="BG30">
        <v>0</v>
      </c>
      <c r="BH30">
        <v>3.1735159999999998</v>
      </c>
      <c r="BI30">
        <v>9.3036530000000006</v>
      </c>
      <c r="BJ30">
        <v>0</v>
      </c>
      <c r="BK30">
        <v>3421.2353499999999</v>
      </c>
      <c r="BL30">
        <v>332</v>
      </c>
      <c r="BM30">
        <v>0</v>
      </c>
      <c r="BN30">
        <v>9.2242404799999997E-2</v>
      </c>
      <c r="BO30">
        <v>-157.942947</v>
      </c>
      <c r="BP30">
        <v>83.844809999999995</v>
      </c>
      <c r="BQ30">
        <v>241.787766</v>
      </c>
      <c r="BR30">
        <v>1223</v>
      </c>
      <c r="BS30" s="2">
        <v>46023</v>
      </c>
      <c r="BT30" s="2">
        <v>56979</v>
      </c>
      <c r="BU30" t="b">
        <v>1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D30">
        <v>13.773999999999999</v>
      </c>
      <c r="CE30">
        <v>0</v>
      </c>
      <c r="CF30">
        <v>0</v>
      </c>
      <c r="CG30">
        <v>65.875479999999996</v>
      </c>
      <c r="CH30" t="s">
        <v>112</v>
      </c>
      <c r="CI30">
        <v>2</v>
      </c>
      <c r="CK30">
        <v>2047</v>
      </c>
      <c r="CO30">
        <v>0</v>
      </c>
      <c r="CP30">
        <v>1</v>
      </c>
      <c r="CR30" t="s">
        <v>113</v>
      </c>
      <c r="CS30">
        <v>4589</v>
      </c>
      <c r="CT30">
        <v>0</v>
      </c>
      <c r="CU30">
        <v>0</v>
      </c>
      <c r="CV30">
        <v>0</v>
      </c>
      <c r="CW30">
        <v>3421.2353499999999</v>
      </c>
      <c r="CX30">
        <v>0</v>
      </c>
      <c r="CY30">
        <v>378330.6</v>
      </c>
      <c r="CZ30">
        <v>0</v>
      </c>
      <c r="DA30">
        <v>0</v>
      </c>
      <c r="DB30">
        <v>0</v>
      </c>
      <c r="DC30">
        <v>0</v>
      </c>
      <c r="DF30" t="s">
        <v>106</v>
      </c>
      <c r="DG30">
        <v>2047</v>
      </c>
      <c r="DH30" t="s">
        <v>107</v>
      </c>
      <c r="DI30" t="s">
        <v>109</v>
      </c>
      <c r="DJ30" t="s">
        <v>110</v>
      </c>
      <c r="DK30" t="s">
        <v>121</v>
      </c>
      <c r="DL30">
        <v>141335.78099999999</v>
      </c>
      <c r="DM30">
        <v>0</v>
      </c>
      <c r="DN30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I30"/>
  <sheetViews>
    <sheetView workbookViewId="0">
      <selection activeCell="A16" sqref="A16"/>
    </sheetView>
  </sheetViews>
  <sheetFormatPr defaultRowHeight="15" x14ac:dyDescent="0.25"/>
  <cols>
    <col min="5" max="5" width="10.7109375" bestFit="1" customWidth="1"/>
    <col min="6" max="6" width="10.7109375" customWidth="1"/>
    <col min="7" max="9" width="10.5703125" bestFit="1" customWidth="1"/>
    <col min="11" max="11" width="11.5703125" bestFit="1" customWidth="1"/>
    <col min="12" max="13" width="11.5703125" customWidth="1"/>
    <col min="17" max="35" width="15.140625" customWidth="1"/>
    <col min="36" max="36" width="19.7109375" customWidth="1"/>
    <col min="37" max="37" width="19" customWidth="1"/>
    <col min="38" max="38" width="17" customWidth="1"/>
    <col min="39" max="45" width="15.140625" customWidth="1"/>
  </cols>
  <sheetData>
    <row r="2" spans="1:113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G2" t="s">
        <v>132</v>
      </c>
      <c r="O2" t="s">
        <v>5</v>
      </c>
      <c r="P2" t="s">
        <v>6</v>
      </c>
      <c r="Q2" t="s">
        <v>7</v>
      </c>
      <c r="R2" t="s">
        <v>8</v>
      </c>
      <c r="S2" t="s">
        <v>9</v>
      </c>
      <c r="T2" t="s">
        <v>10</v>
      </c>
      <c r="U2" t="s">
        <v>11</v>
      </c>
      <c r="V2" t="s">
        <v>12</v>
      </c>
      <c r="W2" t="s">
        <v>13</v>
      </c>
      <c r="X2" t="s">
        <v>14</v>
      </c>
      <c r="Y2" t="s">
        <v>15</v>
      </c>
      <c r="Z2" t="s">
        <v>16</v>
      </c>
      <c r="AA2" t="s">
        <v>17</v>
      </c>
      <c r="AB2" t="s">
        <v>18</v>
      </c>
      <c r="AC2" t="s">
        <v>19</v>
      </c>
      <c r="AD2" t="s">
        <v>20</v>
      </c>
      <c r="AE2" t="s">
        <v>21</v>
      </c>
      <c r="AF2" t="s">
        <v>22</v>
      </c>
      <c r="AG2" t="s">
        <v>23</v>
      </c>
      <c r="AH2" t="s">
        <v>24</v>
      </c>
      <c r="AI2" t="s">
        <v>25</v>
      </c>
      <c r="AJ2" t="s">
        <v>26</v>
      </c>
      <c r="AK2" t="s">
        <v>27</v>
      </c>
      <c r="AL2" t="s">
        <v>28</v>
      </c>
      <c r="AM2" t="s">
        <v>29</v>
      </c>
      <c r="AN2" t="s">
        <v>30</v>
      </c>
      <c r="AO2" t="s">
        <v>31</v>
      </c>
      <c r="AP2" t="s">
        <v>32</v>
      </c>
      <c r="AQ2" t="s">
        <v>33</v>
      </c>
      <c r="AR2" t="s">
        <v>34</v>
      </c>
      <c r="AS2" t="s">
        <v>35</v>
      </c>
      <c r="AT2" t="s">
        <v>36</v>
      </c>
      <c r="AU2" t="s">
        <v>37</v>
      </c>
      <c r="AV2" t="s">
        <v>38</v>
      </c>
      <c r="AW2" t="s">
        <v>39</v>
      </c>
      <c r="AX2" t="s">
        <v>40</v>
      </c>
      <c r="AY2" t="s">
        <v>41</v>
      </c>
      <c r="AZ2" t="s">
        <v>42</v>
      </c>
      <c r="BA2" t="s">
        <v>43</v>
      </c>
      <c r="BB2" t="s">
        <v>44</v>
      </c>
      <c r="BC2" t="s">
        <v>45</v>
      </c>
      <c r="BD2" t="s">
        <v>46</v>
      </c>
      <c r="BE2" t="s">
        <v>47</v>
      </c>
      <c r="BF2" t="s">
        <v>48</v>
      </c>
      <c r="BG2" t="s">
        <v>49</v>
      </c>
      <c r="BH2" t="s">
        <v>50</v>
      </c>
      <c r="BI2" t="s">
        <v>51</v>
      </c>
      <c r="BJ2" t="s">
        <v>52</v>
      </c>
      <c r="BK2" t="s">
        <v>53</v>
      </c>
      <c r="BL2" t="s">
        <v>54</v>
      </c>
      <c r="BM2" t="s">
        <v>55</v>
      </c>
      <c r="BN2" t="s">
        <v>56</v>
      </c>
      <c r="BO2" t="s">
        <v>57</v>
      </c>
      <c r="BP2" t="s">
        <v>58</v>
      </c>
      <c r="BQ2" t="s">
        <v>59</v>
      </c>
      <c r="BR2" t="s">
        <v>60</v>
      </c>
      <c r="BS2" t="s">
        <v>61</v>
      </c>
      <c r="BT2" t="s">
        <v>62</v>
      </c>
      <c r="BU2" t="s">
        <v>63</v>
      </c>
      <c r="BV2" t="s">
        <v>64</v>
      </c>
      <c r="BW2" t="s">
        <v>65</v>
      </c>
      <c r="BX2" t="s">
        <v>66</v>
      </c>
      <c r="BY2" t="s">
        <v>67</v>
      </c>
      <c r="BZ2" t="s">
        <v>68</v>
      </c>
      <c r="CA2" t="s">
        <v>69</v>
      </c>
      <c r="CB2" t="s">
        <v>70</v>
      </c>
      <c r="CC2" t="s">
        <v>71</v>
      </c>
      <c r="CD2" t="s">
        <v>72</v>
      </c>
      <c r="CE2" t="s">
        <v>73</v>
      </c>
      <c r="CF2" t="s">
        <v>74</v>
      </c>
      <c r="CG2" t="s">
        <v>75</v>
      </c>
      <c r="CH2" t="s">
        <v>76</v>
      </c>
      <c r="CI2" t="s">
        <v>77</v>
      </c>
      <c r="CJ2" t="s">
        <v>78</v>
      </c>
      <c r="CK2" t="s">
        <v>79</v>
      </c>
      <c r="CL2" t="s">
        <v>80</v>
      </c>
      <c r="CM2" t="s">
        <v>81</v>
      </c>
      <c r="CN2" t="s">
        <v>82</v>
      </c>
      <c r="CO2" t="s">
        <v>83</v>
      </c>
      <c r="CP2" t="s">
        <v>84</v>
      </c>
      <c r="CQ2" t="s">
        <v>85</v>
      </c>
      <c r="CR2" t="s">
        <v>86</v>
      </c>
      <c r="CS2" t="s">
        <v>87</v>
      </c>
      <c r="CT2" t="s">
        <v>88</v>
      </c>
      <c r="CU2" t="s">
        <v>89</v>
      </c>
      <c r="CV2" t="s">
        <v>90</v>
      </c>
      <c r="CW2" t="s">
        <v>91</v>
      </c>
      <c r="CX2" t="s">
        <v>92</v>
      </c>
      <c r="DA2" t="s">
        <v>0</v>
      </c>
      <c r="DB2" t="s">
        <v>2</v>
      </c>
      <c r="DC2" t="s">
        <v>1</v>
      </c>
      <c r="DD2" t="s">
        <v>4</v>
      </c>
      <c r="DE2" t="s">
        <v>114</v>
      </c>
      <c r="DF2" t="s">
        <v>115</v>
      </c>
      <c r="DG2" t="s">
        <v>116</v>
      </c>
      <c r="DH2" t="s">
        <v>117</v>
      </c>
      <c r="DI2" t="s">
        <v>118</v>
      </c>
    </row>
    <row r="3" spans="1:113" x14ac:dyDescent="0.25">
      <c r="F3" t="s">
        <v>8</v>
      </c>
      <c r="G3" s="3" t="s">
        <v>122</v>
      </c>
      <c r="H3" s="3" t="s">
        <v>123</v>
      </c>
      <c r="I3" s="3" t="s">
        <v>124</v>
      </c>
      <c r="J3" s="3"/>
      <c r="K3" s="3" t="s">
        <v>125</v>
      </c>
      <c r="L3" s="6" t="s">
        <v>134</v>
      </c>
      <c r="M3" s="5"/>
      <c r="P3" t="s">
        <v>98</v>
      </c>
      <c r="Q3" t="s">
        <v>98</v>
      </c>
      <c r="R3" t="s">
        <v>99</v>
      </c>
      <c r="S3" t="s">
        <v>99</v>
      </c>
      <c r="T3" t="s">
        <v>99</v>
      </c>
      <c r="U3" t="s">
        <v>100</v>
      </c>
      <c r="V3" t="s">
        <v>100</v>
      </c>
      <c r="W3" t="s">
        <v>100</v>
      </c>
      <c r="X3" t="s">
        <v>101</v>
      </c>
      <c r="Y3" t="s">
        <v>101</v>
      </c>
      <c r="Z3" t="s">
        <v>101</v>
      </c>
      <c r="AA3" s="1">
        <v>0</v>
      </c>
      <c r="AB3" s="1">
        <v>0</v>
      </c>
      <c r="AC3" s="1">
        <v>0</v>
      </c>
      <c r="AD3" s="1">
        <v>0</v>
      </c>
      <c r="AE3" t="s">
        <v>99</v>
      </c>
      <c r="AG3" s="1">
        <v>0</v>
      </c>
      <c r="AH3" t="s">
        <v>100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t="s">
        <v>102</v>
      </c>
      <c r="AT3" s="1">
        <v>0</v>
      </c>
      <c r="AU3" t="s">
        <v>103</v>
      </c>
      <c r="AW3" t="s">
        <v>103</v>
      </c>
      <c r="AX3" t="s">
        <v>103</v>
      </c>
      <c r="AZ3" t="s">
        <v>103</v>
      </c>
      <c r="BA3" t="s">
        <v>103</v>
      </c>
      <c r="BB3" t="s">
        <v>104</v>
      </c>
      <c r="BC3" t="s">
        <v>104</v>
      </c>
      <c r="BD3" t="s">
        <v>104</v>
      </c>
      <c r="BG3" t="s">
        <v>104</v>
      </c>
      <c r="BJ3" t="s">
        <v>98</v>
      </c>
      <c r="BK3" s="1">
        <v>0</v>
      </c>
      <c r="BM3" t="s">
        <v>98</v>
      </c>
      <c r="BO3" t="s">
        <v>100</v>
      </c>
      <c r="BP3" t="s">
        <v>100</v>
      </c>
      <c r="BQ3" t="s">
        <v>100</v>
      </c>
      <c r="BV3" t="s">
        <v>98</v>
      </c>
      <c r="BW3" s="1">
        <v>0</v>
      </c>
      <c r="BX3" t="s">
        <v>98</v>
      </c>
      <c r="BY3" s="1">
        <v>0</v>
      </c>
      <c r="BZ3" t="s">
        <v>98</v>
      </c>
      <c r="CA3" s="1">
        <v>0</v>
      </c>
      <c r="CB3" t="s">
        <v>100</v>
      </c>
      <c r="CD3" t="s">
        <v>98</v>
      </c>
      <c r="CE3" t="s">
        <v>98</v>
      </c>
      <c r="CF3" t="s">
        <v>105</v>
      </c>
      <c r="CG3" t="s">
        <v>100</v>
      </c>
      <c r="CT3" s="1">
        <v>0</v>
      </c>
      <c r="CV3" s="1">
        <v>0</v>
      </c>
      <c r="CW3" s="1">
        <v>0</v>
      </c>
      <c r="CX3" s="1">
        <v>0</v>
      </c>
      <c r="DG3" t="s">
        <v>119</v>
      </c>
      <c r="DH3" s="1">
        <v>0</v>
      </c>
      <c r="DI3" t="s">
        <v>120</v>
      </c>
    </row>
    <row r="4" spans="1:113" x14ac:dyDescent="0.25">
      <c r="A4" t="s">
        <v>127</v>
      </c>
      <c r="B4" t="s">
        <v>107</v>
      </c>
      <c r="C4">
        <v>2021</v>
      </c>
      <c r="D4" t="s">
        <v>108</v>
      </c>
      <c r="E4" t="s">
        <v>128</v>
      </c>
      <c r="F4" s="4">
        <f>AE4</f>
        <v>0</v>
      </c>
      <c r="G4" s="4">
        <f>AK4</f>
        <v>0</v>
      </c>
      <c r="H4" s="4">
        <f>AT4</f>
        <v>0</v>
      </c>
      <c r="I4" s="4">
        <f>AI4+AM4+BK4</f>
        <v>0</v>
      </c>
      <c r="J4" s="4"/>
      <c r="K4" s="4">
        <f>DG4</f>
        <v>0</v>
      </c>
      <c r="L4" s="4">
        <f>AQ4</f>
        <v>0</v>
      </c>
      <c r="M4" s="4"/>
      <c r="O4" t="s">
        <v>129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1</v>
      </c>
      <c r="AG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 t="s">
        <v>111</v>
      </c>
      <c r="AW4">
        <v>0</v>
      </c>
      <c r="AX4">
        <v>-1</v>
      </c>
      <c r="AZ4">
        <v>0</v>
      </c>
      <c r="BA4">
        <v>-1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R4">
        <v>0</v>
      </c>
      <c r="BS4" s="2">
        <v>45658</v>
      </c>
      <c r="BT4" s="2">
        <v>56614</v>
      </c>
      <c r="BU4" t="b">
        <v>1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D4">
        <v>0</v>
      </c>
      <c r="CE4">
        <v>0</v>
      </c>
      <c r="CF4">
        <v>0</v>
      </c>
      <c r="CG4">
        <v>0</v>
      </c>
      <c r="CH4" t="s">
        <v>112</v>
      </c>
      <c r="CI4">
        <v>2</v>
      </c>
      <c r="CK4">
        <v>2021</v>
      </c>
      <c r="CO4">
        <v>0</v>
      </c>
      <c r="CP4">
        <v>1</v>
      </c>
      <c r="CR4" t="s">
        <v>130</v>
      </c>
      <c r="CS4">
        <v>70</v>
      </c>
      <c r="CT4">
        <v>0</v>
      </c>
      <c r="CU4">
        <v>0</v>
      </c>
      <c r="CV4">
        <v>0</v>
      </c>
      <c r="CW4">
        <v>0</v>
      </c>
      <c r="CX4">
        <v>0</v>
      </c>
      <c r="DA4" t="s">
        <v>127</v>
      </c>
      <c r="DB4">
        <v>2021</v>
      </c>
      <c r="DC4" t="s">
        <v>107</v>
      </c>
      <c r="DD4" t="s">
        <v>128</v>
      </c>
      <c r="DE4" t="s">
        <v>129</v>
      </c>
      <c r="DF4" t="s">
        <v>121</v>
      </c>
      <c r="DG4">
        <v>0</v>
      </c>
      <c r="DH4">
        <v>0</v>
      </c>
      <c r="DI4">
        <v>141</v>
      </c>
    </row>
    <row r="5" spans="1:113" x14ac:dyDescent="0.25">
      <c r="A5" t="s">
        <v>127</v>
      </c>
      <c r="B5" t="s">
        <v>107</v>
      </c>
      <c r="C5">
        <v>2022</v>
      </c>
      <c r="D5" t="s">
        <v>108</v>
      </c>
      <c r="E5" t="s">
        <v>128</v>
      </c>
      <c r="F5" s="4">
        <f t="shared" ref="F5:F30" si="0">AE5</f>
        <v>0</v>
      </c>
      <c r="G5" s="4">
        <f t="shared" ref="G5:G30" si="1">AK5</f>
        <v>0</v>
      </c>
      <c r="H5" s="4">
        <f t="shared" ref="H5:H30" si="2">AT5</f>
        <v>0</v>
      </c>
      <c r="I5" s="4">
        <f t="shared" ref="I5:I30" si="3">AI5+AM5+BK5</f>
        <v>0</v>
      </c>
      <c r="J5" s="4"/>
      <c r="K5" s="4">
        <f t="shared" ref="K5:K30" si="4">DG5</f>
        <v>0</v>
      </c>
      <c r="L5" s="4">
        <f t="shared" ref="L5:L30" si="5">AQ5</f>
        <v>0</v>
      </c>
      <c r="M5" s="4"/>
      <c r="O5" t="s">
        <v>129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1</v>
      </c>
      <c r="AG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 t="s">
        <v>111</v>
      </c>
      <c r="AW5">
        <v>0</v>
      </c>
      <c r="AX5">
        <v>-1</v>
      </c>
      <c r="AZ5">
        <v>0</v>
      </c>
      <c r="BA5">
        <v>-1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R5">
        <v>0</v>
      </c>
      <c r="BS5" s="2">
        <v>45658</v>
      </c>
      <c r="BT5" s="2">
        <v>56614</v>
      </c>
      <c r="BU5" t="b">
        <v>1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D5">
        <v>0</v>
      </c>
      <c r="CE5">
        <v>0</v>
      </c>
      <c r="CF5">
        <v>0</v>
      </c>
      <c r="CG5">
        <v>0</v>
      </c>
      <c r="CH5" t="s">
        <v>112</v>
      </c>
      <c r="CI5">
        <v>2</v>
      </c>
      <c r="CK5">
        <v>2022</v>
      </c>
      <c r="CO5">
        <v>0</v>
      </c>
      <c r="CP5">
        <v>1</v>
      </c>
      <c r="CR5" t="s">
        <v>130</v>
      </c>
      <c r="CS5">
        <v>249</v>
      </c>
      <c r="CT5">
        <v>0</v>
      </c>
      <c r="CU5">
        <v>0</v>
      </c>
      <c r="CV5">
        <v>0</v>
      </c>
      <c r="CW5">
        <v>0</v>
      </c>
      <c r="CX5">
        <v>0</v>
      </c>
      <c r="DA5" t="s">
        <v>127</v>
      </c>
      <c r="DB5">
        <v>2022</v>
      </c>
      <c r="DC5" t="s">
        <v>107</v>
      </c>
      <c r="DD5" t="s">
        <v>128</v>
      </c>
      <c r="DE5" t="s">
        <v>129</v>
      </c>
      <c r="DF5" t="s">
        <v>121</v>
      </c>
      <c r="DG5">
        <v>0</v>
      </c>
      <c r="DH5">
        <v>0</v>
      </c>
      <c r="DI5">
        <v>141</v>
      </c>
    </row>
    <row r="6" spans="1:113" x14ac:dyDescent="0.25">
      <c r="A6" t="s">
        <v>127</v>
      </c>
      <c r="B6" t="s">
        <v>107</v>
      </c>
      <c r="C6">
        <v>2023</v>
      </c>
      <c r="D6" t="s">
        <v>108</v>
      </c>
      <c r="E6" t="s">
        <v>128</v>
      </c>
      <c r="F6" s="4">
        <f t="shared" si="0"/>
        <v>0</v>
      </c>
      <c r="G6" s="4">
        <f t="shared" si="1"/>
        <v>0</v>
      </c>
      <c r="H6" s="4">
        <f t="shared" si="2"/>
        <v>0</v>
      </c>
      <c r="I6" s="4">
        <f t="shared" si="3"/>
        <v>0</v>
      </c>
      <c r="J6" s="4"/>
      <c r="K6" s="4">
        <f t="shared" si="4"/>
        <v>0</v>
      </c>
      <c r="L6" s="4">
        <f t="shared" si="5"/>
        <v>0</v>
      </c>
      <c r="M6" s="4"/>
      <c r="O6" t="s">
        <v>129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1</v>
      </c>
      <c r="AG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 t="s">
        <v>111</v>
      </c>
      <c r="AW6">
        <v>0</v>
      </c>
      <c r="AX6">
        <v>-1</v>
      </c>
      <c r="AZ6">
        <v>0</v>
      </c>
      <c r="BA6">
        <v>-1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R6">
        <v>0</v>
      </c>
      <c r="BS6" s="2">
        <v>45658</v>
      </c>
      <c r="BT6" s="2">
        <v>56614</v>
      </c>
      <c r="BU6" t="b">
        <v>1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D6">
        <v>0</v>
      </c>
      <c r="CE6">
        <v>0</v>
      </c>
      <c r="CF6">
        <v>0</v>
      </c>
      <c r="CG6">
        <v>0</v>
      </c>
      <c r="CH6" t="s">
        <v>112</v>
      </c>
      <c r="CI6">
        <v>2</v>
      </c>
      <c r="CK6">
        <v>2023</v>
      </c>
      <c r="CO6">
        <v>0</v>
      </c>
      <c r="CP6">
        <v>1</v>
      </c>
      <c r="CR6" t="s">
        <v>130</v>
      </c>
      <c r="CS6">
        <v>428</v>
      </c>
      <c r="CT6">
        <v>0</v>
      </c>
      <c r="CU6">
        <v>0</v>
      </c>
      <c r="CV6">
        <v>0</v>
      </c>
      <c r="CW6">
        <v>0</v>
      </c>
      <c r="CX6">
        <v>0</v>
      </c>
      <c r="DA6" t="s">
        <v>127</v>
      </c>
      <c r="DB6">
        <v>2023</v>
      </c>
      <c r="DC6" t="s">
        <v>107</v>
      </c>
      <c r="DD6" t="s">
        <v>128</v>
      </c>
      <c r="DE6" t="s">
        <v>129</v>
      </c>
      <c r="DF6" t="s">
        <v>121</v>
      </c>
      <c r="DG6">
        <v>0</v>
      </c>
      <c r="DH6">
        <v>0</v>
      </c>
      <c r="DI6">
        <v>141</v>
      </c>
    </row>
    <row r="7" spans="1:113" x14ac:dyDescent="0.25">
      <c r="A7" t="s">
        <v>127</v>
      </c>
      <c r="B7" t="s">
        <v>107</v>
      </c>
      <c r="C7">
        <v>2024</v>
      </c>
      <c r="D7" t="s">
        <v>108</v>
      </c>
      <c r="E7" t="s">
        <v>128</v>
      </c>
      <c r="F7" s="4">
        <f t="shared" si="0"/>
        <v>0</v>
      </c>
      <c r="G7" s="4">
        <f t="shared" si="1"/>
        <v>0</v>
      </c>
      <c r="H7" s="4">
        <f t="shared" si="2"/>
        <v>0</v>
      </c>
      <c r="I7" s="4">
        <f t="shared" si="3"/>
        <v>0</v>
      </c>
      <c r="J7" s="4"/>
      <c r="K7" s="4">
        <f t="shared" si="4"/>
        <v>0</v>
      </c>
      <c r="L7" s="4">
        <f t="shared" si="5"/>
        <v>0</v>
      </c>
      <c r="M7" s="4"/>
      <c r="O7" t="s">
        <v>129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1</v>
      </c>
      <c r="AG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 t="s">
        <v>111</v>
      </c>
      <c r="AW7">
        <v>0</v>
      </c>
      <c r="AX7">
        <v>-1</v>
      </c>
      <c r="AZ7">
        <v>0</v>
      </c>
      <c r="BA7">
        <v>-1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R7">
        <v>0</v>
      </c>
      <c r="BS7" s="2">
        <v>45658</v>
      </c>
      <c r="BT7" s="2">
        <v>56614</v>
      </c>
      <c r="BU7" t="b">
        <v>1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D7">
        <v>0</v>
      </c>
      <c r="CE7">
        <v>0</v>
      </c>
      <c r="CF7">
        <v>0</v>
      </c>
      <c r="CG7">
        <v>0</v>
      </c>
      <c r="CH7" t="s">
        <v>112</v>
      </c>
      <c r="CI7">
        <v>2</v>
      </c>
      <c r="CK7">
        <v>2024</v>
      </c>
      <c r="CO7">
        <v>0</v>
      </c>
      <c r="CP7">
        <v>1</v>
      </c>
      <c r="CR7" t="s">
        <v>130</v>
      </c>
      <c r="CS7">
        <v>607</v>
      </c>
      <c r="CT7">
        <v>0</v>
      </c>
      <c r="CU7">
        <v>0</v>
      </c>
      <c r="CV7">
        <v>0</v>
      </c>
      <c r="CW7">
        <v>0</v>
      </c>
      <c r="CX7">
        <v>0</v>
      </c>
      <c r="DA7" t="s">
        <v>127</v>
      </c>
      <c r="DB7">
        <v>2024</v>
      </c>
      <c r="DC7" t="s">
        <v>107</v>
      </c>
      <c r="DD7" t="s">
        <v>128</v>
      </c>
      <c r="DE7" t="s">
        <v>129</v>
      </c>
      <c r="DF7" t="s">
        <v>121</v>
      </c>
      <c r="DG7">
        <v>0</v>
      </c>
      <c r="DH7">
        <v>0</v>
      </c>
      <c r="DI7">
        <v>141</v>
      </c>
    </row>
    <row r="8" spans="1:113" x14ac:dyDescent="0.25">
      <c r="A8" t="s">
        <v>127</v>
      </c>
      <c r="B8" t="s">
        <v>107</v>
      </c>
      <c r="C8">
        <v>2025</v>
      </c>
      <c r="D8" t="s">
        <v>108</v>
      </c>
      <c r="E8" t="s">
        <v>128</v>
      </c>
      <c r="F8" s="4">
        <f t="shared" si="0"/>
        <v>367.2</v>
      </c>
      <c r="G8" s="4">
        <f t="shared" si="1"/>
        <v>59582.720000000001</v>
      </c>
      <c r="H8" s="4">
        <f t="shared" si="2"/>
        <v>19401.4277</v>
      </c>
      <c r="I8" s="4">
        <f t="shared" si="3"/>
        <v>78999.76075500001</v>
      </c>
      <c r="J8" s="4"/>
      <c r="K8" s="4">
        <f t="shared" si="4"/>
        <v>510732.79999999999</v>
      </c>
      <c r="L8" s="4">
        <f t="shared" si="5"/>
        <v>43791.96</v>
      </c>
      <c r="M8" s="4"/>
      <c r="O8" t="s">
        <v>129</v>
      </c>
      <c r="P8">
        <v>113.277817</v>
      </c>
      <c r="Q8">
        <v>330.55294800000001</v>
      </c>
      <c r="R8">
        <v>355</v>
      </c>
      <c r="S8">
        <v>355</v>
      </c>
      <c r="T8">
        <v>129.66587799999999</v>
      </c>
      <c r="U8">
        <v>73.131990000000002</v>
      </c>
      <c r="V8">
        <v>53.290184000000004</v>
      </c>
      <c r="W8">
        <v>61.595039999999997</v>
      </c>
      <c r="X8">
        <v>6767.6629999999996</v>
      </c>
      <c r="Y8">
        <v>7300.5512699999999</v>
      </c>
      <c r="Z8">
        <v>5795.9145500000004</v>
      </c>
      <c r="AA8">
        <v>211573.234</v>
      </c>
      <c r="AB8">
        <v>145415.734</v>
      </c>
      <c r="AC8">
        <v>66157.5</v>
      </c>
      <c r="AD8">
        <v>0</v>
      </c>
      <c r="AE8">
        <v>367.2</v>
      </c>
      <c r="AF8">
        <v>1.0343662499999999</v>
      </c>
      <c r="AG8">
        <v>0</v>
      </c>
      <c r="AH8">
        <v>67.446209999999994</v>
      </c>
      <c r="AI8">
        <v>74433.740000000005</v>
      </c>
      <c r="AJ8">
        <v>14851.0244</v>
      </c>
      <c r="AK8">
        <v>59582.720000000001</v>
      </c>
      <c r="AL8">
        <v>0</v>
      </c>
      <c r="AM8">
        <v>3734.4090000000001</v>
      </c>
      <c r="AN8">
        <v>3734.4090000000001</v>
      </c>
      <c r="AO8">
        <v>0</v>
      </c>
      <c r="AP8">
        <v>0</v>
      </c>
      <c r="AQ8">
        <v>43791.96</v>
      </c>
      <c r="AR8">
        <v>69380.08</v>
      </c>
      <c r="AS8">
        <v>2.5003902899999999</v>
      </c>
      <c r="AT8">
        <v>19401.4277</v>
      </c>
      <c r="AU8">
        <v>7244437</v>
      </c>
      <c r="AV8" t="s">
        <v>111</v>
      </c>
      <c r="AW8">
        <v>7244437</v>
      </c>
      <c r="AX8">
        <v>-1</v>
      </c>
      <c r="AZ8">
        <v>0</v>
      </c>
      <c r="BA8">
        <v>-1</v>
      </c>
      <c r="BB8">
        <v>992313.7</v>
      </c>
      <c r="BC8">
        <v>992313.7</v>
      </c>
      <c r="BD8">
        <v>0</v>
      </c>
      <c r="BE8">
        <v>992313.7</v>
      </c>
      <c r="BF8">
        <v>0</v>
      </c>
      <c r="BG8">
        <v>0</v>
      </c>
      <c r="BH8">
        <v>0.159817353</v>
      </c>
      <c r="BI8">
        <v>57.682647699999997</v>
      </c>
      <c r="BJ8">
        <v>0</v>
      </c>
      <c r="BK8">
        <v>831.61175500000002</v>
      </c>
      <c r="BL8">
        <v>316</v>
      </c>
      <c r="BM8">
        <v>0</v>
      </c>
      <c r="BN8">
        <v>0.319092453</v>
      </c>
      <c r="BO8">
        <v>69.917490000000001</v>
      </c>
      <c r="BP8">
        <v>146.5421</v>
      </c>
      <c r="BQ8">
        <v>143.294556</v>
      </c>
      <c r="BR8">
        <v>5221</v>
      </c>
      <c r="BS8" s="2">
        <v>45658</v>
      </c>
      <c r="BT8" s="2">
        <v>56614</v>
      </c>
      <c r="BU8" t="b">
        <v>1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D8">
        <v>13.773999999999999</v>
      </c>
      <c r="CE8">
        <v>0</v>
      </c>
      <c r="CF8">
        <v>0</v>
      </c>
      <c r="CG8">
        <v>17.17727</v>
      </c>
      <c r="CH8" t="s">
        <v>112</v>
      </c>
      <c r="CI8">
        <v>2</v>
      </c>
      <c r="CK8">
        <v>2025</v>
      </c>
      <c r="CO8">
        <v>0</v>
      </c>
      <c r="CP8">
        <v>1</v>
      </c>
      <c r="CR8" t="s">
        <v>130</v>
      </c>
      <c r="CS8">
        <v>786</v>
      </c>
      <c r="CT8">
        <v>0</v>
      </c>
      <c r="CU8">
        <v>0</v>
      </c>
      <c r="CV8">
        <v>831.61175500000002</v>
      </c>
      <c r="CW8">
        <v>0</v>
      </c>
      <c r="CX8">
        <v>360097.8</v>
      </c>
      <c r="DA8" t="s">
        <v>127</v>
      </c>
      <c r="DB8">
        <v>2025</v>
      </c>
      <c r="DC8" t="s">
        <v>107</v>
      </c>
      <c r="DD8" t="s">
        <v>128</v>
      </c>
      <c r="DE8" t="s">
        <v>129</v>
      </c>
      <c r="DF8" t="s">
        <v>121</v>
      </c>
      <c r="DG8">
        <v>510732.79999999999</v>
      </c>
      <c r="DH8">
        <v>43791.96</v>
      </c>
      <c r="DI8">
        <v>141</v>
      </c>
    </row>
    <row r="9" spans="1:113" x14ac:dyDescent="0.25">
      <c r="A9" t="s">
        <v>127</v>
      </c>
      <c r="B9" t="s">
        <v>107</v>
      </c>
      <c r="C9">
        <v>2026</v>
      </c>
      <c r="D9" t="s">
        <v>108</v>
      </c>
      <c r="E9" t="s">
        <v>128</v>
      </c>
      <c r="F9" s="4">
        <f t="shared" si="0"/>
        <v>367.2</v>
      </c>
      <c r="G9" s="4">
        <f t="shared" si="1"/>
        <v>59398.355499999998</v>
      </c>
      <c r="H9" s="4">
        <f t="shared" si="2"/>
        <v>10277.1836</v>
      </c>
      <c r="I9" s="4">
        <f t="shared" si="3"/>
        <v>78799.838999999993</v>
      </c>
      <c r="J9" s="4"/>
      <c r="K9" s="4">
        <f t="shared" si="4"/>
        <v>272454.8</v>
      </c>
      <c r="L9" s="4">
        <f t="shared" si="5"/>
        <v>24295.5527</v>
      </c>
      <c r="M9" s="4"/>
      <c r="O9" t="s">
        <v>129</v>
      </c>
      <c r="P9">
        <v>63.178890000000003</v>
      </c>
      <c r="Q9">
        <v>325.48910000000001</v>
      </c>
      <c r="R9">
        <v>355</v>
      </c>
      <c r="S9">
        <v>355</v>
      </c>
      <c r="T9">
        <v>129.66587799999999</v>
      </c>
      <c r="U9">
        <v>86.953895599999996</v>
      </c>
      <c r="V9">
        <v>55.254330000000003</v>
      </c>
      <c r="W9">
        <v>63.214230000000001</v>
      </c>
      <c r="X9">
        <v>6767.6629999999996</v>
      </c>
      <c r="Y9">
        <v>6982.7950000000001</v>
      </c>
      <c r="Z9">
        <v>5857.866</v>
      </c>
      <c r="AA9">
        <v>40825.300000000003</v>
      </c>
      <c r="AB9">
        <v>40825.300000000003</v>
      </c>
      <c r="AC9">
        <v>0</v>
      </c>
      <c r="AD9">
        <v>0</v>
      </c>
      <c r="AE9">
        <v>367.2</v>
      </c>
      <c r="AF9">
        <v>1.0343662499999999</v>
      </c>
      <c r="AG9">
        <v>0</v>
      </c>
      <c r="AH9">
        <v>66.3254242</v>
      </c>
      <c r="AI9">
        <v>74908.36</v>
      </c>
      <c r="AJ9">
        <v>15510.006799999999</v>
      </c>
      <c r="AK9">
        <v>59398.355499999998</v>
      </c>
      <c r="AL9">
        <v>0</v>
      </c>
      <c r="AM9">
        <v>2134.877</v>
      </c>
      <c r="AN9">
        <v>2134.877</v>
      </c>
      <c r="AO9">
        <v>0</v>
      </c>
      <c r="AP9">
        <v>0</v>
      </c>
      <c r="AQ9">
        <v>24295.5527</v>
      </c>
      <c r="AR9">
        <v>-72547.28</v>
      </c>
      <c r="AS9">
        <v>2.4839704</v>
      </c>
      <c r="AT9">
        <v>10277.1836</v>
      </c>
      <c r="AU9">
        <v>3864607.25</v>
      </c>
      <c r="AV9" t="s">
        <v>111</v>
      </c>
      <c r="AW9">
        <v>3864607.25</v>
      </c>
      <c r="AX9">
        <v>-1</v>
      </c>
      <c r="AZ9">
        <v>0</v>
      </c>
      <c r="BA9">
        <v>-1</v>
      </c>
      <c r="BB9">
        <v>553447.06299999997</v>
      </c>
      <c r="BC9">
        <v>553447.06299999997</v>
      </c>
      <c r="BD9">
        <v>0</v>
      </c>
      <c r="BE9">
        <v>553447.06299999997</v>
      </c>
      <c r="BF9">
        <v>0</v>
      </c>
      <c r="BG9">
        <v>0</v>
      </c>
      <c r="BH9">
        <v>9.7602740000000008</v>
      </c>
      <c r="BI9">
        <v>19.828767800000001</v>
      </c>
      <c r="BJ9">
        <v>0</v>
      </c>
      <c r="BK9">
        <v>1756.6020000000001</v>
      </c>
      <c r="BL9">
        <v>579</v>
      </c>
      <c r="BM9">
        <v>0</v>
      </c>
      <c r="BN9">
        <v>0.17796870000000001</v>
      </c>
      <c r="BO9">
        <v>-131.08260000000001</v>
      </c>
      <c r="BP9">
        <v>73.765500000000003</v>
      </c>
      <c r="BQ9">
        <v>204.84809999999999</v>
      </c>
      <c r="BR9">
        <v>2335</v>
      </c>
      <c r="BS9" s="2">
        <v>45658</v>
      </c>
      <c r="BT9" s="2">
        <v>56614</v>
      </c>
      <c r="BU9" t="b">
        <v>1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D9">
        <v>13.773999999999999</v>
      </c>
      <c r="CE9">
        <v>0</v>
      </c>
      <c r="CF9">
        <v>0</v>
      </c>
      <c r="CG9">
        <v>28.936822899999999</v>
      </c>
      <c r="CH9" t="s">
        <v>112</v>
      </c>
      <c r="CI9">
        <v>2</v>
      </c>
      <c r="CK9">
        <v>2026</v>
      </c>
      <c r="CO9">
        <v>0</v>
      </c>
      <c r="CP9">
        <v>1</v>
      </c>
      <c r="CR9" t="s">
        <v>130</v>
      </c>
      <c r="CS9">
        <v>965</v>
      </c>
      <c r="CT9">
        <v>0</v>
      </c>
      <c r="CU9">
        <v>0</v>
      </c>
      <c r="CV9">
        <v>1756.6020000000001</v>
      </c>
      <c r="CW9">
        <v>0</v>
      </c>
      <c r="CX9">
        <v>659799.43799999997</v>
      </c>
      <c r="DA9" t="s">
        <v>127</v>
      </c>
      <c r="DB9">
        <v>2026</v>
      </c>
      <c r="DC9" t="s">
        <v>107</v>
      </c>
      <c r="DD9" t="s">
        <v>128</v>
      </c>
      <c r="DE9" t="s">
        <v>129</v>
      </c>
      <c r="DF9" t="s">
        <v>121</v>
      </c>
      <c r="DG9">
        <v>272454.8</v>
      </c>
      <c r="DH9">
        <v>24295.5527</v>
      </c>
      <c r="DI9">
        <v>141</v>
      </c>
    </row>
    <row r="10" spans="1:113" x14ac:dyDescent="0.25">
      <c r="A10" t="s">
        <v>127</v>
      </c>
      <c r="B10" t="s">
        <v>107</v>
      </c>
      <c r="C10">
        <v>2027</v>
      </c>
      <c r="D10" t="s">
        <v>108</v>
      </c>
      <c r="E10" t="s">
        <v>128</v>
      </c>
      <c r="F10" s="4">
        <f t="shared" si="0"/>
        <v>367.2</v>
      </c>
      <c r="G10" s="4">
        <f t="shared" si="1"/>
        <v>58979.875</v>
      </c>
      <c r="H10" s="4">
        <f t="shared" si="2"/>
        <v>13335.9668</v>
      </c>
      <c r="I10" s="4">
        <f t="shared" si="3"/>
        <v>76436.727580000006</v>
      </c>
      <c r="J10" s="4"/>
      <c r="K10" s="4">
        <f t="shared" si="4"/>
        <v>304210.8</v>
      </c>
      <c r="L10" s="4">
        <f t="shared" si="5"/>
        <v>28210.847699999998</v>
      </c>
      <c r="M10" s="4"/>
      <c r="O10" t="s">
        <v>129</v>
      </c>
      <c r="P10">
        <v>70.32687</v>
      </c>
      <c r="Q10">
        <v>324.98270000000002</v>
      </c>
      <c r="R10">
        <v>355</v>
      </c>
      <c r="S10">
        <v>355</v>
      </c>
      <c r="T10">
        <v>129.66587799999999</v>
      </c>
      <c r="U10">
        <v>93.682959999999994</v>
      </c>
      <c r="V10">
        <v>59.7507248</v>
      </c>
      <c r="W10">
        <v>67.808310000000006</v>
      </c>
      <c r="X10">
        <v>6767.6629999999996</v>
      </c>
      <c r="Y10">
        <v>7004.22559</v>
      </c>
      <c r="Z10">
        <v>5909.433</v>
      </c>
      <c r="AA10">
        <v>235327.75</v>
      </c>
      <c r="AB10">
        <v>48771.76</v>
      </c>
      <c r="AC10">
        <v>186555.984</v>
      </c>
      <c r="AD10">
        <v>0</v>
      </c>
      <c r="AE10">
        <v>367.2</v>
      </c>
      <c r="AF10">
        <v>1.0343662499999999</v>
      </c>
      <c r="AG10">
        <v>0</v>
      </c>
      <c r="AH10">
        <v>71.393039999999999</v>
      </c>
      <c r="AI10">
        <v>71848.210000000006</v>
      </c>
      <c r="AJ10">
        <v>12868.3359</v>
      </c>
      <c r="AK10">
        <v>58979.875</v>
      </c>
      <c r="AL10">
        <v>0</v>
      </c>
      <c r="AM10">
        <v>2435.8247099999999</v>
      </c>
      <c r="AN10">
        <v>2435.8247099999999</v>
      </c>
      <c r="AO10">
        <v>0</v>
      </c>
      <c r="AP10">
        <v>0</v>
      </c>
      <c r="AQ10">
        <v>28210.847699999998</v>
      </c>
      <c r="AR10">
        <v>117344.2</v>
      </c>
      <c r="AS10">
        <v>2.8974461599999999</v>
      </c>
      <c r="AT10">
        <v>13335.9668</v>
      </c>
      <c r="AU10">
        <v>4315047</v>
      </c>
      <c r="AV10" t="s">
        <v>111</v>
      </c>
      <c r="AW10">
        <v>4315047</v>
      </c>
      <c r="AX10">
        <v>-1</v>
      </c>
      <c r="AZ10">
        <v>0</v>
      </c>
      <c r="BA10">
        <v>-1</v>
      </c>
      <c r="BB10">
        <v>616063.4</v>
      </c>
      <c r="BC10">
        <v>616063.4</v>
      </c>
      <c r="BD10">
        <v>0</v>
      </c>
      <c r="BE10">
        <v>616063.4</v>
      </c>
      <c r="BF10">
        <v>0</v>
      </c>
      <c r="BG10">
        <v>0</v>
      </c>
      <c r="BH10">
        <v>7.4543379999999999</v>
      </c>
      <c r="BI10">
        <v>22.3401833</v>
      </c>
      <c r="BJ10">
        <v>0</v>
      </c>
      <c r="BK10">
        <v>2152.6928699999999</v>
      </c>
      <c r="BL10">
        <v>613</v>
      </c>
      <c r="BM10">
        <v>0</v>
      </c>
      <c r="BN10">
        <v>0.19810385999999999</v>
      </c>
      <c r="BO10">
        <v>190.474243</v>
      </c>
      <c r="BP10">
        <v>79.166793799999994</v>
      </c>
      <c r="BQ10">
        <v>191.512024</v>
      </c>
      <c r="BR10">
        <v>2641</v>
      </c>
      <c r="BS10" s="2">
        <v>45658</v>
      </c>
      <c r="BT10" s="2">
        <v>56614</v>
      </c>
      <c r="BU10" t="b">
        <v>1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D10">
        <v>13.773999999999999</v>
      </c>
      <c r="CE10">
        <v>0</v>
      </c>
      <c r="CF10">
        <v>0</v>
      </c>
      <c r="CG10">
        <v>30.944667800000001</v>
      </c>
      <c r="CH10" t="s">
        <v>112</v>
      </c>
      <c r="CI10">
        <v>2</v>
      </c>
      <c r="CK10">
        <v>2027</v>
      </c>
      <c r="CO10">
        <v>0</v>
      </c>
      <c r="CP10">
        <v>1</v>
      </c>
      <c r="CR10" t="s">
        <v>130</v>
      </c>
      <c r="CS10">
        <v>1144</v>
      </c>
      <c r="CT10">
        <v>0</v>
      </c>
      <c r="CU10">
        <v>0</v>
      </c>
      <c r="CV10">
        <v>2152.6928699999999</v>
      </c>
      <c r="CW10">
        <v>0</v>
      </c>
      <c r="CX10">
        <v>698544.1</v>
      </c>
      <c r="DA10" t="s">
        <v>127</v>
      </c>
      <c r="DB10">
        <v>2027</v>
      </c>
      <c r="DC10" t="s">
        <v>107</v>
      </c>
      <c r="DD10" t="s">
        <v>128</v>
      </c>
      <c r="DE10" t="s">
        <v>129</v>
      </c>
      <c r="DF10" t="s">
        <v>121</v>
      </c>
      <c r="DG10">
        <v>304210.8</v>
      </c>
      <c r="DH10">
        <v>28210.847699999998</v>
      </c>
      <c r="DI10">
        <v>141</v>
      </c>
    </row>
    <row r="11" spans="1:113" x14ac:dyDescent="0.25">
      <c r="A11" t="s">
        <v>127</v>
      </c>
      <c r="B11" t="s">
        <v>107</v>
      </c>
      <c r="C11">
        <v>2028</v>
      </c>
      <c r="D11" t="s">
        <v>108</v>
      </c>
      <c r="E11" t="s">
        <v>128</v>
      </c>
      <c r="F11" s="4">
        <f t="shared" si="0"/>
        <v>367.2</v>
      </c>
      <c r="G11" s="4">
        <f t="shared" si="1"/>
        <v>58746.29</v>
      </c>
      <c r="H11" s="4">
        <f t="shared" si="2"/>
        <v>13720.046899999999</v>
      </c>
      <c r="I11" s="4">
        <f t="shared" si="3"/>
        <v>73501.709240000011</v>
      </c>
      <c r="J11" s="4"/>
      <c r="K11" s="4">
        <f t="shared" si="4"/>
        <v>277954.28100000002</v>
      </c>
      <c r="L11" s="4">
        <f t="shared" si="5"/>
        <v>26795.847699999998</v>
      </c>
      <c r="M11" s="4"/>
      <c r="O11" t="s">
        <v>129</v>
      </c>
      <c r="P11">
        <v>63.797159999999998</v>
      </c>
      <c r="Q11">
        <v>326.425568</v>
      </c>
      <c r="R11">
        <v>355</v>
      </c>
      <c r="S11">
        <v>355</v>
      </c>
      <c r="T11">
        <v>129.66587799999999</v>
      </c>
      <c r="U11">
        <v>103.43001599999999</v>
      </c>
      <c r="V11">
        <v>63.473964700000003</v>
      </c>
      <c r="W11">
        <v>72.462760000000003</v>
      </c>
      <c r="X11">
        <v>6767.6629999999996</v>
      </c>
      <c r="Y11">
        <v>7035.4287100000001</v>
      </c>
      <c r="Z11">
        <v>5875.7304700000004</v>
      </c>
      <c r="AA11">
        <v>230187.484</v>
      </c>
      <c r="AB11">
        <v>47050.58</v>
      </c>
      <c r="AC11">
        <v>183136.9</v>
      </c>
      <c r="AD11">
        <v>0</v>
      </c>
      <c r="AE11">
        <v>367.2</v>
      </c>
      <c r="AF11">
        <v>1.0343662499999999</v>
      </c>
      <c r="AG11">
        <v>0</v>
      </c>
      <c r="AH11">
        <v>76.351609999999994</v>
      </c>
      <c r="AI11">
        <v>69024.13</v>
      </c>
      <c r="AJ11">
        <v>10277.8457</v>
      </c>
      <c r="AK11">
        <v>58746.29</v>
      </c>
      <c r="AL11">
        <v>0</v>
      </c>
      <c r="AM11">
        <v>2271.11</v>
      </c>
      <c r="AN11">
        <v>2271.11</v>
      </c>
      <c r="AO11">
        <v>0</v>
      </c>
      <c r="AP11">
        <v>0</v>
      </c>
      <c r="AQ11">
        <v>26795.847699999998</v>
      </c>
      <c r="AR11">
        <v>116169.875</v>
      </c>
      <c r="AS11">
        <v>3.3119051499999999</v>
      </c>
      <c r="AT11">
        <v>13720.046899999999</v>
      </c>
      <c r="AU11">
        <v>3942613.75</v>
      </c>
      <c r="AV11" t="s">
        <v>111</v>
      </c>
      <c r="AW11">
        <v>3942613.75</v>
      </c>
      <c r="AX11">
        <v>-1</v>
      </c>
      <c r="AZ11">
        <v>0</v>
      </c>
      <c r="BA11">
        <v>-1</v>
      </c>
      <c r="BB11">
        <v>560394.25</v>
      </c>
      <c r="BC11">
        <v>560394.25</v>
      </c>
      <c r="BD11">
        <v>0</v>
      </c>
      <c r="BE11">
        <v>560394.25</v>
      </c>
      <c r="BF11">
        <v>0</v>
      </c>
      <c r="BG11">
        <v>0</v>
      </c>
      <c r="BH11">
        <v>5.3847904199999999</v>
      </c>
      <c r="BI11">
        <v>20.890255</v>
      </c>
      <c r="BJ11">
        <v>0</v>
      </c>
      <c r="BK11">
        <v>2206.4692399999999</v>
      </c>
      <c r="BL11">
        <v>559</v>
      </c>
      <c r="BM11">
        <v>0</v>
      </c>
      <c r="BN11">
        <v>0.17971031400000001</v>
      </c>
      <c r="BO11">
        <v>207.30024700000001</v>
      </c>
      <c r="BP11">
        <v>83.959779999999995</v>
      </c>
      <c r="BQ11">
        <v>203.45962499999999</v>
      </c>
      <c r="BR11">
        <v>2441</v>
      </c>
      <c r="BS11" s="2">
        <v>45658</v>
      </c>
      <c r="BT11" s="2">
        <v>56614</v>
      </c>
      <c r="BU11" t="b">
        <v>1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D11">
        <v>13.773999999999999</v>
      </c>
      <c r="CE11">
        <v>0</v>
      </c>
      <c r="CF11">
        <v>0</v>
      </c>
      <c r="CG11">
        <v>36.782321899999999</v>
      </c>
      <c r="CH11" t="s">
        <v>112</v>
      </c>
      <c r="CI11">
        <v>2</v>
      </c>
      <c r="CK11">
        <v>2028</v>
      </c>
      <c r="CO11">
        <v>0</v>
      </c>
      <c r="CP11">
        <v>1</v>
      </c>
      <c r="CR11" t="s">
        <v>130</v>
      </c>
      <c r="CS11">
        <v>1323</v>
      </c>
      <c r="CT11">
        <v>0</v>
      </c>
      <c r="CU11">
        <v>0</v>
      </c>
      <c r="CV11">
        <v>2206.4692399999999</v>
      </c>
      <c r="CW11">
        <v>0</v>
      </c>
      <c r="CX11">
        <v>637008.43799999997</v>
      </c>
      <c r="DA11" t="s">
        <v>127</v>
      </c>
      <c r="DB11">
        <v>2028</v>
      </c>
      <c r="DC11" t="s">
        <v>107</v>
      </c>
      <c r="DD11" t="s">
        <v>128</v>
      </c>
      <c r="DE11" t="s">
        <v>129</v>
      </c>
      <c r="DF11" t="s">
        <v>121</v>
      </c>
      <c r="DG11">
        <v>277954.28100000002</v>
      </c>
      <c r="DH11">
        <v>26795.847699999998</v>
      </c>
      <c r="DI11">
        <v>141</v>
      </c>
    </row>
    <row r="12" spans="1:113" x14ac:dyDescent="0.25">
      <c r="A12" t="s">
        <v>127</v>
      </c>
      <c r="B12" t="s">
        <v>107</v>
      </c>
      <c r="C12">
        <v>2029</v>
      </c>
      <c r="D12" t="s">
        <v>108</v>
      </c>
      <c r="E12" t="s">
        <v>128</v>
      </c>
      <c r="F12" s="4">
        <f t="shared" si="0"/>
        <v>367.2</v>
      </c>
      <c r="G12" s="4">
        <f t="shared" si="1"/>
        <v>58191.453099999999</v>
      </c>
      <c r="H12" s="4">
        <f t="shared" si="2"/>
        <v>12175.041999999999</v>
      </c>
      <c r="I12" s="4">
        <f t="shared" si="3"/>
        <v>69786.417100000006</v>
      </c>
      <c r="J12" s="4"/>
      <c r="K12" s="4">
        <f t="shared" si="4"/>
        <v>222659.81299999999</v>
      </c>
      <c r="L12" s="4">
        <f t="shared" si="5"/>
        <v>22313.58</v>
      </c>
      <c r="M12" s="4"/>
      <c r="O12" t="s">
        <v>129</v>
      </c>
      <c r="P12">
        <v>50.783077200000001</v>
      </c>
      <c r="Q12">
        <v>327.67044099999998</v>
      </c>
      <c r="R12">
        <v>355</v>
      </c>
      <c r="S12">
        <v>355</v>
      </c>
      <c r="T12">
        <v>129.66587799999999</v>
      </c>
      <c r="U12">
        <v>114.348404</v>
      </c>
      <c r="V12">
        <v>66.987014799999997</v>
      </c>
      <c r="W12">
        <v>77.178340000000006</v>
      </c>
      <c r="X12">
        <v>6767.6629999999996</v>
      </c>
      <c r="Y12">
        <v>7099.53</v>
      </c>
      <c r="Z12">
        <v>5822.0559999999996</v>
      </c>
      <c r="AA12">
        <v>361595.125</v>
      </c>
      <c r="AB12">
        <v>39079.453099999999</v>
      </c>
      <c r="AC12">
        <v>322515.7</v>
      </c>
      <c r="AD12">
        <v>0</v>
      </c>
      <c r="AE12">
        <v>367.2</v>
      </c>
      <c r="AF12">
        <v>1.0343662499999999</v>
      </c>
      <c r="AG12">
        <v>0</v>
      </c>
      <c r="AH12">
        <v>81.680970000000002</v>
      </c>
      <c r="AI12">
        <v>65824.509999999995</v>
      </c>
      <c r="AJ12">
        <v>7633.0512699999999</v>
      </c>
      <c r="AK12">
        <v>58191.453099999999</v>
      </c>
      <c r="AL12">
        <v>0</v>
      </c>
      <c r="AM12">
        <v>1847.95544</v>
      </c>
      <c r="AN12">
        <v>1847.95544</v>
      </c>
      <c r="AO12">
        <v>0</v>
      </c>
      <c r="AP12">
        <v>0</v>
      </c>
      <c r="AQ12">
        <v>22313.58</v>
      </c>
      <c r="AR12">
        <v>257320.1</v>
      </c>
      <c r="AS12">
        <v>3.7251110000000001</v>
      </c>
      <c r="AT12">
        <v>12175.041999999999</v>
      </c>
      <c r="AU12">
        <v>3158295.25</v>
      </c>
      <c r="AV12" t="s">
        <v>111</v>
      </c>
      <c r="AW12">
        <v>3158295.25</v>
      </c>
      <c r="AX12">
        <v>-1</v>
      </c>
      <c r="AZ12">
        <v>0</v>
      </c>
      <c r="BA12">
        <v>-1</v>
      </c>
      <c r="BB12">
        <v>444859.78100000002</v>
      </c>
      <c r="BC12">
        <v>444859.78100000002</v>
      </c>
      <c r="BD12">
        <v>0</v>
      </c>
      <c r="BE12">
        <v>444859.78100000002</v>
      </c>
      <c r="BF12">
        <v>0</v>
      </c>
      <c r="BG12">
        <v>0</v>
      </c>
      <c r="BH12">
        <v>3.1735159999999998</v>
      </c>
      <c r="BI12">
        <v>18.5844746</v>
      </c>
      <c r="BJ12">
        <v>0</v>
      </c>
      <c r="BK12">
        <v>2113.9516600000002</v>
      </c>
      <c r="BL12">
        <v>483</v>
      </c>
      <c r="BM12">
        <v>0</v>
      </c>
      <c r="BN12">
        <v>0.143050924</v>
      </c>
      <c r="BO12">
        <v>578.42970000000003</v>
      </c>
      <c r="BP12">
        <v>87.846670000000003</v>
      </c>
      <c r="BQ12">
        <v>234.39977999999999</v>
      </c>
      <c r="BR12">
        <v>2041</v>
      </c>
      <c r="BS12" s="2">
        <v>45658</v>
      </c>
      <c r="BT12" s="2">
        <v>56614</v>
      </c>
      <c r="BU12" t="b">
        <v>1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D12">
        <v>13.773999999999999</v>
      </c>
      <c r="CE12">
        <v>0</v>
      </c>
      <c r="CF12">
        <v>0</v>
      </c>
      <c r="CG12">
        <v>44.012004900000001</v>
      </c>
      <c r="CH12" t="s">
        <v>112</v>
      </c>
      <c r="CI12">
        <v>2</v>
      </c>
      <c r="CK12">
        <v>2029</v>
      </c>
      <c r="CO12">
        <v>0</v>
      </c>
      <c r="CP12">
        <v>1</v>
      </c>
      <c r="CR12" t="s">
        <v>130</v>
      </c>
      <c r="CS12">
        <v>1502</v>
      </c>
      <c r="CT12">
        <v>0</v>
      </c>
      <c r="CU12">
        <v>0</v>
      </c>
      <c r="CV12">
        <v>2113.9516600000002</v>
      </c>
      <c r="CW12">
        <v>0</v>
      </c>
      <c r="CX12">
        <v>550402.6</v>
      </c>
      <c r="DA12" t="s">
        <v>127</v>
      </c>
      <c r="DB12">
        <v>2029</v>
      </c>
      <c r="DC12" t="s">
        <v>107</v>
      </c>
      <c r="DD12" t="s">
        <v>128</v>
      </c>
      <c r="DE12" t="s">
        <v>129</v>
      </c>
      <c r="DF12" t="s">
        <v>121</v>
      </c>
      <c r="DG12">
        <v>222659.81299999999</v>
      </c>
      <c r="DH12">
        <v>22313.58</v>
      </c>
      <c r="DI12">
        <v>141</v>
      </c>
    </row>
    <row r="13" spans="1:113" x14ac:dyDescent="0.25">
      <c r="A13" t="s">
        <v>127</v>
      </c>
      <c r="B13" t="s">
        <v>107</v>
      </c>
      <c r="C13">
        <v>2030</v>
      </c>
      <c r="D13" t="s">
        <v>108</v>
      </c>
      <c r="E13" t="s">
        <v>128</v>
      </c>
      <c r="F13" s="4">
        <f t="shared" si="0"/>
        <v>367.2</v>
      </c>
      <c r="G13" s="4">
        <f t="shared" si="1"/>
        <v>57798.535199999998</v>
      </c>
      <c r="H13" s="4">
        <f t="shared" si="2"/>
        <v>11904.3555</v>
      </c>
      <c r="I13" s="4">
        <f t="shared" si="3"/>
        <v>68229.634099999996</v>
      </c>
      <c r="J13" s="4"/>
      <c r="K13" s="4">
        <f t="shared" si="4"/>
        <v>214261.7</v>
      </c>
      <c r="L13" s="4">
        <f t="shared" si="5"/>
        <v>22312.875</v>
      </c>
      <c r="M13" s="4"/>
      <c r="O13" t="s">
        <v>129</v>
      </c>
      <c r="P13">
        <v>48.973790000000001</v>
      </c>
      <c r="Q13">
        <v>328.2158</v>
      </c>
      <c r="R13">
        <v>355</v>
      </c>
      <c r="S13">
        <v>355</v>
      </c>
      <c r="T13">
        <v>129.66587799999999</v>
      </c>
      <c r="U13">
        <v>120.3113</v>
      </c>
      <c r="V13">
        <v>69.014110000000002</v>
      </c>
      <c r="W13">
        <v>79.535449999999997</v>
      </c>
      <c r="X13">
        <v>6767.6629999999996</v>
      </c>
      <c r="Y13">
        <v>7084.1480000000001</v>
      </c>
      <c r="Z13">
        <v>5820.6235399999996</v>
      </c>
      <c r="AA13">
        <v>39371.43</v>
      </c>
      <c r="AB13">
        <v>39371.43</v>
      </c>
      <c r="AC13">
        <v>0</v>
      </c>
      <c r="AD13">
        <v>0</v>
      </c>
      <c r="AE13">
        <v>367.2</v>
      </c>
      <c r="AF13">
        <v>1.0343662499999999</v>
      </c>
      <c r="AG13">
        <v>0</v>
      </c>
      <c r="AH13">
        <v>84.016379999999998</v>
      </c>
      <c r="AI13">
        <v>64352.113299999997</v>
      </c>
      <c r="AJ13">
        <v>6553.58</v>
      </c>
      <c r="AK13">
        <v>57798.535199999998</v>
      </c>
      <c r="AL13">
        <v>0</v>
      </c>
      <c r="AM13">
        <v>1826.6697999999999</v>
      </c>
      <c r="AN13">
        <v>1826.6697999999999</v>
      </c>
      <c r="AO13">
        <v>0</v>
      </c>
      <c r="AP13">
        <v>0</v>
      </c>
      <c r="AQ13">
        <v>22312.875</v>
      </c>
      <c r="AR13">
        <v>-63075.4375</v>
      </c>
      <c r="AS13">
        <v>3.7813708799999999</v>
      </c>
      <c r="AT13">
        <v>11904.3555</v>
      </c>
      <c r="AU13">
        <v>3039173.25</v>
      </c>
      <c r="AV13" t="s">
        <v>111</v>
      </c>
      <c r="AW13">
        <v>3039173.25</v>
      </c>
      <c r="AX13">
        <v>-1</v>
      </c>
      <c r="AZ13">
        <v>0</v>
      </c>
      <c r="BA13">
        <v>-1</v>
      </c>
      <c r="BB13">
        <v>429010.4</v>
      </c>
      <c r="BC13">
        <v>429010.4</v>
      </c>
      <c r="BD13">
        <v>0</v>
      </c>
      <c r="BE13">
        <v>429010.4</v>
      </c>
      <c r="BF13">
        <v>0</v>
      </c>
      <c r="BG13">
        <v>0</v>
      </c>
      <c r="BH13">
        <v>3.1392693500000002</v>
      </c>
      <c r="BI13">
        <v>17.454338100000001</v>
      </c>
      <c r="BJ13">
        <v>0</v>
      </c>
      <c r="BK13">
        <v>2050.8510000000001</v>
      </c>
      <c r="BL13">
        <v>460</v>
      </c>
      <c r="BM13">
        <v>0</v>
      </c>
      <c r="BN13">
        <v>0.13795433900000001</v>
      </c>
      <c r="BO13">
        <v>-147.02542099999999</v>
      </c>
      <c r="BP13">
        <v>91.772670000000005</v>
      </c>
      <c r="BQ13">
        <v>238.79810000000001</v>
      </c>
      <c r="BR13">
        <v>1947</v>
      </c>
      <c r="BS13" s="2">
        <v>45658</v>
      </c>
      <c r="BT13" s="2">
        <v>56614</v>
      </c>
      <c r="BU13" t="b">
        <v>1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D13">
        <v>13.773999999999999</v>
      </c>
      <c r="CE13">
        <v>0</v>
      </c>
      <c r="CF13">
        <v>0</v>
      </c>
      <c r="CG13">
        <v>47.846454600000001</v>
      </c>
      <c r="CH13" t="s">
        <v>112</v>
      </c>
      <c r="CI13">
        <v>2</v>
      </c>
      <c r="CK13">
        <v>2030</v>
      </c>
      <c r="CO13">
        <v>0</v>
      </c>
      <c r="CP13">
        <v>1</v>
      </c>
      <c r="CR13" t="s">
        <v>130</v>
      </c>
      <c r="CS13">
        <v>1681</v>
      </c>
      <c r="CT13">
        <v>0</v>
      </c>
      <c r="CU13">
        <v>0</v>
      </c>
      <c r="CV13">
        <v>2050.8510000000001</v>
      </c>
      <c r="CW13">
        <v>0</v>
      </c>
      <c r="CX13">
        <v>524193</v>
      </c>
      <c r="DA13" t="s">
        <v>127</v>
      </c>
      <c r="DB13">
        <v>2030</v>
      </c>
      <c r="DC13" t="s">
        <v>107</v>
      </c>
      <c r="DD13" t="s">
        <v>128</v>
      </c>
      <c r="DE13" t="s">
        <v>129</v>
      </c>
      <c r="DF13" t="s">
        <v>121</v>
      </c>
      <c r="DG13">
        <v>214261.7</v>
      </c>
      <c r="DH13">
        <v>22312.875</v>
      </c>
      <c r="DI13">
        <v>141</v>
      </c>
    </row>
    <row r="14" spans="1:113" x14ac:dyDescent="0.25">
      <c r="A14" t="s">
        <v>127</v>
      </c>
      <c r="B14" t="s">
        <v>107</v>
      </c>
      <c r="C14">
        <v>2031</v>
      </c>
      <c r="D14" t="s">
        <v>108</v>
      </c>
      <c r="E14" t="s">
        <v>128</v>
      </c>
      <c r="F14" s="4">
        <f t="shared" si="0"/>
        <v>367.2</v>
      </c>
      <c r="G14" s="4">
        <f t="shared" si="1"/>
        <v>57408.785199999998</v>
      </c>
      <c r="H14" s="4">
        <f t="shared" si="2"/>
        <v>11421.6738</v>
      </c>
      <c r="I14" s="4">
        <f t="shared" si="3"/>
        <v>67565.130709999998</v>
      </c>
      <c r="J14" s="4"/>
      <c r="K14" s="4">
        <f t="shared" si="4"/>
        <v>199761.92199999999</v>
      </c>
      <c r="L14" s="4">
        <f t="shared" si="5"/>
        <v>21616.7637</v>
      </c>
      <c r="M14" s="4"/>
      <c r="O14" t="s">
        <v>129</v>
      </c>
      <c r="P14">
        <v>45.610397300000002</v>
      </c>
      <c r="Q14">
        <v>328.91693099999998</v>
      </c>
      <c r="R14">
        <v>355</v>
      </c>
      <c r="S14">
        <v>355</v>
      </c>
      <c r="T14">
        <v>129.66587799999999</v>
      </c>
      <c r="U14">
        <v>126.903648</v>
      </c>
      <c r="V14">
        <v>71.212559999999996</v>
      </c>
      <c r="W14">
        <v>82.242019999999997</v>
      </c>
      <c r="X14">
        <v>6767.6629999999996</v>
      </c>
      <c r="Y14">
        <v>7091.7866199999999</v>
      </c>
      <c r="Z14">
        <v>5808.09033</v>
      </c>
      <c r="AA14">
        <v>192505.57800000001</v>
      </c>
      <c r="AB14">
        <v>37848.066400000003</v>
      </c>
      <c r="AC14">
        <v>154657.516</v>
      </c>
      <c r="AD14">
        <v>0</v>
      </c>
      <c r="AE14">
        <v>367.2</v>
      </c>
      <c r="AF14">
        <v>1.0343662499999999</v>
      </c>
      <c r="AG14">
        <v>0</v>
      </c>
      <c r="AH14">
        <v>87.054040000000001</v>
      </c>
      <c r="AI14">
        <v>63830.28</v>
      </c>
      <c r="AJ14">
        <v>6421.4979999999996</v>
      </c>
      <c r="AK14">
        <v>57408.785199999998</v>
      </c>
      <c r="AL14">
        <v>0</v>
      </c>
      <c r="AM14">
        <v>1743.74927</v>
      </c>
      <c r="AN14">
        <v>1743.74927</v>
      </c>
      <c r="AO14">
        <v>0</v>
      </c>
      <c r="AP14">
        <v>0</v>
      </c>
      <c r="AQ14">
        <v>21616.7637</v>
      </c>
      <c r="AR14">
        <v>91902.01</v>
      </c>
      <c r="AS14">
        <v>3.878336</v>
      </c>
      <c r="AT14">
        <v>11421.6738</v>
      </c>
      <c r="AU14">
        <v>2833502.5</v>
      </c>
      <c r="AV14" t="s">
        <v>111</v>
      </c>
      <c r="AW14">
        <v>2833502.5</v>
      </c>
      <c r="AX14">
        <v>-1</v>
      </c>
      <c r="AZ14">
        <v>0</v>
      </c>
      <c r="BA14">
        <v>-1</v>
      </c>
      <c r="BB14">
        <v>399547.06300000002</v>
      </c>
      <c r="BC14">
        <v>399547.06300000002</v>
      </c>
      <c r="BD14">
        <v>0</v>
      </c>
      <c r="BE14">
        <v>399547.06300000002</v>
      </c>
      <c r="BF14">
        <v>0</v>
      </c>
      <c r="BG14">
        <v>0</v>
      </c>
      <c r="BH14">
        <v>4.1210045800000001</v>
      </c>
      <c r="BI14">
        <v>16.678081500000001</v>
      </c>
      <c r="BJ14">
        <v>0</v>
      </c>
      <c r="BK14">
        <v>1991.1014399999999</v>
      </c>
      <c r="BL14">
        <v>435</v>
      </c>
      <c r="BM14">
        <v>0</v>
      </c>
      <c r="BN14">
        <v>0.12847998699999999</v>
      </c>
      <c r="BO14">
        <v>230.01547199999999</v>
      </c>
      <c r="BP14">
        <v>94.727424600000006</v>
      </c>
      <c r="BQ14">
        <v>251.794037</v>
      </c>
      <c r="BR14">
        <v>1813</v>
      </c>
      <c r="BS14" s="2">
        <v>45658</v>
      </c>
      <c r="BT14" s="2">
        <v>56614</v>
      </c>
      <c r="BU14" t="b">
        <v>1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D14">
        <v>13.773999999999999</v>
      </c>
      <c r="CE14">
        <v>0</v>
      </c>
      <c r="CF14">
        <v>0</v>
      </c>
      <c r="CG14">
        <v>52.130420000000001</v>
      </c>
      <c r="CH14" t="s">
        <v>112</v>
      </c>
      <c r="CI14">
        <v>2</v>
      </c>
      <c r="CK14">
        <v>2031</v>
      </c>
      <c r="CO14">
        <v>0</v>
      </c>
      <c r="CP14">
        <v>1</v>
      </c>
      <c r="CR14" t="s">
        <v>130</v>
      </c>
      <c r="CS14">
        <v>1860</v>
      </c>
      <c r="CT14">
        <v>0</v>
      </c>
      <c r="CU14">
        <v>0</v>
      </c>
      <c r="CV14">
        <v>1991.1014399999999</v>
      </c>
      <c r="CW14">
        <v>0</v>
      </c>
      <c r="CX14">
        <v>495704.25</v>
      </c>
      <c r="DA14" t="s">
        <v>127</v>
      </c>
      <c r="DB14">
        <v>2031</v>
      </c>
      <c r="DC14" t="s">
        <v>107</v>
      </c>
      <c r="DD14" t="s">
        <v>128</v>
      </c>
      <c r="DE14" t="s">
        <v>129</v>
      </c>
      <c r="DF14" t="s">
        <v>121</v>
      </c>
      <c r="DG14">
        <v>199761.92199999999</v>
      </c>
      <c r="DH14">
        <v>21616.7637</v>
      </c>
      <c r="DI14">
        <v>141</v>
      </c>
    </row>
    <row r="15" spans="1:113" x14ac:dyDescent="0.25">
      <c r="A15" t="s">
        <v>127</v>
      </c>
      <c r="B15" t="s">
        <v>107</v>
      </c>
      <c r="C15">
        <v>2032</v>
      </c>
      <c r="D15" t="s">
        <v>108</v>
      </c>
      <c r="E15" t="s">
        <v>128</v>
      </c>
      <c r="F15" s="4">
        <f t="shared" si="0"/>
        <v>367.2</v>
      </c>
      <c r="G15" s="4">
        <f t="shared" si="1"/>
        <v>57149.902300000002</v>
      </c>
      <c r="H15" s="4">
        <f t="shared" si="2"/>
        <v>11737.482400000001</v>
      </c>
      <c r="I15" s="4">
        <f t="shared" si="3"/>
        <v>67658.501170000003</v>
      </c>
      <c r="J15" s="4"/>
      <c r="K15" s="4">
        <f t="shared" si="4"/>
        <v>190743.891</v>
      </c>
      <c r="L15" s="4">
        <f t="shared" si="5"/>
        <v>21441.347699999998</v>
      </c>
      <c r="M15" s="4"/>
      <c r="O15" t="s">
        <v>129</v>
      </c>
      <c r="P15">
        <v>43.60745</v>
      </c>
      <c r="Q15">
        <v>329.14479999999998</v>
      </c>
      <c r="R15">
        <v>355</v>
      </c>
      <c r="S15">
        <v>355</v>
      </c>
      <c r="T15">
        <v>129.66587799999999</v>
      </c>
      <c r="U15">
        <v>135.9915</v>
      </c>
      <c r="V15">
        <v>74.702699999999993</v>
      </c>
      <c r="W15">
        <v>86.275649999999999</v>
      </c>
      <c r="X15">
        <v>6767.6629999999996</v>
      </c>
      <c r="Y15">
        <v>7063.3144499999999</v>
      </c>
      <c r="Z15">
        <v>5808.9480000000003</v>
      </c>
      <c r="AA15">
        <v>235059.57800000001</v>
      </c>
      <c r="AB15">
        <v>37632.129999999997</v>
      </c>
      <c r="AC15">
        <v>197427.45300000001</v>
      </c>
      <c r="AD15">
        <v>0</v>
      </c>
      <c r="AE15">
        <v>367.2</v>
      </c>
      <c r="AF15">
        <v>1.0343662499999999</v>
      </c>
      <c r="AG15">
        <v>0</v>
      </c>
      <c r="AH15">
        <v>91.091409999999996</v>
      </c>
      <c r="AI15">
        <v>63841.214800000002</v>
      </c>
      <c r="AJ15">
        <v>6691.3134799999998</v>
      </c>
      <c r="AK15">
        <v>57149.902300000002</v>
      </c>
      <c r="AL15">
        <v>0</v>
      </c>
      <c r="AM15">
        <v>1713.5349100000001</v>
      </c>
      <c r="AN15">
        <v>1713.5349100000001</v>
      </c>
      <c r="AO15">
        <v>0</v>
      </c>
      <c r="AP15">
        <v>0</v>
      </c>
      <c r="AQ15">
        <v>21441.347699999998</v>
      </c>
      <c r="AR15">
        <v>134222.25</v>
      </c>
      <c r="AS15">
        <v>4.1623792599999998</v>
      </c>
      <c r="AT15">
        <v>11737.482400000001</v>
      </c>
      <c r="AU15">
        <v>2705587.25</v>
      </c>
      <c r="AV15" t="s">
        <v>111</v>
      </c>
      <c r="AW15">
        <v>2705587.25</v>
      </c>
      <c r="AX15">
        <v>-1</v>
      </c>
      <c r="AZ15">
        <v>0</v>
      </c>
      <c r="BA15">
        <v>-1</v>
      </c>
      <c r="BB15">
        <v>383047.8</v>
      </c>
      <c r="BC15">
        <v>383047.8</v>
      </c>
      <c r="BD15">
        <v>0</v>
      </c>
      <c r="BE15">
        <v>383047.8</v>
      </c>
      <c r="BF15">
        <v>0</v>
      </c>
      <c r="BG15">
        <v>0</v>
      </c>
      <c r="BH15">
        <v>3.6202185199999999</v>
      </c>
      <c r="BI15">
        <v>15.357467700000001</v>
      </c>
      <c r="BJ15">
        <v>0</v>
      </c>
      <c r="BK15">
        <v>2103.75146</v>
      </c>
      <c r="BL15">
        <v>428</v>
      </c>
      <c r="BM15">
        <v>0</v>
      </c>
      <c r="BN15">
        <v>0.122837879</v>
      </c>
      <c r="BO15">
        <v>350.40597500000001</v>
      </c>
      <c r="BP15">
        <v>98.243939999999995</v>
      </c>
      <c r="BQ15">
        <v>263.24996900000002</v>
      </c>
      <c r="BR15">
        <v>1708</v>
      </c>
      <c r="BS15" s="2">
        <v>45658</v>
      </c>
      <c r="BT15" s="2">
        <v>56614</v>
      </c>
      <c r="BU15" t="b">
        <v>1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D15">
        <v>13.773999999999999</v>
      </c>
      <c r="CE15">
        <v>0</v>
      </c>
      <c r="CF15">
        <v>0</v>
      </c>
      <c r="CG15">
        <v>57.553626999999999</v>
      </c>
      <c r="CH15" t="s">
        <v>112</v>
      </c>
      <c r="CI15">
        <v>2</v>
      </c>
      <c r="CK15">
        <v>2032</v>
      </c>
      <c r="CO15">
        <v>0</v>
      </c>
      <c r="CP15">
        <v>1</v>
      </c>
      <c r="CR15" t="s">
        <v>130</v>
      </c>
      <c r="CS15">
        <v>2039</v>
      </c>
      <c r="CT15">
        <v>0</v>
      </c>
      <c r="CU15">
        <v>0</v>
      </c>
      <c r="CV15">
        <v>2103.75146</v>
      </c>
      <c r="CW15">
        <v>0</v>
      </c>
      <c r="CX15">
        <v>487727.4</v>
      </c>
      <c r="DA15" t="s">
        <v>127</v>
      </c>
      <c r="DB15">
        <v>2032</v>
      </c>
      <c r="DC15" t="s">
        <v>107</v>
      </c>
      <c r="DD15" t="s">
        <v>128</v>
      </c>
      <c r="DE15" t="s">
        <v>129</v>
      </c>
      <c r="DF15" t="s">
        <v>121</v>
      </c>
      <c r="DG15">
        <v>190743.891</v>
      </c>
      <c r="DH15">
        <v>21441.347699999998</v>
      </c>
      <c r="DI15">
        <v>141</v>
      </c>
    </row>
    <row r="16" spans="1:113" x14ac:dyDescent="0.25">
      <c r="A16" t="s">
        <v>127</v>
      </c>
      <c r="B16" t="s">
        <v>107</v>
      </c>
      <c r="C16">
        <v>2033</v>
      </c>
      <c r="D16" t="s">
        <v>108</v>
      </c>
      <c r="E16" t="s">
        <v>128</v>
      </c>
      <c r="F16" s="4">
        <f t="shared" si="0"/>
        <v>367.2</v>
      </c>
      <c r="G16" s="4">
        <f t="shared" si="1"/>
        <v>56522.093800000002</v>
      </c>
      <c r="H16" s="4">
        <f t="shared" si="2"/>
        <v>12740.17</v>
      </c>
      <c r="I16" s="4">
        <f t="shared" si="3"/>
        <v>67311.867480000001</v>
      </c>
      <c r="J16" s="4"/>
      <c r="K16" s="4">
        <f t="shared" si="4"/>
        <v>187867.84400000001</v>
      </c>
      <c r="L16" s="4">
        <f t="shared" si="5"/>
        <v>21936.2988</v>
      </c>
      <c r="M16" s="4"/>
      <c r="O16" t="s">
        <v>129</v>
      </c>
      <c r="P16">
        <v>43.389503499999996</v>
      </c>
      <c r="Q16">
        <v>328.95589999999999</v>
      </c>
      <c r="R16">
        <v>355</v>
      </c>
      <c r="S16">
        <v>355</v>
      </c>
      <c r="T16">
        <v>129.66587799999999</v>
      </c>
      <c r="U16">
        <v>145.458755</v>
      </c>
      <c r="V16">
        <v>79.096019999999996</v>
      </c>
      <c r="W16">
        <v>91.438125600000006</v>
      </c>
      <c r="X16">
        <v>6767.6629999999996</v>
      </c>
      <c r="Y16">
        <v>7010.9120000000003</v>
      </c>
      <c r="Z16">
        <v>5804.5092800000002</v>
      </c>
      <c r="AA16">
        <v>240306.266</v>
      </c>
      <c r="AB16">
        <v>38812.47</v>
      </c>
      <c r="AC16">
        <v>201493.8</v>
      </c>
      <c r="AD16">
        <v>0</v>
      </c>
      <c r="AE16">
        <v>367.2</v>
      </c>
      <c r="AF16">
        <v>1.0343662499999999</v>
      </c>
      <c r="AG16">
        <v>0</v>
      </c>
      <c r="AH16">
        <v>95.817024200000006</v>
      </c>
      <c r="AI16">
        <v>63361.95</v>
      </c>
      <c r="AJ16">
        <v>6839.857</v>
      </c>
      <c r="AK16">
        <v>56522.093800000002</v>
      </c>
      <c r="AL16">
        <v>0</v>
      </c>
      <c r="AM16">
        <v>1742.8203100000001</v>
      </c>
      <c r="AN16">
        <v>1742.8203100000001</v>
      </c>
      <c r="AO16">
        <v>0</v>
      </c>
      <c r="AP16">
        <v>0</v>
      </c>
      <c r="AQ16">
        <v>21936.2988</v>
      </c>
      <c r="AR16">
        <v>138317.92199999999</v>
      </c>
      <c r="AS16">
        <v>4.60161</v>
      </c>
      <c r="AT16">
        <v>12740.17</v>
      </c>
      <c r="AU16">
        <v>2664792</v>
      </c>
      <c r="AV16" t="s">
        <v>111</v>
      </c>
      <c r="AW16">
        <v>2664792</v>
      </c>
      <c r="AX16">
        <v>-1</v>
      </c>
      <c r="AZ16">
        <v>0</v>
      </c>
      <c r="BA16">
        <v>-1</v>
      </c>
      <c r="BB16">
        <v>380092.03100000002</v>
      </c>
      <c r="BC16">
        <v>380092.03100000002</v>
      </c>
      <c r="BD16">
        <v>0</v>
      </c>
      <c r="BE16">
        <v>380092.03100000002</v>
      </c>
      <c r="BF16">
        <v>0</v>
      </c>
      <c r="BG16">
        <v>0</v>
      </c>
      <c r="BH16">
        <v>3.7214613000000001</v>
      </c>
      <c r="BI16">
        <v>15.5136986</v>
      </c>
      <c r="BJ16">
        <v>0</v>
      </c>
      <c r="BK16">
        <v>2207.09717</v>
      </c>
      <c r="BL16">
        <v>407</v>
      </c>
      <c r="BM16">
        <v>0</v>
      </c>
      <c r="BN16">
        <v>0.122223951</v>
      </c>
      <c r="BO16">
        <v>363.90637199999998</v>
      </c>
      <c r="BP16">
        <v>102.113342</v>
      </c>
      <c r="BQ16">
        <v>268.325378</v>
      </c>
      <c r="BR16">
        <v>1629</v>
      </c>
      <c r="BS16" s="2">
        <v>45658</v>
      </c>
      <c r="BT16" s="2">
        <v>56614</v>
      </c>
      <c r="BU16" t="b">
        <v>1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D16">
        <v>13.773999999999999</v>
      </c>
      <c r="CE16">
        <v>0</v>
      </c>
      <c r="CF16">
        <v>0</v>
      </c>
      <c r="CG16">
        <v>62.407890000000002</v>
      </c>
      <c r="CH16" t="s">
        <v>112</v>
      </c>
      <c r="CI16">
        <v>2</v>
      </c>
      <c r="CK16">
        <v>2033</v>
      </c>
      <c r="CO16">
        <v>0</v>
      </c>
      <c r="CP16">
        <v>1</v>
      </c>
      <c r="CR16" t="s">
        <v>130</v>
      </c>
      <c r="CS16">
        <v>2218</v>
      </c>
      <c r="CT16">
        <v>0</v>
      </c>
      <c r="CU16">
        <v>0</v>
      </c>
      <c r="CV16">
        <v>2207.09717</v>
      </c>
      <c r="CW16">
        <v>0</v>
      </c>
      <c r="CX16">
        <v>463796.84399999998</v>
      </c>
      <c r="DA16" t="s">
        <v>127</v>
      </c>
      <c r="DB16">
        <v>2033</v>
      </c>
      <c r="DC16" t="s">
        <v>107</v>
      </c>
      <c r="DD16" t="s">
        <v>128</v>
      </c>
      <c r="DE16" t="s">
        <v>129</v>
      </c>
      <c r="DF16" t="s">
        <v>121</v>
      </c>
      <c r="DG16">
        <v>187867.84400000001</v>
      </c>
      <c r="DH16">
        <v>21936.2988</v>
      </c>
      <c r="DI16">
        <v>141</v>
      </c>
    </row>
    <row r="17" spans="1:113" x14ac:dyDescent="0.25">
      <c r="A17" t="s">
        <v>127</v>
      </c>
      <c r="B17" t="s">
        <v>107</v>
      </c>
      <c r="C17">
        <v>2034</v>
      </c>
      <c r="D17" t="s">
        <v>108</v>
      </c>
      <c r="E17" t="s">
        <v>128</v>
      </c>
      <c r="F17" s="4">
        <f t="shared" si="0"/>
        <v>367.2</v>
      </c>
      <c r="G17" s="4">
        <f t="shared" si="1"/>
        <v>55991.226600000002</v>
      </c>
      <c r="H17" s="4">
        <f t="shared" si="2"/>
        <v>13130.569299999999</v>
      </c>
      <c r="I17" s="4">
        <f t="shared" si="3"/>
        <v>66210.186450000008</v>
      </c>
      <c r="J17" s="4"/>
      <c r="K17" s="4">
        <f t="shared" si="4"/>
        <v>186210.53099999999</v>
      </c>
      <c r="L17" s="4">
        <f t="shared" si="5"/>
        <v>22578.0762</v>
      </c>
      <c r="M17" s="4"/>
      <c r="O17" t="s">
        <v>129</v>
      </c>
      <c r="P17">
        <v>43.0526123</v>
      </c>
      <c r="Q17">
        <v>330.04656999999997</v>
      </c>
      <c r="R17">
        <v>355</v>
      </c>
      <c r="S17">
        <v>355</v>
      </c>
      <c r="T17">
        <v>129.66587799999999</v>
      </c>
      <c r="U17">
        <v>153.81219999999999</v>
      </c>
      <c r="V17">
        <v>82.396029999999996</v>
      </c>
      <c r="W17">
        <v>95.231803900000003</v>
      </c>
      <c r="X17">
        <v>6767.6629999999996</v>
      </c>
      <c r="Y17">
        <v>7003.4414100000004</v>
      </c>
      <c r="Z17">
        <v>5807.3739999999998</v>
      </c>
      <c r="AA17">
        <v>203387.75</v>
      </c>
      <c r="AB17">
        <v>42084.527300000002</v>
      </c>
      <c r="AC17">
        <v>161303.21900000001</v>
      </c>
      <c r="AD17">
        <v>0</v>
      </c>
      <c r="AE17">
        <v>367.2</v>
      </c>
      <c r="AF17">
        <v>1.0343662499999999</v>
      </c>
      <c r="AG17">
        <v>0</v>
      </c>
      <c r="AH17">
        <v>99.382400000000004</v>
      </c>
      <c r="AI17">
        <v>62141.656300000002</v>
      </c>
      <c r="AJ17">
        <v>6150.43066</v>
      </c>
      <c r="AK17">
        <v>55991.226600000002</v>
      </c>
      <c r="AL17">
        <v>0</v>
      </c>
      <c r="AM17">
        <v>1772.52063</v>
      </c>
      <c r="AN17">
        <v>1772.52063</v>
      </c>
      <c r="AO17">
        <v>0</v>
      </c>
      <c r="AP17">
        <v>0</v>
      </c>
      <c r="AQ17">
        <v>22578.0762</v>
      </c>
      <c r="AR17">
        <v>101468.906</v>
      </c>
      <c r="AS17">
        <v>4.8289859999999996</v>
      </c>
      <c r="AT17">
        <v>13130.569299999999</v>
      </c>
      <c r="AU17">
        <v>2641284</v>
      </c>
      <c r="AV17" t="s">
        <v>111</v>
      </c>
      <c r="AW17">
        <v>2641284</v>
      </c>
      <c r="AX17">
        <v>-1</v>
      </c>
      <c r="AZ17">
        <v>0</v>
      </c>
      <c r="BA17">
        <v>-1</v>
      </c>
      <c r="BB17">
        <v>377140.875</v>
      </c>
      <c r="BC17">
        <v>377140.875</v>
      </c>
      <c r="BD17">
        <v>0</v>
      </c>
      <c r="BE17">
        <v>377140.875</v>
      </c>
      <c r="BF17">
        <v>0</v>
      </c>
      <c r="BG17">
        <v>0</v>
      </c>
      <c r="BH17">
        <v>3.2762556100000002</v>
      </c>
      <c r="BI17">
        <v>14.2922373</v>
      </c>
      <c r="BJ17">
        <v>0</v>
      </c>
      <c r="BK17">
        <v>2296.0095200000001</v>
      </c>
      <c r="BL17">
        <v>406</v>
      </c>
      <c r="BM17">
        <v>0</v>
      </c>
      <c r="BN17">
        <v>0.121274963</v>
      </c>
      <c r="BO17">
        <v>269.04775999999998</v>
      </c>
      <c r="BP17">
        <v>111.588348</v>
      </c>
      <c r="BQ17">
        <v>270.24075299999998</v>
      </c>
      <c r="BR17">
        <v>1609</v>
      </c>
      <c r="BS17" s="2">
        <v>45658</v>
      </c>
      <c r="BT17" s="2">
        <v>56614</v>
      </c>
      <c r="BU17" t="b">
        <v>1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D17">
        <v>13.773999999999999</v>
      </c>
      <c r="CE17">
        <v>0</v>
      </c>
      <c r="CF17">
        <v>0</v>
      </c>
      <c r="CG17">
        <v>67.296325699999997</v>
      </c>
      <c r="CH17" t="s">
        <v>112</v>
      </c>
      <c r="CI17">
        <v>2</v>
      </c>
      <c r="CK17">
        <v>2034</v>
      </c>
      <c r="CO17">
        <v>0</v>
      </c>
      <c r="CP17">
        <v>1</v>
      </c>
      <c r="CR17" t="s">
        <v>130</v>
      </c>
      <c r="CS17">
        <v>2397</v>
      </c>
      <c r="CT17">
        <v>0</v>
      </c>
      <c r="CU17">
        <v>0</v>
      </c>
      <c r="CV17">
        <v>2296.0095200000001</v>
      </c>
      <c r="CW17">
        <v>0</v>
      </c>
      <c r="CX17">
        <v>462657.3</v>
      </c>
      <c r="DA17" t="s">
        <v>127</v>
      </c>
      <c r="DB17">
        <v>2034</v>
      </c>
      <c r="DC17" t="s">
        <v>107</v>
      </c>
      <c r="DD17" t="s">
        <v>128</v>
      </c>
      <c r="DE17" t="s">
        <v>129</v>
      </c>
      <c r="DF17" t="s">
        <v>121</v>
      </c>
      <c r="DG17">
        <v>186210.53099999999</v>
      </c>
      <c r="DH17">
        <v>22578.0762</v>
      </c>
      <c r="DI17">
        <v>141</v>
      </c>
    </row>
    <row r="18" spans="1:113" x14ac:dyDescent="0.25">
      <c r="A18" t="s">
        <v>127</v>
      </c>
      <c r="B18" t="s">
        <v>107</v>
      </c>
      <c r="C18">
        <v>2035</v>
      </c>
      <c r="D18" t="s">
        <v>108</v>
      </c>
      <c r="E18" t="s">
        <v>128</v>
      </c>
      <c r="F18" s="4">
        <f t="shared" si="0"/>
        <v>367.2</v>
      </c>
      <c r="G18" s="4">
        <f t="shared" si="1"/>
        <v>55398.492200000001</v>
      </c>
      <c r="H18" s="4">
        <f t="shared" si="2"/>
        <v>13469.1963</v>
      </c>
      <c r="I18" s="4">
        <f t="shared" si="3"/>
        <v>64697.469590000001</v>
      </c>
      <c r="J18" s="4"/>
      <c r="K18" s="4">
        <f t="shared" si="4"/>
        <v>178626.81299999999</v>
      </c>
      <c r="L18" s="4">
        <f t="shared" si="5"/>
        <v>22486.851600000002</v>
      </c>
      <c r="M18" s="4"/>
      <c r="O18" t="s">
        <v>129</v>
      </c>
      <c r="P18">
        <v>41.289479999999998</v>
      </c>
      <c r="Q18">
        <v>330.04656999999997</v>
      </c>
      <c r="R18">
        <v>355</v>
      </c>
      <c r="S18">
        <v>355</v>
      </c>
      <c r="T18">
        <v>129.66587799999999</v>
      </c>
      <c r="U18">
        <v>163.18318199999999</v>
      </c>
      <c r="V18">
        <v>86.447490000000002</v>
      </c>
      <c r="W18">
        <v>100.022339</v>
      </c>
      <c r="X18">
        <v>6767.6629999999996</v>
      </c>
      <c r="Y18">
        <v>7005.0950000000003</v>
      </c>
      <c r="Z18">
        <v>5802.3603499999999</v>
      </c>
      <c r="AA18">
        <v>207303.57800000001</v>
      </c>
      <c r="AB18">
        <v>43184.113299999997</v>
      </c>
      <c r="AC18">
        <v>164119.46900000001</v>
      </c>
      <c r="AD18">
        <v>0</v>
      </c>
      <c r="AE18">
        <v>367.2</v>
      </c>
      <c r="AF18">
        <v>1.0343662499999999</v>
      </c>
      <c r="AG18">
        <v>0</v>
      </c>
      <c r="AH18">
        <v>104.22702</v>
      </c>
      <c r="AI18">
        <v>60624.76</v>
      </c>
      <c r="AJ18">
        <v>5226.2724600000001</v>
      </c>
      <c r="AK18">
        <v>55398.492200000001</v>
      </c>
      <c r="AL18">
        <v>0</v>
      </c>
      <c r="AM18">
        <v>1742.4288300000001</v>
      </c>
      <c r="AN18">
        <v>1742.4288300000001</v>
      </c>
      <c r="AO18">
        <v>0</v>
      </c>
      <c r="AP18">
        <v>0</v>
      </c>
      <c r="AQ18">
        <v>22486.851600000002</v>
      </c>
      <c r="AR18">
        <v>106650.06299999999</v>
      </c>
      <c r="AS18">
        <v>5.19256926</v>
      </c>
      <c r="AT18">
        <v>13469.1963</v>
      </c>
      <c r="AU18">
        <v>2533713.75</v>
      </c>
      <c r="AV18" t="s">
        <v>111</v>
      </c>
      <c r="AW18">
        <v>2533713.75</v>
      </c>
      <c r="AX18">
        <v>-1</v>
      </c>
      <c r="AZ18">
        <v>0</v>
      </c>
      <c r="BA18">
        <v>-1</v>
      </c>
      <c r="BB18">
        <v>361695.8</v>
      </c>
      <c r="BC18">
        <v>361695.8</v>
      </c>
      <c r="BD18">
        <v>0</v>
      </c>
      <c r="BE18">
        <v>361695.8</v>
      </c>
      <c r="BF18">
        <v>0</v>
      </c>
      <c r="BG18">
        <v>0</v>
      </c>
      <c r="BH18">
        <v>2.99086761</v>
      </c>
      <c r="BI18">
        <v>13.7785387</v>
      </c>
      <c r="BJ18">
        <v>0</v>
      </c>
      <c r="BK18">
        <v>2330.2807600000001</v>
      </c>
      <c r="BL18">
        <v>385</v>
      </c>
      <c r="BM18">
        <v>0</v>
      </c>
      <c r="BN18">
        <v>0.116308384</v>
      </c>
      <c r="BO18">
        <v>294.8612</v>
      </c>
      <c r="BP18">
        <v>119.393456</v>
      </c>
      <c r="BQ18">
        <v>278.28222699999998</v>
      </c>
      <c r="BR18">
        <v>1543</v>
      </c>
      <c r="BS18" s="2">
        <v>45658</v>
      </c>
      <c r="BT18" s="2">
        <v>56614</v>
      </c>
      <c r="BU18" t="b">
        <v>1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D18">
        <v>13.773999999999999</v>
      </c>
      <c r="CE18">
        <v>0</v>
      </c>
      <c r="CF18">
        <v>0</v>
      </c>
      <c r="CG18">
        <v>72.413269999999997</v>
      </c>
      <c r="CH18" t="s">
        <v>112</v>
      </c>
      <c r="CI18">
        <v>2</v>
      </c>
      <c r="CK18">
        <v>2035</v>
      </c>
      <c r="CO18">
        <v>0</v>
      </c>
      <c r="CP18">
        <v>1</v>
      </c>
      <c r="CR18" t="s">
        <v>130</v>
      </c>
      <c r="CS18">
        <v>2576</v>
      </c>
      <c r="CT18">
        <v>0</v>
      </c>
      <c r="CU18">
        <v>0</v>
      </c>
      <c r="CV18">
        <v>2330.2807600000001</v>
      </c>
      <c r="CW18">
        <v>0</v>
      </c>
      <c r="CX18">
        <v>438726.75</v>
      </c>
      <c r="DA18" t="s">
        <v>127</v>
      </c>
      <c r="DB18">
        <v>2035</v>
      </c>
      <c r="DC18" t="s">
        <v>107</v>
      </c>
      <c r="DD18" t="s">
        <v>128</v>
      </c>
      <c r="DE18" t="s">
        <v>129</v>
      </c>
      <c r="DF18" t="s">
        <v>121</v>
      </c>
      <c r="DG18">
        <v>178626.81299999999</v>
      </c>
      <c r="DH18">
        <v>22486.851600000002</v>
      </c>
      <c r="DI18">
        <v>141</v>
      </c>
    </row>
    <row r="19" spans="1:113" x14ac:dyDescent="0.25">
      <c r="A19" t="s">
        <v>127</v>
      </c>
      <c r="B19" t="s">
        <v>107</v>
      </c>
      <c r="C19">
        <v>2036</v>
      </c>
      <c r="D19" t="s">
        <v>108</v>
      </c>
      <c r="E19" t="s">
        <v>128</v>
      </c>
      <c r="F19" s="4">
        <f t="shared" si="0"/>
        <v>367.2</v>
      </c>
      <c r="G19" s="4">
        <f t="shared" si="1"/>
        <v>54891.097699999998</v>
      </c>
      <c r="H19" s="4">
        <f t="shared" si="2"/>
        <v>14081.4238</v>
      </c>
      <c r="I19" s="4">
        <f t="shared" si="3"/>
        <v>64796.5743</v>
      </c>
      <c r="J19" s="4"/>
      <c r="K19" s="4">
        <f t="shared" si="4"/>
        <v>173963.016</v>
      </c>
      <c r="L19" s="4">
        <f t="shared" si="5"/>
        <v>22736.71</v>
      </c>
      <c r="M19" s="4"/>
      <c r="O19" t="s">
        <v>129</v>
      </c>
      <c r="P19">
        <v>40.411704999999998</v>
      </c>
      <c r="Q19">
        <v>330.89288299999998</v>
      </c>
      <c r="R19">
        <v>355</v>
      </c>
      <c r="S19">
        <v>355</v>
      </c>
      <c r="T19">
        <v>129.66587799999999</v>
      </c>
      <c r="U19">
        <v>172.922943</v>
      </c>
      <c r="V19">
        <v>90.557069999999996</v>
      </c>
      <c r="W19">
        <v>104.976021</v>
      </c>
      <c r="X19">
        <v>6767.6629999999996</v>
      </c>
      <c r="Y19">
        <v>6951.3364300000003</v>
      </c>
      <c r="Z19">
        <v>5791.8059999999996</v>
      </c>
      <c r="AA19">
        <v>260776.125</v>
      </c>
      <c r="AB19">
        <v>44144.957000000002</v>
      </c>
      <c r="AC19">
        <v>216631.15599999999</v>
      </c>
      <c r="AD19">
        <v>0</v>
      </c>
      <c r="AE19">
        <v>367.2</v>
      </c>
      <c r="AF19">
        <v>1.0343662499999999</v>
      </c>
      <c r="AG19">
        <v>0</v>
      </c>
      <c r="AH19">
        <v>108.657768</v>
      </c>
      <c r="AI19">
        <v>60598.43</v>
      </c>
      <c r="AJ19">
        <v>5707.3315400000001</v>
      </c>
      <c r="AK19">
        <v>54891.097699999998</v>
      </c>
      <c r="AL19">
        <v>0</v>
      </c>
      <c r="AM19">
        <v>1752.8103000000001</v>
      </c>
      <c r="AN19">
        <v>1752.8103000000001</v>
      </c>
      <c r="AO19">
        <v>0</v>
      </c>
      <c r="AP19">
        <v>0</v>
      </c>
      <c r="AQ19">
        <v>22736.71</v>
      </c>
      <c r="AR19">
        <v>159161.4</v>
      </c>
      <c r="AS19">
        <v>5.5675463699999996</v>
      </c>
      <c r="AT19">
        <v>14081.4238</v>
      </c>
      <c r="AU19">
        <v>2467560.5</v>
      </c>
      <c r="AV19" t="s">
        <v>111</v>
      </c>
      <c r="AW19">
        <v>2467560.5</v>
      </c>
      <c r="AX19">
        <v>-1</v>
      </c>
      <c r="AZ19">
        <v>0</v>
      </c>
      <c r="BA19">
        <v>-1</v>
      </c>
      <c r="BB19">
        <v>354976.43800000002</v>
      </c>
      <c r="BC19">
        <v>354976.43800000002</v>
      </c>
      <c r="BD19">
        <v>0</v>
      </c>
      <c r="BE19">
        <v>354976.43800000002</v>
      </c>
      <c r="BF19">
        <v>0</v>
      </c>
      <c r="BG19">
        <v>0</v>
      </c>
      <c r="BH19">
        <v>3.8365209999999998</v>
      </c>
      <c r="BI19">
        <v>12.6366119</v>
      </c>
      <c r="BJ19">
        <v>0</v>
      </c>
      <c r="BK19">
        <v>2445.3339999999998</v>
      </c>
      <c r="BL19">
        <v>377</v>
      </c>
      <c r="BM19">
        <v>0</v>
      </c>
      <c r="BN19">
        <v>0.11383578900000001</v>
      </c>
      <c r="BO19">
        <v>448.37176499999998</v>
      </c>
      <c r="BP19">
        <v>124.360252</v>
      </c>
      <c r="BQ19">
        <v>286.25762900000001</v>
      </c>
      <c r="BR19">
        <v>1454</v>
      </c>
      <c r="BS19" s="2">
        <v>45658</v>
      </c>
      <c r="BT19" s="2">
        <v>56614</v>
      </c>
      <c r="BU19" t="b">
        <v>1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D19">
        <v>13.773999999999999</v>
      </c>
      <c r="CE19">
        <v>0</v>
      </c>
      <c r="CF19">
        <v>0</v>
      </c>
      <c r="CG19">
        <v>77.837974500000001</v>
      </c>
      <c r="CH19" t="s">
        <v>112</v>
      </c>
      <c r="CI19">
        <v>2</v>
      </c>
      <c r="CK19">
        <v>2036</v>
      </c>
      <c r="CO19">
        <v>0</v>
      </c>
      <c r="CP19">
        <v>1</v>
      </c>
      <c r="CR19" t="s">
        <v>130</v>
      </c>
      <c r="CS19">
        <v>2755</v>
      </c>
      <c r="CT19">
        <v>0</v>
      </c>
      <c r="CU19">
        <v>0</v>
      </c>
      <c r="CV19">
        <v>2445.3339999999998</v>
      </c>
      <c r="CW19">
        <v>0</v>
      </c>
      <c r="CX19">
        <v>429610.34399999998</v>
      </c>
      <c r="DA19" t="s">
        <v>127</v>
      </c>
      <c r="DB19">
        <v>2036</v>
      </c>
      <c r="DC19" t="s">
        <v>107</v>
      </c>
      <c r="DD19" t="s">
        <v>128</v>
      </c>
      <c r="DE19" t="s">
        <v>129</v>
      </c>
      <c r="DF19" t="s">
        <v>121</v>
      </c>
      <c r="DG19">
        <v>173963.016</v>
      </c>
      <c r="DH19">
        <v>22736.71</v>
      </c>
      <c r="DI19">
        <v>141</v>
      </c>
    </row>
    <row r="20" spans="1:113" x14ac:dyDescent="0.25">
      <c r="A20" t="s">
        <v>127</v>
      </c>
      <c r="B20" t="s">
        <v>107</v>
      </c>
      <c r="C20">
        <v>2037</v>
      </c>
      <c r="D20" t="s">
        <v>108</v>
      </c>
      <c r="E20" t="s">
        <v>128</v>
      </c>
      <c r="F20" s="4">
        <f t="shared" si="0"/>
        <v>367.2</v>
      </c>
      <c r="G20" s="4">
        <f t="shared" si="1"/>
        <v>54050.582000000002</v>
      </c>
      <c r="H20" s="4">
        <f t="shared" si="2"/>
        <v>13929.4629</v>
      </c>
      <c r="I20" s="4">
        <f t="shared" si="3"/>
        <v>66205.156860000003</v>
      </c>
      <c r="J20" s="4"/>
      <c r="K20" s="4">
        <f t="shared" si="4"/>
        <v>167668.71900000001</v>
      </c>
      <c r="L20" s="4">
        <f t="shared" si="5"/>
        <v>23030.761699999999</v>
      </c>
      <c r="M20" s="4"/>
      <c r="O20" t="s">
        <v>129</v>
      </c>
      <c r="P20">
        <v>39.036884299999997</v>
      </c>
      <c r="Q20">
        <v>330.35820000000001</v>
      </c>
      <c r="R20">
        <v>355</v>
      </c>
      <c r="S20">
        <v>355</v>
      </c>
      <c r="T20">
        <v>129.66587799999999</v>
      </c>
      <c r="U20">
        <v>182.329376</v>
      </c>
      <c r="V20">
        <v>94.454179999999994</v>
      </c>
      <c r="W20">
        <v>109.34910000000001</v>
      </c>
      <c r="X20">
        <v>6767.6629999999996</v>
      </c>
      <c r="Y20">
        <v>6954.7839999999997</v>
      </c>
      <c r="Z20">
        <v>5800.9279999999999</v>
      </c>
      <c r="AA20">
        <v>265802.59999999998</v>
      </c>
      <c r="AB20">
        <v>44603.003900000003</v>
      </c>
      <c r="AC20">
        <v>221199.57800000001</v>
      </c>
      <c r="AD20">
        <v>0</v>
      </c>
      <c r="AE20">
        <v>367.2</v>
      </c>
      <c r="AF20">
        <v>1.0343662499999999</v>
      </c>
      <c r="AG20">
        <v>0</v>
      </c>
      <c r="AH20">
        <v>113.143753</v>
      </c>
      <c r="AI20">
        <v>61978</v>
      </c>
      <c r="AJ20">
        <v>7927.4184599999999</v>
      </c>
      <c r="AK20">
        <v>54050.582000000002</v>
      </c>
      <c r="AL20">
        <v>0</v>
      </c>
      <c r="AM20">
        <v>1730.7667200000001</v>
      </c>
      <c r="AN20">
        <v>1730.7667200000001</v>
      </c>
      <c r="AO20">
        <v>0</v>
      </c>
      <c r="AP20">
        <v>0</v>
      </c>
      <c r="AQ20">
        <v>23030.761699999999</v>
      </c>
      <c r="AR20">
        <v>162637.20000000001</v>
      </c>
      <c r="AS20">
        <v>5.7259354599999996</v>
      </c>
      <c r="AT20">
        <v>13929.4629</v>
      </c>
      <c r="AU20">
        <v>2378279.75</v>
      </c>
      <c r="AV20" t="s">
        <v>111</v>
      </c>
      <c r="AW20">
        <v>2378279.75</v>
      </c>
      <c r="AX20">
        <v>-1</v>
      </c>
      <c r="AZ20">
        <v>0</v>
      </c>
      <c r="BA20">
        <v>-1</v>
      </c>
      <c r="BB20">
        <v>341963.125</v>
      </c>
      <c r="BC20">
        <v>341963.125</v>
      </c>
      <c r="BD20">
        <v>0</v>
      </c>
      <c r="BE20">
        <v>341963.125</v>
      </c>
      <c r="BF20">
        <v>0</v>
      </c>
      <c r="BG20">
        <v>0</v>
      </c>
      <c r="BH20">
        <v>4.0753426599999996</v>
      </c>
      <c r="BI20">
        <v>12.3287668</v>
      </c>
      <c r="BJ20">
        <v>0</v>
      </c>
      <c r="BK20">
        <v>2496.39014</v>
      </c>
      <c r="BL20">
        <v>373</v>
      </c>
      <c r="BM20">
        <v>0</v>
      </c>
      <c r="BN20">
        <v>0.109963059</v>
      </c>
      <c r="BO20">
        <v>475.59866299999999</v>
      </c>
      <c r="BP20">
        <v>130.43219999999999</v>
      </c>
      <c r="BQ20">
        <v>301.6857</v>
      </c>
      <c r="BR20">
        <v>1393</v>
      </c>
      <c r="BS20" s="2">
        <v>45658</v>
      </c>
      <c r="BT20" s="2">
        <v>56614</v>
      </c>
      <c r="BU20" t="b">
        <v>1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D20">
        <v>13.773999999999999</v>
      </c>
      <c r="CE20">
        <v>0</v>
      </c>
      <c r="CF20">
        <v>0</v>
      </c>
      <c r="CG20">
        <v>83.152435299999993</v>
      </c>
      <c r="CH20" t="s">
        <v>112</v>
      </c>
      <c r="CI20">
        <v>2</v>
      </c>
      <c r="CK20">
        <v>2037</v>
      </c>
      <c r="CO20">
        <v>0</v>
      </c>
      <c r="CP20">
        <v>1</v>
      </c>
      <c r="CR20" t="s">
        <v>130</v>
      </c>
      <c r="CS20">
        <v>2934</v>
      </c>
      <c r="CT20">
        <v>0</v>
      </c>
      <c r="CU20">
        <v>0</v>
      </c>
      <c r="CV20">
        <v>2496.39014</v>
      </c>
      <c r="CW20">
        <v>0</v>
      </c>
      <c r="CX20">
        <v>425052.15600000002</v>
      </c>
      <c r="DA20" t="s">
        <v>127</v>
      </c>
      <c r="DB20">
        <v>2037</v>
      </c>
      <c r="DC20" t="s">
        <v>107</v>
      </c>
      <c r="DD20" t="s">
        <v>128</v>
      </c>
      <c r="DE20" t="s">
        <v>129</v>
      </c>
      <c r="DF20" t="s">
        <v>121</v>
      </c>
      <c r="DG20">
        <v>167668.71900000001</v>
      </c>
      <c r="DH20">
        <v>23030.761699999999</v>
      </c>
      <c r="DI20">
        <v>141</v>
      </c>
    </row>
    <row r="21" spans="1:113" x14ac:dyDescent="0.25">
      <c r="A21" t="s">
        <v>127</v>
      </c>
      <c r="B21" t="s">
        <v>107</v>
      </c>
      <c r="C21">
        <v>2038</v>
      </c>
      <c r="D21" t="s">
        <v>108</v>
      </c>
      <c r="E21" t="s">
        <v>128</v>
      </c>
      <c r="F21" s="4">
        <f t="shared" si="0"/>
        <v>367.2</v>
      </c>
      <c r="G21" s="4">
        <f t="shared" si="1"/>
        <v>53256.125</v>
      </c>
      <c r="H21" s="4">
        <f t="shared" si="2"/>
        <v>13167.391600000001</v>
      </c>
      <c r="I21" s="4">
        <f t="shared" si="3"/>
        <v>65865.928060000006</v>
      </c>
      <c r="J21" s="4"/>
      <c r="K21" s="4">
        <f t="shared" si="4"/>
        <v>160963.5</v>
      </c>
      <c r="L21" s="4">
        <f t="shared" si="5"/>
        <v>22940.831999999999</v>
      </c>
      <c r="M21" s="4"/>
      <c r="O21" t="s">
        <v>129</v>
      </c>
      <c r="P21">
        <v>37.251377099999999</v>
      </c>
      <c r="Q21">
        <v>331.059326</v>
      </c>
      <c r="R21">
        <v>355</v>
      </c>
      <c r="S21">
        <v>355</v>
      </c>
      <c r="T21">
        <v>129.66587799999999</v>
      </c>
      <c r="U21">
        <v>189.51774599999999</v>
      </c>
      <c r="V21">
        <v>96.267690000000002</v>
      </c>
      <c r="W21">
        <v>111.35601800000001</v>
      </c>
      <c r="X21">
        <v>6767.6629999999996</v>
      </c>
      <c r="Y21">
        <v>6996.6777300000003</v>
      </c>
      <c r="Z21">
        <v>5805.9414100000004</v>
      </c>
      <c r="AA21">
        <v>269836.375</v>
      </c>
      <c r="AB21">
        <v>43309.3125</v>
      </c>
      <c r="AC21">
        <v>226527.07800000001</v>
      </c>
      <c r="AD21">
        <v>0</v>
      </c>
      <c r="AE21">
        <v>367.2</v>
      </c>
      <c r="AF21">
        <v>1.0343662499999999</v>
      </c>
      <c r="AG21">
        <v>0</v>
      </c>
      <c r="AH21">
        <v>115.839912</v>
      </c>
      <c r="AI21">
        <v>61944.54</v>
      </c>
      <c r="AJ21">
        <v>8688.4159999999993</v>
      </c>
      <c r="AK21">
        <v>53256.125</v>
      </c>
      <c r="AL21">
        <v>0</v>
      </c>
      <c r="AM21">
        <v>1692.89319</v>
      </c>
      <c r="AN21">
        <v>1692.89319</v>
      </c>
      <c r="AO21">
        <v>0</v>
      </c>
      <c r="AP21">
        <v>0</v>
      </c>
      <c r="AQ21">
        <v>22940.831999999999</v>
      </c>
      <c r="AR21">
        <v>167862.234</v>
      </c>
      <c r="AS21">
        <v>5.6397769999999996</v>
      </c>
      <c r="AT21">
        <v>13167.391600000001</v>
      </c>
      <c r="AU21">
        <v>2283170.25</v>
      </c>
      <c r="AV21" t="s">
        <v>111</v>
      </c>
      <c r="AW21">
        <v>2283170.25</v>
      </c>
      <c r="AX21">
        <v>-1</v>
      </c>
      <c r="AZ21">
        <v>0</v>
      </c>
      <c r="BA21">
        <v>-1</v>
      </c>
      <c r="BB21">
        <v>326322.06300000002</v>
      </c>
      <c r="BC21">
        <v>326322.06300000002</v>
      </c>
      <c r="BD21">
        <v>0</v>
      </c>
      <c r="BE21">
        <v>326322.06300000002</v>
      </c>
      <c r="BF21">
        <v>0</v>
      </c>
      <c r="BG21">
        <v>0</v>
      </c>
      <c r="BH21">
        <v>2.9337900000000001</v>
      </c>
      <c r="BI21">
        <v>12.3515978</v>
      </c>
      <c r="BJ21">
        <v>0</v>
      </c>
      <c r="BK21">
        <v>2228.49487</v>
      </c>
      <c r="BL21">
        <v>339</v>
      </c>
      <c r="BM21">
        <v>0</v>
      </c>
      <c r="BN21">
        <v>0.10493345599999999</v>
      </c>
      <c r="BO21">
        <v>514.4067</v>
      </c>
      <c r="BP21">
        <v>132.719528</v>
      </c>
      <c r="BQ21">
        <v>312.49542200000002</v>
      </c>
      <c r="BR21">
        <v>1388</v>
      </c>
      <c r="BS21" s="2">
        <v>45658</v>
      </c>
      <c r="BT21" s="2">
        <v>56614</v>
      </c>
      <c r="BU21" t="b">
        <v>1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D21">
        <v>13.773999999999999</v>
      </c>
      <c r="CE21">
        <v>0</v>
      </c>
      <c r="CF21">
        <v>0</v>
      </c>
      <c r="CG21">
        <v>88.436620000000005</v>
      </c>
      <c r="CH21" t="s">
        <v>112</v>
      </c>
      <c r="CI21">
        <v>2</v>
      </c>
      <c r="CK21">
        <v>2038</v>
      </c>
      <c r="CO21">
        <v>0</v>
      </c>
      <c r="CP21">
        <v>1</v>
      </c>
      <c r="CR21" t="s">
        <v>130</v>
      </c>
      <c r="CS21">
        <v>3113</v>
      </c>
      <c r="CT21">
        <v>0</v>
      </c>
      <c r="CU21">
        <v>0</v>
      </c>
      <c r="CV21">
        <v>2228.49487</v>
      </c>
      <c r="CW21">
        <v>0</v>
      </c>
      <c r="CX21">
        <v>386307.43800000002</v>
      </c>
      <c r="DA21" t="s">
        <v>127</v>
      </c>
      <c r="DB21">
        <v>2038</v>
      </c>
      <c r="DC21" t="s">
        <v>107</v>
      </c>
      <c r="DD21" t="s">
        <v>128</v>
      </c>
      <c r="DE21" t="s">
        <v>129</v>
      </c>
      <c r="DF21" t="s">
        <v>121</v>
      </c>
      <c r="DG21">
        <v>160963.5</v>
      </c>
      <c r="DH21">
        <v>22940.831999999999</v>
      </c>
      <c r="DI21">
        <v>141</v>
      </c>
    </row>
    <row r="22" spans="1:113" x14ac:dyDescent="0.25">
      <c r="A22" t="s">
        <v>127</v>
      </c>
      <c r="B22" t="s">
        <v>107</v>
      </c>
      <c r="C22">
        <v>2039</v>
      </c>
      <c r="D22" t="s">
        <v>108</v>
      </c>
      <c r="E22" t="s">
        <v>128</v>
      </c>
      <c r="F22" s="4">
        <f t="shared" si="0"/>
        <v>367.2</v>
      </c>
      <c r="G22" s="4">
        <f t="shared" si="1"/>
        <v>52388.160000000003</v>
      </c>
      <c r="H22" s="4">
        <f t="shared" si="2"/>
        <v>12867.390600000001</v>
      </c>
      <c r="I22" s="4">
        <f t="shared" si="3"/>
        <v>65030.93</v>
      </c>
      <c r="J22" s="4"/>
      <c r="K22" s="4">
        <f t="shared" si="4"/>
        <v>147718.96900000001</v>
      </c>
      <c r="L22" s="4">
        <f t="shared" si="5"/>
        <v>21844.234400000001</v>
      </c>
      <c r="M22" s="4"/>
      <c r="O22" t="s">
        <v>129</v>
      </c>
      <c r="P22">
        <v>34.323889999999999</v>
      </c>
      <c r="Q22">
        <v>332.033142</v>
      </c>
      <c r="R22">
        <v>355</v>
      </c>
      <c r="S22">
        <v>355</v>
      </c>
      <c r="T22">
        <v>129.66587799999999</v>
      </c>
      <c r="U22">
        <v>202.459778</v>
      </c>
      <c r="V22">
        <v>100.33831000000001</v>
      </c>
      <c r="W22">
        <v>116.346588</v>
      </c>
      <c r="X22">
        <v>6767.6629999999996</v>
      </c>
      <c r="Y22">
        <v>6968.616</v>
      </c>
      <c r="Z22">
        <v>5791.6170000000002</v>
      </c>
      <c r="AA22">
        <v>274056.43800000002</v>
      </c>
      <c r="AB22">
        <v>42026.175799999997</v>
      </c>
      <c r="AC22">
        <v>232030.266</v>
      </c>
      <c r="AD22">
        <v>0</v>
      </c>
      <c r="AE22">
        <v>367.2</v>
      </c>
      <c r="AF22">
        <v>1.0343662499999999</v>
      </c>
      <c r="AG22">
        <v>0</v>
      </c>
      <c r="AH22">
        <v>120.762291</v>
      </c>
      <c r="AI22">
        <v>61221.68</v>
      </c>
      <c r="AJ22">
        <v>8833.5169999999998</v>
      </c>
      <c r="AK22">
        <v>52388.160000000003</v>
      </c>
      <c r="AL22">
        <v>0</v>
      </c>
      <c r="AM22">
        <v>1598.84961</v>
      </c>
      <c r="AN22">
        <v>1598.84961</v>
      </c>
      <c r="AO22">
        <v>0</v>
      </c>
      <c r="AP22">
        <v>0</v>
      </c>
      <c r="AQ22">
        <v>21844.234400000001</v>
      </c>
      <c r="AR22">
        <v>174313.891</v>
      </c>
      <c r="AS22">
        <v>5.9804983099999998</v>
      </c>
      <c r="AT22">
        <v>12867.390600000001</v>
      </c>
      <c r="AU22">
        <v>2095304.5</v>
      </c>
      <c r="AV22" t="s">
        <v>111</v>
      </c>
      <c r="AW22">
        <v>2095304.5</v>
      </c>
      <c r="AX22">
        <v>-1</v>
      </c>
      <c r="AZ22">
        <v>0</v>
      </c>
      <c r="BA22">
        <v>-1</v>
      </c>
      <c r="BB22">
        <v>300677.28100000002</v>
      </c>
      <c r="BC22">
        <v>300677.28100000002</v>
      </c>
      <c r="BD22">
        <v>0</v>
      </c>
      <c r="BE22">
        <v>300677.28100000002</v>
      </c>
      <c r="BF22">
        <v>0</v>
      </c>
      <c r="BG22">
        <v>0</v>
      </c>
      <c r="BH22">
        <v>2.7968037099999998</v>
      </c>
      <c r="BI22">
        <v>10.7077627</v>
      </c>
      <c r="BJ22">
        <v>0</v>
      </c>
      <c r="BK22">
        <v>2210.4003899999998</v>
      </c>
      <c r="BL22">
        <v>317</v>
      </c>
      <c r="BM22">
        <v>0</v>
      </c>
      <c r="BN22">
        <v>9.6687010000000004E-2</v>
      </c>
      <c r="BO22">
        <v>579.73749999999995</v>
      </c>
      <c r="BP22">
        <v>139.77171300000001</v>
      </c>
      <c r="BQ22">
        <v>331.72629999999998</v>
      </c>
      <c r="BR22">
        <v>1251</v>
      </c>
      <c r="BS22" s="2">
        <v>45658</v>
      </c>
      <c r="BT22" s="2">
        <v>56614</v>
      </c>
      <c r="BU22" t="b">
        <v>1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D22">
        <v>13.773999999999999</v>
      </c>
      <c r="CE22">
        <v>0</v>
      </c>
      <c r="CF22">
        <v>0</v>
      </c>
      <c r="CG22">
        <v>97.104489999999998</v>
      </c>
      <c r="CH22" t="s">
        <v>112</v>
      </c>
      <c r="CI22">
        <v>2</v>
      </c>
      <c r="CK22">
        <v>2039</v>
      </c>
      <c r="CO22">
        <v>0</v>
      </c>
      <c r="CP22">
        <v>1</v>
      </c>
      <c r="CR22" t="s">
        <v>130</v>
      </c>
      <c r="CS22">
        <v>3292</v>
      </c>
      <c r="CT22">
        <v>0</v>
      </c>
      <c r="CU22">
        <v>0</v>
      </c>
      <c r="CV22">
        <v>2210.4003899999998</v>
      </c>
      <c r="CW22">
        <v>0</v>
      </c>
      <c r="CX22">
        <v>361237.34399999998</v>
      </c>
      <c r="DA22" t="s">
        <v>127</v>
      </c>
      <c r="DB22">
        <v>2039</v>
      </c>
      <c r="DC22" t="s">
        <v>107</v>
      </c>
      <c r="DD22" t="s">
        <v>128</v>
      </c>
      <c r="DE22" t="s">
        <v>129</v>
      </c>
      <c r="DF22" t="s">
        <v>121</v>
      </c>
      <c r="DG22">
        <v>147718.96900000001</v>
      </c>
      <c r="DH22">
        <v>21844.234400000001</v>
      </c>
      <c r="DI22">
        <v>141</v>
      </c>
    </row>
    <row r="23" spans="1:113" x14ac:dyDescent="0.25">
      <c r="A23" t="s">
        <v>127</v>
      </c>
      <c r="B23" t="s">
        <v>107</v>
      </c>
      <c r="C23">
        <v>2040</v>
      </c>
      <c r="D23" t="s">
        <v>108</v>
      </c>
      <c r="E23" t="s">
        <v>128</v>
      </c>
      <c r="F23" s="4">
        <f t="shared" si="0"/>
        <v>367.2</v>
      </c>
      <c r="G23" s="4">
        <f t="shared" si="1"/>
        <v>51695.63</v>
      </c>
      <c r="H23" s="4">
        <f t="shared" si="2"/>
        <v>9903.2649999999994</v>
      </c>
      <c r="I23" s="4">
        <f t="shared" si="3"/>
        <v>66143.93250000001</v>
      </c>
      <c r="J23" s="4"/>
      <c r="K23" s="4">
        <f t="shared" si="4"/>
        <v>103861.57799999999</v>
      </c>
      <c r="L23" s="4">
        <f t="shared" si="5"/>
        <v>15931.401400000001</v>
      </c>
      <c r="M23" s="4"/>
      <c r="O23" t="s">
        <v>129</v>
      </c>
      <c r="P23">
        <v>23.768791199999999</v>
      </c>
      <c r="Q23">
        <v>333.96173099999999</v>
      </c>
      <c r="R23">
        <v>355</v>
      </c>
      <c r="S23">
        <v>355</v>
      </c>
      <c r="T23">
        <v>129.66587799999999</v>
      </c>
      <c r="U23">
        <v>220.81864899999999</v>
      </c>
      <c r="V23">
        <v>105.29851499999999</v>
      </c>
      <c r="W23">
        <v>122.684776</v>
      </c>
      <c r="X23">
        <v>6767.6629999999996</v>
      </c>
      <c r="Y23">
        <v>7056.1270000000004</v>
      </c>
      <c r="Z23">
        <v>5763.9506799999999</v>
      </c>
      <c r="AA23">
        <v>268063.84399999998</v>
      </c>
      <c r="AB23">
        <v>29753.136699999999</v>
      </c>
      <c r="AC23">
        <v>238310.7</v>
      </c>
      <c r="AD23">
        <v>0</v>
      </c>
      <c r="AE23">
        <v>367.2</v>
      </c>
      <c r="AF23">
        <v>1.0343662499999999</v>
      </c>
      <c r="AG23">
        <v>0</v>
      </c>
      <c r="AH23">
        <v>129.18853799999999</v>
      </c>
      <c r="AI23">
        <v>63072.375</v>
      </c>
      <c r="AJ23">
        <v>11376.7441</v>
      </c>
      <c r="AK23">
        <v>51695.63</v>
      </c>
      <c r="AL23">
        <v>0</v>
      </c>
      <c r="AM23">
        <v>1137.9686300000001</v>
      </c>
      <c r="AN23">
        <v>1137.9686300000001</v>
      </c>
      <c r="AO23">
        <v>0</v>
      </c>
      <c r="AP23">
        <v>0</v>
      </c>
      <c r="AQ23">
        <v>15931.401400000001</v>
      </c>
      <c r="AR23">
        <v>176085.234</v>
      </c>
      <c r="AS23">
        <v>6.5086774800000002</v>
      </c>
      <c r="AT23">
        <v>9903.2649999999994</v>
      </c>
      <c r="AU23">
        <v>1473213.88</v>
      </c>
      <c r="AV23" t="s">
        <v>111</v>
      </c>
      <c r="AW23">
        <v>1473213.88</v>
      </c>
      <c r="AX23">
        <v>-1</v>
      </c>
      <c r="AZ23">
        <v>0</v>
      </c>
      <c r="BA23">
        <v>-1</v>
      </c>
      <c r="BB23">
        <v>208785.06299999999</v>
      </c>
      <c r="BC23">
        <v>208785.06299999999</v>
      </c>
      <c r="BD23">
        <v>0</v>
      </c>
      <c r="BE23">
        <v>208785.06299999999</v>
      </c>
      <c r="BF23">
        <v>0</v>
      </c>
      <c r="BG23">
        <v>0</v>
      </c>
      <c r="BH23">
        <v>2.19717669</v>
      </c>
      <c r="BI23">
        <v>7.9007287000000002</v>
      </c>
      <c r="BJ23">
        <v>0</v>
      </c>
      <c r="BK23">
        <v>1933.58887</v>
      </c>
      <c r="BL23">
        <v>253</v>
      </c>
      <c r="BM23">
        <v>0</v>
      </c>
      <c r="BN23">
        <v>6.6954340000000001E-2</v>
      </c>
      <c r="BO23">
        <v>843.38049999999998</v>
      </c>
      <c r="BP23">
        <v>142.506058</v>
      </c>
      <c r="BQ23">
        <v>440.54205300000001</v>
      </c>
      <c r="BR23">
        <v>934</v>
      </c>
      <c r="BS23" s="2">
        <v>45658</v>
      </c>
      <c r="BT23" s="2">
        <v>56614</v>
      </c>
      <c r="BU23" t="b">
        <v>1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D23">
        <v>13.773999999999999</v>
      </c>
      <c r="CE23">
        <v>0</v>
      </c>
      <c r="CF23">
        <v>0</v>
      </c>
      <c r="CG23">
        <v>110.255157</v>
      </c>
      <c r="CH23" t="s">
        <v>112</v>
      </c>
      <c r="CI23">
        <v>2</v>
      </c>
      <c r="CK23">
        <v>2040</v>
      </c>
      <c r="CO23">
        <v>0</v>
      </c>
      <c r="CP23">
        <v>1</v>
      </c>
      <c r="CR23" t="s">
        <v>130</v>
      </c>
      <c r="CS23">
        <v>3471</v>
      </c>
      <c r="CT23">
        <v>0</v>
      </c>
      <c r="CU23">
        <v>0</v>
      </c>
      <c r="CV23">
        <v>1933.58887</v>
      </c>
      <c r="CW23">
        <v>0</v>
      </c>
      <c r="CX23">
        <v>288306.15600000002</v>
      </c>
      <c r="DA23" t="s">
        <v>127</v>
      </c>
      <c r="DB23">
        <v>2040</v>
      </c>
      <c r="DC23" t="s">
        <v>107</v>
      </c>
      <c r="DD23" t="s">
        <v>128</v>
      </c>
      <c r="DE23" t="s">
        <v>129</v>
      </c>
      <c r="DF23" t="s">
        <v>121</v>
      </c>
      <c r="DG23">
        <v>103861.57799999999</v>
      </c>
      <c r="DH23">
        <v>15931.401400000001</v>
      </c>
      <c r="DI23">
        <v>141</v>
      </c>
    </row>
    <row r="24" spans="1:113" x14ac:dyDescent="0.25">
      <c r="A24" t="s">
        <v>127</v>
      </c>
      <c r="B24" t="s">
        <v>107</v>
      </c>
      <c r="C24">
        <v>2041</v>
      </c>
      <c r="D24" t="s">
        <v>108</v>
      </c>
      <c r="E24" t="s">
        <v>128</v>
      </c>
      <c r="F24" s="4">
        <f t="shared" si="0"/>
        <v>367.2</v>
      </c>
      <c r="G24" s="4">
        <f t="shared" si="1"/>
        <v>50797.7</v>
      </c>
      <c r="H24" s="4">
        <f t="shared" si="2"/>
        <v>9466.3259999999991</v>
      </c>
      <c r="I24" s="4">
        <f t="shared" si="3"/>
        <v>64775.831439999994</v>
      </c>
      <c r="J24" s="4"/>
      <c r="K24" s="4">
        <f t="shared" si="4"/>
        <v>95229.49</v>
      </c>
      <c r="L24" s="4">
        <f t="shared" si="5"/>
        <v>15151.790999999999</v>
      </c>
      <c r="M24" s="4"/>
      <c r="O24" t="s">
        <v>129</v>
      </c>
      <c r="P24">
        <v>21.616678199999999</v>
      </c>
      <c r="Q24">
        <v>335.811554</v>
      </c>
      <c r="R24">
        <v>355</v>
      </c>
      <c r="S24">
        <v>355</v>
      </c>
      <c r="T24">
        <v>129.66587799999999</v>
      </c>
      <c r="U24">
        <v>232.570663</v>
      </c>
      <c r="V24">
        <v>109.4096</v>
      </c>
      <c r="W24">
        <v>127.47661600000001</v>
      </c>
      <c r="X24">
        <v>6767.6629999999996</v>
      </c>
      <c r="Y24">
        <v>7133.2802700000002</v>
      </c>
      <c r="Z24">
        <v>5764.402</v>
      </c>
      <c r="AA24">
        <v>272659.56300000002</v>
      </c>
      <c r="AB24">
        <v>29123.152300000002</v>
      </c>
      <c r="AC24">
        <v>243536.42199999999</v>
      </c>
      <c r="AD24">
        <v>0</v>
      </c>
      <c r="AE24">
        <v>367.2</v>
      </c>
      <c r="AF24">
        <v>1.0343662499999999</v>
      </c>
      <c r="AG24">
        <v>0</v>
      </c>
      <c r="AH24">
        <v>135.592209</v>
      </c>
      <c r="AI24">
        <v>61896.675799999997</v>
      </c>
      <c r="AJ24">
        <v>11098.9756</v>
      </c>
      <c r="AK24">
        <v>50797.7</v>
      </c>
      <c r="AL24">
        <v>0</v>
      </c>
      <c r="AM24">
        <v>1057.9078400000001</v>
      </c>
      <c r="AN24">
        <v>1057.9078400000001</v>
      </c>
      <c r="AO24">
        <v>0</v>
      </c>
      <c r="AP24">
        <v>0</v>
      </c>
      <c r="AQ24">
        <v>15151.790999999999</v>
      </c>
      <c r="AR24">
        <v>183265.625</v>
      </c>
      <c r="AS24">
        <v>6.7935109999999996</v>
      </c>
      <c r="AT24">
        <v>9466.3259999999991</v>
      </c>
      <c r="AU24">
        <v>1350773</v>
      </c>
      <c r="AV24" t="s">
        <v>111</v>
      </c>
      <c r="AW24">
        <v>1350773</v>
      </c>
      <c r="AX24">
        <v>-1</v>
      </c>
      <c r="AZ24">
        <v>0</v>
      </c>
      <c r="BA24">
        <v>-1</v>
      </c>
      <c r="BB24">
        <v>189362.109</v>
      </c>
      <c r="BC24">
        <v>189362.109</v>
      </c>
      <c r="BD24">
        <v>0</v>
      </c>
      <c r="BE24">
        <v>189362.109</v>
      </c>
      <c r="BF24">
        <v>0</v>
      </c>
      <c r="BG24">
        <v>0</v>
      </c>
      <c r="BH24">
        <v>2.1232876799999998</v>
      </c>
      <c r="BI24">
        <v>7.2602739999999999</v>
      </c>
      <c r="BJ24">
        <v>0</v>
      </c>
      <c r="BK24">
        <v>1821.2478000000001</v>
      </c>
      <c r="BL24">
        <v>226</v>
      </c>
      <c r="BM24">
        <v>0</v>
      </c>
      <c r="BN24">
        <v>6.08920529E-2</v>
      </c>
      <c r="BO24">
        <v>967.80520000000001</v>
      </c>
      <c r="BP24">
        <v>153.7961</v>
      </c>
      <c r="BQ24">
        <v>472.07940000000002</v>
      </c>
      <c r="BR24">
        <v>911</v>
      </c>
      <c r="BS24" s="2">
        <v>45658</v>
      </c>
      <c r="BT24" s="2">
        <v>56614</v>
      </c>
      <c r="BU24" t="b">
        <v>1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D24">
        <v>13.773999999999999</v>
      </c>
      <c r="CE24">
        <v>0</v>
      </c>
      <c r="CF24">
        <v>0</v>
      </c>
      <c r="CG24">
        <v>117.690529</v>
      </c>
      <c r="CH24" t="s">
        <v>112</v>
      </c>
      <c r="CI24">
        <v>2</v>
      </c>
      <c r="CK24">
        <v>2041</v>
      </c>
      <c r="CO24">
        <v>0</v>
      </c>
      <c r="CP24">
        <v>1</v>
      </c>
      <c r="CR24" t="s">
        <v>130</v>
      </c>
      <c r="CS24">
        <v>3650</v>
      </c>
      <c r="CT24">
        <v>0</v>
      </c>
      <c r="CU24">
        <v>0</v>
      </c>
      <c r="CV24">
        <v>1821.2478000000001</v>
      </c>
      <c r="CW24">
        <v>0</v>
      </c>
      <c r="CX24">
        <v>257538.3</v>
      </c>
      <c r="DA24" t="s">
        <v>127</v>
      </c>
      <c r="DB24">
        <v>2041</v>
      </c>
      <c r="DC24" t="s">
        <v>107</v>
      </c>
      <c r="DD24" t="s">
        <v>128</v>
      </c>
      <c r="DE24" t="s">
        <v>129</v>
      </c>
      <c r="DF24" t="s">
        <v>121</v>
      </c>
      <c r="DG24">
        <v>95229.49</v>
      </c>
      <c r="DH24">
        <v>15151.790999999999</v>
      </c>
      <c r="DI24">
        <v>141</v>
      </c>
    </row>
    <row r="25" spans="1:113" x14ac:dyDescent="0.25">
      <c r="A25" t="s">
        <v>127</v>
      </c>
      <c r="B25" t="s">
        <v>107</v>
      </c>
      <c r="C25">
        <v>2042</v>
      </c>
      <c r="D25" t="s">
        <v>108</v>
      </c>
      <c r="E25" t="s">
        <v>128</v>
      </c>
      <c r="F25" s="4">
        <f t="shared" si="0"/>
        <v>367.2</v>
      </c>
      <c r="G25" s="4">
        <f t="shared" si="1"/>
        <v>50126.27</v>
      </c>
      <c r="H25" s="4">
        <f t="shared" si="2"/>
        <v>9523.66</v>
      </c>
      <c r="I25" s="4">
        <f t="shared" si="3"/>
        <v>63165.416399999995</v>
      </c>
      <c r="J25" s="4"/>
      <c r="K25" s="4">
        <f t="shared" si="4"/>
        <v>91835.914099999995</v>
      </c>
      <c r="L25" s="4">
        <f t="shared" si="5"/>
        <v>15152.4365</v>
      </c>
      <c r="M25" s="4"/>
      <c r="O25" t="s">
        <v>129</v>
      </c>
      <c r="P25">
        <v>20.763511699999999</v>
      </c>
      <c r="Q25">
        <v>335.42202800000001</v>
      </c>
      <c r="R25">
        <v>355</v>
      </c>
      <c r="S25">
        <v>355</v>
      </c>
      <c r="T25">
        <v>129.66587799999999</v>
      </c>
      <c r="U25">
        <v>240.89033499999999</v>
      </c>
      <c r="V25">
        <v>113.482071</v>
      </c>
      <c r="W25">
        <v>132.21598800000001</v>
      </c>
      <c r="X25">
        <v>6767.6629999999996</v>
      </c>
      <c r="Y25">
        <v>7161.7397499999997</v>
      </c>
      <c r="Z25">
        <v>5765.1176800000003</v>
      </c>
      <c r="AA25">
        <v>411842.375</v>
      </c>
      <c r="AB25">
        <v>27941.904299999998</v>
      </c>
      <c r="AC25">
        <v>383900.46899999998</v>
      </c>
      <c r="AD25">
        <v>0</v>
      </c>
      <c r="AE25">
        <v>367.2</v>
      </c>
      <c r="AF25">
        <v>1.0343662499999999</v>
      </c>
      <c r="AG25">
        <v>0</v>
      </c>
      <c r="AH25">
        <v>141.39253199999999</v>
      </c>
      <c r="AI25">
        <v>60260.24</v>
      </c>
      <c r="AJ25">
        <v>10133.9707</v>
      </c>
      <c r="AK25">
        <v>50126.27</v>
      </c>
      <c r="AL25">
        <v>0</v>
      </c>
      <c r="AM25">
        <v>1041.5581099999999</v>
      </c>
      <c r="AN25">
        <v>1041.5581099999999</v>
      </c>
      <c r="AO25">
        <v>0</v>
      </c>
      <c r="AP25">
        <v>0</v>
      </c>
      <c r="AQ25">
        <v>15152.4365</v>
      </c>
      <c r="AR25">
        <v>324000.875</v>
      </c>
      <c r="AS25">
        <v>7.058173</v>
      </c>
      <c r="AT25">
        <v>9523.66</v>
      </c>
      <c r="AU25">
        <v>1302637.1299999999</v>
      </c>
      <c r="AV25" t="s">
        <v>111</v>
      </c>
      <c r="AW25">
        <v>1302637.1299999999</v>
      </c>
      <c r="AX25">
        <v>-1</v>
      </c>
      <c r="AZ25">
        <v>0</v>
      </c>
      <c r="BA25">
        <v>-1</v>
      </c>
      <c r="BB25">
        <v>181888.359</v>
      </c>
      <c r="BC25">
        <v>181888.359</v>
      </c>
      <c r="BD25">
        <v>0</v>
      </c>
      <c r="BE25">
        <v>181888.359</v>
      </c>
      <c r="BF25">
        <v>0</v>
      </c>
      <c r="BG25">
        <v>0</v>
      </c>
      <c r="BH25">
        <v>1.9063926899999999</v>
      </c>
      <c r="BI25">
        <v>7.3972600000000002</v>
      </c>
      <c r="BJ25">
        <v>0</v>
      </c>
      <c r="BK25">
        <v>1863.6182899999999</v>
      </c>
      <c r="BL25">
        <v>222</v>
      </c>
      <c r="BM25">
        <v>0</v>
      </c>
      <c r="BN25">
        <v>5.8488763899999997E-2</v>
      </c>
      <c r="BO25">
        <v>1781.31726</v>
      </c>
      <c r="BP25">
        <v>153.621185</v>
      </c>
      <c r="BQ25">
        <v>482.94192500000003</v>
      </c>
      <c r="BR25">
        <v>885</v>
      </c>
      <c r="BS25" s="2">
        <v>45658</v>
      </c>
      <c r="BT25" s="2">
        <v>56614</v>
      </c>
      <c r="BU25" t="b">
        <v>1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D25">
        <v>13.773999999999999</v>
      </c>
      <c r="CE25">
        <v>0</v>
      </c>
      <c r="CF25">
        <v>0</v>
      </c>
      <c r="CG25">
        <v>121.734093</v>
      </c>
      <c r="CH25" t="s">
        <v>112</v>
      </c>
      <c r="CI25">
        <v>2</v>
      </c>
      <c r="CK25">
        <v>2042</v>
      </c>
      <c r="CO25">
        <v>0</v>
      </c>
      <c r="CP25">
        <v>1</v>
      </c>
      <c r="CR25" t="s">
        <v>130</v>
      </c>
      <c r="CS25">
        <v>3829</v>
      </c>
      <c r="CT25">
        <v>0</v>
      </c>
      <c r="CU25">
        <v>0</v>
      </c>
      <c r="CV25">
        <v>1863.6182899999999</v>
      </c>
      <c r="CW25">
        <v>0</v>
      </c>
      <c r="CX25">
        <v>252980.1</v>
      </c>
      <c r="DA25" t="s">
        <v>127</v>
      </c>
      <c r="DB25">
        <v>2042</v>
      </c>
      <c r="DC25" t="s">
        <v>107</v>
      </c>
      <c r="DD25" t="s">
        <v>128</v>
      </c>
      <c r="DE25" t="s">
        <v>129</v>
      </c>
      <c r="DF25" t="s">
        <v>121</v>
      </c>
      <c r="DG25">
        <v>91835.914099999995</v>
      </c>
      <c r="DH25">
        <v>15152.4365</v>
      </c>
      <c r="DI25">
        <v>141</v>
      </c>
    </row>
    <row r="26" spans="1:113" x14ac:dyDescent="0.25">
      <c r="A26" t="s">
        <v>127</v>
      </c>
      <c r="B26" t="s">
        <v>107</v>
      </c>
      <c r="C26">
        <v>2043</v>
      </c>
      <c r="D26" t="s">
        <v>108</v>
      </c>
      <c r="E26" t="s">
        <v>128</v>
      </c>
      <c r="F26" s="4">
        <f t="shared" si="0"/>
        <v>367.2</v>
      </c>
      <c r="G26" s="4">
        <f t="shared" si="1"/>
        <v>49349.72</v>
      </c>
      <c r="H26" s="4">
        <f t="shared" si="2"/>
        <v>8398.3459999999995</v>
      </c>
      <c r="I26" s="4">
        <f t="shared" si="3"/>
        <v>61154.516209999994</v>
      </c>
      <c r="J26" s="4"/>
      <c r="K26" s="4">
        <f t="shared" si="4"/>
        <v>78403.59</v>
      </c>
      <c r="L26" s="4">
        <f t="shared" si="5"/>
        <v>13414.6621</v>
      </c>
      <c r="M26" s="4"/>
      <c r="O26" t="s">
        <v>129</v>
      </c>
      <c r="P26">
        <v>17.633012799999999</v>
      </c>
      <c r="Q26">
        <v>335.967377</v>
      </c>
      <c r="R26">
        <v>355</v>
      </c>
      <c r="S26">
        <v>355</v>
      </c>
      <c r="T26">
        <v>129.66587799999999</v>
      </c>
      <c r="U26">
        <v>252.41200000000001</v>
      </c>
      <c r="V26">
        <v>117.58641799999999</v>
      </c>
      <c r="W26">
        <v>137.25196800000001</v>
      </c>
      <c r="X26">
        <v>6767.6629999999996</v>
      </c>
      <c r="Y26">
        <v>7199.7304700000004</v>
      </c>
      <c r="Z26">
        <v>5754.7330000000002</v>
      </c>
      <c r="AA26">
        <v>280531.59999999998</v>
      </c>
      <c r="AB26">
        <v>24628.455099999999</v>
      </c>
      <c r="AC26">
        <v>255903.125</v>
      </c>
      <c r="AD26">
        <v>0</v>
      </c>
      <c r="AE26">
        <v>367.2</v>
      </c>
      <c r="AF26">
        <v>1.0343662499999999</v>
      </c>
      <c r="AG26">
        <v>0</v>
      </c>
      <c r="AH26">
        <v>147.085846</v>
      </c>
      <c r="AI26">
        <v>58344.105499999998</v>
      </c>
      <c r="AJ26">
        <v>8994.3850000000002</v>
      </c>
      <c r="AK26">
        <v>49349.72</v>
      </c>
      <c r="AL26">
        <v>0</v>
      </c>
      <c r="AM26">
        <v>906.63630000000001</v>
      </c>
      <c r="AN26">
        <v>906.63630000000001</v>
      </c>
      <c r="AO26">
        <v>0</v>
      </c>
      <c r="AP26">
        <v>0</v>
      </c>
      <c r="AQ26">
        <v>13414.6621</v>
      </c>
      <c r="AR26">
        <v>197564.06299999999</v>
      </c>
      <c r="AS26">
        <v>7.3508909999999998</v>
      </c>
      <c r="AT26">
        <v>8398.3459999999995</v>
      </c>
      <c r="AU26">
        <v>1112107.75</v>
      </c>
      <c r="AV26" t="s">
        <v>111</v>
      </c>
      <c r="AW26">
        <v>1112107.75</v>
      </c>
      <c r="AX26">
        <v>-1</v>
      </c>
      <c r="AZ26">
        <v>0</v>
      </c>
      <c r="BA26">
        <v>-1</v>
      </c>
      <c r="BB26">
        <v>154465.18799999999</v>
      </c>
      <c r="BC26">
        <v>154465.18799999999</v>
      </c>
      <c r="BD26">
        <v>0</v>
      </c>
      <c r="BE26">
        <v>154465.18799999999</v>
      </c>
      <c r="BF26">
        <v>0</v>
      </c>
      <c r="BG26">
        <v>0</v>
      </c>
      <c r="BH26">
        <v>1.6666666299999999</v>
      </c>
      <c r="BI26">
        <v>6.6324199999999998</v>
      </c>
      <c r="BJ26">
        <v>0</v>
      </c>
      <c r="BK26">
        <v>1903.77441</v>
      </c>
      <c r="BL26">
        <v>218</v>
      </c>
      <c r="BM26">
        <v>0</v>
      </c>
      <c r="BN26">
        <v>4.9670457799999998E-2</v>
      </c>
      <c r="BO26">
        <v>1279.0199</v>
      </c>
      <c r="BP26">
        <v>159.44338999999999</v>
      </c>
      <c r="BQ26">
        <v>537.12760000000003</v>
      </c>
      <c r="BR26">
        <v>778</v>
      </c>
      <c r="BS26" s="2">
        <v>45658</v>
      </c>
      <c r="BT26" s="2">
        <v>56614</v>
      </c>
      <c r="BU26" t="b">
        <v>1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D26">
        <v>13.773999999999999</v>
      </c>
      <c r="CE26">
        <v>0</v>
      </c>
      <c r="CF26">
        <v>0</v>
      </c>
      <c r="CG26">
        <v>128.9462</v>
      </c>
      <c r="CH26" t="s">
        <v>112</v>
      </c>
      <c r="CI26">
        <v>2</v>
      </c>
      <c r="CK26">
        <v>2043</v>
      </c>
      <c r="CO26">
        <v>0</v>
      </c>
      <c r="CP26">
        <v>1</v>
      </c>
      <c r="CR26" t="s">
        <v>130</v>
      </c>
      <c r="CS26">
        <v>4008</v>
      </c>
      <c r="CT26">
        <v>0</v>
      </c>
      <c r="CU26">
        <v>0</v>
      </c>
      <c r="CV26">
        <v>1903.77441</v>
      </c>
      <c r="CW26">
        <v>0</v>
      </c>
      <c r="CX26">
        <v>248421.9</v>
      </c>
      <c r="DA26" t="s">
        <v>127</v>
      </c>
      <c r="DB26">
        <v>2043</v>
      </c>
      <c r="DC26" t="s">
        <v>107</v>
      </c>
      <c r="DD26" t="s">
        <v>128</v>
      </c>
      <c r="DE26" t="s">
        <v>129</v>
      </c>
      <c r="DF26" t="s">
        <v>121</v>
      </c>
      <c r="DG26">
        <v>78403.59</v>
      </c>
      <c r="DH26">
        <v>13414.6621</v>
      </c>
      <c r="DI26">
        <v>141</v>
      </c>
    </row>
    <row r="27" spans="1:113" x14ac:dyDescent="0.25">
      <c r="A27" t="s">
        <v>127</v>
      </c>
      <c r="B27" t="s">
        <v>107</v>
      </c>
      <c r="C27">
        <v>2044</v>
      </c>
      <c r="D27" t="s">
        <v>108</v>
      </c>
      <c r="E27" t="s">
        <v>128</v>
      </c>
      <c r="F27" s="4">
        <f t="shared" si="0"/>
        <v>367.2</v>
      </c>
      <c r="G27" s="4">
        <f t="shared" si="1"/>
        <v>48635.9</v>
      </c>
      <c r="H27" s="4">
        <f t="shared" si="2"/>
        <v>7555.4489999999996</v>
      </c>
      <c r="I27" s="4">
        <f t="shared" si="3"/>
        <v>59494.337052000003</v>
      </c>
      <c r="J27" s="4"/>
      <c r="K27" s="4">
        <f t="shared" si="4"/>
        <v>66243.31</v>
      </c>
      <c r="L27" s="4">
        <f t="shared" si="5"/>
        <v>11750.265600000001</v>
      </c>
      <c r="M27" s="4"/>
      <c r="O27" t="s">
        <v>129</v>
      </c>
      <c r="P27">
        <v>14.8598061</v>
      </c>
      <c r="Q27">
        <v>337.14712500000002</v>
      </c>
      <c r="R27">
        <v>355</v>
      </c>
      <c r="S27">
        <v>355</v>
      </c>
      <c r="T27">
        <v>129.66587799999999</v>
      </c>
      <c r="U27">
        <v>266.00110000000001</v>
      </c>
      <c r="V27">
        <v>121.989548</v>
      </c>
      <c r="W27">
        <v>142.5402</v>
      </c>
      <c r="X27">
        <v>6767.6629999999996</v>
      </c>
      <c r="Y27">
        <v>7198.5910000000003</v>
      </c>
      <c r="Z27">
        <v>5748.951</v>
      </c>
      <c r="AA27">
        <v>345414.5</v>
      </c>
      <c r="AB27">
        <v>21782.648399999998</v>
      </c>
      <c r="AC27">
        <v>323631.84399999998</v>
      </c>
      <c r="AD27">
        <v>0</v>
      </c>
      <c r="AE27">
        <v>367.2</v>
      </c>
      <c r="AF27">
        <v>1.0343662499999999</v>
      </c>
      <c r="AG27">
        <v>0</v>
      </c>
      <c r="AH27">
        <v>153.92042499999999</v>
      </c>
      <c r="AI27">
        <v>56653.253900000003</v>
      </c>
      <c r="AJ27">
        <v>8017.3559999999998</v>
      </c>
      <c r="AK27">
        <v>48635.9</v>
      </c>
      <c r="AL27">
        <v>0</v>
      </c>
      <c r="AM27">
        <v>785.29315199999996</v>
      </c>
      <c r="AN27">
        <v>785.29315199999996</v>
      </c>
      <c r="AO27">
        <v>0</v>
      </c>
      <c r="AP27">
        <v>0</v>
      </c>
      <c r="AQ27">
        <v>11750.265600000001</v>
      </c>
      <c r="AR27">
        <v>266614.43800000002</v>
      </c>
      <c r="AS27">
        <v>7.6676650000000004</v>
      </c>
      <c r="AT27">
        <v>7555.4489999999996</v>
      </c>
      <c r="AU27">
        <v>939621.5</v>
      </c>
      <c r="AV27" t="s">
        <v>111</v>
      </c>
      <c r="AW27">
        <v>939621.5</v>
      </c>
      <c r="AX27">
        <v>-1</v>
      </c>
      <c r="AZ27">
        <v>0</v>
      </c>
      <c r="BA27">
        <v>-1</v>
      </c>
      <c r="BB27">
        <v>130528.531</v>
      </c>
      <c r="BC27">
        <v>130528.531</v>
      </c>
      <c r="BD27">
        <v>0</v>
      </c>
      <c r="BE27">
        <v>130528.531</v>
      </c>
      <c r="BF27">
        <v>0</v>
      </c>
      <c r="BG27">
        <v>0</v>
      </c>
      <c r="BH27">
        <v>1.6393442199999999</v>
      </c>
      <c r="BI27">
        <v>5.0432605700000002</v>
      </c>
      <c r="BJ27">
        <v>0</v>
      </c>
      <c r="BK27">
        <v>2055.79</v>
      </c>
      <c r="BL27">
        <v>224</v>
      </c>
      <c r="BM27">
        <v>0</v>
      </c>
      <c r="BN27">
        <v>4.1858606E-2</v>
      </c>
      <c r="BO27">
        <v>2042.57593</v>
      </c>
      <c r="BP27">
        <v>166.88035600000001</v>
      </c>
      <c r="BQ27">
        <v>603.69979999999998</v>
      </c>
      <c r="BR27">
        <v>675</v>
      </c>
      <c r="BS27" s="2">
        <v>45658</v>
      </c>
      <c r="BT27" s="2">
        <v>56614</v>
      </c>
      <c r="BU27" t="b">
        <v>1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D27">
        <v>13.773999999999999</v>
      </c>
      <c r="CE27">
        <v>0</v>
      </c>
      <c r="CF27">
        <v>0</v>
      </c>
      <c r="CG27">
        <v>137.91201799999999</v>
      </c>
      <c r="CH27" t="s">
        <v>112</v>
      </c>
      <c r="CI27">
        <v>2</v>
      </c>
      <c r="CK27">
        <v>2044</v>
      </c>
      <c r="CO27">
        <v>0</v>
      </c>
      <c r="CP27">
        <v>1</v>
      </c>
      <c r="CR27" t="s">
        <v>130</v>
      </c>
      <c r="CS27">
        <v>4187</v>
      </c>
      <c r="CT27">
        <v>0</v>
      </c>
      <c r="CU27">
        <v>0</v>
      </c>
      <c r="CV27">
        <v>2055.79</v>
      </c>
      <c r="CW27">
        <v>0</v>
      </c>
      <c r="CX27">
        <v>255259.2</v>
      </c>
      <c r="DA27" t="s">
        <v>127</v>
      </c>
      <c r="DB27">
        <v>2044</v>
      </c>
      <c r="DC27" t="s">
        <v>107</v>
      </c>
      <c r="DD27" t="s">
        <v>128</v>
      </c>
      <c r="DE27" t="s">
        <v>129</v>
      </c>
      <c r="DF27" t="s">
        <v>121</v>
      </c>
      <c r="DG27">
        <v>66243.31</v>
      </c>
      <c r="DH27">
        <v>11750.265600000001</v>
      </c>
      <c r="DI27">
        <v>141</v>
      </c>
    </row>
    <row r="28" spans="1:113" x14ac:dyDescent="0.25">
      <c r="A28" t="s">
        <v>127</v>
      </c>
      <c r="B28" t="s">
        <v>107</v>
      </c>
      <c r="C28">
        <v>2045</v>
      </c>
      <c r="D28" t="s">
        <v>108</v>
      </c>
      <c r="E28" t="s">
        <v>128</v>
      </c>
      <c r="F28" s="4">
        <f t="shared" si="0"/>
        <v>367.2</v>
      </c>
      <c r="G28" s="4">
        <f t="shared" si="1"/>
        <v>47666.753900000003</v>
      </c>
      <c r="H28" s="4">
        <f t="shared" si="2"/>
        <v>7247.0786099999996</v>
      </c>
      <c r="I28" s="4">
        <f t="shared" si="3"/>
        <v>57679.074999999997</v>
      </c>
      <c r="J28" s="4"/>
      <c r="K28" s="4">
        <f t="shared" si="4"/>
        <v>61509.48</v>
      </c>
      <c r="L28" s="4">
        <f t="shared" si="5"/>
        <v>11311.165999999999</v>
      </c>
      <c r="M28" s="4"/>
      <c r="O28" t="s">
        <v>129</v>
      </c>
      <c r="P28">
        <v>13.735995300000001</v>
      </c>
      <c r="Q28">
        <v>337.52548200000001</v>
      </c>
      <c r="R28">
        <v>355</v>
      </c>
      <c r="S28">
        <v>355</v>
      </c>
      <c r="T28">
        <v>129.66587799999999</v>
      </c>
      <c r="U28">
        <v>277.34487899999999</v>
      </c>
      <c r="V28">
        <v>126.601479</v>
      </c>
      <c r="W28">
        <v>148.11776699999999</v>
      </c>
      <c r="X28">
        <v>6767.6629999999996</v>
      </c>
      <c r="Y28">
        <v>7250.8459999999995</v>
      </c>
      <c r="Z28">
        <v>5741.8413099999998</v>
      </c>
      <c r="AA28">
        <v>215050.42199999999</v>
      </c>
      <c r="AB28">
        <v>19821.906299999999</v>
      </c>
      <c r="AC28">
        <v>195228.516</v>
      </c>
      <c r="AD28">
        <v>0</v>
      </c>
      <c r="AE28">
        <v>367.2</v>
      </c>
      <c r="AF28">
        <v>1.0343662499999999</v>
      </c>
      <c r="AG28">
        <v>0</v>
      </c>
      <c r="AH28">
        <v>160.39801</v>
      </c>
      <c r="AI28">
        <v>54733.14</v>
      </c>
      <c r="AJ28">
        <v>7066.3869999999997</v>
      </c>
      <c r="AK28">
        <v>47666.753900000003</v>
      </c>
      <c r="AL28">
        <v>0</v>
      </c>
      <c r="AM28">
        <v>742.01800000000003</v>
      </c>
      <c r="AN28">
        <v>742.01800000000003</v>
      </c>
      <c r="AO28">
        <v>0</v>
      </c>
      <c r="AP28">
        <v>0</v>
      </c>
      <c r="AQ28">
        <v>11311.165999999999</v>
      </c>
      <c r="AR28">
        <v>138813.1</v>
      </c>
      <c r="AS28">
        <v>8.0104474999999997</v>
      </c>
      <c r="AT28">
        <v>7247.0786099999996</v>
      </c>
      <c r="AU28">
        <v>872474.93799999997</v>
      </c>
      <c r="AV28" t="s">
        <v>111</v>
      </c>
      <c r="AW28">
        <v>872474.93799999997</v>
      </c>
      <c r="AX28">
        <v>-1</v>
      </c>
      <c r="AZ28">
        <v>0</v>
      </c>
      <c r="BA28">
        <v>-1</v>
      </c>
      <c r="BB28">
        <v>120327.32</v>
      </c>
      <c r="BC28">
        <v>120327.32</v>
      </c>
      <c r="BD28">
        <v>0</v>
      </c>
      <c r="BE28">
        <v>120327.32</v>
      </c>
      <c r="BF28">
        <v>0</v>
      </c>
      <c r="BG28">
        <v>0</v>
      </c>
      <c r="BH28">
        <v>1.6666666299999999</v>
      </c>
      <c r="BI28">
        <v>4.805936</v>
      </c>
      <c r="BJ28">
        <v>0</v>
      </c>
      <c r="BK28">
        <v>2203.9169999999999</v>
      </c>
      <c r="BL28">
        <v>228</v>
      </c>
      <c r="BM28">
        <v>0</v>
      </c>
      <c r="BN28">
        <v>3.8692943799999997E-2</v>
      </c>
      <c r="BO28">
        <v>1153.62915</v>
      </c>
      <c r="BP28">
        <v>164.733215</v>
      </c>
      <c r="BQ28">
        <v>633.58280000000002</v>
      </c>
      <c r="BR28">
        <v>649</v>
      </c>
      <c r="BS28" s="2">
        <v>45658</v>
      </c>
      <c r="BT28" s="2">
        <v>56614</v>
      </c>
      <c r="BU28" t="b">
        <v>1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D28">
        <v>13.773999999999999</v>
      </c>
      <c r="CE28">
        <v>0</v>
      </c>
      <c r="CF28">
        <v>0</v>
      </c>
      <c r="CG28">
        <v>144.41325399999999</v>
      </c>
      <c r="CH28" t="s">
        <v>112</v>
      </c>
      <c r="CI28">
        <v>2</v>
      </c>
      <c r="CK28">
        <v>2045</v>
      </c>
      <c r="CO28">
        <v>0</v>
      </c>
      <c r="CP28">
        <v>1</v>
      </c>
      <c r="CR28" t="s">
        <v>130</v>
      </c>
      <c r="CS28">
        <v>4366</v>
      </c>
      <c r="CT28">
        <v>0</v>
      </c>
      <c r="CU28">
        <v>0</v>
      </c>
      <c r="CV28">
        <v>2203.9169999999999</v>
      </c>
      <c r="CW28">
        <v>0</v>
      </c>
      <c r="CX28">
        <v>259817.4</v>
      </c>
      <c r="DA28" t="s">
        <v>127</v>
      </c>
      <c r="DB28">
        <v>2045</v>
      </c>
      <c r="DC28" t="s">
        <v>107</v>
      </c>
      <c r="DD28" t="s">
        <v>128</v>
      </c>
      <c r="DE28" t="s">
        <v>129</v>
      </c>
      <c r="DF28" t="s">
        <v>121</v>
      </c>
      <c r="DG28">
        <v>61509.48</v>
      </c>
      <c r="DH28">
        <v>11311.165999999999</v>
      </c>
      <c r="DI28">
        <v>141</v>
      </c>
    </row>
    <row r="29" spans="1:113" x14ac:dyDescent="0.25">
      <c r="A29" t="s">
        <v>127</v>
      </c>
      <c r="B29" t="s">
        <v>107</v>
      </c>
      <c r="C29">
        <v>2046</v>
      </c>
      <c r="D29" t="s">
        <v>108</v>
      </c>
      <c r="E29" t="s">
        <v>128</v>
      </c>
      <c r="F29" s="4">
        <f t="shared" si="0"/>
        <v>367.2</v>
      </c>
      <c r="G29" s="4">
        <f t="shared" si="1"/>
        <v>46929.8</v>
      </c>
      <c r="H29" s="4">
        <f t="shared" si="2"/>
        <v>8473.7160000000003</v>
      </c>
      <c r="I29" s="4">
        <f t="shared" si="3"/>
        <v>56752.649299999997</v>
      </c>
      <c r="J29" s="4"/>
      <c r="K29" s="4">
        <f t="shared" si="4"/>
        <v>67639.664099999995</v>
      </c>
      <c r="L29" s="4">
        <f t="shared" si="5"/>
        <v>12891.9385</v>
      </c>
      <c r="M29" s="4"/>
      <c r="O29" t="s">
        <v>129</v>
      </c>
      <c r="P29">
        <v>15.1736</v>
      </c>
      <c r="Q29">
        <v>337.68130000000002</v>
      </c>
      <c r="R29">
        <v>355</v>
      </c>
      <c r="S29">
        <v>355</v>
      </c>
      <c r="T29">
        <v>129.66587799999999</v>
      </c>
      <c r="U29">
        <v>288.89407299999999</v>
      </c>
      <c r="V29">
        <v>131.37941000000001</v>
      </c>
      <c r="W29">
        <v>153.86764500000001</v>
      </c>
      <c r="X29">
        <v>6767.6629999999996</v>
      </c>
      <c r="Y29">
        <v>7218.0450000000001</v>
      </c>
      <c r="Z29">
        <v>5736.1113299999997</v>
      </c>
      <c r="AA29">
        <v>152674.266</v>
      </c>
      <c r="AB29">
        <v>21080.955099999999</v>
      </c>
      <c r="AC29">
        <v>131593.31299999999</v>
      </c>
      <c r="AD29">
        <v>0</v>
      </c>
      <c r="AE29">
        <v>367.2</v>
      </c>
      <c r="AF29">
        <v>1.0343662499999999</v>
      </c>
      <c r="AG29">
        <v>0</v>
      </c>
      <c r="AH29">
        <v>167.06063800000001</v>
      </c>
      <c r="AI29">
        <v>53015.675799999997</v>
      </c>
      <c r="AJ29">
        <v>6085.8739999999998</v>
      </c>
      <c r="AK29">
        <v>46929.8</v>
      </c>
      <c r="AL29">
        <v>0</v>
      </c>
      <c r="AM29">
        <v>840.16930000000002</v>
      </c>
      <c r="AN29">
        <v>840.16930000000002</v>
      </c>
      <c r="AO29">
        <v>0</v>
      </c>
      <c r="AP29">
        <v>0</v>
      </c>
      <c r="AQ29">
        <v>12891.9385</v>
      </c>
      <c r="AR29">
        <v>74555.95</v>
      </c>
      <c r="AS29">
        <v>8.3646270000000005</v>
      </c>
      <c r="AT29">
        <v>8473.7160000000003</v>
      </c>
      <c r="AU29">
        <v>959427.9</v>
      </c>
      <c r="AV29" t="s">
        <v>111</v>
      </c>
      <c r="AW29">
        <v>959427.9</v>
      </c>
      <c r="AX29">
        <v>-1</v>
      </c>
      <c r="AZ29">
        <v>0</v>
      </c>
      <c r="BA29">
        <v>-1</v>
      </c>
      <c r="BB29">
        <v>132920.734</v>
      </c>
      <c r="BC29">
        <v>132920.734</v>
      </c>
      <c r="BD29">
        <v>0</v>
      </c>
      <c r="BE29">
        <v>132920.734</v>
      </c>
      <c r="BF29">
        <v>0</v>
      </c>
      <c r="BG29">
        <v>0</v>
      </c>
      <c r="BH29">
        <v>1.7922374000000001</v>
      </c>
      <c r="BI29">
        <v>4.7488584500000002</v>
      </c>
      <c r="BJ29">
        <v>0</v>
      </c>
      <c r="BK29">
        <v>2896.8042</v>
      </c>
      <c r="BL29">
        <v>286</v>
      </c>
      <c r="BM29">
        <v>0</v>
      </c>
      <c r="BN29">
        <v>4.2742535499999998E-2</v>
      </c>
      <c r="BO29">
        <v>560.90539999999999</v>
      </c>
      <c r="BP29">
        <v>158.59794600000001</v>
      </c>
      <c r="BQ29">
        <v>587.70593299999996</v>
      </c>
      <c r="BR29">
        <v>717</v>
      </c>
      <c r="BS29" s="2">
        <v>45658</v>
      </c>
      <c r="BT29" s="2">
        <v>56614</v>
      </c>
      <c r="BU29" t="b">
        <v>1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D29">
        <v>13.773999999999999</v>
      </c>
      <c r="CE29">
        <v>0</v>
      </c>
      <c r="CF29">
        <v>0</v>
      </c>
      <c r="CG29">
        <v>150.945618</v>
      </c>
      <c r="CH29" t="s">
        <v>112</v>
      </c>
      <c r="CI29">
        <v>2</v>
      </c>
      <c r="CK29">
        <v>2046</v>
      </c>
      <c r="CO29">
        <v>0</v>
      </c>
      <c r="CP29">
        <v>1</v>
      </c>
      <c r="CR29" t="s">
        <v>130</v>
      </c>
      <c r="CS29">
        <v>4545</v>
      </c>
      <c r="CT29">
        <v>0</v>
      </c>
      <c r="CU29">
        <v>0</v>
      </c>
      <c r="CV29">
        <v>2896.8042</v>
      </c>
      <c r="CW29">
        <v>0</v>
      </c>
      <c r="CX29">
        <v>325911.3</v>
      </c>
      <c r="DA29" t="s">
        <v>127</v>
      </c>
      <c r="DB29">
        <v>2046</v>
      </c>
      <c r="DC29" t="s">
        <v>107</v>
      </c>
      <c r="DD29" t="s">
        <v>128</v>
      </c>
      <c r="DE29" t="s">
        <v>129</v>
      </c>
      <c r="DF29" t="s">
        <v>121</v>
      </c>
      <c r="DG29">
        <v>67639.664099999995</v>
      </c>
      <c r="DH29">
        <v>12891.9385</v>
      </c>
      <c r="DI29">
        <v>141</v>
      </c>
    </row>
    <row r="30" spans="1:113" x14ac:dyDescent="0.25">
      <c r="A30" t="s">
        <v>127</v>
      </c>
      <c r="B30" t="s">
        <v>107</v>
      </c>
      <c r="C30">
        <v>2047</v>
      </c>
      <c r="D30" t="s">
        <v>108</v>
      </c>
      <c r="E30" t="s">
        <v>128</v>
      </c>
      <c r="F30" s="4">
        <f t="shared" si="0"/>
        <v>367.2</v>
      </c>
      <c r="G30" s="4">
        <f t="shared" si="1"/>
        <v>40019.976600000002</v>
      </c>
      <c r="H30" s="4">
        <f t="shared" si="2"/>
        <v>8560.6020000000008</v>
      </c>
      <c r="I30" s="4">
        <f t="shared" si="3"/>
        <v>48991.607633</v>
      </c>
      <c r="J30" s="4"/>
      <c r="K30" s="4">
        <f t="shared" si="4"/>
        <v>65373.933599999997</v>
      </c>
      <c r="L30" s="4">
        <f t="shared" si="5"/>
        <v>13055.515600000001</v>
      </c>
      <c r="M30" s="4"/>
      <c r="O30" t="s">
        <v>129</v>
      </c>
      <c r="P30">
        <v>14.6702023</v>
      </c>
      <c r="Q30">
        <v>337.68130000000002</v>
      </c>
      <c r="R30">
        <v>355</v>
      </c>
      <c r="S30">
        <v>355</v>
      </c>
      <c r="T30">
        <v>129.66587799999999</v>
      </c>
      <c r="U30">
        <v>302.37625100000002</v>
      </c>
      <c r="V30">
        <v>137.22120000000001</v>
      </c>
      <c r="W30">
        <v>160.74861100000001</v>
      </c>
      <c r="X30">
        <v>6767.6629999999996</v>
      </c>
      <c r="Y30">
        <v>7215.6474600000001</v>
      </c>
      <c r="Z30">
        <v>5735.3955100000003</v>
      </c>
      <c r="AA30">
        <v>114937.086</v>
      </c>
      <c r="AB30">
        <v>20820.1152</v>
      </c>
      <c r="AC30">
        <v>94116.97</v>
      </c>
      <c r="AD30">
        <v>0</v>
      </c>
      <c r="AE30">
        <v>367.2</v>
      </c>
      <c r="AF30">
        <v>1.0343662499999999</v>
      </c>
      <c r="AG30">
        <v>0</v>
      </c>
      <c r="AH30">
        <v>174.6833</v>
      </c>
      <c r="AI30">
        <v>45247.613299999997</v>
      </c>
      <c r="AJ30">
        <v>5227.6369999999997</v>
      </c>
      <c r="AK30">
        <v>40019.976600000002</v>
      </c>
      <c r="AL30">
        <v>0</v>
      </c>
      <c r="AM30">
        <v>832.60333300000002</v>
      </c>
      <c r="AN30">
        <v>832.60333300000002</v>
      </c>
      <c r="AO30">
        <v>0</v>
      </c>
      <c r="AP30">
        <v>0</v>
      </c>
      <c r="AQ30">
        <v>13055.515600000001</v>
      </c>
      <c r="AR30">
        <v>44329.36</v>
      </c>
      <c r="AS30">
        <v>8.7159130000000005</v>
      </c>
      <c r="AT30">
        <v>8560.6020000000008</v>
      </c>
      <c r="AU30">
        <v>927289.9</v>
      </c>
      <c r="AV30" t="s">
        <v>111</v>
      </c>
      <c r="AW30">
        <v>927289.9</v>
      </c>
      <c r="AX30">
        <v>-1</v>
      </c>
      <c r="AZ30">
        <v>0</v>
      </c>
      <c r="BA30">
        <v>-1</v>
      </c>
      <c r="BB30">
        <v>128510.977</v>
      </c>
      <c r="BC30">
        <v>128510.977</v>
      </c>
      <c r="BD30">
        <v>0</v>
      </c>
      <c r="BE30">
        <v>128510.977</v>
      </c>
      <c r="BF30">
        <v>0</v>
      </c>
      <c r="BG30">
        <v>0</v>
      </c>
      <c r="BH30">
        <v>1.76940644</v>
      </c>
      <c r="BI30">
        <v>4.6803650000000001</v>
      </c>
      <c r="BJ30">
        <v>0</v>
      </c>
      <c r="BK30">
        <v>2911.3910000000001</v>
      </c>
      <c r="BL30">
        <v>276</v>
      </c>
      <c r="BM30">
        <v>0</v>
      </c>
      <c r="BN30">
        <v>4.1324514899999998E-2</v>
      </c>
      <c r="BO30">
        <v>344.9461</v>
      </c>
      <c r="BP30">
        <v>162.0104</v>
      </c>
      <c r="BQ30">
        <v>549.42956500000003</v>
      </c>
      <c r="BR30">
        <v>683</v>
      </c>
      <c r="BS30" s="2">
        <v>45658</v>
      </c>
      <c r="BT30" s="2">
        <v>56614</v>
      </c>
      <c r="BU30" t="b">
        <v>1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D30">
        <v>13.773999999999999</v>
      </c>
      <c r="CE30">
        <v>0</v>
      </c>
      <c r="CF30">
        <v>0</v>
      </c>
      <c r="CG30">
        <v>158.293915</v>
      </c>
      <c r="CH30" t="s">
        <v>112</v>
      </c>
      <c r="CI30">
        <v>2</v>
      </c>
      <c r="CK30">
        <v>2047</v>
      </c>
      <c r="CO30">
        <v>0</v>
      </c>
      <c r="CP30">
        <v>1</v>
      </c>
      <c r="CR30" t="s">
        <v>130</v>
      </c>
      <c r="CS30">
        <v>4724</v>
      </c>
      <c r="CT30">
        <v>0</v>
      </c>
      <c r="CU30">
        <v>0</v>
      </c>
      <c r="CV30">
        <v>2911.3910000000001</v>
      </c>
      <c r="CW30">
        <v>0</v>
      </c>
      <c r="CX30">
        <v>314515.8</v>
      </c>
      <c r="DA30" t="s">
        <v>127</v>
      </c>
      <c r="DB30">
        <v>2047</v>
      </c>
      <c r="DC30" t="s">
        <v>107</v>
      </c>
      <c r="DD30" t="s">
        <v>128</v>
      </c>
      <c r="DE30" t="s">
        <v>129</v>
      </c>
      <c r="DF30" t="s">
        <v>121</v>
      </c>
      <c r="DG30">
        <v>65373.933599999997</v>
      </c>
      <c r="DH30">
        <v>13055.515600000001</v>
      </c>
      <c r="DI30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1"/>
  <sheetViews>
    <sheetView workbookViewId="0">
      <selection activeCell="E36" sqref="E36"/>
    </sheetView>
  </sheetViews>
  <sheetFormatPr defaultRowHeight="15" x14ac:dyDescent="0.25"/>
  <cols>
    <col min="1" max="1" width="36.42578125" bestFit="1" customWidth="1"/>
    <col min="2" max="2" width="68.85546875" bestFit="1" customWidth="1"/>
    <col min="3" max="6" width="11.28515625" bestFit="1" customWidth="1"/>
    <col min="7" max="7" width="10.5703125" bestFit="1" customWidth="1"/>
    <col min="8" max="26" width="11.28515625" bestFit="1" customWidth="1"/>
  </cols>
  <sheetData>
    <row r="1" spans="1:27" s="15" customFormat="1" ht="23.25" x14ac:dyDescent="0.35">
      <c r="A1" s="15" t="s">
        <v>155</v>
      </c>
    </row>
    <row r="2" spans="1:27" s="15" customFormat="1" ht="11.25" customHeight="1" x14ac:dyDescent="0.35"/>
    <row r="3" spans="1:27" ht="21" x14ac:dyDescent="0.35">
      <c r="A3" s="14" t="s">
        <v>152</v>
      </c>
    </row>
    <row r="4" spans="1:27" x14ac:dyDescent="0.25">
      <c r="A4" s="3" t="s">
        <v>150</v>
      </c>
      <c r="B4" s="3" t="s">
        <v>149</v>
      </c>
      <c r="C4" s="3">
        <v>2022</v>
      </c>
      <c r="D4" s="3">
        <v>2023</v>
      </c>
      <c r="E4" s="3">
        <v>2024</v>
      </c>
      <c r="F4" s="3">
        <v>2025</v>
      </c>
      <c r="G4" s="3">
        <v>2026</v>
      </c>
      <c r="H4" s="3">
        <v>2027</v>
      </c>
      <c r="I4" s="3">
        <v>2028</v>
      </c>
      <c r="J4" s="3">
        <v>2029</v>
      </c>
      <c r="K4" s="3">
        <v>2030</v>
      </c>
      <c r="L4" s="3">
        <v>2031</v>
      </c>
      <c r="M4" s="3">
        <v>2032</v>
      </c>
      <c r="N4" s="3">
        <v>2033</v>
      </c>
      <c r="O4" s="3">
        <v>2034</v>
      </c>
      <c r="P4" s="3">
        <v>2035</v>
      </c>
      <c r="Q4" s="3">
        <v>2036</v>
      </c>
      <c r="R4" s="3">
        <v>2037</v>
      </c>
      <c r="S4" s="3">
        <v>2038</v>
      </c>
      <c r="T4" s="3">
        <v>2039</v>
      </c>
      <c r="U4" s="3">
        <v>2040</v>
      </c>
      <c r="V4" s="3">
        <v>2041</v>
      </c>
      <c r="W4" s="3">
        <v>2042</v>
      </c>
      <c r="X4" s="3">
        <v>2043</v>
      </c>
      <c r="Y4" s="3">
        <v>2044</v>
      </c>
      <c r="Z4" s="3">
        <v>2045</v>
      </c>
    </row>
    <row r="5" spans="1:27" x14ac:dyDescent="0.25">
      <c r="A5" t="s">
        <v>106</v>
      </c>
      <c r="B5" t="s">
        <v>158</v>
      </c>
      <c r="C5" s="4">
        <v>2222431</v>
      </c>
      <c r="D5" s="4">
        <v>2152363</v>
      </c>
      <c r="E5" s="4">
        <v>2218932</v>
      </c>
      <c r="F5" s="4">
        <v>2239231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/>
    </row>
    <row r="6" spans="1:27" x14ac:dyDescent="0.25">
      <c r="A6" t="s">
        <v>106</v>
      </c>
      <c r="B6" t="s">
        <v>157</v>
      </c>
      <c r="C6" s="4">
        <v>4687101.0100000007</v>
      </c>
      <c r="D6" s="4">
        <v>4656529.58</v>
      </c>
      <c r="E6" s="4">
        <v>4528528.1800000006</v>
      </c>
      <c r="F6" s="4">
        <v>4309483.4400000004</v>
      </c>
      <c r="G6" s="4">
        <v>3536342.62</v>
      </c>
      <c r="H6" s="4">
        <v>3907721.9099999997</v>
      </c>
      <c r="I6" s="4">
        <v>3452299.88</v>
      </c>
      <c r="J6" s="4">
        <v>2893035.17</v>
      </c>
      <c r="K6" s="4">
        <v>2676391.2599999998</v>
      </c>
      <c r="L6" s="4">
        <v>2455484.693</v>
      </c>
      <c r="M6" s="4">
        <v>2289724.94</v>
      </c>
      <c r="N6" s="4">
        <v>2119578.8139999998</v>
      </c>
      <c r="O6" s="4">
        <v>2044621.3499999996</v>
      </c>
      <c r="P6" s="4">
        <v>1926371.003</v>
      </c>
      <c r="Q6" s="4">
        <v>1911470.4369999997</v>
      </c>
      <c r="R6" s="4">
        <v>1825974.4140000001</v>
      </c>
      <c r="S6" s="4">
        <v>1771421.3459999999</v>
      </c>
      <c r="T6" s="4">
        <v>1547270.8130000001</v>
      </c>
      <c r="U6" s="4">
        <v>1491706.3840000001</v>
      </c>
      <c r="V6" s="4">
        <v>1323528.0889999999</v>
      </c>
      <c r="W6" s="4">
        <v>1352517.5179999997</v>
      </c>
      <c r="X6" s="4">
        <v>1210405.976</v>
      </c>
      <c r="Y6" s="4">
        <v>951373.321</v>
      </c>
      <c r="Z6" s="4">
        <v>819487.13800000004</v>
      </c>
      <c r="AA6" s="4"/>
    </row>
    <row r="7" spans="1:27" ht="15.75" customHeight="1" x14ac:dyDescent="0.25">
      <c r="A7" t="s">
        <v>106</v>
      </c>
      <c r="B7" t="s">
        <v>146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94531.93</v>
      </c>
      <c r="Y7" s="4">
        <v>80021.38</v>
      </c>
      <c r="Z7" s="4">
        <v>71091.09</v>
      </c>
      <c r="AA7" s="4"/>
    </row>
    <row r="8" spans="1:27" x14ac:dyDescent="0.25">
      <c r="A8" t="s">
        <v>106</v>
      </c>
      <c r="B8" t="s">
        <v>147</v>
      </c>
      <c r="C8" s="4">
        <v>0</v>
      </c>
      <c r="D8" s="4">
        <v>0</v>
      </c>
      <c r="E8" s="4">
        <v>0</v>
      </c>
      <c r="F8" s="4">
        <v>0</v>
      </c>
      <c r="G8" s="4">
        <v>28713.17</v>
      </c>
      <c r="H8" s="4">
        <v>32760.92</v>
      </c>
      <c r="I8" s="4">
        <v>29882.38</v>
      </c>
      <c r="J8" s="4">
        <v>27522.91</v>
      </c>
      <c r="K8" s="4">
        <v>26933.59</v>
      </c>
      <c r="L8" s="4">
        <v>25484.400000000001</v>
      </c>
      <c r="M8" s="4">
        <v>25284.95</v>
      </c>
      <c r="N8" s="4">
        <v>23704.23</v>
      </c>
      <c r="O8" s="4">
        <v>23287.83</v>
      </c>
      <c r="P8" s="4">
        <v>21761.360000000001</v>
      </c>
      <c r="Q8" s="4">
        <v>20871.22</v>
      </c>
      <c r="R8" s="4">
        <v>19034.86</v>
      </c>
      <c r="S8" s="4">
        <v>19971.62</v>
      </c>
      <c r="T8" s="4">
        <v>18183.47</v>
      </c>
      <c r="U8" s="4">
        <v>15724.62</v>
      </c>
      <c r="V8" s="4">
        <v>15348.73</v>
      </c>
      <c r="W8" s="4">
        <v>13629.31</v>
      </c>
      <c r="X8" s="4">
        <v>12683.53</v>
      </c>
      <c r="Y8" s="4">
        <v>11812.25</v>
      </c>
      <c r="Z8" s="4">
        <v>10838</v>
      </c>
      <c r="AA8" s="4"/>
    </row>
    <row r="9" spans="1:27" x14ac:dyDescent="0.25">
      <c r="A9" t="s">
        <v>106</v>
      </c>
      <c r="B9" t="s">
        <v>110</v>
      </c>
      <c r="C9" s="4">
        <v>0</v>
      </c>
      <c r="D9" s="4">
        <v>0</v>
      </c>
      <c r="E9" s="4">
        <v>0</v>
      </c>
      <c r="F9" s="4">
        <v>0</v>
      </c>
      <c r="G9" s="4">
        <v>1336858</v>
      </c>
      <c r="H9" s="4">
        <v>1455617</v>
      </c>
      <c r="I9" s="4">
        <v>1333860</v>
      </c>
      <c r="J9" s="4">
        <v>1131400</v>
      </c>
      <c r="K9" s="4">
        <v>1070207</v>
      </c>
      <c r="L9" s="4">
        <v>992416.6</v>
      </c>
      <c r="M9" s="4">
        <v>937600.1</v>
      </c>
      <c r="N9" s="4">
        <v>891941.7</v>
      </c>
      <c r="O9" s="4">
        <v>841974.7</v>
      </c>
      <c r="P9" s="4">
        <v>774860.5</v>
      </c>
      <c r="Q9" s="4">
        <v>723952.2</v>
      </c>
      <c r="R9" s="4">
        <v>637572.6</v>
      </c>
      <c r="S9" s="4">
        <v>622833.80000000005</v>
      </c>
      <c r="T9" s="4">
        <v>542094.4</v>
      </c>
      <c r="U9" s="4">
        <v>477212</v>
      </c>
      <c r="V9" s="4">
        <v>433640.8</v>
      </c>
      <c r="W9" s="4">
        <v>406930</v>
      </c>
      <c r="X9" s="4">
        <v>373843.3</v>
      </c>
      <c r="Y9" s="4">
        <v>329847.2</v>
      </c>
      <c r="Z9" s="4">
        <v>289813.8</v>
      </c>
      <c r="AA9" s="4"/>
    </row>
    <row r="10" spans="1:27" x14ac:dyDescent="0.25">
      <c r="A10" t="s">
        <v>106</v>
      </c>
      <c r="B10" t="s">
        <v>148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152555.20000000001</v>
      </c>
      <c r="P10" s="4">
        <v>147401.5</v>
      </c>
      <c r="Q10" s="4">
        <v>149973.20000000001</v>
      </c>
      <c r="R10" s="4">
        <v>137186.9</v>
      </c>
      <c r="S10" s="4">
        <v>138273.79999999999</v>
      </c>
      <c r="T10" s="4">
        <v>128954.1</v>
      </c>
      <c r="U10" s="4">
        <v>113221.4</v>
      </c>
      <c r="V10" s="4">
        <v>102331.4</v>
      </c>
      <c r="W10" s="4">
        <v>97461.55</v>
      </c>
      <c r="X10" s="4">
        <v>84436.89</v>
      </c>
      <c r="Y10" s="4">
        <v>71459.39</v>
      </c>
      <c r="Z10" s="4">
        <v>60978.8</v>
      </c>
      <c r="AA10" s="4"/>
    </row>
    <row r="11" spans="1:27" x14ac:dyDescent="0.25">
      <c r="A11" t="s">
        <v>106</v>
      </c>
      <c r="B11" t="s">
        <v>159</v>
      </c>
      <c r="C11" s="4">
        <v>3759093</v>
      </c>
      <c r="D11" s="4">
        <v>2666678</v>
      </c>
      <c r="E11" s="4">
        <v>2590020</v>
      </c>
      <c r="F11" s="4">
        <v>1842859</v>
      </c>
      <c r="G11" s="4">
        <v>4508320</v>
      </c>
      <c r="H11" s="4">
        <v>3928730</v>
      </c>
      <c r="I11" s="4">
        <v>3657456</v>
      </c>
      <c r="J11" s="4">
        <v>2912893</v>
      </c>
      <c r="K11" s="4">
        <v>2912911</v>
      </c>
      <c r="L11" s="4">
        <v>2865133</v>
      </c>
      <c r="M11" s="4">
        <v>2904266</v>
      </c>
      <c r="N11" s="4">
        <v>2838236</v>
      </c>
      <c r="O11" s="4">
        <v>2660771</v>
      </c>
      <c r="P11" s="4">
        <v>2636240</v>
      </c>
      <c r="Q11" s="4">
        <v>2573171</v>
      </c>
      <c r="R11" s="4">
        <v>2619385</v>
      </c>
      <c r="S11" s="4">
        <v>2737277</v>
      </c>
      <c r="T11" s="4">
        <v>2808871</v>
      </c>
      <c r="U11" s="4">
        <v>2744244</v>
      </c>
      <c r="V11" s="4">
        <v>2775988</v>
      </c>
      <c r="W11" s="4">
        <v>2564490</v>
      </c>
      <c r="X11" s="4">
        <v>2495174</v>
      </c>
      <c r="Y11" s="4">
        <v>2508203</v>
      </c>
      <c r="Z11" s="4">
        <v>2505711</v>
      </c>
      <c r="AA11" s="4"/>
    </row>
    <row r="12" spans="1:27" x14ac:dyDescent="0.25">
      <c r="A12" t="s">
        <v>106</v>
      </c>
      <c r="B12" t="s">
        <v>160</v>
      </c>
      <c r="C12" s="4">
        <v>-1126766</v>
      </c>
      <c r="D12" s="4">
        <v>-1629319</v>
      </c>
      <c r="E12" s="4">
        <v>-1611280</v>
      </c>
      <c r="F12" s="4">
        <v>-2322978</v>
      </c>
      <c r="G12" s="4">
        <v>-977198.6</v>
      </c>
      <c r="H12" s="4">
        <v>-1206248</v>
      </c>
      <c r="I12" s="4">
        <v>-1421451</v>
      </c>
      <c r="J12" s="4">
        <v>-1601549</v>
      </c>
      <c r="K12" s="4">
        <v>-1639828</v>
      </c>
      <c r="L12" s="4">
        <v>-1573275</v>
      </c>
      <c r="M12" s="4">
        <v>-1544790</v>
      </c>
      <c r="N12" s="4">
        <v>-1651404</v>
      </c>
      <c r="O12" s="4">
        <v>-1829517</v>
      </c>
      <c r="P12" s="4">
        <v>-1989527</v>
      </c>
      <c r="Q12" s="4">
        <v>-2216810</v>
      </c>
      <c r="R12" s="4">
        <v>-2443104</v>
      </c>
      <c r="S12" s="4">
        <v>-2521990</v>
      </c>
      <c r="T12" s="4">
        <v>-2528251</v>
      </c>
      <c r="U12" s="4">
        <v>-2486876</v>
      </c>
      <c r="V12" s="4">
        <v>-2463214</v>
      </c>
      <c r="W12" s="4">
        <v>-2605362</v>
      </c>
      <c r="X12" s="4">
        <v>-2716395</v>
      </c>
      <c r="Y12" s="4">
        <v>-2827153</v>
      </c>
      <c r="Z12" s="4">
        <v>-2995337</v>
      </c>
      <c r="AA12" s="4"/>
    </row>
    <row r="13" spans="1:27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5"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21" x14ac:dyDescent="0.35">
      <c r="A17" s="14" t="s">
        <v>151</v>
      </c>
    </row>
    <row r="18" spans="1:27" x14ac:dyDescent="0.25">
      <c r="A18" s="3" t="s">
        <v>150</v>
      </c>
      <c r="B18" s="3" t="s">
        <v>149</v>
      </c>
      <c r="C18" s="3">
        <v>2022</v>
      </c>
      <c r="D18" s="3">
        <v>2023</v>
      </c>
      <c r="E18" s="3">
        <v>2024</v>
      </c>
      <c r="F18" s="3">
        <v>2025</v>
      </c>
      <c r="G18" s="3">
        <v>2026</v>
      </c>
      <c r="H18" s="3">
        <v>2027</v>
      </c>
      <c r="I18" s="3">
        <v>2028</v>
      </c>
      <c r="J18" s="3">
        <v>2029</v>
      </c>
      <c r="K18" s="3">
        <v>2030</v>
      </c>
      <c r="L18" s="3">
        <v>2031</v>
      </c>
      <c r="M18" s="3">
        <v>2032</v>
      </c>
      <c r="N18" s="3">
        <v>2033</v>
      </c>
      <c r="O18" s="3">
        <v>2034</v>
      </c>
      <c r="P18" s="3">
        <v>2035</v>
      </c>
      <c r="Q18" s="3">
        <v>2036</v>
      </c>
      <c r="R18" s="3">
        <v>2037</v>
      </c>
      <c r="S18" s="3">
        <v>2038</v>
      </c>
      <c r="T18" s="3">
        <v>2039</v>
      </c>
      <c r="U18" s="3">
        <v>2040</v>
      </c>
      <c r="V18" s="3">
        <v>2041</v>
      </c>
      <c r="W18" s="3">
        <v>2042</v>
      </c>
      <c r="X18" s="3">
        <v>2043</v>
      </c>
      <c r="Y18" s="3">
        <v>2044</v>
      </c>
      <c r="Z18" s="3">
        <v>2045</v>
      </c>
    </row>
    <row r="19" spans="1:27" x14ac:dyDescent="0.25">
      <c r="A19" t="s">
        <v>106</v>
      </c>
      <c r="B19" t="s">
        <v>158</v>
      </c>
      <c r="C19" s="4">
        <v>2204979</v>
      </c>
      <c r="D19" s="4">
        <v>2180025</v>
      </c>
      <c r="E19" s="4">
        <v>2194785</v>
      </c>
      <c r="F19" s="4">
        <v>2226011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/>
    </row>
    <row r="20" spans="1:27" x14ac:dyDescent="0.25">
      <c r="A20" t="s">
        <v>106</v>
      </c>
      <c r="B20" t="s">
        <v>157</v>
      </c>
      <c r="C20" s="4">
        <v>2737275.03</v>
      </c>
      <c r="D20" s="4">
        <v>2752484.19</v>
      </c>
      <c r="E20" s="4">
        <v>2682474.66</v>
      </c>
      <c r="F20" s="4">
        <v>2568982.6099999994</v>
      </c>
      <c r="G20" s="4">
        <v>2037869.0599999998</v>
      </c>
      <c r="H20" s="4">
        <v>2245112.96</v>
      </c>
      <c r="I20" s="4">
        <v>1982675.13</v>
      </c>
      <c r="J20" s="4">
        <v>1677349.17</v>
      </c>
      <c r="K20" s="4">
        <v>1553274.1400000001</v>
      </c>
      <c r="L20" s="4">
        <v>1438139.56</v>
      </c>
      <c r="M20" s="4">
        <v>1337880.52</v>
      </c>
      <c r="N20" s="4">
        <v>1237119.4099999999</v>
      </c>
      <c r="O20" s="4">
        <v>1194864.3900000001</v>
      </c>
      <c r="P20" s="4">
        <v>1122615.1780000001</v>
      </c>
      <c r="Q20" s="4">
        <v>1124113.6299999997</v>
      </c>
      <c r="R20" s="4">
        <v>1082000.8699999999</v>
      </c>
      <c r="S20" s="4">
        <v>1053001.8</v>
      </c>
      <c r="T20" s="4">
        <v>936526.28</v>
      </c>
      <c r="U20" s="4">
        <v>901088.07000000007</v>
      </c>
      <c r="V20" s="4">
        <v>803678.34</v>
      </c>
      <c r="W20" s="4">
        <v>825660.74</v>
      </c>
      <c r="X20" s="4">
        <v>739892.54</v>
      </c>
      <c r="Y20" s="4">
        <v>579590.20100000012</v>
      </c>
      <c r="Z20" s="4">
        <v>497852.96899999998</v>
      </c>
      <c r="AA20" s="4"/>
    </row>
    <row r="21" spans="1:27" x14ac:dyDescent="0.25">
      <c r="A21" t="s">
        <v>106</v>
      </c>
      <c r="B21" t="s">
        <v>146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76654.38</v>
      </c>
      <c r="Y21" s="4">
        <v>65152.05</v>
      </c>
      <c r="Z21" s="4">
        <v>57294.43</v>
      </c>
      <c r="AA21" s="4"/>
    </row>
    <row r="22" spans="1:27" x14ac:dyDescent="0.25">
      <c r="A22" t="s">
        <v>106</v>
      </c>
      <c r="B22" t="s">
        <v>147</v>
      </c>
      <c r="C22" s="4">
        <v>0</v>
      </c>
      <c r="D22" s="4">
        <v>0</v>
      </c>
      <c r="E22" s="4">
        <v>0</v>
      </c>
      <c r="F22" s="4">
        <v>0</v>
      </c>
      <c r="G22" s="4">
        <v>17838.86</v>
      </c>
      <c r="H22" s="4">
        <v>20366.23</v>
      </c>
      <c r="I22" s="4">
        <v>18606.61</v>
      </c>
      <c r="J22" s="4">
        <v>17132.95</v>
      </c>
      <c r="K22" s="4">
        <v>16695.84</v>
      </c>
      <c r="L22" s="4">
        <v>15897.63</v>
      </c>
      <c r="M22" s="4">
        <v>15698.03</v>
      </c>
      <c r="N22" s="4">
        <v>14692.46</v>
      </c>
      <c r="O22" s="4">
        <v>14429.94</v>
      </c>
      <c r="P22" s="4">
        <v>13462.7</v>
      </c>
      <c r="Q22" s="4">
        <v>12930.3</v>
      </c>
      <c r="R22" s="4">
        <v>11823.73</v>
      </c>
      <c r="S22" s="4">
        <v>12349.02</v>
      </c>
      <c r="T22" s="4">
        <v>11303.18</v>
      </c>
      <c r="U22" s="4">
        <v>9830.4609999999993</v>
      </c>
      <c r="V22" s="4">
        <v>9656.375</v>
      </c>
      <c r="W22" s="4">
        <v>8654.8559999999998</v>
      </c>
      <c r="X22" s="4">
        <v>8083.2950000000001</v>
      </c>
      <c r="Y22" s="4">
        <v>7478.9809999999998</v>
      </c>
      <c r="Z22" s="4">
        <v>6826.8389999999999</v>
      </c>
      <c r="AA22" s="4"/>
    </row>
    <row r="23" spans="1:27" x14ac:dyDescent="0.25">
      <c r="A23" t="s">
        <v>106</v>
      </c>
      <c r="B23" t="s">
        <v>110</v>
      </c>
      <c r="C23" s="4">
        <v>0</v>
      </c>
      <c r="D23" s="4">
        <v>0</v>
      </c>
      <c r="E23" s="4">
        <v>0</v>
      </c>
      <c r="F23" s="4">
        <v>0</v>
      </c>
      <c r="G23" s="4">
        <v>637919.9</v>
      </c>
      <c r="H23" s="4">
        <v>692308.9</v>
      </c>
      <c r="I23" s="4">
        <v>633981.5</v>
      </c>
      <c r="J23" s="4">
        <v>537601.6</v>
      </c>
      <c r="K23" s="4">
        <v>508682.5</v>
      </c>
      <c r="L23" s="4">
        <v>471015.9</v>
      </c>
      <c r="M23" s="4">
        <v>445375.5</v>
      </c>
      <c r="N23" s="4">
        <v>423764.3</v>
      </c>
      <c r="O23" s="4">
        <v>400423</v>
      </c>
      <c r="P23" s="4">
        <v>369145.2</v>
      </c>
      <c r="Q23" s="4">
        <v>345052.9</v>
      </c>
      <c r="R23" s="4">
        <v>304748.79999999999</v>
      </c>
      <c r="S23" s="4">
        <v>298859.8</v>
      </c>
      <c r="T23" s="4">
        <v>260094.3</v>
      </c>
      <c r="U23" s="4">
        <v>229586.8</v>
      </c>
      <c r="V23" s="4">
        <v>209198.4</v>
      </c>
      <c r="W23" s="4">
        <v>197113.1</v>
      </c>
      <c r="X23" s="4">
        <v>181924.4</v>
      </c>
      <c r="Y23" s="4">
        <v>160690</v>
      </c>
      <c r="Z23" s="4">
        <v>141401.9</v>
      </c>
      <c r="AA23" s="4"/>
    </row>
    <row r="24" spans="1:27" x14ac:dyDescent="0.25">
      <c r="A24" t="s">
        <v>106</v>
      </c>
      <c r="B24" t="s">
        <v>148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117230</v>
      </c>
      <c r="P24" s="4">
        <v>111772.7</v>
      </c>
      <c r="Q24" s="4">
        <v>113465</v>
      </c>
      <c r="R24" s="4">
        <v>104668.1</v>
      </c>
      <c r="S24" s="4">
        <v>106864.6</v>
      </c>
      <c r="T24" s="4">
        <v>101291.4</v>
      </c>
      <c r="U24" s="4">
        <v>90305.05</v>
      </c>
      <c r="V24" s="4">
        <v>83215.3</v>
      </c>
      <c r="W24" s="4">
        <v>81085.81</v>
      </c>
      <c r="X24" s="4">
        <v>71115.67</v>
      </c>
      <c r="Y24" s="4">
        <v>59686.57</v>
      </c>
      <c r="Z24" s="4">
        <v>51160.75</v>
      </c>
      <c r="AA24" s="4"/>
    </row>
    <row r="25" spans="1:27" x14ac:dyDescent="0.25">
      <c r="A25" t="s">
        <v>106</v>
      </c>
      <c r="B25" t="s">
        <v>163</v>
      </c>
      <c r="C25" s="4">
        <f>C11*$B$28</f>
        <v>1810790.6967107099</v>
      </c>
      <c r="D25" s="4">
        <f t="shared" ref="D25:Z25" si="0">D11*$B$28</f>
        <v>1284564.04604066</v>
      </c>
      <c r="E25" s="4">
        <f t="shared" si="0"/>
        <v>1247637.1614893998</v>
      </c>
      <c r="F25" s="4">
        <f t="shared" si="0"/>
        <v>887722.63217472995</v>
      </c>
      <c r="G25" s="4">
        <f t="shared" si="0"/>
        <v>2171700.4377903999</v>
      </c>
      <c r="H25" s="4">
        <f t="shared" si="0"/>
        <v>1892506.4460731</v>
      </c>
      <c r="I25" s="4">
        <f t="shared" si="0"/>
        <v>1761831.1913083198</v>
      </c>
      <c r="J25" s="4">
        <f t="shared" si="0"/>
        <v>1403168.1431967099</v>
      </c>
      <c r="K25" s="4">
        <f t="shared" si="0"/>
        <v>1403176.81396717</v>
      </c>
      <c r="L25" s="4">
        <f t="shared" si="0"/>
        <v>1380161.6989095099</v>
      </c>
      <c r="M25" s="4">
        <f t="shared" si="0"/>
        <v>1399012.43559902</v>
      </c>
      <c r="N25" s="4">
        <f t="shared" si="0"/>
        <v>1367205.1592949198</v>
      </c>
      <c r="O25" s="4">
        <f t="shared" si="0"/>
        <v>1281718.5882013699</v>
      </c>
      <c r="P25" s="4">
        <f t="shared" si="0"/>
        <v>1269901.7731927999</v>
      </c>
      <c r="Q25" s="4">
        <f t="shared" si="0"/>
        <v>1239520.8386293699</v>
      </c>
      <c r="R25" s="4">
        <f t="shared" si="0"/>
        <v>1261782.5600759499</v>
      </c>
      <c r="S25" s="4">
        <f t="shared" si="0"/>
        <v>1318572.2529131898</v>
      </c>
      <c r="T25" s="4">
        <f t="shared" si="0"/>
        <v>1353059.76070837</v>
      </c>
      <c r="U25" s="4">
        <f t="shared" si="0"/>
        <v>1321928.32279068</v>
      </c>
      <c r="V25" s="4">
        <f t="shared" si="0"/>
        <v>1337219.70820636</v>
      </c>
      <c r="W25" s="4">
        <f t="shared" si="0"/>
        <v>1235339.1187203</v>
      </c>
      <c r="X25" s="4">
        <f t="shared" si="0"/>
        <v>1201948.9450977799</v>
      </c>
      <c r="Y25" s="4">
        <f t="shared" si="0"/>
        <v>1208225.13778241</v>
      </c>
      <c r="Z25" s="4">
        <f t="shared" si="0"/>
        <v>1207024.7177831698</v>
      </c>
      <c r="AA25" s="4"/>
    </row>
    <row r="26" spans="1:27" x14ac:dyDescent="0.25">
      <c r="C26" s="4">
        <f>SUM(C19:C25)</f>
        <v>6753044.7267107088</v>
      </c>
      <c r="D26" s="4">
        <f t="shared" ref="D26:Z26" si="1">SUM(D19:D25)</f>
        <v>6217073.2360406592</v>
      </c>
      <c r="E26" s="4">
        <f t="shared" si="1"/>
        <v>6124896.8214894002</v>
      </c>
      <c r="F26" s="4">
        <f t="shared" si="1"/>
        <v>5682716.2421747297</v>
      </c>
      <c r="G26" s="4">
        <f t="shared" si="1"/>
        <v>4865328.2577903997</v>
      </c>
      <c r="H26" s="4">
        <f t="shared" si="1"/>
        <v>4850294.5360730998</v>
      </c>
      <c r="I26" s="4">
        <f t="shared" si="1"/>
        <v>4397094.4313083198</v>
      </c>
      <c r="J26" s="4">
        <f t="shared" si="1"/>
        <v>3635251.8631967097</v>
      </c>
      <c r="K26" s="4">
        <f t="shared" si="1"/>
        <v>3481829.2939671702</v>
      </c>
      <c r="L26" s="4">
        <f t="shared" si="1"/>
        <v>3305214.7889095098</v>
      </c>
      <c r="M26" s="4">
        <f t="shared" si="1"/>
        <v>3197966.48559902</v>
      </c>
      <c r="N26" s="4">
        <f t="shared" si="1"/>
        <v>3042781.32929492</v>
      </c>
      <c r="O26" s="4">
        <f t="shared" si="1"/>
        <v>3008665.9182013702</v>
      </c>
      <c r="P26" s="4">
        <f t="shared" si="1"/>
        <v>2886897.5511927996</v>
      </c>
      <c r="Q26" s="4">
        <f t="shared" si="1"/>
        <v>2835082.6686293697</v>
      </c>
      <c r="R26" s="4">
        <f t="shared" si="1"/>
        <v>2765024.0600759499</v>
      </c>
      <c r="S26" s="4">
        <f t="shared" si="1"/>
        <v>2789647.4729131898</v>
      </c>
      <c r="T26" s="4">
        <f t="shared" si="1"/>
        <v>2662274.9207083699</v>
      </c>
      <c r="U26" s="4">
        <f t="shared" si="1"/>
        <v>2552738.70379068</v>
      </c>
      <c r="V26" s="4">
        <f t="shared" si="1"/>
        <v>2442968.1232063603</v>
      </c>
      <c r="W26" s="4">
        <f t="shared" si="1"/>
        <v>2347853.6247203001</v>
      </c>
      <c r="X26" s="4">
        <f t="shared" si="1"/>
        <v>2279619.23009778</v>
      </c>
      <c r="Y26" s="4">
        <f t="shared" si="1"/>
        <v>2080822.9397824102</v>
      </c>
      <c r="Z26" s="4">
        <f t="shared" si="1"/>
        <v>1961561.6057831699</v>
      </c>
      <c r="AA26" s="4"/>
    </row>
    <row r="27" spans="1:27" x14ac:dyDescent="0.25">
      <c r="A27" t="s">
        <v>162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x14ac:dyDescent="0.25">
      <c r="A28" t="s">
        <v>161</v>
      </c>
      <c r="B28" s="16">
        <f>0.437*1.10231</f>
        <v>0.48170946999999997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2.75" customHeight="1" x14ac:dyDescent="0.25">
      <c r="A29" t="s">
        <v>164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7"/>
  <sheetViews>
    <sheetView topLeftCell="D1" workbookViewId="0">
      <selection activeCell="C23" sqref="C23:Z23"/>
    </sheetView>
  </sheetViews>
  <sheetFormatPr defaultRowHeight="15" x14ac:dyDescent="0.25"/>
  <cols>
    <col min="1" max="1" width="43" customWidth="1"/>
    <col min="2" max="2" width="68.85546875" bestFit="1" customWidth="1"/>
    <col min="3" max="3" width="10.5703125" bestFit="1" customWidth="1"/>
    <col min="4" max="5" width="11.28515625" bestFit="1" customWidth="1"/>
    <col min="6" max="7" width="10.5703125" bestFit="1" customWidth="1"/>
    <col min="8" max="11" width="11.5703125" bestFit="1" customWidth="1"/>
    <col min="12" max="24" width="10.5703125" bestFit="1" customWidth="1"/>
    <col min="25" max="26" width="11.28515625" bestFit="1" customWidth="1"/>
  </cols>
  <sheetData>
    <row r="1" spans="1:27" s="15" customFormat="1" ht="23.25" x14ac:dyDescent="0.35">
      <c r="A1" s="15" t="s">
        <v>156</v>
      </c>
    </row>
    <row r="2" spans="1:27" s="15" customFormat="1" ht="11.25" customHeight="1" x14ac:dyDescent="0.35"/>
    <row r="3" spans="1:27" ht="21" x14ac:dyDescent="0.35">
      <c r="A3" s="14" t="s">
        <v>152</v>
      </c>
    </row>
    <row r="4" spans="1:27" ht="15.75" customHeight="1" x14ac:dyDescent="0.25">
      <c r="A4" s="3" t="s">
        <v>150</v>
      </c>
      <c r="B4" s="3" t="s">
        <v>149</v>
      </c>
      <c r="C4" s="3">
        <v>2022</v>
      </c>
      <c r="D4" s="3">
        <v>2023</v>
      </c>
      <c r="E4" s="3">
        <v>2024</v>
      </c>
      <c r="F4" s="3">
        <v>2025</v>
      </c>
      <c r="G4" s="3">
        <v>2026</v>
      </c>
      <c r="H4" s="3">
        <v>2027</v>
      </c>
      <c r="I4" s="3">
        <v>2028</v>
      </c>
      <c r="J4" s="3">
        <v>2029</v>
      </c>
      <c r="K4" s="3">
        <v>2030</v>
      </c>
      <c r="L4" s="3">
        <v>2031</v>
      </c>
      <c r="M4" s="3">
        <v>2032</v>
      </c>
      <c r="N4" s="3">
        <v>2033</v>
      </c>
      <c r="O4" s="3">
        <v>2034</v>
      </c>
      <c r="P4" s="3">
        <v>2035</v>
      </c>
      <c r="Q4" s="3">
        <v>2036</v>
      </c>
      <c r="R4" s="3">
        <v>2037</v>
      </c>
      <c r="S4" s="3">
        <v>2038</v>
      </c>
      <c r="T4" s="3">
        <v>2039</v>
      </c>
      <c r="U4" s="3">
        <v>2040</v>
      </c>
      <c r="V4" s="3">
        <v>2041</v>
      </c>
      <c r="W4" s="3">
        <v>2042</v>
      </c>
      <c r="X4" s="3">
        <v>2043</v>
      </c>
      <c r="Y4" s="3">
        <v>2044</v>
      </c>
      <c r="Z4" s="3">
        <v>2045</v>
      </c>
    </row>
    <row r="5" spans="1:27" x14ac:dyDescent="0.25">
      <c r="A5" t="s">
        <v>127</v>
      </c>
      <c r="B5" t="s">
        <v>158</v>
      </c>
      <c r="C5" s="4">
        <v>2220034</v>
      </c>
      <c r="D5" s="4">
        <v>2152261</v>
      </c>
      <c r="E5" s="4">
        <v>2215508</v>
      </c>
      <c r="F5" s="4">
        <v>2228207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/>
    </row>
    <row r="6" spans="1:27" x14ac:dyDescent="0.25">
      <c r="A6" t="s">
        <v>127</v>
      </c>
      <c r="B6" t="s">
        <v>157</v>
      </c>
      <c r="C6" s="4">
        <v>4453274.1100000003</v>
      </c>
      <c r="D6" s="4">
        <v>4138179.0900000003</v>
      </c>
      <c r="E6" s="4">
        <v>4169722.52</v>
      </c>
      <c r="F6" s="4">
        <v>3728079.54</v>
      </c>
      <c r="G6" s="4">
        <v>875928.3992000001</v>
      </c>
      <c r="H6" s="4">
        <v>1182190.4669999999</v>
      </c>
      <c r="I6" s="4">
        <v>1215935.2490000001</v>
      </c>
      <c r="J6" s="4">
        <v>1070757.7999999998</v>
      </c>
      <c r="K6" s="4">
        <v>1070002.6890000002</v>
      </c>
      <c r="L6" s="4">
        <v>1083063.4579999999</v>
      </c>
      <c r="M6" s="4">
        <v>1043362.5000000001</v>
      </c>
      <c r="N6" s="4">
        <v>1082536.2590000001</v>
      </c>
      <c r="O6" s="4">
        <v>1064889.0379999999</v>
      </c>
      <c r="P6" s="4">
        <v>1068761.7189999998</v>
      </c>
      <c r="Q6" s="4">
        <v>1017947.6209999999</v>
      </c>
      <c r="R6" s="4">
        <v>970910.91900000011</v>
      </c>
      <c r="S6" s="4">
        <v>1009766.523</v>
      </c>
      <c r="T6" s="4">
        <v>953689.73</v>
      </c>
      <c r="U6" s="4">
        <v>733956.62199999986</v>
      </c>
      <c r="V6" s="4">
        <v>632188.34100000001</v>
      </c>
      <c r="W6" s="4">
        <v>613462.51899999997</v>
      </c>
      <c r="X6" s="4">
        <v>511679.06400000001</v>
      </c>
      <c r="Y6" s="4">
        <v>378830.66939999996</v>
      </c>
      <c r="Z6" s="4">
        <v>390943.44900000002</v>
      </c>
      <c r="AA6" s="4"/>
    </row>
    <row r="7" spans="1:27" x14ac:dyDescent="0.25">
      <c r="A7" t="s">
        <v>127</v>
      </c>
      <c r="B7" t="s">
        <v>153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78145.22</v>
      </c>
      <c r="R7" s="4">
        <v>76168.89</v>
      </c>
      <c r="S7" s="4">
        <v>84002.66</v>
      </c>
      <c r="T7" s="4">
        <v>76983.240000000005</v>
      </c>
      <c r="U7" s="4">
        <v>51119.77</v>
      </c>
      <c r="V7" s="4">
        <v>48270.77</v>
      </c>
      <c r="W7" s="4">
        <v>47310.54</v>
      </c>
      <c r="X7" s="4">
        <v>38132.910000000003</v>
      </c>
      <c r="Y7" s="4">
        <v>27695.72</v>
      </c>
      <c r="Z7" s="4">
        <v>26098.28</v>
      </c>
      <c r="AA7" s="4"/>
    </row>
    <row r="8" spans="1:27" x14ac:dyDescent="0.25">
      <c r="A8" t="s">
        <v>127</v>
      </c>
      <c r="B8" t="s">
        <v>129</v>
      </c>
      <c r="C8" s="4">
        <v>0</v>
      </c>
      <c r="D8" s="4">
        <v>0</v>
      </c>
      <c r="E8" s="4">
        <v>0</v>
      </c>
      <c r="F8" s="4">
        <v>992313.7</v>
      </c>
      <c r="G8" s="4">
        <v>553447.1</v>
      </c>
      <c r="H8" s="4">
        <v>616063.4</v>
      </c>
      <c r="I8" s="4">
        <v>560394.19999999995</v>
      </c>
      <c r="J8" s="4">
        <v>444859.8</v>
      </c>
      <c r="K8" s="4">
        <v>429010.4</v>
      </c>
      <c r="L8" s="4">
        <v>399547.1</v>
      </c>
      <c r="M8" s="4">
        <v>383047.8</v>
      </c>
      <c r="N8" s="4">
        <v>380092</v>
      </c>
      <c r="O8" s="4">
        <v>377140.9</v>
      </c>
      <c r="P8" s="4">
        <v>361695.8</v>
      </c>
      <c r="Q8" s="4">
        <v>354976.4</v>
      </c>
      <c r="R8" s="4">
        <v>341963.1</v>
      </c>
      <c r="S8" s="4">
        <v>326322.09999999998</v>
      </c>
      <c r="T8" s="4">
        <v>300677.3</v>
      </c>
      <c r="U8" s="4">
        <v>208785.1</v>
      </c>
      <c r="V8" s="4">
        <v>189362.1</v>
      </c>
      <c r="W8" s="4">
        <v>181888.4</v>
      </c>
      <c r="X8" s="4">
        <v>154465.20000000001</v>
      </c>
      <c r="Y8" s="4">
        <v>130528.5</v>
      </c>
      <c r="Z8" s="4">
        <v>120327.3</v>
      </c>
      <c r="AA8" s="4"/>
    </row>
    <row r="9" spans="1:27" x14ac:dyDescent="0.25">
      <c r="A9" t="s">
        <v>127</v>
      </c>
      <c r="B9" t="s">
        <v>154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55442.54</v>
      </c>
      <c r="V9" s="4">
        <v>52143.29</v>
      </c>
      <c r="W9" s="4">
        <v>50187.9</v>
      </c>
      <c r="X9" s="4">
        <v>42302.26</v>
      </c>
      <c r="Y9" s="4">
        <v>31943.06</v>
      </c>
      <c r="Z9" s="4">
        <v>29902.37</v>
      </c>
      <c r="AA9" s="4"/>
    </row>
    <row r="10" spans="1:27" x14ac:dyDescent="0.25">
      <c r="A10" t="s">
        <v>127</v>
      </c>
      <c r="B10" t="s">
        <v>159</v>
      </c>
      <c r="C10" s="4">
        <v>3697890</v>
      </c>
      <c r="D10" s="4">
        <v>2935335</v>
      </c>
      <c r="E10" s="4">
        <v>2874202</v>
      </c>
      <c r="F10" s="4">
        <v>3000158</v>
      </c>
      <c r="G10" s="4">
        <v>9863924</v>
      </c>
      <c r="H10" s="4">
        <v>10234130</v>
      </c>
      <c r="I10" s="4">
        <v>10489520</v>
      </c>
      <c r="J10" s="4">
        <v>10776380</v>
      </c>
      <c r="K10" s="4">
        <v>10237870</v>
      </c>
      <c r="L10" s="4">
        <v>9592448</v>
      </c>
      <c r="M10" s="4">
        <v>9763999</v>
      </c>
      <c r="N10" s="4">
        <v>9391869</v>
      </c>
      <c r="O10" s="4">
        <v>9367685</v>
      </c>
      <c r="P10" s="4">
        <v>7756558</v>
      </c>
      <c r="Q10" s="4">
        <v>6979133</v>
      </c>
      <c r="R10" s="4">
        <v>7341290</v>
      </c>
      <c r="S10" s="4">
        <v>7673384</v>
      </c>
      <c r="T10" s="4">
        <v>7739554</v>
      </c>
      <c r="U10" s="4">
        <v>7440353</v>
      </c>
      <c r="V10" s="4">
        <v>5833576</v>
      </c>
      <c r="W10" s="4">
        <v>5221856</v>
      </c>
      <c r="X10" s="4">
        <v>4740696</v>
      </c>
      <c r="Y10" s="4">
        <v>4203558</v>
      </c>
      <c r="Z10" s="4">
        <v>3818354</v>
      </c>
      <c r="AA10" s="4"/>
    </row>
    <row r="11" spans="1:27" x14ac:dyDescent="0.25">
      <c r="A11" t="s">
        <v>127</v>
      </c>
      <c r="B11" t="s">
        <v>160</v>
      </c>
      <c r="C11" s="4">
        <v>-741610.8</v>
      </c>
      <c r="D11" s="4">
        <v>-1091649</v>
      </c>
      <c r="E11" s="4">
        <v>-1020223</v>
      </c>
      <c r="F11" s="4">
        <v>-720375.4</v>
      </c>
      <c r="G11" s="4">
        <v>-3893.712</v>
      </c>
      <c r="H11" s="4">
        <v>-7825.1149999999998</v>
      </c>
      <c r="I11" s="4">
        <v>-4026.183</v>
      </c>
      <c r="J11" s="4">
        <v>-3577.279</v>
      </c>
      <c r="K11" s="4">
        <v>-11036.47</v>
      </c>
      <c r="L11" s="4">
        <v>-10770.87</v>
      </c>
      <c r="M11" s="4">
        <v>-19897.91</v>
      </c>
      <c r="N11" s="4">
        <v>-24510.41</v>
      </c>
      <c r="O11" s="4">
        <v>-25226.97</v>
      </c>
      <c r="P11" s="4">
        <v>-84492.04</v>
      </c>
      <c r="Q11" s="4">
        <v>-234357.3</v>
      </c>
      <c r="R11" s="4">
        <v>-177936.5</v>
      </c>
      <c r="S11" s="4">
        <v>-100477.8</v>
      </c>
      <c r="T11" s="4">
        <v>-99075.45</v>
      </c>
      <c r="U11" s="4">
        <v>-212819.9</v>
      </c>
      <c r="V11" s="4">
        <v>-621842.9</v>
      </c>
      <c r="W11" s="4">
        <v>-751040.2</v>
      </c>
      <c r="X11" s="4">
        <v>-936665.59999999998</v>
      </c>
      <c r="Y11" s="4">
        <v>-1259620</v>
      </c>
      <c r="Z11" s="4">
        <v>-1969189</v>
      </c>
      <c r="AA11" s="4"/>
    </row>
    <row r="12" spans="1:27" x14ac:dyDescent="0.2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21" x14ac:dyDescent="0.35">
      <c r="A15" s="14" t="s">
        <v>151</v>
      </c>
    </row>
    <row r="16" spans="1:27" x14ac:dyDescent="0.25">
      <c r="A16" s="3" t="s">
        <v>150</v>
      </c>
      <c r="B16" s="3" t="s">
        <v>149</v>
      </c>
      <c r="C16" s="3">
        <v>2022</v>
      </c>
      <c r="D16" s="3">
        <v>2023</v>
      </c>
      <c r="E16" s="3">
        <v>2024</v>
      </c>
      <c r="F16" s="3">
        <v>2025</v>
      </c>
      <c r="G16" s="3">
        <v>2026</v>
      </c>
      <c r="H16" s="3">
        <v>2027</v>
      </c>
      <c r="I16" s="3">
        <v>2028</v>
      </c>
      <c r="J16" s="3">
        <v>2029</v>
      </c>
      <c r="K16" s="3">
        <v>2030</v>
      </c>
      <c r="L16" s="3">
        <v>2031</v>
      </c>
      <c r="M16" s="3">
        <v>2032</v>
      </c>
      <c r="N16" s="3">
        <v>2033</v>
      </c>
      <c r="O16" s="3">
        <v>2034</v>
      </c>
      <c r="P16" s="3">
        <v>2035</v>
      </c>
      <c r="Q16" s="3">
        <v>2036</v>
      </c>
      <c r="R16" s="3">
        <v>2037</v>
      </c>
      <c r="S16" s="3">
        <v>2038</v>
      </c>
      <c r="T16" s="3">
        <v>2039</v>
      </c>
      <c r="U16" s="3">
        <v>2040</v>
      </c>
      <c r="V16" s="3">
        <v>2041</v>
      </c>
      <c r="W16" s="3">
        <v>2042</v>
      </c>
      <c r="X16" s="3">
        <v>2043</v>
      </c>
      <c r="Y16" s="3">
        <v>2044</v>
      </c>
      <c r="Z16" s="3">
        <v>2045</v>
      </c>
    </row>
    <row r="17" spans="1:27" x14ac:dyDescent="0.25">
      <c r="A17" t="s">
        <v>127</v>
      </c>
      <c r="B17" t="s">
        <v>158</v>
      </c>
      <c r="C17" s="4">
        <v>2226314</v>
      </c>
      <c r="D17" s="4">
        <v>2201149</v>
      </c>
      <c r="E17" s="4">
        <v>2213921</v>
      </c>
      <c r="F17" s="4">
        <v>2243187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/>
    </row>
    <row r="18" spans="1:27" x14ac:dyDescent="0.25">
      <c r="A18" t="s">
        <v>127</v>
      </c>
      <c r="B18" t="s">
        <v>157</v>
      </c>
      <c r="C18" s="4">
        <v>3033108.18</v>
      </c>
      <c r="D18" s="4">
        <v>2840767.2199999997</v>
      </c>
      <c r="E18" s="4">
        <v>2898871.4899999998</v>
      </c>
      <c r="F18" s="4">
        <v>2613560.1799999997</v>
      </c>
      <c r="G18" s="4">
        <v>502856.06599999999</v>
      </c>
      <c r="H18" s="4">
        <v>685938.29200000013</v>
      </c>
      <c r="I18" s="4">
        <v>717827.82899999991</v>
      </c>
      <c r="J18" s="4">
        <v>643941.97399999993</v>
      </c>
      <c r="K18" s="4">
        <v>651717.57499999995</v>
      </c>
      <c r="L18" s="4">
        <v>666390.41399999999</v>
      </c>
      <c r="M18" s="4">
        <v>647385.46700000006</v>
      </c>
      <c r="N18" s="4">
        <v>664696.24099999992</v>
      </c>
      <c r="O18" s="4">
        <v>655858.00199999998</v>
      </c>
      <c r="P18" s="4">
        <v>655423.19499999995</v>
      </c>
      <c r="Q18" s="4">
        <v>625570.78700000001</v>
      </c>
      <c r="R18" s="4">
        <v>594766.89399999997</v>
      </c>
      <c r="S18" s="4">
        <v>622503.27600000019</v>
      </c>
      <c r="T18" s="4">
        <v>594438.33000000007</v>
      </c>
      <c r="U18" s="4">
        <v>461384.05700000003</v>
      </c>
      <c r="V18" s="4">
        <v>395903.42700000003</v>
      </c>
      <c r="W18" s="4">
        <v>385728.59700000001</v>
      </c>
      <c r="X18" s="4">
        <v>322092.17700000003</v>
      </c>
      <c r="Y18" s="4">
        <v>236243.53100000005</v>
      </c>
      <c r="Z18" s="4">
        <v>245904.37799999997</v>
      </c>
      <c r="AA18" s="4"/>
    </row>
    <row r="19" spans="1:27" x14ac:dyDescent="0.25">
      <c r="A19" t="s">
        <v>127</v>
      </c>
      <c r="B19" t="s">
        <v>153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63079.25</v>
      </c>
      <c r="R19" s="4">
        <v>61244.43</v>
      </c>
      <c r="S19" s="4">
        <v>67751.41</v>
      </c>
      <c r="T19" s="4">
        <v>62659.72</v>
      </c>
      <c r="U19" s="4">
        <v>43969.440000000002</v>
      </c>
      <c r="V19" s="4">
        <v>42012.13</v>
      </c>
      <c r="W19" s="4">
        <v>41022.339999999997</v>
      </c>
      <c r="X19" s="4">
        <v>33239.360000000001</v>
      </c>
      <c r="Y19" s="4">
        <v>24266.81</v>
      </c>
      <c r="Z19" s="4">
        <v>24072.79</v>
      </c>
      <c r="AA19" s="4"/>
    </row>
    <row r="20" spans="1:27" x14ac:dyDescent="0.25">
      <c r="A20" t="s">
        <v>127</v>
      </c>
      <c r="B20" t="s">
        <v>129</v>
      </c>
      <c r="C20" s="4">
        <v>0</v>
      </c>
      <c r="D20" s="4">
        <v>0</v>
      </c>
      <c r="E20" s="4">
        <v>0</v>
      </c>
      <c r="F20" s="4">
        <v>510732.79999999999</v>
      </c>
      <c r="G20" s="4">
        <v>272454.8</v>
      </c>
      <c r="H20" s="4">
        <v>304210.8</v>
      </c>
      <c r="I20" s="4">
        <v>277954.3</v>
      </c>
      <c r="J20" s="4">
        <v>222659.8</v>
      </c>
      <c r="K20" s="4">
        <v>214261.7</v>
      </c>
      <c r="L20" s="4">
        <v>199761.9</v>
      </c>
      <c r="M20" s="4">
        <v>190743.9</v>
      </c>
      <c r="N20" s="4">
        <v>187867.8</v>
      </c>
      <c r="O20" s="4">
        <v>186210.5</v>
      </c>
      <c r="P20" s="4">
        <v>178626.8</v>
      </c>
      <c r="Q20" s="4">
        <v>173963</v>
      </c>
      <c r="R20" s="4">
        <v>167668.70000000001</v>
      </c>
      <c r="S20" s="4">
        <v>160963.5</v>
      </c>
      <c r="T20" s="4">
        <v>147719</v>
      </c>
      <c r="U20" s="4">
        <v>103861.6</v>
      </c>
      <c r="V20" s="4">
        <v>95229.49</v>
      </c>
      <c r="W20" s="4">
        <v>91835.91</v>
      </c>
      <c r="X20" s="4">
        <v>78403.59</v>
      </c>
      <c r="Y20" s="4">
        <v>66243.31</v>
      </c>
      <c r="Z20" s="4">
        <v>61509.48</v>
      </c>
      <c r="AA20" s="4"/>
    </row>
    <row r="21" spans="1:27" x14ac:dyDescent="0.25">
      <c r="A21" t="s">
        <v>127</v>
      </c>
      <c r="B21" t="s">
        <v>154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46693.120000000003</v>
      </c>
      <c r="V21" s="4">
        <v>44744.73</v>
      </c>
      <c r="W21" s="4">
        <v>43058.239999999998</v>
      </c>
      <c r="X21" s="4">
        <v>36069.730000000003</v>
      </c>
      <c r="Y21" s="4">
        <v>27583.16</v>
      </c>
      <c r="Z21" s="4">
        <v>26909.89</v>
      </c>
      <c r="AA21" s="4"/>
    </row>
    <row r="22" spans="1:27" x14ac:dyDescent="0.25">
      <c r="A22" t="s">
        <v>127</v>
      </c>
      <c r="B22" t="s">
        <v>165</v>
      </c>
      <c r="C22" s="4">
        <f>C10*$B$26</f>
        <v>1781308.6320183</v>
      </c>
      <c r="D22" s="4">
        <f t="shared" ref="D22:Z22" si="0">D10*$B$26</f>
        <v>1413978.66712245</v>
      </c>
      <c r="E22" s="4">
        <f t="shared" si="0"/>
        <v>1384530.3220929399</v>
      </c>
      <c r="F22" s="4">
        <f t="shared" si="0"/>
        <v>1445204.5200962599</v>
      </c>
      <c r="G22" s="4">
        <f t="shared" si="0"/>
        <v>4751545.6021602796</v>
      </c>
      <c r="H22" s="4">
        <f t="shared" si="0"/>
        <v>4929877.3382110996</v>
      </c>
      <c r="I22" s="4">
        <f t="shared" si="0"/>
        <v>5052901.1197544001</v>
      </c>
      <c r="J22" s="4">
        <f t="shared" si="0"/>
        <v>5191084.2983185994</v>
      </c>
      <c r="K22" s="4">
        <f t="shared" si="0"/>
        <v>4931678.9316288996</v>
      </c>
      <c r="L22" s="4">
        <f t="shared" si="0"/>
        <v>4620773.0420825593</v>
      </c>
      <c r="M22" s="4">
        <f t="shared" si="0"/>
        <v>4703410.7833705293</v>
      </c>
      <c r="N22" s="4">
        <f t="shared" si="0"/>
        <v>4524152.2382994294</v>
      </c>
      <c r="O22" s="4">
        <f t="shared" si="0"/>
        <v>4512502.5764769502</v>
      </c>
      <c r="P22" s="4">
        <f t="shared" si="0"/>
        <v>3736407.44320426</v>
      </c>
      <c r="Q22" s="4">
        <f t="shared" si="0"/>
        <v>3361914.4584895098</v>
      </c>
      <c r="R22" s="4">
        <f t="shared" si="0"/>
        <v>3536368.9150162996</v>
      </c>
      <c r="S22" s="4">
        <f t="shared" si="0"/>
        <v>3696341.7397464798</v>
      </c>
      <c r="T22" s="4">
        <f t="shared" si="0"/>
        <v>3728216.4553763797</v>
      </c>
      <c r="U22" s="4">
        <f t="shared" si="0"/>
        <v>3584088.5002429099</v>
      </c>
      <c r="V22" s="4">
        <f t="shared" si="0"/>
        <v>2810088.8031647201</v>
      </c>
      <c r="W22" s="4">
        <f t="shared" si="0"/>
        <v>2515417.4861763199</v>
      </c>
      <c r="X22" s="4">
        <f t="shared" si="0"/>
        <v>2283638.1575911199</v>
      </c>
      <c r="Y22" s="4">
        <f t="shared" si="0"/>
        <v>2024893.69629426</v>
      </c>
      <c r="Z22" s="4">
        <f t="shared" si="0"/>
        <v>1839337.2816123799</v>
      </c>
      <c r="AA22" s="4"/>
    </row>
    <row r="23" spans="1:27" x14ac:dyDescent="0.25">
      <c r="C23" s="4">
        <f>SUM(C16:C22)</f>
        <v>7042752.8120182995</v>
      </c>
      <c r="D23" s="4">
        <f t="shared" ref="D23:Z23" si="1">SUM(D16:D22)</f>
        <v>6457917.8871224495</v>
      </c>
      <c r="E23" s="4">
        <f t="shared" si="1"/>
        <v>6499346.8120929403</v>
      </c>
      <c r="F23" s="4">
        <f t="shared" si="1"/>
        <v>6814709.5000962596</v>
      </c>
      <c r="G23" s="4">
        <f t="shared" si="1"/>
        <v>5528882.4681602791</v>
      </c>
      <c r="H23" s="4">
        <f t="shared" si="1"/>
        <v>5922053.4302110998</v>
      </c>
      <c r="I23" s="4">
        <f t="shared" si="1"/>
        <v>6050711.2487543998</v>
      </c>
      <c r="J23" s="4">
        <f t="shared" si="1"/>
        <v>6059715.0723185996</v>
      </c>
      <c r="K23" s="4">
        <f t="shared" si="1"/>
        <v>5799688.2066289</v>
      </c>
      <c r="L23" s="4">
        <f t="shared" si="1"/>
        <v>5488956.3560825596</v>
      </c>
      <c r="M23" s="4">
        <f t="shared" si="1"/>
        <v>5543572.1503705289</v>
      </c>
      <c r="N23" s="4">
        <f t="shared" si="1"/>
        <v>5378749.2792994296</v>
      </c>
      <c r="O23" s="4">
        <f t="shared" si="1"/>
        <v>5356605.0784769505</v>
      </c>
      <c r="P23" s="4">
        <f t="shared" si="1"/>
        <v>4572492.4382042596</v>
      </c>
      <c r="Q23" s="4">
        <f t="shared" si="1"/>
        <v>4226563.4954895098</v>
      </c>
      <c r="R23" s="4">
        <f t="shared" si="1"/>
        <v>4362085.9390162993</v>
      </c>
      <c r="S23" s="4">
        <f t="shared" si="1"/>
        <v>4549597.92574648</v>
      </c>
      <c r="T23" s="4">
        <f t="shared" si="1"/>
        <v>4535072.5053763799</v>
      </c>
      <c r="U23" s="4">
        <f t="shared" si="1"/>
        <v>4242036.7172429096</v>
      </c>
      <c r="V23" s="4">
        <f t="shared" si="1"/>
        <v>3390019.5801647203</v>
      </c>
      <c r="W23" s="4">
        <f t="shared" si="1"/>
        <v>3079104.5731763197</v>
      </c>
      <c r="X23" s="4">
        <f t="shared" si="1"/>
        <v>2755486.0145911197</v>
      </c>
      <c r="Y23" s="4">
        <f t="shared" si="1"/>
        <v>2381274.50729426</v>
      </c>
      <c r="Z23" s="4">
        <f t="shared" si="1"/>
        <v>2199778.8196123801</v>
      </c>
      <c r="AA23" s="4"/>
    </row>
    <row r="24" spans="1:27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x14ac:dyDescent="0.25">
      <c r="A25" t="s">
        <v>162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x14ac:dyDescent="0.25">
      <c r="A26" t="s">
        <v>161</v>
      </c>
      <c r="B26" s="16">
        <f>0.437*1.10231</f>
        <v>0.48170946999999997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2.75" customHeight="1" x14ac:dyDescent="0.25">
      <c r="A27" t="s">
        <v>164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</sheetData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 - Proposed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2021-10-15T07:00:00+00:00</OpenedDate>
    <SignificantOrder xmlns="dc463f71-b30c-4ab2-9473-d307f9d35888">false</SignificantOrder>
    <Date1 xmlns="dc463f71-b30c-4ab2-9473-d307f9d35888">2023-01-24T08:00:00+00:00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210795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3A87C8AAD83640BC679CD5F646EDF9" ma:contentTypeVersion="44" ma:contentTypeDescription="" ma:contentTypeScope="" ma:versionID="14124dfb0ff6b13215e98d2fb75e0b5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12A10B-3684-4EB3-8DE7-BAC68DEC6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8EAD22-57BC-476B-A6C3-09A36C7101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713CD7-31D2-43A6-8641-3599BB82CC7E}"/>
</file>

<file path=customXml/itemProps4.xml><?xml version="1.0" encoding="utf-8"?>
<ds:datastoreItem xmlns:ds="http://schemas.openxmlformats.org/officeDocument/2006/customXml" ds:itemID="{934B3386-C952-4E99-A6F9-CDB329A72B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Table</vt:lpstr>
      <vt:lpstr>SCGHG as Adder</vt:lpstr>
      <vt:lpstr>SCGHG as Dispatch Cost</vt:lpstr>
      <vt:lpstr>SCGHG as Adder_MWh Emissions</vt:lpstr>
      <vt:lpstr>SCGHG as Dispatch_MWh Emissions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0x0101006E56B4D1795A2E4DB2F0B01679ED314A00073A87C8AAD83640BC679CD5F646EDF9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