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/>
  <mc:AlternateContent xmlns:mc="http://schemas.openxmlformats.org/markup-compatibility/2006">
    <mc:Choice Requires="x15">
      <x15ac:absPath xmlns:x15ac="http://schemas.microsoft.com/office/spreadsheetml/2010/11/ac" url="H:\4-Energy Efficiency\REM - Rebates and Energy Management\Res B2B Channel\Programs\LIW\Reporting\Commerce CETA Reporting\2022\"/>
    </mc:Choice>
  </mc:AlternateContent>
  <xr:revisionPtr revIDLastSave="2" documentId="11_18A112D9F0C4696B7C0398AB974AE36E53120A08" xr6:coauthVersionLast="47" xr6:coauthVersionMax="47" xr10:uidLastSave="{A37FD0C9-3E77-4F95-B798-4F3E691CF369}"/>
  <bookViews>
    <workbookView xWindow="0" yWindow="0" windowWidth="36230" windowHeight="11600" xr2:uid="{00000000-000D-0000-FFFF-FFFF00000000}"/>
  </bookViews>
  <sheets>
    <sheet name="Calculator_2019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H2" i="1"/>
  <c r="I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Dave Henson</author>
  </authors>
  <commentList>
    <comment ref="E1" authorId="0" shapeId="0" xr:uid="{00000000-0006-0000-0000-000001000000}">
      <text>
        <r>
          <rPr>
            <sz val="9"/>
            <color indexed="81"/>
            <rFont val="Tahoma"/>
            <family val="2"/>
          </rPr>
          <t>Convert this column to values from formula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>Dummy Rate</t>
        </r>
      </text>
    </comment>
  </commentList>
</comments>
</file>

<file path=xl/sharedStrings.xml><?xml version="1.0" encoding="utf-8"?>
<sst xmlns="http://schemas.openxmlformats.org/spreadsheetml/2006/main" count="69" uniqueCount="69">
  <si>
    <t>Program Year</t>
  </si>
  <si>
    <t>Measure</t>
  </si>
  <si>
    <t>BPA reference number (if applicable)</t>
  </si>
  <si>
    <t># of low- income units/households</t>
  </si>
  <si>
    <t>Per unit annual kWh savings (from RTF**)</t>
  </si>
  <si>
    <t>Estimated Useful Life (EUL) (from RTF)</t>
  </si>
  <si>
    <t>Rate ($/kWh)</t>
  </si>
  <si>
    <t>Annual bill savings (= kWh savings* rate*# of units)</t>
  </si>
  <si>
    <t>Lifetime bill savings [= net present value (discount rate***; annual value)]</t>
  </si>
  <si>
    <t>Air Sealing  - Mechanical Ventilation_MF_TE</t>
  </si>
  <si>
    <t>Air Sealing - MF Package_MF_TE</t>
  </si>
  <si>
    <t>Attic Insulation (R0 to R22)_MH_TE</t>
  </si>
  <si>
    <t>Attic Insulation (R0 to R30)_MH_TE</t>
  </si>
  <si>
    <t>Attic Insulation (R0 to R38)_MF_TE</t>
  </si>
  <si>
    <t>Attic Insulation (R0 to R38)_SF_TE</t>
  </si>
  <si>
    <t>Attic Insulation (R0 to R49)_MF_TE</t>
  </si>
  <si>
    <t>Attic Insulation (R0 to R49)_SF_TE</t>
  </si>
  <si>
    <t>Attic Insulation (R11 to R38)_SF_TE</t>
  </si>
  <si>
    <t>Attic Insulation (R11 to R49)_SF_TE</t>
  </si>
  <si>
    <t>Attic Insulation (R19 to R38)_SF_TE</t>
  </si>
  <si>
    <t>Attic Insulation (R19 to R49)_MF_TE</t>
  </si>
  <si>
    <t>Duct Insulation (R0-R11)_SF_TE</t>
  </si>
  <si>
    <t>Duct Sealing_MH_SH</t>
  </si>
  <si>
    <t>Duct Sealing_MH_TE</t>
  </si>
  <si>
    <t>Duct Sealing_SF_TE</t>
  </si>
  <si>
    <t>Ductless Heat Pump_MF_TE</t>
  </si>
  <si>
    <t>Ductless Heat Pump_MH_TE</t>
  </si>
  <si>
    <t>Ductless Heat Pump_SF_TE</t>
  </si>
  <si>
    <t>EnergyStar Whole House Ventilation_MF_TE</t>
  </si>
  <si>
    <t>EnergyStar Whole House Ventilation_MH_TE</t>
  </si>
  <si>
    <t>EnergyStar Whole House Ventilation_SF_TE</t>
  </si>
  <si>
    <t>Faucet Aerator_MH_TE</t>
  </si>
  <si>
    <t>Faucet Aerator_SF_TE</t>
  </si>
  <si>
    <t>Floor Insulation (R0-R19)_MF_TE</t>
  </si>
  <si>
    <t>Floor Insulation (R0-R19)_SF_TE</t>
  </si>
  <si>
    <t>Floor Insulation (R0-R22)_MH_TE</t>
  </si>
  <si>
    <t>Floor Insulation (R0-R30)_MF_TE</t>
  </si>
  <si>
    <t>Floor Insulation (R0-R30)_MH_TE</t>
  </si>
  <si>
    <t>Floor Insulation (R0-R30)_SF_TE</t>
  </si>
  <si>
    <t>Floor Insulation (R11-R22)_MH_TE</t>
  </si>
  <si>
    <t>Floor Insulation (R11-R30)_MF_TE</t>
  </si>
  <si>
    <t>LED A Lamp_MH_TE</t>
  </si>
  <si>
    <t>LED A Lamp_SF_TE</t>
  </si>
  <si>
    <t>LED Globe_MH_TE</t>
  </si>
  <si>
    <t>LED Globe_SF_TE</t>
  </si>
  <si>
    <t>MH Replacement - ES w/HP - Double to Double - Pre 1976_MH_TE</t>
  </si>
  <si>
    <t>Pipe Insulation_MH_TE</t>
  </si>
  <si>
    <t>Pipe Insulation_SF_TE</t>
  </si>
  <si>
    <t>Refrigerator Replacement_MH_TE</t>
  </si>
  <si>
    <t>Refrigerator Replacement_SF_TE</t>
  </si>
  <si>
    <t>Shell Sealing_MH_TE</t>
  </si>
  <si>
    <t>Shell Sealing_SF_TE</t>
  </si>
  <si>
    <t>Showerhead - 1.5 GPM_MH_TE</t>
  </si>
  <si>
    <t>Showerhead - 1.5 GPM_SF_TE</t>
  </si>
  <si>
    <t>SIR Air Sealing (MF Package 20+)_MF_TE</t>
  </si>
  <si>
    <t>SIR DHP_MF_TE</t>
  </si>
  <si>
    <t>SIR Heat Pump_MH_TE</t>
  </si>
  <si>
    <t>SIR Heat Pump_SF_TE</t>
  </si>
  <si>
    <t>Thermostat - Electronic Line Voltage_MF_TE</t>
  </si>
  <si>
    <t>Thermostat - Electronic Line Voltage_SF_TE</t>
  </si>
  <si>
    <t>Thermostat - Energy Star Smart_MH_TE</t>
  </si>
  <si>
    <t>Thermostat - Energy Star Smart_SF_TE</t>
  </si>
  <si>
    <t>Wall Insulation (R0-R11)_MF_TE</t>
  </si>
  <si>
    <t>Wall Insulation (R0-R11)_MH_TE</t>
  </si>
  <si>
    <t>Wall Insulation (R0-R11)_SF_TE</t>
  </si>
  <si>
    <t>Windows - Early Double to EF Double_MF_TE</t>
  </si>
  <si>
    <t>Windows - Early Double to EF Double_MH_TE</t>
  </si>
  <si>
    <t>Windows - Single to Double Pane_MH_TE</t>
  </si>
  <si>
    <t>Windows - Single to Double Pane_SF_TE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</si>
</sst>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BDD6EE"/>
        <bgColor indexed="64"/>
      </patternFill>
    </fill>
    <fill>
      <patternFill patternType="solid">
        <fgColor rgb="FFAEAAA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0" borderId="0"/>
  </cellStyleXfs>
  <cellXfs count="22">
    <xf numFmtId="0" fontId="0" fillId="0" borderId="0" xfId="0"/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4" fontId="0" fillId="5" borderId="4" xfId="2" applyFont="1" applyFill="1" applyBorder="1" applyAlignment="1">
      <alignment vertical="center" wrapText="1"/>
    </xf>
    <xf numFmtId="44" fontId="0" fillId="5" borderId="5" xfId="2" applyFont="1" applyFill="1" applyBorder="1" applyAlignment="1">
      <alignment vertical="center" wrapText="1"/>
    </xf>
    <xf numFmtId="0" fontId="5" fillId="0" borderId="6" xfId="4" applyFont="1" applyBorder="1" applyAlignment="1">
      <alignment wrapText="1"/>
    </xf>
    <xf numFmtId="0" fontId="5" fillId="0" borderId="6" xfId="4" applyFont="1" applyBorder="1" applyAlignment="1">
      <alignment horizontal="right" wrapText="1"/>
    </xf>
    <xf numFmtId="43" fontId="5" fillId="0" borderId="6" xfId="1" applyFont="1" applyFill="1" applyBorder="1" applyAlignment="1">
      <alignment horizontal="right" wrapText="1"/>
    </xf>
    <xf numFmtId="164" fontId="5" fillId="0" borderId="6" xfId="1" applyNumberFormat="1" applyFont="1" applyFill="1" applyBorder="1" applyAlignment="1">
      <alignment horizontal="right" wrapText="1"/>
    </xf>
    <xf numFmtId="165" fontId="2" fillId="2" borderId="3" xfId="2" applyNumberFormat="1" applyFont="1" applyFill="1" applyBorder="1" applyAlignment="1">
      <alignment vertical="center" wrapText="1"/>
    </xf>
    <xf numFmtId="0" fontId="5" fillId="0" borderId="3" xfId="4" applyFont="1" applyBorder="1" applyAlignment="1">
      <alignment wrapText="1"/>
    </xf>
    <xf numFmtId="0" fontId="1" fillId="0" borderId="3" xfId="3" applyFill="1" applyBorder="1" applyAlignment="1">
      <alignment wrapText="1"/>
    </xf>
    <xf numFmtId="0" fontId="3" fillId="0" borderId="7" xfId="0" applyFont="1" applyBorder="1" applyAlignment="1">
      <alignment horizontal="left" vertical="top" wrapText="1"/>
    </xf>
    <xf numFmtId="0" fontId="5" fillId="0" borderId="8" xfId="4" applyFont="1" applyBorder="1" applyAlignment="1">
      <alignment wrapText="1"/>
    </xf>
    <xf numFmtId="0" fontId="5" fillId="0" borderId="8" xfId="4" applyFont="1" applyBorder="1" applyAlignment="1">
      <alignment horizontal="right" wrapText="1"/>
    </xf>
    <xf numFmtId="43" fontId="5" fillId="0" borderId="8" xfId="1" applyFont="1" applyFill="1" applyBorder="1" applyAlignment="1">
      <alignment horizontal="right" wrapText="1"/>
    </xf>
    <xf numFmtId="164" fontId="5" fillId="0" borderId="8" xfId="1" applyNumberFormat="1" applyFont="1" applyFill="1" applyBorder="1" applyAlignment="1">
      <alignment horizontal="right" wrapText="1"/>
    </xf>
    <xf numFmtId="0" fontId="5" fillId="0" borderId="0" xfId="4" applyFont="1" applyAlignment="1">
      <alignment horizontal="center"/>
    </xf>
    <xf numFmtId="0" fontId="1" fillId="0" borderId="6" xfId="3" applyFill="1" applyBorder="1" applyAlignment="1">
      <alignment wrapText="1"/>
    </xf>
    <xf numFmtId="44" fontId="0" fillId="0" borderId="0" xfId="0" applyNumberFormat="1"/>
  </cellXfs>
  <cellStyles count="5">
    <cellStyle name="40% - Accent2" xfId="3" builtinId="35"/>
    <cellStyle name="Comma" xfId="1" builtinId="3"/>
    <cellStyle name="Currency" xfId="2" builtinId="4"/>
    <cellStyle name="Normal" xfId="0" builtinId="0"/>
    <cellStyle name="Normal_LIW_MeasureActivity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tabSelected="1" topLeftCell="B44" zoomScale="90" zoomScaleNormal="90" workbookViewId="0">
      <selection activeCell="H62" sqref="H62"/>
    </sheetView>
  </sheetViews>
  <sheetFormatPr defaultColWidth="52.7109375" defaultRowHeight="14.45"/>
  <cols>
    <col min="1" max="1" width="10.85546875" customWidth="1"/>
    <col min="2" max="2" width="43.28515625" customWidth="1"/>
    <col min="3" max="3" width="22" customWidth="1"/>
    <col min="4" max="4" width="18.42578125" customWidth="1"/>
    <col min="5" max="5" width="21.7109375" customWidth="1"/>
    <col min="6" max="6" width="19.85546875" customWidth="1"/>
    <col min="7" max="7" width="14.5703125" customWidth="1"/>
    <col min="8" max="8" width="26.140625" customWidth="1"/>
    <col min="9" max="9" width="41.140625" customWidth="1"/>
    <col min="10" max="10" width="13.42578125" customWidth="1"/>
    <col min="11" max="11" width="16.42578125" customWidth="1"/>
    <col min="12" max="12" width="12.42578125" bestFit="1" customWidth="1"/>
    <col min="13" max="13" width="10.28515625" bestFit="1" customWidth="1"/>
    <col min="14" max="14" width="9.85546875" customWidth="1"/>
    <col min="15" max="15" width="12" customWidth="1"/>
    <col min="16" max="16" width="12.7109375" bestFit="1" customWidth="1"/>
    <col min="17" max="17" width="11.85546875" bestFit="1" customWidth="1"/>
    <col min="18" max="18" width="10.85546875" customWidth="1"/>
    <col min="19" max="19" width="10.28515625" customWidth="1"/>
    <col min="20" max="20" width="8.42578125" bestFit="1" customWidth="1"/>
    <col min="21" max="21" width="6.42578125" bestFit="1" customWidth="1"/>
  </cols>
  <sheetData>
    <row r="1" spans="1:19" ht="29.4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4"/>
      <c r="K1" s="19"/>
      <c r="L1" s="19"/>
      <c r="M1" s="19"/>
      <c r="N1" s="19"/>
      <c r="O1" s="19"/>
      <c r="P1" s="19"/>
      <c r="Q1" s="19"/>
      <c r="R1" s="19"/>
      <c r="S1" s="19"/>
    </row>
    <row r="2" spans="1:19">
      <c r="A2" s="3">
        <v>2019</v>
      </c>
      <c r="B2" s="3" t="s">
        <v>9</v>
      </c>
      <c r="C2" s="3"/>
      <c r="D2" s="3">
        <v>104</v>
      </c>
      <c r="E2" s="4">
        <v>143</v>
      </c>
      <c r="F2" s="12">
        <v>10</v>
      </c>
      <c r="G2" s="11">
        <v>0.10589999999999999</v>
      </c>
      <c r="H2" s="5">
        <f>E2*G2*D2</f>
        <v>1574.9448</v>
      </c>
      <c r="I2" s="6">
        <f>-PV(0.03, F2,H2)</f>
        <v>13434.598600725338</v>
      </c>
      <c r="K2" s="15"/>
      <c r="L2" s="15"/>
      <c r="M2" s="15"/>
      <c r="N2" s="15"/>
      <c r="O2" s="15"/>
      <c r="P2" s="16"/>
      <c r="Q2" s="17"/>
      <c r="R2" s="18"/>
      <c r="S2" s="18"/>
    </row>
    <row r="3" spans="1:19">
      <c r="A3" s="3">
        <v>2019</v>
      </c>
      <c r="B3" s="3" t="s">
        <v>10</v>
      </c>
      <c r="C3" s="3"/>
      <c r="D3" s="3">
        <v>230</v>
      </c>
      <c r="E3" s="4">
        <v>867.87826086956522</v>
      </c>
      <c r="F3" s="12">
        <v>30</v>
      </c>
      <c r="G3" s="11">
        <v>0.10589999999999999</v>
      </c>
      <c r="H3" s="5">
        <f>E3*G3*D3</f>
        <v>21138.910799999998</v>
      </c>
      <c r="I3" s="6">
        <f>-PV(0.03, F3,H3)</f>
        <v>414331.98132707307</v>
      </c>
      <c r="K3" s="7"/>
      <c r="L3" s="7"/>
      <c r="M3" s="7"/>
      <c r="N3" s="7"/>
      <c r="O3" s="7"/>
      <c r="P3" s="8"/>
      <c r="Q3" s="9"/>
      <c r="R3" s="10"/>
      <c r="S3" s="10"/>
    </row>
    <row r="4" spans="1:19">
      <c r="A4" s="3">
        <v>2019</v>
      </c>
      <c r="B4" s="3" t="s">
        <v>11</v>
      </c>
      <c r="C4" s="3"/>
      <c r="D4" s="3">
        <v>14</v>
      </c>
      <c r="E4" s="4">
        <v>495.85285731724332</v>
      </c>
      <c r="F4" s="12">
        <v>25</v>
      </c>
      <c r="G4" s="11">
        <v>0.10589999999999999</v>
      </c>
      <c r="H4" s="5">
        <f>E4*G4*D4</f>
        <v>735.15144625854487</v>
      </c>
      <c r="I4" s="6">
        <f t="shared" ref="I4:I61" si="0">-PV(0.03, F4,H4)</f>
        <v>12801.300709156671</v>
      </c>
      <c r="K4" s="7"/>
      <c r="L4" s="7"/>
      <c r="M4" s="7"/>
      <c r="N4" s="7"/>
      <c r="O4" s="7"/>
      <c r="P4" s="8"/>
      <c r="Q4" s="9"/>
      <c r="R4" s="10"/>
      <c r="S4" s="10"/>
    </row>
    <row r="5" spans="1:19">
      <c r="A5" s="3">
        <v>2019</v>
      </c>
      <c r="B5" s="3" t="s">
        <v>12</v>
      </c>
      <c r="C5" s="3"/>
      <c r="D5" s="3">
        <v>35</v>
      </c>
      <c r="E5" s="4">
        <v>316.74857395717078</v>
      </c>
      <c r="F5" s="12">
        <v>25</v>
      </c>
      <c r="G5" s="11">
        <v>0.10589999999999999</v>
      </c>
      <c r="H5" s="5">
        <f>E5*G5*D5</f>
        <v>1174.0285893722535</v>
      </c>
      <c r="I5" s="6">
        <f t="shared" si="0"/>
        <v>20443.533220521836</v>
      </c>
      <c r="K5" s="7"/>
      <c r="L5" s="7"/>
      <c r="M5" s="7"/>
      <c r="N5" s="7"/>
      <c r="O5" s="7"/>
      <c r="P5" s="8"/>
      <c r="Q5" s="9"/>
      <c r="R5" s="10"/>
      <c r="S5" s="10"/>
    </row>
    <row r="6" spans="1:19">
      <c r="A6" s="3">
        <v>2019</v>
      </c>
      <c r="B6" s="3" t="s">
        <v>13</v>
      </c>
      <c r="C6" s="3"/>
      <c r="D6" s="3">
        <v>9</v>
      </c>
      <c r="E6" s="4">
        <v>231.43109809027777</v>
      </c>
      <c r="F6" s="12">
        <v>45</v>
      </c>
      <c r="G6" s="11">
        <v>0.10589999999999999</v>
      </c>
      <c r="H6" s="5">
        <f>E6*G6*D6</f>
        <v>220.57697958984372</v>
      </c>
      <c r="I6" s="6">
        <f t="shared" si="0"/>
        <v>5408.263555765524</v>
      </c>
      <c r="K6" s="7"/>
      <c r="L6" s="7"/>
      <c r="M6" s="7"/>
      <c r="N6" s="7"/>
      <c r="O6" s="7"/>
      <c r="P6" s="8"/>
      <c r="Q6" s="9"/>
      <c r="R6" s="10"/>
      <c r="S6" s="10"/>
    </row>
    <row r="7" spans="1:19">
      <c r="A7" s="3">
        <v>2019</v>
      </c>
      <c r="B7" s="3" t="s">
        <v>14</v>
      </c>
      <c r="C7" s="3"/>
      <c r="D7" s="3">
        <v>6</v>
      </c>
      <c r="E7" s="4">
        <v>1924.875</v>
      </c>
      <c r="F7" s="12">
        <v>45</v>
      </c>
      <c r="G7" s="11">
        <v>0.10589999999999999</v>
      </c>
      <c r="H7" s="5">
        <f>E7*G7*D7</f>
        <v>1223.0655749999999</v>
      </c>
      <c r="I7" s="6">
        <f t="shared" si="0"/>
        <v>29987.993252440338</v>
      </c>
      <c r="K7" s="7"/>
      <c r="L7" s="7"/>
      <c r="M7" s="7"/>
      <c r="N7" s="7"/>
      <c r="O7" s="7"/>
      <c r="P7" s="8"/>
      <c r="Q7" s="9"/>
      <c r="R7" s="10"/>
      <c r="S7" s="10"/>
    </row>
    <row r="8" spans="1:19">
      <c r="A8" s="3">
        <v>2019</v>
      </c>
      <c r="B8" s="3" t="s">
        <v>15</v>
      </c>
      <c r="C8" s="3"/>
      <c r="D8" s="3">
        <v>60</v>
      </c>
      <c r="E8" s="4">
        <v>262.02932942708333</v>
      </c>
      <c r="F8" s="12">
        <v>45</v>
      </c>
      <c r="G8" s="11">
        <v>0.10589999999999999</v>
      </c>
      <c r="H8" s="5">
        <f>E8*G8*D8</f>
        <v>1664.9343591796874</v>
      </c>
      <c r="I8" s="6">
        <f t="shared" si="0"/>
        <v>40822.046952663637</v>
      </c>
      <c r="K8" s="7"/>
      <c r="L8" s="7"/>
      <c r="M8" s="7"/>
      <c r="N8" s="7"/>
      <c r="O8" s="7"/>
      <c r="P8" s="8"/>
      <c r="Q8" s="9"/>
      <c r="R8" s="10"/>
      <c r="S8" s="10"/>
    </row>
    <row r="9" spans="1:19">
      <c r="A9" s="3">
        <v>2019</v>
      </c>
      <c r="B9" s="3" t="s">
        <v>16</v>
      </c>
      <c r="C9" s="3"/>
      <c r="D9" s="3">
        <v>10</v>
      </c>
      <c r="E9" s="4">
        <v>2055.6480041503905</v>
      </c>
      <c r="F9" s="12">
        <v>45</v>
      </c>
      <c r="G9" s="11">
        <v>0.10589999999999999</v>
      </c>
      <c r="H9" s="5">
        <f>E9*G9*D9</f>
        <v>2176.9312363952631</v>
      </c>
      <c r="I9" s="6">
        <f t="shared" si="0"/>
        <v>53375.551207095144</v>
      </c>
      <c r="K9" s="7"/>
      <c r="L9" s="7"/>
      <c r="M9" s="7"/>
      <c r="N9" s="7"/>
      <c r="O9" s="7"/>
      <c r="P9" s="8"/>
      <c r="Q9" s="9"/>
      <c r="R9" s="10"/>
      <c r="S9" s="10"/>
    </row>
    <row r="10" spans="1:19">
      <c r="A10" s="3">
        <v>2019</v>
      </c>
      <c r="B10" s="3" t="s">
        <v>17</v>
      </c>
      <c r="C10" s="3"/>
      <c r="D10" s="3">
        <v>5</v>
      </c>
      <c r="E10" s="4">
        <v>563.68000793457031</v>
      </c>
      <c r="F10" s="12">
        <v>45</v>
      </c>
      <c r="G10" s="11">
        <v>0.10589999999999999</v>
      </c>
      <c r="H10" s="5">
        <f>E10*G10*D10</f>
        <v>298.46856420135498</v>
      </c>
      <c r="I10" s="6">
        <f t="shared" si="0"/>
        <v>7318.0649282323147</v>
      </c>
      <c r="K10" s="7"/>
      <c r="L10" s="7"/>
      <c r="M10" s="7"/>
      <c r="N10" s="7"/>
      <c r="O10" s="7"/>
      <c r="P10" s="8"/>
      <c r="Q10" s="9"/>
      <c r="R10" s="10"/>
      <c r="S10" s="10"/>
    </row>
    <row r="11" spans="1:19">
      <c r="A11" s="3">
        <v>2019</v>
      </c>
      <c r="B11" s="3" t="s">
        <v>18</v>
      </c>
      <c r="C11" s="3"/>
      <c r="D11" s="3">
        <v>21</v>
      </c>
      <c r="E11" s="4">
        <v>610.24000549316406</v>
      </c>
      <c r="F11" s="12">
        <v>45</v>
      </c>
      <c r="G11" s="11">
        <v>0.10589999999999999</v>
      </c>
      <c r="H11" s="5">
        <f>E11*G11*D11</f>
        <v>1357.1127482162474</v>
      </c>
      <c r="I11" s="6">
        <f t="shared" si="0"/>
        <v>33274.65735948753</v>
      </c>
      <c r="K11" s="7"/>
      <c r="L11" s="7"/>
      <c r="M11" s="7"/>
      <c r="N11" s="7"/>
      <c r="O11" s="7"/>
      <c r="P11" s="8"/>
      <c r="Q11" s="9"/>
      <c r="R11" s="10"/>
      <c r="S11" s="10"/>
    </row>
    <row r="12" spans="1:19">
      <c r="A12" s="3">
        <v>2019</v>
      </c>
      <c r="B12" s="3" t="s">
        <v>19</v>
      </c>
      <c r="C12" s="3"/>
      <c r="D12" s="3">
        <v>8</v>
      </c>
      <c r="E12" s="4">
        <v>222.75000286102295</v>
      </c>
      <c r="F12" s="12">
        <v>45</v>
      </c>
      <c r="G12" s="11">
        <v>0.10589999999999999</v>
      </c>
      <c r="H12" s="5">
        <f>E12*G12*D12</f>
        <v>188.71380242385862</v>
      </c>
      <c r="I12" s="6">
        <f t="shared" si="0"/>
        <v>4627.0194741839841</v>
      </c>
      <c r="K12" s="7"/>
      <c r="L12" s="7"/>
      <c r="M12" s="7"/>
      <c r="N12" s="7"/>
      <c r="O12" s="7"/>
      <c r="P12" s="8"/>
      <c r="Q12" s="9"/>
      <c r="R12" s="10"/>
      <c r="S12" s="10"/>
    </row>
    <row r="13" spans="1:19">
      <c r="A13" s="3">
        <v>2019</v>
      </c>
      <c r="B13" s="3" t="s">
        <v>20</v>
      </c>
      <c r="C13" s="3"/>
      <c r="D13" s="3">
        <v>144</v>
      </c>
      <c r="E13" s="4">
        <v>105.58618036905925</v>
      </c>
      <c r="F13" s="12">
        <v>45</v>
      </c>
      <c r="G13" s="11">
        <v>0.10589999999999999</v>
      </c>
      <c r="H13" s="5">
        <f>E13*G13*D13</f>
        <v>1610.1470161560057</v>
      </c>
      <c r="I13" s="6">
        <f t="shared" si="0"/>
        <v>39478.731838170861</v>
      </c>
      <c r="K13" s="7"/>
      <c r="L13" s="7"/>
      <c r="M13" s="7"/>
      <c r="N13" s="7"/>
      <c r="O13" s="7"/>
      <c r="P13" s="8"/>
      <c r="Q13" s="9"/>
      <c r="R13" s="10"/>
      <c r="S13" s="10"/>
    </row>
    <row r="14" spans="1:19">
      <c r="A14" s="3">
        <v>2019</v>
      </c>
      <c r="B14" s="3" t="s">
        <v>21</v>
      </c>
      <c r="C14" s="3"/>
      <c r="D14" s="3">
        <v>6</v>
      </c>
      <c r="E14" s="4">
        <v>385.17500050862628</v>
      </c>
      <c r="F14" s="12">
        <v>30</v>
      </c>
      <c r="G14" s="11">
        <v>0.10589999999999999</v>
      </c>
      <c r="H14" s="5">
        <f>E14*G14*D14</f>
        <v>244.74019532318113</v>
      </c>
      <c r="I14" s="6">
        <f t="shared" si="0"/>
        <v>4797.0158442897873</v>
      </c>
      <c r="K14" s="7"/>
      <c r="L14" s="7"/>
      <c r="M14" s="7"/>
      <c r="N14" s="7"/>
      <c r="O14" s="7"/>
      <c r="P14" s="8"/>
      <c r="Q14" s="9"/>
      <c r="R14" s="10"/>
      <c r="S14" s="10"/>
    </row>
    <row r="15" spans="1:19">
      <c r="A15" s="3">
        <v>2019</v>
      </c>
      <c r="B15" s="3" t="s">
        <v>22</v>
      </c>
      <c r="C15" s="3"/>
      <c r="D15" s="3">
        <v>1</v>
      </c>
      <c r="E15" s="4">
        <v>1543</v>
      </c>
      <c r="F15" s="12">
        <v>18</v>
      </c>
      <c r="G15" s="11">
        <v>0.10589999999999999</v>
      </c>
      <c r="H15" s="5">
        <f>E15*G15*D15</f>
        <v>163.40369999999999</v>
      </c>
      <c r="I15" s="6">
        <f t="shared" si="0"/>
        <v>2247.3749251817071</v>
      </c>
      <c r="K15" s="7"/>
      <c r="L15" s="7"/>
      <c r="M15" s="7"/>
      <c r="N15" s="7"/>
      <c r="O15" s="7"/>
      <c r="P15" s="8"/>
      <c r="Q15" s="9"/>
      <c r="R15" s="10"/>
      <c r="S15" s="10"/>
    </row>
    <row r="16" spans="1:19">
      <c r="A16" s="3">
        <v>2019</v>
      </c>
      <c r="B16" s="3" t="s">
        <v>23</v>
      </c>
      <c r="C16" s="3"/>
      <c r="D16" s="3">
        <v>7</v>
      </c>
      <c r="E16" s="4">
        <v>-881.71428571428567</v>
      </c>
      <c r="F16" s="12">
        <v>18</v>
      </c>
      <c r="G16" s="11">
        <v>0.10589999999999999</v>
      </c>
      <c r="H16" s="5">
        <f>E16*G16*D16</f>
        <v>-653.61479999999995</v>
      </c>
      <c r="I16" s="6">
        <f t="shared" si="0"/>
        <v>-8989.4997007268285</v>
      </c>
      <c r="K16" s="7"/>
      <c r="L16" s="7"/>
      <c r="M16" s="7"/>
      <c r="N16" s="7"/>
      <c r="O16" s="7"/>
      <c r="P16" s="8"/>
      <c r="Q16" s="9"/>
      <c r="R16" s="10"/>
      <c r="S16" s="10"/>
    </row>
    <row r="17" spans="1:19">
      <c r="A17" s="3">
        <v>2019</v>
      </c>
      <c r="B17" s="3" t="s">
        <v>24</v>
      </c>
      <c r="C17" s="3"/>
      <c r="D17" s="3">
        <v>7</v>
      </c>
      <c r="E17" s="4">
        <v>749.28571428571433</v>
      </c>
      <c r="F17" s="12">
        <v>20</v>
      </c>
      <c r="G17" s="11">
        <v>0.10589999999999999</v>
      </c>
      <c r="H17" s="5">
        <f>E17*G17*D17</f>
        <v>555.44550000000004</v>
      </c>
      <c r="I17" s="6">
        <f t="shared" si="0"/>
        <v>8263.626462603137</v>
      </c>
      <c r="K17" s="7"/>
      <c r="L17" s="7"/>
      <c r="M17" s="7"/>
      <c r="N17" s="7"/>
      <c r="O17" s="7"/>
      <c r="P17" s="8"/>
      <c r="Q17" s="9"/>
      <c r="R17" s="10"/>
      <c r="S17" s="10"/>
    </row>
    <row r="18" spans="1:19">
      <c r="A18" s="3">
        <v>2019</v>
      </c>
      <c r="B18" s="3" t="s">
        <v>25</v>
      </c>
      <c r="C18" s="3"/>
      <c r="D18" s="3">
        <v>68</v>
      </c>
      <c r="E18" s="4">
        <v>2619.9365090762867</v>
      </c>
      <c r="F18" s="12">
        <v>15</v>
      </c>
      <c r="G18" s="11">
        <v>0.10589999999999999</v>
      </c>
      <c r="H18" s="5">
        <f>E18*G18*D18</f>
        <v>18866.686789160154</v>
      </c>
      <c r="I18" s="6">
        <f t="shared" si="0"/>
        <v>225229.28219152972</v>
      </c>
      <c r="K18" s="7"/>
      <c r="L18" s="7"/>
      <c r="M18" s="7"/>
      <c r="N18" s="7"/>
      <c r="O18" s="7"/>
      <c r="P18" s="8"/>
      <c r="Q18" s="9"/>
      <c r="R18" s="10"/>
      <c r="S18" s="10"/>
    </row>
    <row r="19" spans="1:19">
      <c r="A19" s="3">
        <v>2019</v>
      </c>
      <c r="B19" s="3" t="s">
        <v>26</v>
      </c>
      <c r="C19" s="3"/>
      <c r="D19" s="3">
        <v>269</v>
      </c>
      <c r="E19" s="4">
        <v>3343.0400390625</v>
      </c>
      <c r="F19" s="12">
        <v>15</v>
      </c>
      <c r="G19" s="11">
        <v>0.10589999999999999</v>
      </c>
      <c r="H19" s="5">
        <f>E19*G19*D19</f>
        <v>95233.515896777331</v>
      </c>
      <c r="I19" s="6">
        <f t="shared" si="0"/>
        <v>1136891.5308611854</v>
      </c>
      <c r="K19" s="7"/>
      <c r="L19" s="7"/>
      <c r="M19" s="7"/>
      <c r="N19" s="7"/>
      <c r="O19" s="7"/>
      <c r="P19" s="8"/>
      <c r="Q19" s="9"/>
      <c r="R19" s="10"/>
      <c r="S19" s="10"/>
    </row>
    <row r="20" spans="1:19">
      <c r="A20" s="3">
        <v>2019</v>
      </c>
      <c r="B20" s="3" t="s">
        <v>27</v>
      </c>
      <c r="C20" s="3"/>
      <c r="D20" s="3">
        <v>155</v>
      </c>
      <c r="E20" s="4">
        <v>3156.5378528225806</v>
      </c>
      <c r="F20" s="12">
        <v>15</v>
      </c>
      <c r="G20" s="11">
        <v>0.10589999999999999</v>
      </c>
      <c r="H20" s="5">
        <f>E20*G20*D20</f>
        <v>51812.990585156243</v>
      </c>
      <c r="I20" s="6">
        <f t="shared" si="0"/>
        <v>618540.11825733527</v>
      </c>
      <c r="K20" s="7"/>
      <c r="L20" s="7"/>
      <c r="M20" s="7"/>
      <c r="N20" s="7"/>
      <c r="O20" s="7"/>
      <c r="P20" s="8"/>
      <c r="Q20" s="9"/>
      <c r="R20" s="10"/>
      <c r="S20" s="10"/>
    </row>
    <row r="21" spans="1:19">
      <c r="A21" s="3">
        <v>2019</v>
      </c>
      <c r="B21" s="3" t="s">
        <v>28</v>
      </c>
      <c r="C21" s="3"/>
      <c r="D21" s="3">
        <v>122</v>
      </c>
      <c r="E21" s="4">
        <v>141.82786885245901</v>
      </c>
      <c r="F21" s="12">
        <v>10</v>
      </c>
      <c r="G21" s="11">
        <v>0.10589999999999999</v>
      </c>
      <c r="H21" s="5">
        <f>E21*G21*D21</f>
        <v>1832.3876999999998</v>
      </c>
      <c r="I21" s="6">
        <f t="shared" si="0"/>
        <v>15630.638756613133</v>
      </c>
      <c r="K21" s="7"/>
      <c r="L21" s="7"/>
      <c r="M21" s="7"/>
      <c r="N21" s="7"/>
      <c r="O21" s="7"/>
      <c r="P21" s="8"/>
      <c r="Q21" s="9"/>
      <c r="R21" s="10"/>
      <c r="S21" s="10"/>
    </row>
    <row r="22" spans="1:19">
      <c r="A22" s="3">
        <v>2019</v>
      </c>
      <c r="B22" s="3" t="s">
        <v>29</v>
      </c>
      <c r="C22" s="3"/>
      <c r="D22" s="3">
        <v>113</v>
      </c>
      <c r="E22" s="4">
        <v>143</v>
      </c>
      <c r="F22" s="12">
        <v>10</v>
      </c>
      <c r="G22" s="11">
        <v>0.10589999999999999</v>
      </c>
      <c r="H22" s="5">
        <f>E22*G22*D22</f>
        <v>1711.2380999999998</v>
      </c>
      <c r="I22" s="6">
        <f t="shared" si="0"/>
        <v>14597.208095018876</v>
      </c>
      <c r="K22" s="7"/>
      <c r="L22" s="7"/>
      <c r="M22" s="7"/>
      <c r="N22" s="7"/>
      <c r="O22" s="7"/>
      <c r="P22" s="8"/>
      <c r="Q22" s="9"/>
      <c r="R22" s="10"/>
      <c r="S22" s="10"/>
    </row>
    <row r="23" spans="1:19">
      <c r="A23" s="3">
        <v>2019</v>
      </c>
      <c r="B23" s="3" t="s">
        <v>30</v>
      </c>
      <c r="C23" s="3"/>
      <c r="D23" s="3">
        <v>98</v>
      </c>
      <c r="E23" s="4">
        <v>191.15306122448979</v>
      </c>
      <c r="F23" s="12">
        <v>10</v>
      </c>
      <c r="G23" s="11">
        <v>0.10589999999999999</v>
      </c>
      <c r="H23" s="5">
        <f>E23*G23*D23</f>
        <v>1983.8246999999999</v>
      </c>
      <c r="I23" s="6">
        <f t="shared" si="0"/>
        <v>16922.427083605955</v>
      </c>
      <c r="K23" s="7"/>
      <c r="L23" s="7"/>
      <c r="M23" s="7"/>
      <c r="N23" s="7"/>
      <c r="O23" s="7"/>
      <c r="P23" s="8"/>
      <c r="Q23" s="9"/>
      <c r="R23" s="10"/>
      <c r="S23" s="10"/>
    </row>
    <row r="24" spans="1:19">
      <c r="A24" s="3">
        <v>2019</v>
      </c>
      <c r="B24" s="3" t="s">
        <v>31</v>
      </c>
      <c r="C24" s="3"/>
      <c r="D24" s="3">
        <v>5</v>
      </c>
      <c r="E24" s="4">
        <v>67.139999389648438</v>
      </c>
      <c r="F24" s="12">
        <v>10</v>
      </c>
      <c r="G24" s="11">
        <v>0.10589999999999999</v>
      </c>
      <c r="H24" s="5">
        <f>E24*G24*D24</f>
        <v>35.550629676818851</v>
      </c>
      <c r="I24" s="6">
        <f t="shared" si="0"/>
        <v>303.25408211836708</v>
      </c>
      <c r="K24" s="7"/>
      <c r="L24" s="7"/>
      <c r="M24" s="7"/>
      <c r="N24" s="7"/>
      <c r="O24" s="7"/>
      <c r="P24" s="8"/>
      <c r="Q24" s="9"/>
      <c r="R24" s="10"/>
      <c r="S24" s="10"/>
    </row>
    <row r="25" spans="1:19">
      <c r="A25" s="3">
        <v>2019</v>
      </c>
      <c r="B25" s="3" t="s">
        <v>32</v>
      </c>
      <c r="C25" s="3"/>
      <c r="D25" s="3">
        <v>1</v>
      </c>
      <c r="E25" s="4">
        <v>19.399999618530273</v>
      </c>
      <c r="F25" s="12">
        <v>10</v>
      </c>
      <c r="G25" s="11">
        <v>0.10589999999999999</v>
      </c>
      <c r="H25" s="5">
        <f>E25*G25*D25</f>
        <v>2.0544599596023558</v>
      </c>
      <c r="I25" s="6">
        <f t="shared" si="0"/>
        <v>17.52496017544237</v>
      </c>
      <c r="K25" s="7"/>
      <c r="L25" s="7"/>
      <c r="M25" s="7"/>
      <c r="N25" s="7"/>
      <c r="O25" s="7"/>
      <c r="P25" s="8"/>
      <c r="Q25" s="9"/>
      <c r="R25" s="10"/>
      <c r="S25" s="10"/>
    </row>
    <row r="26" spans="1:19">
      <c r="A26" s="3">
        <v>2019</v>
      </c>
      <c r="B26" s="3" t="s">
        <v>33</v>
      </c>
      <c r="C26" s="3"/>
      <c r="D26" s="3">
        <v>16</v>
      </c>
      <c r="E26" s="4">
        <v>923.1300048828125</v>
      </c>
      <c r="F26" s="12">
        <v>45</v>
      </c>
      <c r="G26" s="11">
        <v>0.10589999999999999</v>
      </c>
      <c r="H26" s="5">
        <f>E26*G26*D26</f>
        <v>1564.1514802734373</v>
      </c>
      <c r="I26" s="6">
        <f t="shared" si="0"/>
        <v>38350.980515688549</v>
      </c>
      <c r="K26" s="7"/>
      <c r="L26" s="7"/>
      <c r="M26" s="7"/>
      <c r="N26" s="7"/>
      <c r="O26" s="7"/>
      <c r="P26" s="8"/>
      <c r="Q26" s="9"/>
      <c r="R26" s="10"/>
      <c r="S26" s="10"/>
    </row>
    <row r="27" spans="1:19">
      <c r="A27" s="3">
        <v>2019</v>
      </c>
      <c r="B27" s="3" t="s">
        <v>34</v>
      </c>
      <c r="C27" s="3"/>
      <c r="D27" s="3">
        <v>10</v>
      </c>
      <c r="E27" s="4">
        <v>773.64000358581541</v>
      </c>
      <c r="F27" s="12">
        <v>45</v>
      </c>
      <c r="G27" s="11">
        <v>0.10589999999999999</v>
      </c>
      <c r="H27" s="5">
        <f>E27*G27*D27</f>
        <v>819.28476379737845</v>
      </c>
      <c r="I27" s="6">
        <f t="shared" si="0"/>
        <v>20087.807612918026</v>
      </c>
      <c r="K27" s="7"/>
      <c r="L27" s="7"/>
      <c r="M27" s="7"/>
      <c r="N27" s="7"/>
      <c r="O27" s="7"/>
      <c r="P27" s="8"/>
      <c r="Q27" s="9"/>
      <c r="R27" s="10"/>
      <c r="S27" s="10"/>
    </row>
    <row r="28" spans="1:19">
      <c r="A28" s="3">
        <v>2019</v>
      </c>
      <c r="B28" s="3" t="s">
        <v>35</v>
      </c>
      <c r="C28" s="3"/>
      <c r="D28" s="3">
        <v>49</v>
      </c>
      <c r="E28" s="4">
        <v>569.70122419084817</v>
      </c>
      <c r="F28" s="12">
        <v>25</v>
      </c>
      <c r="G28" s="11">
        <v>0.10589999999999999</v>
      </c>
      <c r="H28" s="5">
        <f>E28*G28*D28</f>
        <v>2956.23662244873</v>
      </c>
      <c r="I28" s="6">
        <f t="shared" si="0"/>
        <v>51477.384917064606</v>
      </c>
      <c r="K28" s="7"/>
      <c r="L28" s="7"/>
      <c r="M28" s="7"/>
      <c r="N28" s="7"/>
      <c r="O28" s="7"/>
      <c r="P28" s="8"/>
      <c r="Q28" s="9"/>
      <c r="R28" s="10"/>
      <c r="S28" s="10"/>
    </row>
    <row r="29" spans="1:19">
      <c r="A29" s="3">
        <v>2019</v>
      </c>
      <c r="B29" s="3" t="s">
        <v>36</v>
      </c>
      <c r="C29" s="3"/>
      <c r="D29" s="3">
        <v>92</v>
      </c>
      <c r="E29" s="4">
        <v>464.371302065642</v>
      </c>
      <c r="F29" s="12">
        <v>45</v>
      </c>
      <c r="G29" s="11">
        <v>0.10589999999999999</v>
      </c>
      <c r="H29" s="5">
        <f>E29*G29*D29</f>
        <v>4524.2767217651362</v>
      </c>
      <c r="I29" s="6">
        <f t="shared" si="0"/>
        <v>110929.44039772014</v>
      </c>
      <c r="K29" s="7"/>
      <c r="L29" s="7"/>
      <c r="M29" s="7"/>
      <c r="N29" s="7"/>
      <c r="O29" s="7"/>
      <c r="P29" s="8"/>
      <c r="Q29" s="9"/>
      <c r="R29" s="10"/>
      <c r="S29" s="10"/>
    </row>
    <row r="30" spans="1:19">
      <c r="A30" s="3">
        <v>2019</v>
      </c>
      <c r="B30" s="3" t="s">
        <v>37</v>
      </c>
      <c r="C30" s="3"/>
      <c r="D30" s="3">
        <v>37</v>
      </c>
      <c r="E30" s="4">
        <v>600.64216490049625</v>
      </c>
      <c r="F30" s="12">
        <v>25</v>
      </c>
      <c r="G30" s="11">
        <v>0.10589999999999999</v>
      </c>
      <c r="H30" s="5">
        <f>E30*G30*D30</f>
        <v>2353.4961947296142</v>
      </c>
      <c r="I30" s="6">
        <f t="shared" si="0"/>
        <v>40981.776829687566</v>
      </c>
      <c r="K30" s="7"/>
      <c r="L30" s="7"/>
      <c r="M30" s="7"/>
      <c r="N30" s="7"/>
      <c r="O30" s="7"/>
      <c r="P30" s="8"/>
      <c r="Q30" s="9"/>
      <c r="R30" s="10"/>
      <c r="S30" s="10"/>
    </row>
    <row r="31" spans="1:19">
      <c r="A31" s="3">
        <v>2019</v>
      </c>
      <c r="B31" s="3" t="s">
        <v>38</v>
      </c>
      <c r="C31" s="3"/>
      <c r="D31" s="3">
        <v>33</v>
      </c>
      <c r="E31" s="4">
        <v>966.14151532722246</v>
      </c>
      <c r="F31" s="12">
        <v>45</v>
      </c>
      <c r="G31" s="11">
        <v>0.10589999999999999</v>
      </c>
      <c r="H31" s="5">
        <f>E31*G31*D31</f>
        <v>3376.374753614044</v>
      </c>
      <c r="I31" s="6">
        <f t="shared" si="0"/>
        <v>82784.362015166582</v>
      </c>
      <c r="K31" s="7"/>
      <c r="L31" s="7"/>
      <c r="M31" s="7"/>
      <c r="N31" s="7"/>
      <c r="O31" s="7"/>
      <c r="P31" s="8"/>
      <c r="Q31" s="9"/>
      <c r="R31" s="10"/>
      <c r="S31" s="10"/>
    </row>
    <row r="32" spans="1:19">
      <c r="A32" s="3">
        <v>2019</v>
      </c>
      <c r="B32" s="3" t="s">
        <v>39</v>
      </c>
      <c r="C32" s="3"/>
      <c r="D32" s="3">
        <v>19</v>
      </c>
      <c r="E32" s="4">
        <v>242.99999919690583</v>
      </c>
      <c r="F32" s="12">
        <v>25</v>
      </c>
      <c r="G32" s="11">
        <v>0.10589999999999999</v>
      </c>
      <c r="H32" s="5">
        <f>E32*G32*D32</f>
        <v>488.94029838409415</v>
      </c>
      <c r="I32" s="6">
        <f t="shared" si="0"/>
        <v>8513.9896279797704</v>
      </c>
      <c r="K32" s="7"/>
      <c r="L32" s="7"/>
      <c r="M32" s="7"/>
      <c r="N32" s="7"/>
      <c r="O32" s="7"/>
      <c r="P32" s="8"/>
      <c r="Q32" s="9"/>
      <c r="R32" s="10"/>
      <c r="S32" s="10"/>
    </row>
    <row r="33" spans="1:19">
      <c r="A33" s="3">
        <v>2019</v>
      </c>
      <c r="B33" s="3" t="s">
        <v>40</v>
      </c>
      <c r="C33" s="3"/>
      <c r="D33" s="3">
        <v>4</v>
      </c>
      <c r="E33" s="4">
        <v>203.27999877929688</v>
      </c>
      <c r="F33" s="12">
        <v>45</v>
      </c>
      <c r="G33" s="11">
        <v>0.10589999999999999</v>
      </c>
      <c r="H33" s="5">
        <f>E33*G33*D33</f>
        <v>86.109407482910157</v>
      </c>
      <c r="I33" s="6">
        <f t="shared" si="0"/>
        <v>2111.2918091649713</v>
      </c>
      <c r="K33" s="7"/>
      <c r="L33" s="7"/>
      <c r="M33" s="7"/>
      <c r="N33" s="7"/>
      <c r="O33" s="7"/>
      <c r="P33" s="8"/>
      <c r="Q33" s="9"/>
      <c r="R33" s="10"/>
      <c r="S33" s="10"/>
    </row>
    <row r="34" spans="1:19">
      <c r="A34" s="3">
        <v>2019</v>
      </c>
      <c r="B34" s="3" t="s">
        <v>41</v>
      </c>
      <c r="C34" s="3"/>
      <c r="D34" s="3">
        <v>69</v>
      </c>
      <c r="E34" s="4">
        <v>248.63912825653517</v>
      </c>
      <c r="F34" s="12">
        <v>12</v>
      </c>
      <c r="G34" s="11">
        <v>0.10589999999999999</v>
      </c>
      <c r="H34" s="5">
        <f>E34*G34*D34</f>
        <v>1816.8309740833281</v>
      </c>
      <c r="I34" s="6">
        <f t="shared" si="0"/>
        <v>18084.742771662688</v>
      </c>
      <c r="K34" s="7"/>
      <c r="L34" s="7"/>
      <c r="M34" s="7"/>
      <c r="N34" s="7"/>
      <c r="O34" s="7"/>
      <c r="P34" s="8"/>
      <c r="Q34" s="9"/>
      <c r="R34" s="10"/>
      <c r="S34" s="10"/>
    </row>
    <row r="35" spans="1:19">
      <c r="A35" s="3">
        <v>2019</v>
      </c>
      <c r="B35" s="3" t="s">
        <v>42</v>
      </c>
      <c r="C35" s="3"/>
      <c r="D35" s="3">
        <v>82</v>
      </c>
      <c r="E35" s="4">
        <v>289.63207189048211</v>
      </c>
      <c r="F35" s="12">
        <v>12</v>
      </c>
      <c r="G35" s="11">
        <v>0.10589999999999999</v>
      </c>
      <c r="H35" s="5">
        <f>E35*G35*D35</f>
        <v>2515.1069858825686</v>
      </c>
      <c r="I35" s="6">
        <f t="shared" si="0"/>
        <v>25035.384981724757</v>
      </c>
      <c r="K35" s="7"/>
      <c r="L35" s="7"/>
      <c r="M35" s="7"/>
      <c r="N35" s="7"/>
      <c r="O35" s="7"/>
      <c r="P35" s="8"/>
      <c r="Q35" s="9"/>
      <c r="R35" s="10"/>
      <c r="S35" s="10"/>
    </row>
    <row r="36" spans="1:19">
      <c r="A36" s="3">
        <v>2019</v>
      </c>
      <c r="B36" s="3" t="s">
        <v>43</v>
      </c>
      <c r="C36" s="3"/>
      <c r="D36" s="3">
        <v>11</v>
      </c>
      <c r="E36" s="4">
        <v>95.383634740656078</v>
      </c>
      <c r="F36" s="12">
        <v>12</v>
      </c>
      <c r="G36" s="11">
        <v>0.10589999999999999</v>
      </c>
      <c r="H36" s="5">
        <f>E36*G36*D36</f>
        <v>111.11239610939026</v>
      </c>
      <c r="I36" s="6">
        <f t="shared" si="0"/>
        <v>1106.0132346077312</v>
      </c>
      <c r="K36" s="7"/>
      <c r="L36" s="7"/>
      <c r="M36" s="7"/>
      <c r="N36" s="7"/>
      <c r="O36" s="7"/>
      <c r="P36" s="8"/>
      <c r="Q36" s="9"/>
      <c r="R36" s="10"/>
      <c r="S36" s="10"/>
    </row>
    <row r="37" spans="1:19">
      <c r="A37" s="3">
        <v>2019</v>
      </c>
      <c r="B37" s="3" t="s">
        <v>44</v>
      </c>
      <c r="C37" s="3"/>
      <c r="D37" s="3">
        <v>28</v>
      </c>
      <c r="E37" s="4">
        <v>115.00071511949811</v>
      </c>
      <c r="F37" s="12">
        <v>12</v>
      </c>
      <c r="G37" s="11">
        <v>0.10589999999999999</v>
      </c>
      <c r="H37" s="5">
        <f>E37*G37*D37</f>
        <v>341.00012047233577</v>
      </c>
      <c r="I37" s="6">
        <f t="shared" si="0"/>
        <v>3394.3165609886491</v>
      </c>
      <c r="K37" s="7"/>
      <c r="L37" s="7"/>
      <c r="M37" s="7"/>
      <c r="N37" s="7"/>
      <c r="O37" s="7"/>
      <c r="P37" s="8"/>
      <c r="Q37" s="9"/>
      <c r="R37" s="10"/>
      <c r="S37" s="10"/>
    </row>
    <row r="38" spans="1:19" ht="29.1">
      <c r="A38" s="3">
        <v>2019</v>
      </c>
      <c r="B38" s="3" t="s">
        <v>45</v>
      </c>
      <c r="C38" s="3"/>
      <c r="D38" s="3">
        <v>1</v>
      </c>
      <c r="E38" s="4">
        <v>8615</v>
      </c>
      <c r="F38" s="12">
        <v>41</v>
      </c>
      <c r="G38" s="11">
        <v>0.10589999999999999</v>
      </c>
      <c r="H38" s="5">
        <f>E38*G38*D38</f>
        <v>912.32849999999996</v>
      </c>
      <c r="I38" s="6">
        <f t="shared" si="0"/>
        <v>21359.799750553204</v>
      </c>
      <c r="K38" s="7"/>
      <c r="L38" s="7"/>
      <c r="M38" s="7"/>
      <c r="N38" s="7"/>
      <c r="O38" s="7"/>
      <c r="P38" s="8"/>
      <c r="Q38" s="9"/>
      <c r="R38" s="10"/>
      <c r="S38" s="10"/>
    </row>
    <row r="39" spans="1:19">
      <c r="A39" s="3">
        <v>2019</v>
      </c>
      <c r="B39" s="3" t="s">
        <v>46</v>
      </c>
      <c r="C39" s="3"/>
      <c r="D39" s="3">
        <v>81</v>
      </c>
      <c r="E39" s="4">
        <v>20</v>
      </c>
      <c r="F39" s="12">
        <v>15</v>
      </c>
      <c r="G39" s="11">
        <v>0.10589999999999999</v>
      </c>
      <c r="H39" s="5">
        <f>E39*G39*D39</f>
        <v>171.55799999999999</v>
      </c>
      <c r="I39" s="6">
        <f t="shared" si="0"/>
        <v>2048.04826761713</v>
      </c>
      <c r="K39" s="7"/>
      <c r="L39" s="7"/>
      <c r="M39" s="7"/>
      <c r="N39" s="7"/>
      <c r="O39" s="7"/>
      <c r="P39" s="8"/>
      <c r="Q39" s="9"/>
      <c r="R39" s="10"/>
      <c r="S39" s="10"/>
    </row>
    <row r="40" spans="1:19">
      <c r="A40" s="3">
        <v>2019</v>
      </c>
      <c r="B40" s="3" t="s">
        <v>47</v>
      </c>
      <c r="C40" s="3"/>
      <c r="D40" s="3">
        <v>38</v>
      </c>
      <c r="E40" s="4">
        <v>20</v>
      </c>
      <c r="F40" s="12">
        <v>15</v>
      </c>
      <c r="G40" s="11">
        <v>0.10589999999999999</v>
      </c>
      <c r="H40" s="5">
        <f>E40*G40*D40</f>
        <v>80.483999999999995</v>
      </c>
      <c r="I40" s="6">
        <f t="shared" si="0"/>
        <v>960.81276752408576</v>
      </c>
      <c r="K40" s="7"/>
      <c r="L40" s="7"/>
      <c r="M40" s="7"/>
      <c r="N40" s="7"/>
      <c r="O40" s="7"/>
      <c r="P40" s="8"/>
      <c r="Q40" s="9"/>
      <c r="R40" s="10"/>
      <c r="S40" s="10"/>
    </row>
    <row r="41" spans="1:19">
      <c r="A41" s="3">
        <v>2019</v>
      </c>
      <c r="B41" s="3" t="s">
        <v>48</v>
      </c>
      <c r="C41" s="3"/>
      <c r="D41" s="3">
        <v>19</v>
      </c>
      <c r="E41" s="4">
        <v>503</v>
      </c>
      <c r="F41" s="12">
        <v>15</v>
      </c>
      <c r="G41" s="11">
        <v>0.10589999999999999</v>
      </c>
      <c r="H41" s="5">
        <f>E41*G41*D41</f>
        <v>1012.0862999999999</v>
      </c>
      <c r="I41" s="6">
        <f t="shared" si="0"/>
        <v>12082.220551615377</v>
      </c>
      <c r="K41" s="7"/>
      <c r="L41" s="7"/>
      <c r="M41" s="7"/>
      <c r="N41" s="7"/>
      <c r="O41" s="7"/>
      <c r="P41" s="8"/>
      <c r="Q41" s="9"/>
      <c r="R41" s="10"/>
      <c r="S41" s="10"/>
    </row>
    <row r="42" spans="1:19">
      <c r="A42" s="3">
        <v>2019</v>
      </c>
      <c r="B42" s="3" t="s">
        <v>49</v>
      </c>
      <c r="C42" s="3"/>
      <c r="D42" s="3">
        <v>15</v>
      </c>
      <c r="E42" s="4">
        <v>503</v>
      </c>
      <c r="F42" s="12">
        <v>15</v>
      </c>
      <c r="G42" s="11">
        <v>0.10589999999999999</v>
      </c>
      <c r="H42" s="5">
        <f>E42*G42*D42</f>
        <v>799.01549999999997</v>
      </c>
      <c r="I42" s="6">
        <f t="shared" si="0"/>
        <v>9538.5951723279304</v>
      </c>
      <c r="K42" s="7"/>
      <c r="L42" s="7"/>
      <c r="M42" s="7"/>
      <c r="N42" s="7"/>
      <c r="O42" s="7"/>
      <c r="P42" s="8"/>
      <c r="Q42" s="9"/>
      <c r="R42" s="10"/>
      <c r="S42" s="10"/>
    </row>
    <row r="43" spans="1:19">
      <c r="A43" s="3">
        <v>2019</v>
      </c>
      <c r="B43" s="3" t="s">
        <v>50</v>
      </c>
      <c r="C43" s="3"/>
      <c r="D43" s="3">
        <v>110</v>
      </c>
      <c r="E43" s="4">
        <v>176.25600019801746</v>
      </c>
      <c r="F43" s="12">
        <v>25</v>
      </c>
      <c r="G43" s="11">
        <v>0.10589999999999999</v>
      </c>
      <c r="H43" s="5">
        <f>E43*G43*D43</f>
        <v>2053.2061463067053</v>
      </c>
      <c r="I43" s="6">
        <f t="shared" si="0"/>
        <v>35752.781866278419</v>
      </c>
      <c r="K43" s="7"/>
      <c r="L43" s="7"/>
      <c r="M43" s="7"/>
      <c r="N43" s="7"/>
      <c r="O43" s="7"/>
      <c r="P43" s="8"/>
      <c r="Q43" s="9"/>
      <c r="R43" s="10"/>
      <c r="S43" s="10"/>
    </row>
    <row r="44" spans="1:19">
      <c r="A44" s="3">
        <v>2019</v>
      </c>
      <c r="B44" s="3" t="s">
        <v>51</v>
      </c>
      <c r="C44" s="3"/>
      <c r="D44" s="3">
        <v>57</v>
      </c>
      <c r="E44" s="4">
        <v>374.44736556002971</v>
      </c>
      <c r="F44" s="12">
        <v>20</v>
      </c>
      <c r="G44" s="11">
        <v>0.10589999999999999</v>
      </c>
      <c r="H44" s="5">
        <f>E44*G44*D44</f>
        <v>2260.2766327300069</v>
      </c>
      <c r="I44" s="6">
        <f t="shared" si="0"/>
        <v>33627.208781115689</v>
      </c>
      <c r="K44" s="7"/>
      <c r="L44" s="7"/>
      <c r="M44" s="7"/>
      <c r="N44" s="7"/>
      <c r="O44" s="7"/>
      <c r="P44" s="8"/>
      <c r="Q44" s="9"/>
      <c r="R44" s="10"/>
      <c r="S44" s="10"/>
    </row>
    <row r="45" spans="1:19">
      <c r="A45" s="3">
        <v>2019</v>
      </c>
      <c r="B45" s="3" t="s">
        <v>52</v>
      </c>
      <c r="C45" s="3"/>
      <c r="D45" s="3">
        <v>3</v>
      </c>
      <c r="E45" s="4">
        <v>235</v>
      </c>
      <c r="F45" s="12">
        <v>3</v>
      </c>
      <c r="G45" s="11">
        <v>0.10589999999999999</v>
      </c>
      <c r="H45" s="5">
        <f>E45*G45*D45</f>
        <v>74.659499999999994</v>
      </c>
      <c r="I45" s="6">
        <f t="shared" si="0"/>
        <v>211.18270945075943</v>
      </c>
      <c r="K45" s="7"/>
      <c r="L45" s="7"/>
      <c r="M45" s="7"/>
      <c r="N45" s="7"/>
      <c r="O45" s="7"/>
      <c r="P45" s="8"/>
      <c r="Q45" s="9"/>
      <c r="R45" s="10"/>
      <c r="S45" s="10"/>
    </row>
    <row r="46" spans="1:19">
      <c r="A46" s="3">
        <v>2019</v>
      </c>
      <c r="B46" s="3" t="s">
        <v>53</v>
      </c>
      <c r="C46" s="3"/>
      <c r="D46" s="3">
        <v>2</v>
      </c>
      <c r="E46" s="4">
        <v>235</v>
      </c>
      <c r="F46" s="12">
        <v>3</v>
      </c>
      <c r="G46" s="11">
        <v>0.10589999999999999</v>
      </c>
      <c r="H46" s="5">
        <f>E46*G46*D46</f>
        <v>49.772999999999996</v>
      </c>
      <c r="I46" s="6">
        <f t="shared" si="0"/>
        <v>140.78847296717296</v>
      </c>
      <c r="K46" s="7"/>
      <c r="L46" s="7"/>
      <c r="M46" s="7"/>
      <c r="N46" s="7"/>
      <c r="O46" s="7"/>
      <c r="P46" s="8"/>
      <c r="Q46" s="9"/>
      <c r="R46" s="10"/>
      <c r="S46" s="10"/>
    </row>
    <row r="47" spans="1:19">
      <c r="A47" s="3">
        <v>2019</v>
      </c>
      <c r="B47" s="3" t="s">
        <v>54</v>
      </c>
      <c r="C47" s="3"/>
      <c r="D47" s="3">
        <v>172</v>
      </c>
      <c r="E47" s="4">
        <v>317.29651162790697</v>
      </c>
      <c r="F47" s="12">
        <v>30</v>
      </c>
      <c r="G47" s="11">
        <v>0.10589999999999999</v>
      </c>
      <c r="H47" s="5">
        <f>E47*G47*D47</f>
        <v>5779.4925000000003</v>
      </c>
      <c r="I47" s="6">
        <f t="shared" si="0"/>
        <v>113280.60377595043</v>
      </c>
      <c r="K47" s="7"/>
      <c r="L47" s="7"/>
      <c r="M47" s="7"/>
      <c r="N47" s="7"/>
      <c r="O47" s="7"/>
      <c r="P47" s="8"/>
      <c r="Q47" s="9"/>
      <c r="R47" s="10"/>
      <c r="S47" s="10"/>
    </row>
    <row r="48" spans="1:19">
      <c r="A48" s="3">
        <v>2019</v>
      </c>
      <c r="B48" s="13" t="s">
        <v>55</v>
      </c>
      <c r="C48" s="3"/>
      <c r="D48" s="3">
        <v>105</v>
      </c>
      <c r="E48" s="4">
        <v>1381.1057198660715</v>
      </c>
      <c r="F48" s="13">
        <v>15</v>
      </c>
      <c r="G48" s="11">
        <v>0.10589999999999999</v>
      </c>
      <c r="H48" s="5">
        <f>E48*G48*D48</f>
        <v>15357.205052050782</v>
      </c>
      <c r="I48" s="6">
        <f t="shared" si="0"/>
        <v>183333.31702569188</v>
      </c>
      <c r="K48" s="20"/>
      <c r="L48" s="7"/>
      <c r="M48" s="7"/>
      <c r="N48" s="7"/>
      <c r="O48" s="20"/>
      <c r="P48" s="8"/>
      <c r="Q48" s="9"/>
      <c r="R48" s="10"/>
      <c r="S48" s="10"/>
    </row>
    <row r="49" spans="1:19">
      <c r="A49" s="3">
        <v>2019</v>
      </c>
      <c r="B49" s="13" t="s">
        <v>56</v>
      </c>
      <c r="C49" s="3"/>
      <c r="D49" s="3">
        <v>7</v>
      </c>
      <c r="E49" s="4">
        <v>6167.6614118303569</v>
      </c>
      <c r="F49" s="13">
        <v>15</v>
      </c>
      <c r="G49" s="11">
        <v>0.10589999999999999</v>
      </c>
      <c r="H49" s="5">
        <f>E49*G49*D49</f>
        <v>4572.0874045898436</v>
      </c>
      <c r="I49" s="6">
        <f t="shared" si="0"/>
        <v>54581.28264706007</v>
      </c>
      <c r="K49" s="20"/>
      <c r="L49" s="7"/>
      <c r="M49" s="7"/>
      <c r="N49" s="7"/>
      <c r="O49" s="20"/>
      <c r="P49" s="8"/>
      <c r="Q49" s="9"/>
      <c r="R49" s="10"/>
      <c r="S49" s="10"/>
    </row>
    <row r="50" spans="1:19">
      <c r="A50" s="3">
        <v>2019</v>
      </c>
      <c r="B50" s="13" t="s">
        <v>57</v>
      </c>
      <c r="C50" s="3"/>
      <c r="D50" s="3">
        <v>2</v>
      </c>
      <c r="E50" s="4">
        <v>4561.5</v>
      </c>
      <c r="F50" s="13">
        <v>15</v>
      </c>
      <c r="G50" s="11">
        <v>0.10589999999999999</v>
      </c>
      <c r="H50" s="5">
        <f>E50*G50*D50</f>
        <v>966.12569999999994</v>
      </c>
      <c r="I50" s="6">
        <f t="shared" si="0"/>
        <v>11533.545892266098</v>
      </c>
      <c r="K50" s="20"/>
      <c r="L50" s="7"/>
      <c r="M50" s="7"/>
      <c r="N50" s="7"/>
      <c r="O50" s="20"/>
      <c r="P50" s="8"/>
      <c r="Q50" s="9"/>
      <c r="R50" s="10"/>
      <c r="S50" s="10"/>
    </row>
    <row r="51" spans="1:19">
      <c r="A51" s="3">
        <v>2019</v>
      </c>
      <c r="B51" s="3" t="s">
        <v>58</v>
      </c>
      <c r="C51" s="3"/>
      <c r="D51" s="3">
        <v>28</v>
      </c>
      <c r="E51" s="4">
        <v>49</v>
      </c>
      <c r="F51" s="12">
        <v>15</v>
      </c>
      <c r="G51" s="11">
        <v>0.10589999999999999</v>
      </c>
      <c r="H51" s="5">
        <f>E51*G51*D51</f>
        <v>145.29480000000001</v>
      </c>
      <c r="I51" s="6">
        <f t="shared" si="0"/>
        <v>1734.519890846113</v>
      </c>
      <c r="K51" s="7"/>
      <c r="L51" s="7"/>
      <c r="M51" s="7"/>
      <c r="N51" s="7"/>
      <c r="O51" s="7"/>
      <c r="P51" s="8"/>
      <c r="Q51" s="9"/>
      <c r="R51" s="10"/>
      <c r="S51" s="10"/>
    </row>
    <row r="52" spans="1:19">
      <c r="A52" s="3">
        <v>2019</v>
      </c>
      <c r="B52" s="3" t="s">
        <v>59</v>
      </c>
      <c r="C52" s="3"/>
      <c r="D52" s="3">
        <v>3</v>
      </c>
      <c r="E52" s="4">
        <v>49</v>
      </c>
      <c r="F52" s="12">
        <v>15</v>
      </c>
      <c r="G52" s="11">
        <v>0.10589999999999999</v>
      </c>
      <c r="H52" s="5">
        <f>E52*G52*D52</f>
        <v>15.567299999999999</v>
      </c>
      <c r="I52" s="6">
        <f t="shared" si="0"/>
        <v>185.84141687636924</v>
      </c>
      <c r="K52" s="7"/>
      <c r="L52" s="7"/>
      <c r="M52" s="7"/>
      <c r="N52" s="7"/>
      <c r="O52" s="7"/>
      <c r="P52" s="8"/>
      <c r="Q52" s="9"/>
      <c r="R52" s="10"/>
      <c r="S52" s="10"/>
    </row>
    <row r="53" spans="1:19">
      <c r="A53" s="3">
        <v>2019</v>
      </c>
      <c r="B53" s="3" t="s">
        <v>60</v>
      </c>
      <c r="C53" s="3"/>
      <c r="D53" s="3">
        <v>1</v>
      </c>
      <c r="E53" s="4">
        <v>502</v>
      </c>
      <c r="F53" s="12">
        <v>11</v>
      </c>
      <c r="G53" s="11">
        <v>0.10589999999999999</v>
      </c>
      <c r="H53" s="5">
        <f>E53*G53*D53</f>
        <v>53.161799999999999</v>
      </c>
      <c r="I53" s="6">
        <f t="shared" si="0"/>
        <v>491.88615259039727</v>
      </c>
      <c r="K53" s="7"/>
      <c r="L53" s="7"/>
      <c r="M53" s="7"/>
      <c r="N53" s="7"/>
      <c r="O53" s="7"/>
      <c r="P53" s="8"/>
      <c r="Q53" s="9"/>
      <c r="R53" s="10"/>
      <c r="S53" s="10"/>
    </row>
    <row r="54" spans="1:19">
      <c r="A54" s="3">
        <v>2019</v>
      </c>
      <c r="B54" s="3" t="s">
        <v>61</v>
      </c>
      <c r="C54" s="3"/>
      <c r="D54" s="3">
        <v>1</v>
      </c>
      <c r="E54" s="4">
        <v>502</v>
      </c>
      <c r="F54" s="12">
        <v>11</v>
      </c>
      <c r="G54" s="11">
        <v>0.10589999999999999</v>
      </c>
      <c r="H54" s="5">
        <f>E54*G54*D54</f>
        <v>53.161799999999999</v>
      </c>
      <c r="I54" s="6">
        <f t="shared" si="0"/>
        <v>491.88615259039727</v>
      </c>
      <c r="K54" s="7"/>
      <c r="L54" s="7"/>
      <c r="M54" s="7"/>
      <c r="N54" s="7"/>
      <c r="O54" s="7"/>
      <c r="P54" s="8"/>
      <c r="Q54" s="9"/>
      <c r="R54" s="10"/>
      <c r="S54" s="10"/>
    </row>
    <row r="55" spans="1:19">
      <c r="A55" s="3">
        <v>2019</v>
      </c>
      <c r="B55" s="3" t="s">
        <v>62</v>
      </c>
      <c r="C55" s="3"/>
      <c r="D55" s="3">
        <v>183</v>
      </c>
      <c r="E55" s="4">
        <v>385.35803956412229</v>
      </c>
      <c r="F55" s="12">
        <v>45</v>
      </c>
      <c r="G55" s="11">
        <v>0.10589999999999999</v>
      </c>
      <c r="H55" s="5">
        <f>E55*G55*D55</f>
        <v>7468.123199340821</v>
      </c>
      <c r="I55" s="6">
        <f t="shared" si="0"/>
        <v>183108.76594676924</v>
      </c>
      <c r="K55" s="7"/>
      <c r="L55" s="7"/>
      <c r="M55" s="7"/>
      <c r="N55" s="7"/>
      <c r="O55" s="7"/>
      <c r="P55" s="8"/>
      <c r="Q55" s="9"/>
      <c r="R55" s="10"/>
      <c r="S55" s="10"/>
    </row>
    <row r="56" spans="1:19">
      <c r="A56" s="3">
        <v>2019</v>
      </c>
      <c r="B56" s="3" t="s">
        <v>63</v>
      </c>
      <c r="C56" s="3"/>
      <c r="D56" s="3">
        <v>1</v>
      </c>
      <c r="E56" s="4">
        <v>68.699996948242188</v>
      </c>
      <c r="F56" s="12">
        <v>25</v>
      </c>
      <c r="G56" s="11">
        <v>0.10589999999999999</v>
      </c>
      <c r="H56" s="5">
        <f>E56*G56*D56</f>
        <v>7.2753296768188473</v>
      </c>
      <c r="I56" s="6">
        <f t="shared" si="0"/>
        <v>126.68639016518449</v>
      </c>
      <c r="K56" s="7"/>
      <c r="L56" s="7"/>
      <c r="M56" s="7"/>
      <c r="N56" s="7"/>
      <c r="O56" s="7"/>
      <c r="P56" s="8"/>
      <c r="Q56" s="9"/>
      <c r="R56" s="10"/>
      <c r="S56" s="10"/>
    </row>
    <row r="57" spans="1:19">
      <c r="A57" s="3">
        <v>2019</v>
      </c>
      <c r="B57" s="3" t="s">
        <v>64</v>
      </c>
      <c r="C57" s="3"/>
      <c r="D57" s="3">
        <v>20</v>
      </c>
      <c r="E57" s="4">
        <v>1252.7049922943115</v>
      </c>
      <c r="F57" s="12">
        <v>45</v>
      </c>
      <c r="G57" s="11">
        <v>0.10589999999999999</v>
      </c>
      <c r="H57" s="5">
        <f>E57*G57*D57</f>
        <v>2653.2291736793518</v>
      </c>
      <c r="I57" s="6">
        <f t="shared" si="0"/>
        <v>65053.763415321591</v>
      </c>
      <c r="K57" s="7"/>
      <c r="L57" s="7"/>
      <c r="M57" s="7"/>
      <c r="N57" s="7"/>
      <c r="O57" s="7"/>
      <c r="P57" s="8"/>
      <c r="Q57" s="9"/>
      <c r="R57" s="10"/>
      <c r="S57" s="10"/>
    </row>
    <row r="58" spans="1:19">
      <c r="A58" s="3">
        <v>2019</v>
      </c>
      <c r="B58" s="3" t="s">
        <v>65</v>
      </c>
      <c r="C58" s="3"/>
      <c r="D58" s="3">
        <v>104</v>
      </c>
      <c r="E58" s="4">
        <v>713.43767841045678</v>
      </c>
      <c r="F58" s="12">
        <v>45</v>
      </c>
      <c r="G58" s="11">
        <v>0.10589999999999999</v>
      </c>
      <c r="H58" s="5">
        <f>E58*G58*D58</f>
        <v>7857.5172149414057</v>
      </c>
      <c r="I58" s="6">
        <f t="shared" si="0"/>
        <v>192656.20588053646</v>
      </c>
      <c r="K58" s="7"/>
      <c r="L58" s="7"/>
      <c r="M58" s="7"/>
      <c r="N58" s="7"/>
      <c r="O58" s="7"/>
      <c r="P58" s="8"/>
      <c r="Q58" s="9"/>
      <c r="R58" s="10"/>
      <c r="S58" s="10"/>
    </row>
    <row r="59" spans="1:19">
      <c r="A59" s="3">
        <v>2019</v>
      </c>
      <c r="B59" s="3" t="s">
        <v>66</v>
      </c>
      <c r="C59" s="3"/>
      <c r="D59" s="3">
        <v>1</v>
      </c>
      <c r="E59" s="4">
        <v>137.17999267578125</v>
      </c>
      <c r="F59" s="12">
        <v>25</v>
      </c>
      <c r="G59" s="11">
        <v>0.10589999999999999</v>
      </c>
      <c r="H59" s="5">
        <f>E59*G59*D59</f>
        <v>14.527361224365233</v>
      </c>
      <c r="I59" s="6">
        <f t="shared" si="0"/>
        <v>252.96708656441717</v>
      </c>
      <c r="K59" s="7"/>
      <c r="L59" s="7"/>
      <c r="M59" s="7"/>
      <c r="N59" s="7"/>
      <c r="O59" s="7"/>
      <c r="P59" s="8"/>
      <c r="Q59" s="9"/>
      <c r="R59" s="10"/>
      <c r="S59" s="10"/>
    </row>
    <row r="60" spans="1:19">
      <c r="A60" s="3">
        <v>2019</v>
      </c>
      <c r="B60" s="3" t="s">
        <v>67</v>
      </c>
      <c r="C60" s="3"/>
      <c r="D60" s="3">
        <v>13</v>
      </c>
      <c r="E60" s="4">
        <v>781.51076214130103</v>
      </c>
      <c r="F60" s="12">
        <v>25</v>
      </c>
      <c r="G60" s="11">
        <v>0.10589999999999999</v>
      </c>
      <c r="H60" s="5">
        <f>E60*G60*D60</f>
        <v>1075.9058662399291</v>
      </c>
      <c r="I60" s="6">
        <f t="shared" si="0"/>
        <v>18734.907750748287</v>
      </c>
      <c r="K60" s="7"/>
      <c r="L60" s="7"/>
      <c r="M60" s="7"/>
      <c r="N60" s="7"/>
      <c r="O60" s="7"/>
      <c r="P60" s="8"/>
      <c r="Q60" s="9"/>
      <c r="R60" s="10"/>
      <c r="S60" s="10"/>
    </row>
    <row r="61" spans="1:19">
      <c r="A61" s="3">
        <v>2019</v>
      </c>
      <c r="B61" s="3" t="s">
        <v>68</v>
      </c>
      <c r="C61" s="3"/>
      <c r="D61" s="3">
        <v>4</v>
      </c>
      <c r="E61" s="4">
        <v>1607.4899749755859</v>
      </c>
      <c r="F61" s="12">
        <v>45</v>
      </c>
      <c r="G61" s="11">
        <v>0.10589999999999999</v>
      </c>
      <c r="H61" s="5">
        <f>E61*G61*D61</f>
        <v>680.93275339965817</v>
      </c>
      <c r="I61" s="6">
        <f t="shared" si="0"/>
        <v>16695.594440481716</v>
      </c>
      <c r="K61" s="7"/>
      <c r="L61" s="7"/>
      <c r="M61" s="7"/>
      <c r="N61" s="7"/>
      <c r="O61" s="7"/>
      <c r="P61" s="8"/>
      <c r="Q61" s="9"/>
      <c r="R61" s="10"/>
      <c r="S61" s="10"/>
    </row>
    <row r="62" spans="1:19">
      <c r="H62" s="21"/>
    </row>
  </sheetData>
  <pageMargins left="0.7" right="0.7" top="0.75" bottom="0.75" header="0.3" footer="0.3"/>
  <pageSetup orientation="portrait" horizontalDpi="90" verticalDpi="9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B43D01B5C61746B0B19C44B436F8B1" ma:contentTypeVersion="44" ma:contentTypeDescription="" ma:contentTypeScope="" ma:versionID="57ab773e223a776e2a930d982615b04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2020-07-08T07:00:00+00:00</OpenedDate>
    <SignificantOrder xmlns="dc463f71-b30c-4ab2-9473-d307f9d35888">false</SignificantOrder>
    <Date1 xmlns="dc463f71-b30c-4ab2-9473-d307f9d35888">2022-03-30T07:00:00+00:00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Energy;Avista Corporation</CaseCompanyNames>
    <Nickname xmlns="http://schemas.microsoft.com/sharepoint/v3" xsi:nil="true"/>
    <DocketNumber xmlns="dc463f71-b30c-4ab2-9473-d307f9d35888">200629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898C575-7739-4086-B576-A4028B0F53D6}"/>
</file>

<file path=customXml/itemProps2.xml><?xml version="1.0" encoding="utf-8"?>
<ds:datastoreItem xmlns:ds="http://schemas.openxmlformats.org/officeDocument/2006/customXml" ds:itemID="{43D49419-5482-4372-A622-11E912559242}"/>
</file>

<file path=customXml/itemProps3.xml><?xml version="1.0" encoding="utf-8"?>
<ds:datastoreItem xmlns:ds="http://schemas.openxmlformats.org/officeDocument/2006/customXml" ds:itemID="{F7414A95-0069-4DAC-B6A9-064AAD8E3BC6}"/>
</file>

<file path=customXml/itemProps4.xml><?xml version="1.0" encoding="utf-8"?>
<ds:datastoreItem xmlns:ds="http://schemas.openxmlformats.org/officeDocument/2006/customXml" ds:itemID="{922F1493-BE75-4067-A245-0E39DD642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Puget Sound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Henson</dc:creator>
  <cp:keywords/>
  <dc:description/>
  <cp:lastModifiedBy>Sieg, Sandra</cp:lastModifiedBy>
  <cp:revision/>
  <dcterms:created xsi:type="dcterms:W3CDTF">2022-01-11T21:57:56Z</dcterms:created>
  <dcterms:modified xsi:type="dcterms:W3CDTF">2022-01-25T23:07:59Z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0x0101006E56B4D1795A2E4DB2F0B01679ED314A00A3B43D01B5C61746B0B19C44B436F8B1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