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sset Management\2024 GRC\Initial Filing Exhibits &amp; Workbooks\Hard Copy Exhibits &amp; Workbook\"/>
    </mc:Choice>
  </mc:AlternateContent>
  <bookViews>
    <workbookView xWindow="0" yWindow="0" windowWidth="28800" windowHeight="11880"/>
  </bookViews>
  <sheets>
    <sheet name="MAC-3 Prod O&amp;M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www1" localSheetId="0" hidden="1">{#N/A,#N/A,FALSE,"schA"}</definedName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localSheetId="0" hidden="1">[2]ConsolidatingPL!#REF!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www1" localSheetId="0" hidden="1">{#N/A,#N/A,FALSE,"schA"}</definedName>
    <definedName name="__www1" hidden="1">{#N/A,#N/A,FALSE,"schA"}</definedName>
    <definedName name="_1__123Graph_ABUDG6_D_ESCRPR" hidden="1">[1]Quant!$D$71:$O$71</definedName>
    <definedName name="_2__123Graph_ABUDG6_Dtons_inv" localSheetId="0" hidden="1">[3]Quant!#REF!</definedName>
    <definedName name="_2__123Graph_ABUDG6_Dtons_inv" hidden="1">[3]Quant!#REF!</definedName>
    <definedName name="_3__123Graph_ABUDG6_Dtons_inv" localSheetId="0" hidden="1">[4]Quant!#REF!</definedName>
    <definedName name="_3__123Graph_ABUDG6_Dtons_inv" hidden="1">[4]Quant!#REF!</definedName>
    <definedName name="_3__123Graph_BBUDG6_D_ESCRPR" hidden="1">[1]Quant!$D$72:$O$72</definedName>
    <definedName name="_4__123Graph_ABUDG6_Dtons_inv" localSheetId="0" hidden="1">'[5]Area D 2011'!#REF!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localSheetId="0" hidden="1">'[6]2012 Area AB BudgetSummary'!#REF!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localSheetId="0" hidden="1">'[5]Area D 2011'!#REF!</definedName>
    <definedName name="_7__123Graph_CBUDG6_D_ESCRPR" hidden="1">'[5]Area D 2011'!#REF!</definedName>
    <definedName name="_7__123Graph_DBUDG6_D_ESCRPR" localSheetId="0" hidden="1">'[6]2012 Area AB BudgetSummary'!#REF!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localSheetId="0" hidden="1">'[5]Area D 2011'!#REF!</definedName>
    <definedName name="_8__123Graph_DBUDG6_D_ESCRPR" hidden="1">'[5]Area D 2011'!#REF!</definedName>
    <definedName name="_8__123Graph_XBUDG6_Dtons_inv" hidden="1">[1]Quant!$D$5:$O$5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_Regression_Int" hidden="1">1</definedName>
    <definedName name="_six6" localSheetId="0" hidden="1">{#N/A,#N/A,FALSE,"CRPT";#N/A,#N/A,FALSE,"TREND";#N/A,#N/A,FALSE,"%Curve"}</definedName>
    <definedName name="_six6" hidden="1">{#N/A,#N/A,FALSE,"CRPT";#N/A,#N/A,FALSE,"TREND";#N/A,#N/A,FALSE,"%Curve"}</definedName>
    <definedName name="_www1" localSheetId="0" hidden="1">{#N/A,#N/A,FALSE,"schA"}</definedName>
    <definedName name="_www1" hidden="1">{#N/A,#N/A,FALSE,"schA"}</definedName>
    <definedName name="a" localSheetId="0" hidden="1">{#N/A,#N/A,FALSE,"Coversheet";#N/A,#N/A,FALSE,"QA"}</definedName>
    <definedName name="a" hidden="1">{#N/A,#N/A,FALSE,"Coversheet";#N/A,#N/A,FALSE,"QA"}</definedName>
    <definedName name="aaa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L" localSheetId="0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0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0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gary" localSheetId="0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hidden="1">{#N/A,#N/A,FALSE,"Coversheet";#N/A,#N/A,FALSE,"QA"}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NOYT" localSheetId="0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_xlnm.Print_Area" localSheetId="0">'MAC-3 Prod O&amp;M Summary'!$A$1:$H$26</definedName>
    <definedName name="qqq" localSheetId="0" hidden="1">{#N/A,#N/A,FALSE,"schA"}</definedName>
    <definedName name="qqq" hidden="1">{#N/A,#N/A,FALSE,"schA"}</definedName>
    <definedName name="rec_weco_gl_contract_aug99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0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0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u" localSheetId="0" hidden="1">{#N/A,#N/A,FALSE,"Coversheet";#N/A,#N/A,FALSE,"QA"}</definedName>
    <definedName name="u" hidden="1">{#N/A,#N/A,FALSE,"Coversheet";#N/A,#N/A,FALSE,"QA"}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hidden="1">{#N/A,#N/A,FALSE,"Coversheet";#N/A,#N/A,FALSE,"QA"}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0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0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0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0" hidden="1">{#N/A,#N/A,FALSE,"Cost Adjustment "}</definedName>
    <definedName name="wrn.Cost._.Adjustment." hidden="1">{#N/A,#N/A,FALSE,"Cost Adjustment 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0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0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0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0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localSheetId="0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0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emi._.Annual._.Cost._.Adj." localSheetId="0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0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test." localSheetId="0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0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z" localSheetId="0" hidden="1">{#N/A,#N/A,FALSE,"Coversheet";#N/A,#N/A,FALSE,"QA"}</definedName>
    <definedName name="z" hidden="1">{#N/A,#N/A,FALSE,"Coversheet";#N/A,#N/A,FALSE,"QA"}</definedName>
    <definedName name="zzz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0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0" i="1"/>
  <c r="E31" i="1"/>
  <c r="E32" i="1"/>
  <c r="G5" i="1"/>
  <c r="D28" i="1"/>
  <c r="E26" i="1"/>
  <c r="G25" i="1"/>
  <c r="G24" i="1"/>
  <c r="D32" i="1"/>
  <c r="G23" i="1"/>
  <c r="G22" i="1"/>
  <c r="G21" i="1"/>
  <c r="G20" i="1"/>
  <c r="G19" i="1"/>
  <c r="G18" i="1"/>
  <c r="G17" i="1"/>
  <c r="G16" i="1"/>
  <c r="G15" i="1"/>
  <c r="G14" i="1"/>
  <c r="D31" i="1"/>
  <c r="C31" i="1"/>
  <c r="G12" i="1"/>
  <c r="G11" i="1"/>
  <c r="D30" i="1"/>
  <c r="G10" i="1"/>
  <c r="G9" i="1"/>
  <c r="G8" i="1"/>
  <c r="G7" i="1"/>
  <c r="G6" i="1"/>
  <c r="F26" i="1"/>
  <c r="D29" i="1"/>
  <c r="C29" i="1"/>
  <c r="E33" i="1" l="1"/>
  <c r="D33" i="1"/>
  <c r="C30" i="1"/>
  <c r="C32" i="1"/>
  <c r="G13" i="1"/>
  <c r="G26" i="1" s="1"/>
  <c r="C26" i="1"/>
  <c r="D26" i="1"/>
  <c r="C33" i="1" l="1"/>
</calcChain>
</file>

<file path=xl/sharedStrings.xml><?xml version="1.0" encoding="utf-8"?>
<sst xmlns="http://schemas.openxmlformats.org/spreadsheetml/2006/main" count="42" uniqueCount="39">
  <si>
    <t>2024 GRC</t>
  </si>
  <si>
    <t>2022 GRC</t>
  </si>
  <si>
    <t>Resources</t>
  </si>
  <si>
    <t>Rate Year Jan - Dec'25</t>
  </si>
  <si>
    <t>Rate Year Jan - Dec'26</t>
  </si>
  <si>
    <t xml:space="preserve">Rate Year  Jan -Dec 2024 </t>
  </si>
  <si>
    <t>2024 RY Escalated to 2025 $$</t>
  </si>
  <si>
    <r>
      <t>2024GRC 2025RY</t>
    </r>
    <r>
      <rPr>
        <b/>
        <sz val="10"/>
        <color rgb="FFFF0000"/>
        <rFont val="Arial"/>
        <family val="2"/>
      </rPr>
      <t xml:space="preserve"> vs.</t>
    </r>
    <r>
      <rPr>
        <b/>
        <sz val="1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2022GRC 2024RY</t>
    </r>
  </si>
  <si>
    <t>Colstrip 1&amp;2</t>
  </si>
  <si>
    <t>Colstrip 3&amp;4</t>
  </si>
  <si>
    <t>Upper/Lower Baker</t>
  </si>
  <si>
    <t>Baker License</t>
  </si>
  <si>
    <t>Snoqualmie 1/2</t>
  </si>
  <si>
    <t>Snoqualmie License</t>
  </si>
  <si>
    <t>Electron</t>
  </si>
  <si>
    <t>Hopkins Ridge</t>
  </si>
  <si>
    <t>Wild Horse</t>
  </si>
  <si>
    <t>Lower Snake River</t>
  </si>
  <si>
    <t>Crystal Mountain</t>
  </si>
  <si>
    <t>Encogen</t>
  </si>
  <si>
    <t>Ferndale</t>
  </si>
  <si>
    <t>Freddie 1</t>
  </si>
  <si>
    <t>Frederickson 1/2</t>
  </si>
  <si>
    <t>Fredonia 1-4</t>
  </si>
  <si>
    <t>Goldendale</t>
  </si>
  <si>
    <t>Mint Farm</t>
  </si>
  <si>
    <t>Sumas</t>
  </si>
  <si>
    <t>Whitehorn 2/3</t>
  </si>
  <si>
    <t>Sys Control &amp; Dispatch</t>
  </si>
  <si>
    <t>Undistrib/Other Including Incentive Clearing, Compliance</t>
  </si>
  <si>
    <t>Glacier Battery</t>
  </si>
  <si>
    <t>Prod. O&amp;M incl. Benefits/Taxes</t>
  </si>
  <si>
    <t>Hydro</t>
  </si>
  <si>
    <t>Wind</t>
  </si>
  <si>
    <t>Thermal CT</t>
  </si>
  <si>
    <t>Other</t>
  </si>
  <si>
    <t>Colstrip O&amp;M has been excluded from the Production O&amp;M calculation and is now handled  via a separate Colstrip Tracker mechanism.</t>
  </si>
  <si>
    <t>less: major maint.</t>
  </si>
  <si>
    <t>Thermal CT less Maj Mnt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</si>
</sst>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9"/>
      <color theme="1"/>
      <name val="Calibri"/>
      <family val="2"/>
      <scheme val="minor"/>
    </font>
    <font>
      <sz val="1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sz val="10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/>
    <xf numFmtId="0" fontId="3" fillId="2" borderId="1" xfId="2" applyFont="1" applyFill="1" applyBorder="1" applyAlignment="1">
      <alignment horizontal="center" wrapText="1"/>
    </xf>
    <xf numFmtId="0" fontId="3" fillId="3" borderId="0" xfId="2" applyFont="1" applyFill="1" applyBorder="1" applyAlignment="1">
      <alignment horizontal="center" wrapText="1"/>
    </xf>
    <xf numFmtId="0" fontId="4" fillId="0" borderId="0" xfId="1" applyFont="1" applyAlignment="1">
      <alignment horizontal="left" vertical="top" wrapText="1"/>
    </xf>
    <xf numFmtId="0" fontId="1" fillId="0" borderId="2" xfId="1" applyBorder="1" applyAlignment="1">
      <alignment horizontal="right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right" vertical="center"/>
    </xf>
    <xf numFmtId="164" fontId="7" fillId="0" borderId="0" xfId="3" applyNumberFormat="1" applyFont="1" applyFill="1" applyBorder="1" applyAlignment="1">
      <alignment horizontal="left" vertical="center" wrapText="1"/>
    </xf>
    <xf numFmtId="0" fontId="1" fillId="4" borderId="0" xfId="1" applyFont="1" applyFill="1" applyBorder="1" applyAlignment="1">
      <alignment horizontal="right" vertical="center"/>
    </xf>
    <xf numFmtId="164" fontId="1" fillId="0" borderId="11" xfId="3" applyNumberFormat="1" applyFill="1" applyBorder="1" applyAlignment="1">
      <alignment vertical="center"/>
    </xf>
    <xf numFmtId="164" fontId="1" fillId="0" borderId="0" xfId="3" applyNumberFormat="1" applyFill="1" applyBorder="1" applyAlignment="1">
      <alignment vertical="center"/>
    </xf>
    <xf numFmtId="0" fontId="1" fillId="4" borderId="0" xfId="1" applyFill="1" applyAlignment="1">
      <alignment horizontal="right" vertical="center"/>
    </xf>
    <xf numFmtId="0" fontId="1" fillId="4" borderId="0" xfId="1" applyFill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4" borderId="0" xfId="1" applyFont="1" applyFill="1" applyBorder="1" applyAlignment="1">
      <alignment horizontal="right" vertical="center" wrapText="1"/>
    </xf>
    <xf numFmtId="0" fontId="1" fillId="0" borderId="12" xfId="1" applyFont="1" applyFill="1" applyBorder="1" applyAlignment="1">
      <alignment horizontal="right" vertical="center"/>
    </xf>
    <xf numFmtId="164" fontId="1" fillId="0" borderId="13" xfId="3" applyNumberFormat="1" applyFill="1" applyBorder="1" applyAlignment="1">
      <alignment vertical="center"/>
    </xf>
    <xf numFmtId="0" fontId="3" fillId="0" borderId="0" xfId="4" applyFont="1" applyFill="1" applyAlignment="1">
      <alignment horizontal="right"/>
    </xf>
    <xf numFmtId="164" fontId="1" fillId="0" borderId="14" xfId="3" applyNumberFormat="1" applyFill="1" applyBorder="1"/>
    <xf numFmtId="164" fontId="1" fillId="0" borderId="15" xfId="3" applyNumberFormat="1" applyFill="1" applyBorder="1"/>
    <xf numFmtId="164" fontId="1" fillId="0" borderId="6" xfId="3" applyNumberFormat="1" applyFill="1" applyBorder="1"/>
    <xf numFmtId="164" fontId="1" fillId="0" borderId="6" xfId="3" applyNumberFormat="1" applyFill="1" applyBorder="1" applyAlignment="1">
      <alignment vertical="center"/>
    </xf>
    <xf numFmtId="0" fontId="8" fillId="0" borderId="0" xfId="1" applyFont="1"/>
    <xf numFmtId="164" fontId="8" fillId="0" borderId="0" xfId="1" applyNumberFormat="1" applyFont="1"/>
    <xf numFmtId="0" fontId="1" fillId="0" borderId="0" xfId="1" applyFont="1"/>
    <xf numFmtId="164" fontId="1" fillId="0" borderId="0" xfId="1" applyNumberFormat="1" applyFont="1"/>
    <xf numFmtId="164" fontId="1" fillId="0" borderId="16" xfId="1" applyNumberFormat="1" applyFont="1" applyBorder="1"/>
    <xf numFmtId="164" fontId="7" fillId="0" borderId="5" xfId="3" applyNumberFormat="1" applyFont="1" applyFill="1" applyBorder="1" applyAlignment="1">
      <alignment horizontal="left" vertical="center" wrapText="1"/>
    </xf>
    <xf numFmtId="164" fontId="7" fillId="0" borderId="6" xfId="3" applyNumberFormat="1" applyFont="1" applyFill="1" applyBorder="1" applyAlignment="1">
      <alignment horizontal="left" vertical="center" wrapText="1"/>
    </xf>
    <xf numFmtId="164" fontId="7" fillId="0" borderId="7" xfId="3" applyNumberFormat="1" applyFont="1" applyFill="1" applyBorder="1" applyAlignment="1">
      <alignment horizontal="left" vertical="center" wrapText="1"/>
    </xf>
    <xf numFmtId="164" fontId="7" fillId="0" borderId="8" xfId="3" applyNumberFormat="1" applyFont="1" applyFill="1" applyBorder="1" applyAlignment="1">
      <alignment horizontal="left" vertical="center" wrapText="1"/>
    </xf>
    <xf numFmtId="164" fontId="7" fillId="0" borderId="9" xfId="3" applyNumberFormat="1" applyFont="1" applyFill="1" applyBorder="1" applyAlignment="1">
      <alignment horizontal="left" vertical="center" wrapText="1"/>
    </xf>
    <xf numFmtId="164" fontId="7" fillId="0" borderId="10" xfId="3" applyNumberFormat="1" applyFont="1" applyFill="1" applyBorder="1" applyAlignment="1">
      <alignment horizontal="left" vertical="center" wrapText="1"/>
    </xf>
    <xf numFmtId="164" fontId="1" fillId="0" borderId="0" xfId="1" applyNumberFormat="1"/>
    <xf numFmtId="0" fontId="1" fillId="0" borderId="0" xfId="1" applyAlignment="1">
      <alignment horizontal="right"/>
    </xf>
    <xf numFmtId="164" fontId="1" fillId="0" borderId="17" xfId="1" applyNumberFormat="1" applyBorder="1"/>
  </cellXfs>
  <cellStyles count="5">
    <cellStyle name="Comma 10 2" xfId="3"/>
    <cellStyle name="Normal" xfId="0" builtinId="0"/>
    <cellStyle name="Normal - Style1 2 2 2" xfId="1"/>
    <cellStyle name="Normal 154" xfId="4"/>
    <cellStyle name="Normal 15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7"/>
  <sheetViews>
    <sheetView tabSelected="1" zoomScale="90" zoomScaleNormal="90" workbookViewId="0">
      <pane xSplit="2" ySplit="2" topLeftCell="C6" activePane="bottomRight" state="frozen"/>
      <selection pane="topRight" activeCell="F1" sqref="F1"/>
      <selection pane="bottomLeft" activeCell="A3" sqref="A3"/>
      <selection pane="bottomRight" activeCell="L32" sqref="L32"/>
    </sheetView>
  </sheetViews>
  <sheetFormatPr defaultColWidth="9.33203125" defaultRowHeight="12.75" x14ac:dyDescent="0.2"/>
  <cols>
    <col min="1" max="1" width="25.83203125" style="2" customWidth="1"/>
    <col min="2" max="2" width="23.1640625" style="2" customWidth="1"/>
    <col min="3" max="3" width="16.83203125" style="2" customWidth="1"/>
    <col min="4" max="5" width="16" style="2" customWidth="1"/>
    <col min="6" max="6" width="15.5" style="2" customWidth="1"/>
    <col min="7" max="7" width="17.1640625" style="2" customWidth="1"/>
    <col min="8" max="8" width="2.5" style="2" customWidth="1"/>
    <col min="9" max="16384" width="9.33203125" style="2"/>
  </cols>
  <sheetData>
    <row r="1" spans="1:8" ht="29.25" customHeight="1" thickBot="1" x14ac:dyDescent="0.3">
      <c r="A1" s="1"/>
      <c r="C1" s="3" t="s">
        <v>0</v>
      </c>
      <c r="D1" s="3" t="s">
        <v>0</v>
      </c>
      <c r="E1" s="4" t="s">
        <v>1</v>
      </c>
      <c r="F1" s="4" t="s">
        <v>1</v>
      </c>
    </row>
    <row r="2" spans="1:8" ht="54.75" customHeight="1" thickBot="1" x14ac:dyDescent="0.25">
      <c r="A2" s="5"/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9"/>
    </row>
    <row r="3" spans="1:8" ht="12.75" customHeight="1" x14ac:dyDescent="0.2">
      <c r="B3" s="10" t="s">
        <v>8</v>
      </c>
      <c r="C3" s="31" t="s">
        <v>36</v>
      </c>
      <c r="D3" s="32"/>
      <c r="E3" s="32"/>
      <c r="F3" s="32"/>
      <c r="G3" s="33"/>
      <c r="H3" s="11"/>
    </row>
    <row r="4" spans="1:8" ht="23.25" customHeight="1" thickBot="1" x14ac:dyDescent="0.25">
      <c r="B4" s="12" t="s">
        <v>9</v>
      </c>
      <c r="C4" s="34"/>
      <c r="D4" s="35"/>
      <c r="E4" s="35"/>
      <c r="F4" s="35"/>
      <c r="G4" s="36"/>
      <c r="H4" s="11"/>
    </row>
    <row r="5" spans="1:8" x14ac:dyDescent="0.2">
      <c r="B5" s="12" t="s">
        <v>10</v>
      </c>
      <c r="C5" s="13">
        <v>11092167.123427771</v>
      </c>
      <c r="D5" s="13">
        <v>12371255.183160324</v>
      </c>
      <c r="E5" s="13">
        <v>10983031.693277512</v>
      </c>
      <c r="F5" s="13">
        <v>11617618.158538066</v>
      </c>
      <c r="G5" s="13">
        <f>C5-F5</f>
        <v>-525451.03511029482</v>
      </c>
      <c r="H5" s="14"/>
    </row>
    <row r="6" spans="1:8" x14ac:dyDescent="0.2">
      <c r="B6" s="12" t="s">
        <v>11</v>
      </c>
      <c r="C6" s="13">
        <v>3218538.4845609996</v>
      </c>
      <c r="D6" s="13">
        <v>3746618.7359199994</v>
      </c>
      <c r="E6" s="13">
        <v>3128638.8222019719</v>
      </c>
      <c r="F6" s="13">
        <v>3240104.7537566856</v>
      </c>
      <c r="G6" s="13">
        <f t="shared" ref="G6:G24" si="0">C6-F6</f>
        <v>-21566.269195686094</v>
      </c>
      <c r="H6" s="14"/>
    </row>
    <row r="7" spans="1:8" x14ac:dyDescent="0.2">
      <c r="B7" s="12" t="s">
        <v>12</v>
      </c>
      <c r="C7" s="13">
        <v>4293268.0123660862</v>
      </c>
      <c r="D7" s="13">
        <v>6010039.4003178077</v>
      </c>
      <c r="E7" s="13">
        <v>4651430.1937515326</v>
      </c>
      <c r="F7" s="13">
        <v>4911581.907703097</v>
      </c>
      <c r="G7" s="13">
        <f t="shared" si="0"/>
        <v>-618313.89533701073</v>
      </c>
      <c r="H7" s="14"/>
    </row>
    <row r="8" spans="1:8" x14ac:dyDescent="0.2">
      <c r="B8" s="12" t="s">
        <v>13</v>
      </c>
      <c r="C8" s="13">
        <v>280372.9125792</v>
      </c>
      <c r="D8" s="13">
        <v>288562.8398592</v>
      </c>
      <c r="E8" s="13">
        <v>304021.43912758306</v>
      </c>
      <c r="F8" s="13">
        <v>318697.38394058833</v>
      </c>
      <c r="G8" s="13">
        <f t="shared" si="0"/>
        <v>-38324.471361388336</v>
      </c>
      <c r="H8" s="14"/>
    </row>
    <row r="9" spans="1:8" x14ac:dyDescent="0.2">
      <c r="B9" s="12" t="s">
        <v>14</v>
      </c>
      <c r="C9" s="13">
        <v>0</v>
      </c>
      <c r="D9" s="13">
        <v>0</v>
      </c>
      <c r="E9" s="13">
        <v>0</v>
      </c>
      <c r="F9" s="13">
        <v>0</v>
      </c>
      <c r="G9" s="13">
        <f t="shared" si="0"/>
        <v>0</v>
      </c>
      <c r="H9" s="14"/>
    </row>
    <row r="10" spans="1:8" x14ac:dyDescent="0.2">
      <c r="B10" s="12" t="s">
        <v>15</v>
      </c>
      <c r="C10" s="13">
        <v>8236747.8289448051</v>
      </c>
      <c r="D10" s="13">
        <v>7948895.1045223894</v>
      </c>
      <c r="E10" s="13">
        <v>7362665.1516087856</v>
      </c>
      <c r="F10" s="13">
        <v>7581874.3307090877</v>
      </c>
      <c r="G10" s="13">
        <f t="shared" si="0"/>
        <v>654873.49823571742</v>
      </c>
      <c r="H10" s="14"/>
    </row>
    <row r="11" spans="1:8" x14ac:dyDescent="0.2">
      <c r="B11" s="12" t="s">
        <v>16</v>
      </c>
      <c r="C11" s="13">
        <v>12718479.604249815</v>
      </c>
      <c r="D11" s="13">
        <v>12962759.952511305</v>
      </c>
      <c r="E11" s="13">
        <v>11549765.377402794</v>
      </c>
      <c r="F11" s="13">
        <v>11886110.633091107</v>
      </c>
      <c r="G11" s="13">
        <f t="shared" si="0"/>
        <v>832368.97115870751</v>
      </c>
      <c r="H11" s="14"/>
    </row>
    <row r="12" spans="1:8" x14ac:dyDescent="0.2">
      <c r="B12" s="15" t="s">
        <v>17</v>
      </c>
      <c r="C12" s="13">
        <v>13610833.657950303</v>
      </c>
      <c r="D12" s="13">
        <v>13363850.345875455</v>
      </c>
      <c r="E12" s="13">
        <v>12413257.487876128</v>
      </c>
      <c r="F12" s="13">
        <v>12758667.624145895</v>
      </c>
      <c r="G12" s="13">
        <f t="shared" si="0"/>
        <v>852166.03380440734</v>
      </c>
      <c r="H12" s="14"/>
    </row>
    <row r="13" spans="1:8" x14ac:dyDescent="0.2">
      <c r="B13" s="16" t="s">
        <v>18</v>
      </c>
      <c r="C13" s="13">
        <v>245887.99313253927</v>
      </c>
      <c r="D13" s="13">
        <v>224388.34857353193</v>
      </c>
      <c r="E13" s="13">
        <v>86663.270705563205</v>
      </c>
      <c r="F13" s="13">
        <v>90239.219654952627</v>
      </c>
      <c r="G13" s="13">
        <f t="shared" si="0"/>
        <v>155648.77347758663</v>
      </c>
      <c r="H13" s="14"/>
    </row>
    <row r="14" spans="1:8" x14ac:dyDescent="0.2">
      <c r="B14" s="12" t="s">
        <v>19</v>
      </c>
      <c r="C14" s="13">
        <v>8145934.0208454039</v>
      </c>
      <c r="D14" s="13">
        <v>8331064.4385895338</v>
      </c>
      <c r="E14" s="13">
        <v>6713166.3966096668</v>
      </c>
      <c r="F14" s="13">
        <v>7033776.7768114042</v>
      </c>
      <c r="G14" s="13">
        <f t="shared" si="0"/>
        <v>1112157.2440339997</v>
      </c>
      <c r="H14" s="14"/>
    </row>
    <row r="15" spans="1:8" x14ac:dyDescent="0.2">
      <c r="B15" s="12" t="s">
        <v>20</v>
      </c>
      <c r="C15" s="13">
        <v>9126744.7659745533</v>
      </c>
      <c r="D15" s="13">
        <v>9698053.0183875058</v>
      </c>
      <c r="E15" s="13">
        <v>8084920.3800000008</v>
      </c>
      <c r="F15" s="13">
        <v>8287043.3895000005</v>
      </c>
      <c r="G15" s="13">
        <f t="shared" si="0"/>
        <v>839701.37647455279</v>
      </c>
      <c r="H15" s="14"/>
    </row>
    <row r="16" spans="1:8" x14ac:dyDescent="0.2">
      <c r="B16" s="12" t="s">
        <v>21</v>
      </c>
      <c r="C16" s="13">
        <v>4532404.4875970008</v>
      </c>
      <c r="D16" s="13">
        <v>4622730.1756276656</v>
      </c>
      <c r="E16" s="13">
        <v>4740771.4000000004</v>
      </c>
      <c r="F16" s="13">
        <v>4859290.6849999996</v>
      </c>
      <c r="G16" s="13">
        <f t="shared" si="0"/>
        <v>-326886.19740299881</v>
      </c>
      <c r="H16" s="14"/>
    </row>
    <row r="17" spans="1:8" x14ac:dyDescent="0.2">
      <c r="B17" s="12" t="s">
        <v>22</v>
      </c>
      <c r="C17" s="13">
        <v>1706505.1596296912</v>
      </c>
      <c r="D17" s="13">
        <v>2037324.0870118386</v>
      </c>
      <c r="E17" s="13">
        <v>2066274.5687709688</v>
      </c>
      <c r="F17" s="13">
        <v>2166573.9535587826</v>
      </c>
      <c r="G17" s="13">
        <f t="shared" si="0"/>
        <v>-460068.79392909142</v>
      </c>
      <c r="H17" s="14"/>
    </row>
    <row r="18" spans="1:8" x14ac:dyDescent="0.2">
      <c r="B18" s="12" t="s">
        <v>23</v>
      </c>
      <c r="C18" s="13">
        <v>5124725.0724767279</v>
      </c>
      <c r="D18" s="13">
        <v>5658613.673616969</v>
      </c>
      <c r="E18" s="13">
        <v>3543757.0990021727</v>
      </c>
      <c r="F18" s="13">
        <v>3698215.3893823246</v>
      </c>
      <c r="G18" s="13">
        <f t="shared" si="0"/>
        <v>1426509.6830944032</v>
      </c>
      <c r="H18" s="14"/>
    </row>
    <row r="19" spans="1:8" x14ac:dyDescent="0.2">
      <c r="B19" s="12" t="s">
        <v>24</v>
      </c>
      <c r="C19" s="13">
        <v>10734920.352349667</v>
      </c>
      <c r="D19" s="13">
        <v>11425030.45629487</v>
      </c>
      <c r="E19" s="13">
        <v>10352464.283671392</v>
      </c>
      <c r="F19" s="13">
        <v>10804147.176538771</v>
      </c>
      <c r="G19" s="13">
        <f t="shared" si="0"/>
        <v>-69226.82418910414</v>
      </c>
      <c r="H19" s="14"/>
    </row>
    <row r="20" spans="1:8" x14ac:dyDescent="0.2">
      <c r="B20" s="12" t="s">
        <v>25</v>
      </c>
      <c r="C20" s="13">
        <v>9283666.406675864</v>
      </c>
      <c r="D20" s="13">
        <v>10649197.814728089</v>
      </c>
      <c r="E20" s="13">
        <v>9175561.7167535573</v>
      </c>
      <c r="F20" s="13">
        <v>9568062.103655586</v>
      </c>
      <c r="G20" s="13">
        <f t="shared" si="0"/>
        <v>-284395.69697972201</v>
      </c>
      <c r="H20" s="14"/>
    </row>
    <row r="21" spans="1:8" x14ac:dyDescent="0.2">
      <c r="B21" s="12" t="s">
        <v>26</v>
      </c>
      <c r="C21" s="13">
        <v>6075186.5675350605</v>
      </c>
      <c r="D21" s="13">
        <v>8607299.531330945</v>
      </c>
      <c r="E21" s="13">
        <v>6275290.9611506052</v>
      </c>
      <c r="F21" s="13">
        <v>6585925.2619420281</v>
      </c>
      <c r="G21" s="13">
        <f t="shared" si="0"/>
        <v>-510738.69440696761</v>
      </c>
      <c r="H21" s="14"/>
    </row>
    <row r="22" spans="1:8" x14ac:dyDescent="0.2">
      <c r="B22" s="12" t="s">
        <v>27</v>
      </c>
      <c r="C22" s="13">
        <v>1921624.3360306956</v>
      </c>
      <c r="D22" s="13">
        <v>2119549.0930993306</v>
      </c>
      <c r="E22" s="13">
        <v>1646100.1501373495</v>
      </c>
      <c r="F22" s="13">
        <v>1716557.7163469638</v>
      </c>
      <c r="G22" s="13">
        <f t="shared" si="0"/>
        <v>205066.61968373181</v>
      </c>
      <c r="H22" s="14"/>
    </row>
    <row r="23" spans="1:8" x14ac:dyDescent="0.2">
      <c r="B23" s="17" t="s">
        <v>28</v>
      </c>
      <c r="C23" s="13">
        <v>38961.112299949738</v>
      </c>
      <c r="D23" s="13">
        <v>55202.220032410769</v>
      </c>
      <c r="E23" s="13"/>
      <c r="F23" s="13">
        <v>0</v>
      </c>
      <c r="G23" s="13">
        <f t="shared" si="0"/>
        <v>38961.112299949738</v>
      </c>
      <c r="H23" s="14"/>
    </row>
    <row r="24" spans="1:8" ht="38.25" x14ac:dyDescent="0.2">
      <c r="B24" s="18" t="s">
        <v>29</v>
      </c>
      <c r="C24" s="13">
        <v>1829757.2128048129</v>
      </c>
      <c r="D24" s="13">
        <v>2051269.9818362058</v>
      </c>
      <c r="E24" s="13">
        <v>2929702.1503802389</v>
      </c>
      <c r="F24" s="13">
        <v>3118461.3187038889</v>
      </c>
      <c r="G24" s="13">
        <f t="shared" si="0"/>
        <v>-1288704.105899076</v>
      </c>
      <c r="H24" s="14"/>
    </row>
    <row r="25" spans="1:8" x14ac:dyDescent="0.2">
      <c r="B25" s="19" t="s">
        <v>30</v>
      </c>
      <c r="C25" s="13">
        <v>1845.5749438516625</v>
      </c>
      <c r="D25" s="13">
        <v>3240.5717410190755</v>
      </c>
      <c r="E25" s="20">
        <v>33958.136708070313</v>
      </c>
      <c r="F25" s="13">
        <v>35333.956277635232</v>
      </c>
      <c r="G25" s="13">
        <f>C25-F25</f>
        <v>-33488.381333783567</v>
      </c>
      <c r="H25" s="14"/>
    </row>
    <row r="26" spans="1:8" ht="13.5" thickBot="1" x14ac:dyDescent="0.25">
      <c r="B26" s="21" t="s">
        <v>31</v>
      </c>
      <c r="C26" s="22">
        <f t="shared" ref="C26:F26" si="1">SUM(C5:C25)</f>
        <v>112218570.6863748</v>
      </c>
      <c r="D26" s="22">
        <f t="shared" si="1"/>
        <v>122174944.97303639</v>
      </c>
      <c r="E26" s="22">
        <f t="shared" si="1"/>
        <v>106041440.67913589</v>
      </c>
      <c r="F26" s="22">
        <f t="shared" si="1"/>
        <v>110278281.73925687</v>
      </c>
      <c r="G26" s="22">
        <f>SUM(G5:G25)</f>
        <v>1940288.9471179328</v>
      </c>
      <c r="H26" s="23"/>
    </row>
    <row r="27" spans="1:8" x14ac:dyDescent="0.2">
      <c r="A27" s="24"/>
      <c r="B27" s="24"/>
      <c r="C27" s="24"/>
      <c r="D27" s="24"/>
      <c r="E27" s="24"/>
      <c r="F27" s="24"/>
      <c r="G27" s="25"/>
      <c r="H27" s="14"/>
    </row>
    <row r="28" spans="1:8" x14ac:dyDescent="0.2">
      <c r="B28" s="26"/>
      <c r="C28" s="27"/>
      <c r="D28" s="27">
        <f>D3+D4</f>
        <v>0</v>
      </c>
    </row>
    <row r="29" spans="1:8" x14ac:dyDescent="0.2">
      <c r="B29" s="28" t="s">
        <v>32</v>
      </c>
      <c r="C29" s="29">
        <f>SUM(C5:C8)</f>
        <v>18884346.532934058</v>
      </c>
      <c r="D29" s="29">
        <f>SUM(D5:D8)</f>
        <v>22416476.15925733</v>
      </c>
      <c r="E29" s="29">
        <f t="shared" ref="E29" si="2">SUM(E5:E8)</f>
        <v>19067122.148358598</v>
      </c>
      <c r="H29" s="27"/>
    </row>
    <row r="30" spans="1:8" x14ac:dyDescent="0.2">
      <c r="B30" s="28" t="s">
        <v>33</v>
      </c>
      <c r="C30" s="29">
        <f>SUM(C10:C12)</f>
        <v>34566061.091144919</v>
      </c>
      <c r="D30" s="29">
        <f>SUM(D10:D12)</f>
        <v>34275505.402909152</v>
      </c>
      <c r="E30" s="29">
        <f t="shared" ref="E30" si="3">SUM(E10:E12)</f>
        <v>31325688.016887706</v>
      </c>
      <c r="H30" s="27"/>
    </row>
    <row r="31" spans="1:8" x14ac:dyDescent="0.2">
      <c r="B31" s="28" t="s">
        <v>34</v>
      </c>
      <c r="C31" s="29">
        <f>SUM(C13:C22)</f>
        <v>56897599.162247196</v>
      </c>
      <c r="D31" s="29">
        <f>SUM(D13:D22)</f>
        <v>63373250.637260281</v>
      </c>
      <c r="E31" s="29">
        <f t="shared" ref="E31" si="4">SUM(E13:E22)</f>
        <v>52684970.226801276</v>
      </c>
      <c r="H31" s="27"/>
    </row>
    <row r="32" spans="1:8" x14ac:dyDescent="0.2">
      <c r="B32" s="28" t="s">
        <v>35</v>
      </c>
      <c r="C32" s="29">
        <f>SUM(C23:C25)</f>
        <v>1870563.9000486142</v>
      </c>
      <c r="D32" s="29">
        <f>SUM(D23:D25)</f>
        <v>2109712.7736096354</v>
      </c>
      <c r="E32" s="29">
        <f t="shared" ref="E32" si="5">SUM(E23:E25)</f>
        <v>2963660.2870883094</v>
      </c>
      <c r="H32" s="27"/>
    </row>
    <row r="33" spans="2:8" x14ac:dyDescent="0.2">
      <c r="B33" s="28"/>
      <c r="C33" s="30">
        <f>SUM(C28:C32)</f>
        <v>112218570.68637478</v>
      </c>
      <c r="D33" s="30">
        <f t="shared" ref="D33:E33" si="6">SUM(D28:D32)</f>
        <v>122174944.97303641</v>
      </c>
      <c r="E33" s="30">
        <f t="shared" si="6"/>
        <v>106041440.67913589</v>
      </c>
      <c r="H33" s="27"/>
    </row>
    <row r="35" spans="2:8" x14ac:dyDescent="0.2">
      <c r="B35" s="28" t="s">
        <v>34</v>
      </c>
      <c r="C35" s="37">
        <v>56897599.162247196</v>
      </c>
      <c r="D35" s="37">
        <v>63373250.637260281</v>
      </c>
      <c r="E35" s="37">
        <v>52684970.226801276</v>
      </c>
    </row>
    <row r="36" spans="2:8" x14ac:dyDescent="0.2">
      <c r="B36" s="2" t="s">
        <v>37</v>
      </c>
      <c r="C36" s="37">
        <v>-7120115.1054374008</v>
      </c>
      <c r="D36" s="37">
        <v>-8240368.6821288932</v>
      </c>
      <c r="E36" s="37">
        <v>-6243997.9095425252</v>
      </c>
    </row>
    <row r="37" spans="2:8" x14ac:dyDescent="0.2">
      <c r="B37" s="38" t="s">
        <v>38</v>
      </c>
      <c r="C37" s="39">
        <v>49777484.056809798</v>
      </c>
      <c r="D37" s="39">
        <v>55132881.955131389</v>
      </c>
      <c r="E37" s="39">
        <v>46440972.317258753</v>
      </c>
    </row>
  </sheetData>
  <mergeCells count="1">
    <mergeCell ref="C3:G4"/>
  </mergeCells>
  <pageMargins left="0.25" right="0.25" top="1.5" bottom="0.5" header="0.55000000000000004" footer="0.3"/>
  <pageSetup scale="94" orientation="portrait" r:id="rId1"/>
  <headerFooter>
    <oddHeader xml:space="preserve">&amp;L&amp;"Arial,Bold"MAC_3 Production O&amp;&amp;M </oddHeader>
    <oddFooter>&amp;L&amp;F; &amp;A&amp;R&amp;D&amp;T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FE71EE-55A7-4694-ABEF-D25A0A9C3307}"/>
</file>

<file path=customXml/itemProps2.xml><?xml version="1.0" encoding="utf-8"?>
<ds:datastoreItem xmlns:ds="http://schemas.openxmlformats.org/officeDocument/2006/customXml" ds:itemID="{720123A6-CB1D-438E-B63B-D3DC2421060D}"/>
</file>

<file path=customXml/itemProps3.xml><?xml version="1.0" encoding="utf-8"?>
<ds:datastoreItem xmlns:ds="http://schemas.openxmlformats.org/officeDocument/2006/customXml" ds:itemID="{E39E1538-8702-41ED-8905-6C2AC16829A4}"/>
</file>

<file path=customXml/itemProps4.xml><?xml version="1.0" encoding="utf-8"?>
<ds:datastoreItem xmlns:ds="http://schemas.openxmlformats.org/officeDocument/2006/customXml" ds:itemID="{AF6C3975-F06E-42D1-B521-29E77F417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MAC-3 Prod O&amp;M Summary</vt:lpstr>
      <vt:lpstr>'MAC-3 Prod O&amp;M Summary'!Print_Area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bbenne</dc:creator>
  <cp:lastModifiedBy>bbenne</cp:lastModifiedBy>
  <dcterms:created xsi:type="dcterms:W3CDTF">2024-01-18T21:20:44Z</dcterms:created>
  <dcterms:modified xsi:type="dcterms:W3CDTF">2024-01-19T16:14:45Z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