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710" yWindow="-15" windowWidth="9600" windowHeight="8640" tabRatio="807" activeTab="1"/>
  </bookViews>
  <sheets>
    <sheet name="Lead Sheet" sheetId="50" r:id="rId1"/>
    <sheet name="8.2.1" sheetId="51" r:id="rId2"/>
    <sheet name="Testimony" sheetId="9"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A">#REF!</definedName>
    <definedName name="\P">#REF!</definedName>
    <definedName name="_100_SUM">#REF!</definedName>
    <definedName name="_idahoshr">#REF!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WO800">#REF!</definedName>
    <definedName name="_WO800802">#REF!</definedName>
    <definedName name="AcctTable">[1]Variables!$AK$42:$AK$396</definedName>
    <definedName name="Adjs2avg">[2]Inputs!$L$255:'[2]Inputs'!$T$505</definedName>
    <definedName name="aftertax_ror">[3]Utah!#REF!</definedName>
    <definedName name="AverageFactors">[2]UTCR!$AC$22:$AQ$108</definedName>
    <definedName name="AverageFuelCost">#REF!</definedName>
    <definedName name="AverageInput">[2]Inputs!$F$3:$I$1722</definedName>
    <definedName name="AvgFactorCopy">#REF!</definedName>
    <definedName name="AvgFactors">[4]Factors!$B$3:$P$99</definedName>
    <definedName name="budsum2">[5]Att1!#REF!</definedName>
    <definedName name="bump">[3]Utah!#REF!</definedName>
    <definedName name="comm">[3]Utah!#REF!</definedName>
    <definedName name="comm_cost">[3]Utah!#REF!</definedName>
    <definedName name="Conversion">[6]Conversion!$A$2:$E$1253</definedName>
    <definedName name="Cost">#REF!</definedName>
    <definedName name="D_TWKSHT">#REF!</definedName>
    <definedName name="Date">#REF!</definedName>
    <definedName name="debt">[3]Utah!#REF!</definedName>
    <definedName name="debt_cost">[3]Utah!#REF!</definedName>
    <definedName name="DebtCost">#REF!</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FactorCheck">#REF!</definedName>
    <definedName name="DeprNumberSort">#REF!</definedName>
    <definedName name="DeprTypeCheck">#REF!</definedName>
    <definedName name="DispatchSum">"GRID Thermal Generation!R2C1:R4C2"</definedName>
    <definedName name="EffectiveTaxRate">#REF!</definedName>
    <definedName name="EmbeddedCapCost">#REF!</definedName>
    <definedName name="ExchangeMWh">#REF!</definedName>
    <definedName name="FactorMethod">[2]Variables!$AB$2</definedName>
    <definedName name="FactorType">[4]Variables!$AK$2:$AL$12</definedName>
    <definedName name="FedTax">[3]Utah!#REF!</definedName>
    <definedName name="FIT">#REF!</definedName>
    <definedName name="FranchiseTax">#REF!</definedName>
    <definedName name="GWI_Annualized">#REF!</definedName>
    <definedName name="GWI_Proforma">#REF!</definedName>
    <definedName name="HEADER">#REF!</definedName>
    <definedName name="IDAHOSHR">#REF!</definedName>
    <definedName name="IDAllocMethod">#REF!</definedName>
    <definedName name="IDRateBase">#REF!</definedName>
    <definedName name="Jurisdiction">[4]Variables!$AK$15</definedName>
    <definedName name="JurisNumber">[4]Variables!$AL$15</definedName>
    <definedName name="JurisTitle">#REF!</definedName>
    <definedName name="JVENTRY">#REF!</definedName>
    <definedName name="Keep" localSheetId="1"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_Actual_Year">[7]Variables!$B$7</definedName>
    <definedName name="m">#REF!</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SPAverageInput">[2]Inputs!#REF!</definedName>
    <definedName name="MSPYearEndInput">[2]Inputs!#REF!</definedName>
    <definedName name="MTAllocMethod">#REF!</definedName>
    <definedName name="MTRateBase">#REF!</definedName>
    <definedName name="MWh">#REF!</definedName>
    <definedName name="NameAverageFuelCost">#REF!</definedName>
    <definedName name="NameCost">#REF!</definedName>
    <definedName name="NameMill">#REF!</definedName>
    <definedName name="NameMMBtu">#REF!</definedName>
    <definedName name="NameMWh">#REF!</definedName>
    <definedName name="NamePeak">#REF!</definedName>
    <definedName name="NetToGross">#REF!</definedName>
    <definedName name="NormalizedFedTaxExp">[3]Utah!#REF!</definedName>
    <definedName name="NormalizedOMExp">[3]Utah!#REF!</definedName>
    <definedName name="NormalizedState">[3]Utah!#REF!</definedName>
    <definedName name="NormalizedStateTaxExp">[3]Utah!#REF!</definedName>
    <definedName name="NormalizedTOIExp">[3]Utah!#REF!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NTG">#REF!</definedName>
    <definedName name="O_MLIST">#REF!</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FactorCheck">#REF!</definedName>
    <definedName name="OMNumberSort">#REF!</definedName>
    <definedName name="OMTypeCheck">#REF!</definedName>
    <definedName name="OpRevReturn">#REF!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TypeCheck">#REF!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riod">#REF!</definedName>
    <definedName name="PivotData">#REF!</definedName>
    <definedName name="pref">[3]Utah!#REF!</definedName>
    <definedName name="pref_cost">[3]Utah!#REF!</definedName>
    <definedName name="PrefCost">#REF!</definedName>
    <definedName name="Pretax_ror">[3]Utah!#REF!</definedName>
    <definedName name="_xlnm.Print_Area" localSheetId="1">'8.2.1'!$A$1:$R$19</definedName>
    <definedName name="_xlnm.Print_Area" localSheetId="0">'Lead Sheet'!$A$1:$J$42</definedName>
    <definedName name="Print_Area_MI">#REF!</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[3]Utah!#REF!</definedName>
    <definedName name="ReportAdjData">#REF!</definedName>
    <definedName name="ResourceSupplier">#REF!</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REQ">#REF!</definedName>
    <definedName name="RevTypeCheck">#REF!</definedName>
    <definedName name="ROE">#REF!</definedName>
    <definedName name="ROR">#REF!</definedName>
    <definedName name="SameStateCheck">#REF!</definedName>
    <definedName name="SameStateCheckError">#REF!</definedName>
    <definedName name="SettingAlloc">#REF!</definedName>
    <definedName name="SettingRB">#REF!</definedName>
    <definedName name="shit" localSheetId="1" hidden="1">{"PRINT",#N/A,TRUE,"APPA";"PRINT",#N/A,TRUE,"APS";"PRINT",#N/A,TRUE,"BHPL";"PRINT",#N/A,TRUE,"BHPL2";"PRINT",#N/A,TRUE,"CDWR";"PRINT",#N/A,TRUE,"EWEB";"PRINT",#N/A,TRUE,"LADWP";"PRINT",#N/A,TRUE,"NEVBASE"}</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TAFFCOSTOFDEBT">#REF!</definedName>
    <definedName name="STAFFPERCENTDEBT">#REF!</definedName>
    <definedName name="STAFFPERCENTEQUITY">#REF!</definedName>
    <definedName name="STAFFPERCENTPREFERREDEQUITY">#REF!</definedName>
    <definedName name="STATERATE">#REF!</definedName>
    <definedName name="staterate1">[8]Summary!$E$149</definedName>
    <definedName name="StateTax">[3]Utah!#REF!</definedName>
    <definedName name="SumAdjContract">[3]Utah!#REF!</definedName>
    <definedName name="SumAdjDepr">[3]Utah!#REF!</definedName>
    <definedName name="SumAdjMisc1">[3]Utah!#REF!</definedName>
    <definedName name="SumAdjMisc2">[3]Utah!#REF!</definedName>
    <definedName name="SumAdjNPC">[3]Utah!#REF!</definedName>
    <definedName name="SumAdjOM">[3]Utah!#REF!</definedName>
    <definedName name="SumAdjOther">[3]Utah!#REF!</definedName>
    <definedName name="SumAdjRB">[3]Utah!#REF!</definedName>
    <definedName name="SumAdjRev">[3]Utah!#REF!</definedName>
    <definedName name="SumAdjTax">[3]Utah!#REF!</definedName>
    <definedName name="SUMMARY">#REF!</definedName>
    <definedName name="SUMMARY23">[3]Utah!#REF!</definedName>
    <definedName name="SUMMARY3">[3]Utah!#REF!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[3]Utah!#REF!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[3]Utah!#REF!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onREVREQ">#REF!</definedName>
    <definedName name="TaxRate">[3]Utah!#REF!</definedName>
    <definedName name="TaxTypeCheck">#REF!</definedName>
    <definedName name="ThreeFactorElectric">#REF!</definedName>
    <definedName name="TIMAAVGRBOR">#REF!</definedName>
    <definedName name="TOTALOPEXP">#REF!</definedName>
    <definedName name="TXOTH">#REF!</definedName>
    <definedName name="Type1Adj">[3]Utah!#REF!</definedName>
    <definedName name="Type1AdjTax">[3]Utah!#REF!</definedName>
    <definedName name="Type2Adj">[3]Utah!#REF!</definedName>
    <definedName name="Type2AdjTax">[3]Utah!#REF!</definedName>
    <definedName name="Type3Adj">[3]Utah!#REF!</definedName>
    <definedName name="Type3AdjTax">[3]Utah!#REF!</definedName>
    <definedName name="UnadjBegEnd">#REF!</definedName>
    <definedName name="UnadjYE">#REF!</definedName>
    <definedName name="UNCOL">#REF!</definedName>
    <definedName name="UncollectibleAccounts">#REF!</definedName>
    <definedName name="UTAllocMethod">#REF!</definedName>
    <definedName name="UTGrossReceipts">#REF!</definedName>
    <definedName name="UTRateBase">#REF!</definedName>
    <definedName name="ValidAccount">[4]Variables!$AK$43:$AK$376</definedName>
    <definedName name="ValidFactor">#REF!</definedName>
    <definedName name="WAAllocMethod">#REF!</definedName>
    <definedName name="WARateBase">#REF!</definedName>
    <definedName name="WARevenueTax">#REF!</definedName>
    <definedName name="WORKINGCAP">#REF!</definedName>
    <definedName name="workingcap1">[8]Summary!$E$150</definedName>
    <definedName name="wrn.All._.Pages." localSheetId="1" hidden="1">{#N/A,#N/A,FALSE,"Cover";#N/A,#N/A,FALSE,"Lead Sheet";#N/A,#N/A,FALSE,"T-Accounts";#N/A,#N/A,FALSE,"Jars Summary";#N/A,#N/A,FALSE,"Utah Monthly Amort";#N/A,#N/A,FALSE,"Pivot";#N/A,#N/A,FALSE,"June 2002 Writedowns";#N/A,#N/A,FALSE,"March 2003 Writedowns"}</definedName>
    <definedName name="wrn.All._.Pages." localSheetId="0" hidden="1">{#N/A,#N/A,FALSE,"Cover";#N/A,#N/A,FALSE,"Lead Sheet";#N/A,#N/A,FALSE,"T-Accounts";#N/A,#N/A,FALSE,"Jars Summary";#N/A,#N/A,FALSE,"Utah Monthly Amort";#N/A,#N/A,FALSE,"Pivot";#N/A,#N/A,FALSE,"June 2002 Writedowns";#N/A,#N/A,FALSE,"March 2003 Writedowns"}</definedName>
    <definedName name="wrn.All._.Pages." hidden="1">{#N/A,#N/A,FALSE,"Cover";#N/A,#N/A,FALSE,"Lead Sheet";#N/A,#N/A,FALSE,"T-Accounts";#N/A,#N/A,FALSE,"Jars Summary";#N/A,#N/A,FALSE,"Utah Monthly Amort";#N/A,#N/A,FALSE,"Pivot";#N/A,#N/A,FALSE,"June 2002 Writedowns";#N/A,#N/A,FALSE,"March 2003 Writedowns"}</definedName>
    <definedName name="wrn.Factors._.Tab._.10." localSheetId="1" hidden="1">{"Factors Pages 1-2",#N/A,FALSE,"Factors";"Factors Page 3",#N/A,FALSE,"Factors";"Factors Page 4",#N/A,FALSE,"Factors";"Factors Page 5",#N/A,FALSE,"Factors";"Factors Pages 8-27",#N/A,FALSE,"Factors"}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SALES._.VAR._.95._.BUDGET." localSheetId="1" hidden="1">{"PRINT",#N/A,TRUE,"APPA";"PRINT",#N/A,TRUE,"APS";"PRINT",#N/A,TRUE,"BHPL";"PRINT",#N/A,TRUE,"BHPL2";"PRINT",#N/A,TRUE,"CDWR";"PRINT",#N/A,TRUE,"EWEB";"PRINT",#N/A,TRUE,"LADWP";"PRINT",#N/A,TRUE,"NEVBASE"}</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1" hidden="1">{"Factors Pages 1-2",#N/A,FALSE,"Variables";"Factors Page 3",#N/A,FALSE,"Variables";"Factors Page 4",#N/A,FALSE,"Variables";"Factors Page 5",#N/A,FALSE,"Variables";"YE Pages 7-26",#N/A,FALSE,"Variables"}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TDDEBT">#REF!</definedName>
    <definedName name="WTDEQUITY">#REF!</definedName>
    <definedName name="WTDPREFE">#REF!</definedName>
    <definedName name="WYEAllocMethod">#REF!</definedName>
    <definedName name="WYERateBase">#REF!</definedName>
    <definedName name="WYWAllocMethod">#REF!</definedName>
    <definedName name="WYWRateBase">#REF!</definedName>
    <definedName name="xxx">[9]Variables!$AK$2:$AL$12</definedName>
    <definedName name="YearEndInput">[2]Inputs!$A$3:$D$1671</definedName>
    <definedName name="YEFactorCopy">#REF!</definedName>
    <definedName name="YEFactors">[4]Factors!$S$3:$AG$99</definedName>
    <definedName name="YTD">'[10]Actuals - Data Input'!#REF!</definedName>
    <definedName name="zzzz">#REF!</definedName>
  </definedNames>
  <calcPr calcId="125725" calcMode="manual" iterate="1" calcCompleted="0"/>
</workbook>
</file>

<file path=xl/calcChain.xml><?xml version="1.0" encoding="utf-8"?>
<calcChain xmlns="http://schemas.openxmlformats.org/spreadsheetml/2006/main">
  <c r="A3" i="51"/>
  <c r="A2"/>
  <c r="A1"/>
  <c r="P15"/>
  <c r="P14"/>
  <c r="P13"/>
  <c r="P12"/>
  <c r="P11"/>
  <c r="P10"/>
  <c r="P9"/>
  <c r="Q15"/>
  <c r="Q13"/>
  <c r="Q11"/>
  <c r="F12" i="50" s="1"/>
  <c r="Q9" i="51"/>
  <c r="F10" i="50" s="1"/>
  <c r="Q10" i="51" l="1"/>
  <c r="F11" i="50" s="1"/>
  <c r="Q12" i="51"/>
  <c r="Q14"/>
  <c r="F14" i="50" s="1"/>
  <c r="I10"/>
  <c r="I14"/>
  <c r="I12"/>
  <c r="I11"/>
  <c r="F13" l="1"/>
  <c r="I13" s="1"/>
  <c r="I15" s="1"/>
  <c r="I20" s="1"/>
  <c r="I21" s="1"/>
  <c r="Q16" i="51"/>
  <c r="P16"/>
  <c r="C16"/>
  <c r="I16"/>
  <c r="O16"/>
  <c r="M16"/>
  <c r="F15" i="50" l="1"/>
  <c r="F20" s="1"/>
  <c r="F21" s="1"/>
  <c r="K16" i="51"/>
  <c r="E16"/>
  <c r="N16"/>
  <c r="J16"/>
  <c r="L16"/>
  <c r="D16"/>
  <c r="F16"/>
  <c r="G16" l="1"/>
  <c r="H16" l="1"/>
</calcChain>
</file>

<file path=xl/sharedStrings.xml><?xml version="1.0" encoding="utf-8"?>
<sst xmlns="http://schemas.openxmlformats.org/spreadsheetml/2006/main" count="78" uniqueCount="50">
  <si>
    <t>PAGE</t>
  </si>
  <si>
    <t>TOTAL</t>
  </si>
  <si>
    <t>ACCOUNT</t>
  </si>
  <si>
    <t>Type</t>
  </si>
  <si>
    <t>COMPANY</t>
  </si>
  <si>
    <t>FACTOR</t>
  </si>
  <si>
    <t>FACTOR %</t>
  </si>
  <si>
    <t>ALLOCATED</t>
  </si>
  <si>
    <t>REF#</t>
  </si>
  <si>
    <t>Description of Adjustment:</t>
  </si>
  <si>
    <t>WA</t>
  </si>
  <si>
    <t>108MP</t>
  </si>
  <si>
    <t>186M</t>
  </si>
  <si>
    <t>PACIFICORP</t>
  </si>
  <si>
    <t>March 2006  Semi-Annual Report</t>
  </si>
  <si>
    <t>Direct Testimony</t>
  </si>
  <si>
    <t>Adjustment to Rate Base:</t>
  </si>
  <si>
    <t>Actual</t>
  </si>
  <si>
    <t>Description</t>
  </si>
  <si>
    <t>2 Materials &amp; Supplies</t>
  </si>
  <si>
    <t>4 Pit Inventory</t>
  </si>
  <si>
    <t>6 Reclamation Liability</t>
  </si>
  <si>
    <t>7 Accumulated Depreciation</t>
  </si>
  <si>
    <t>TOTAL RATE BASE</t>
  </si>
  <si>
    <t>8 Bonus Bid / Lease Payable</t>
  </si>
  <si>
    <t>Bridger Total</t>
  </si>
  <si>
    <t>5 Deferred Long Wall Costs</t>
  </si>
  <si>
    <t>1 Structure, Equipment, Mine Dev.</t>
  </si>
  <si>
    <t>PacifiCorp</t>
  </si>
  <si>
    <t>JBE</t>
  </si>
  <si>
    <t>WCA Average of Monthly Averages</t>
  </si>
  <si>
    <t>Ref.</t>
  </si>
  <si>
    <t>FERC Account</t>
  </si>
  <si>
    <t>Materials and Supplies</t>
  </si>
  <si>
    <t>8.2.1</t>
  </si>
  <si>
    <t>Fuel Stock</t>
  </si>
  <si>
    <t>Misc. Deferred Debits</t>
  </si>
  <si>
    <t>Mining Plant Accumulated Depr.</t>
  </si>
  <si>
    <t>Coal Mine</t>
  </si>
  <si>
    <t>Average of Monthly Averages (AMA)</t>
  </si>
  <si>
    <t>PacifiCorp 
Share
(66.67%)
AMA</t>
  </si>
  <si>
    <t>Figures Reflected on a Total Company Basis</t>
  </si>
  <si>
    <t>Per Books Data</t>
  </si>
  <si>
    <t>Normalized Results of Operations</t>
  </si>
  <si>
    <t>Above</t>
  </si>
  <si>
    <t>Washington General Rate Case December 2009</t>
  </si>
  <si>
    <t>Jim Bridger Mine Rate Base Adjustment</t>
  </si>
  <si>
    <t>RES</t>
  </si>
  <si>
    <t>Restating Adjustment (Adds Mine Investment to Results)</t>
  </si>
  <si>
    <t>Adjustment Summary:</t>
  </si>
</sst>
</file>

<file path=xl/styles.xml><?xml version="1.0" encoding="utf-8"?>
<styleSheet xmlns="http://schemas.openxmlformats.org/spreadsheetml/2006/main">
  <numFmts count="9">
    <numFmt numFmtId="41" formatCode="_(* #,##0_);_(* \(#,##0\);_(* &quot;-&quot;_);_(@_)"/>
    <numFmt numFmtId="43" formatCode="_(* #,##0.00_);_(* \(#,##0.00\);_(* &quot;-&quot;??_);_(@_)"/>
    <numFmt numFmtId="164" formatCode="_(* #,##0_);_(* \(#,##0\);_(* &quot;-&quot;??_);_(@_)"/>
    <numFmt numFmtId="165" formatCode="0.0000%"/>
    <numFmt numFmtId="166" formatCode="[$-409]mmm\-yy;@"/>
    <numFmt numFmtId="167" formatCode="&quot;$&quot;#,##0\ ;\(&quot;$&quot;#,##0\)"/>
    <numFmt numFmtId="168" formatCode="_-* #,##0\ &quot;F&quot;_-;\-* #,##0\ &quot;F&quot;_-;_-* &quot;-&quot;\ &quot;F&quot;_-;_-@_-"/>
    <numFmt numFmtId="169" formatCode="#,##0.000;[Red]\-#,##0.000"/>
    <numFmt numFmtId="170" formatCode="0.000%"/>
  </numFmts>
  <fonts count="18">
    <font>
      <sz val="12"/>
      <name val="Times New Roman"/>
    </font>
    <font>
      <sz val="12"/>
      <name val="Times New Roman"/>
      <family val="1"/>
    </font>
    <font>
      <sz val="8"/>
      <name val="Times New Roman"/>
      <family val="1"/>
    </font>
    <font>
      <sz val="9"/>
      <name val="Arial"/>
      <family val="2"/>
    </font>
    <font>
      <b/>
      <sz val="9"/>
      <name val="Arial"/>
      <family val="2"/>
    </font>
    <font>
      <u/>
      <sz val="9"/>
      <name val="Arial"/>
      <family val="2"/>
    </font>
    <font>
      <b/>
      <sz val="12"/>
      <name val="Times New Roman"/>
      <family val="1"/>
    </font>
    <font>
      <sz val="10"/>
      <name val="Arial"/>
      <family val="2"/>
    </font>
    <font>
      <b/>
      <sz val="12"/>
      <name val="Arial"/>
      <family val="2"/>
    </font>
    <font>
      <b/>
      <sz val="10"/>
      <name val="Arial"/>
      <family val="2"/>
    </font>
    <font>
      <sz val="10"/>
      <color indexed="24"/>
      <name val="Courier New"/>
      <family val="3"/>
    </font>
    <font>
      <sz val="8"/>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b/>
      <sz val="10"/>
      <name val="Arial"/>
      <family val="2"/>
    </font>
    <font>
      <b/>
      <sz val="11"/>
      <color indexed="12"/>
      <name val="Times New Roman"/>
      <family val="1"/>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right/>
      <top/>
      <bottom style="thin">
        <color indexed="64"/>
      </bottom>
      <diagonal/>
    </border>
  </borders>
  <cellStyleXfs count="29">
    <xf numFmtId="0" fontId="0" fillId="0" borderId="0"/>
    <xf numFmtId="43" fontId="1" fillId="0" borderId="0" applyFont="0" applyFill="0" applyBorder="0" applyAlignment="0" applyProtection="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3" fontId="10" fillId="0" borderId="0" applyFont="0" applyFill="0" applyBorder="0" applyAlignment="0" applyProtection="0"/>
    <xf numFmtId="167" fontId="10" fillId="0" borderId="0" applyFont="0" applyFill="0" applyBorder="0" applyAlignment="0" applyProtection="0"/>
    <xf numFmtId="0" fontId="10" fillId="0" borderId="0" applyFont="0" applyFill="0" applyBorder="0" applyAlignment="0" applyProtection="0"/>
    <xf numFmtId="2" fontId="10" fillId="0" borderId="0" applyFont="0" applyFill="0" applyBorder="0" applyAlignment="0" applyProtection="0"/>
    <xf numFmtId="38" fontId="11" fillId="2" borderId="0" applyNumberFormat="0" applyBorder="0" applyAlignment="0" applyProtection="0"/>
    <xf numFmtId="0" fontId="12" fillId="0" borderId="0"/>
    <xf numFmtId="0" fontId="8" fillId="0" borderId="1" applyNumberFormat="0" applyAlignment="0" applyProtection="0">
      <alignment horizontal="left" vertical="center"/>
    </xf>
    <xf numFmtId="0" fontId="8" fillId="0" borderId="2">
      <alignment horizontal="left" vertical="center"/>
    </xf>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protection locked="0"/>
    </xf>
    <xf numFmtId="10" fontId="11" fillId="3" borderId="3" applyNumberFormat="0" applyBorder="0" applyAlignment="0" applyProtection="0"/>
    <xf numFmtId="169" fontId="7" fillId="0" borderId="0"/>
    <xf numFmtId="0" fontId="1" fillId="0" borderId="0"/>
    <xf numFmtId="0" fontId="7" fillId="0" borderId="0"/>
    <xf numFmtId="9" fontId="1" fillId="0" borderId="0" applyFont="0" applyFill="0" applyBorder="0" applyAlignment="0" applyProtection="0"/>
    <xf numFmtId="10" fontId="7" fillId="0" borderId="0" applyFont="0" applyFill="0" applyBorder="0" applyAlignment="0" applyProtection="0"/>
    <xf numFmtId="0" fontId="16" fillId="0" borderId="3">
      <alignment horizontal="center" vertical="center" wrapText="1"/>
    </xf>
    <xf numFmtId="0" fontId="10" fillId="0" borderId="4" applyNumberFormat="0" applyFont="0" applyFill="0" applyAlignment="0" applyProtection="0"/>
  </cellStyleXfs>
  <cellXfs count="77">
    <xf numFmtId="0" fontId="0" fillId="0" borderId="0" xfId="0"/>
    <xf numFmtId="0" fontId="3" fillId="0" borderId="0" xfId="0" applyFont="1"/>
    <xf numFmtId="0" fontId="4" fillId="0" borderId="0" xfId="0" applyFont="1"/>
    <xf numFmtId="0" fontId="3" fillId="0" borderId="0" xfId="0" applyFont="1" applyAlignment="1">
      <alignment horizontal="center"/>
    </xf>
    <xf numFmtId="0" fontId="3" fillId="0" borderId="0" xfId="0" applyNumberFormat="1" applyFont="1" applyAlignment="1">
      <alignment horizontal="center"/>
    </xf>
    <xf numFmtId="0" fontId="5" fillId="0" borderId="0" xfId="0" applyFont="1" applyAlignment="1">
      <alignment horizontal="center"/>
    </xf>
    <xf numFmtId="0" fontId="5" fillId="0" borderId="0" xfId="0" applyNumberFormat="1" applyFont="1" applyAlignment="1">
      <alignment horizontal="center"/>
    </xf>
    <xf numFmtId="0" fontId="3" fillId="0" borderId="0" xfId="0" applyFont="1" applyBorder="1"/>
    <xf numFmtId="0" fontId="4" fillId="0" borderId="0" xfId="0" applyFont="1" applyBorder="1" applyAlignment="1">
      <alignment horizontal="left"/>
    </xf>
    <xf numFmtId="0" fontId="3" fillId="0" borderId="0" xfId="0" applyFont="1" applyBorder="1" applyAlignment="1">
      <alignment horizontal="center"/>
    </xf>
    <xf numFmtId="164" fontId="3" fillId="0" borderId="0" xfId="1" applyNumberFormat="1" applyFont="1" applyBorder="1" applyAlignment="1">
      <alignment horizontal="center"/>
    </xf>
    <xf numFmtId="41" fontId="3" fillId="0" borderId="0" xfId="1" applyNumberFormat="1" applyFont="1" applyBorder="1" applyAlignment="1">
      <alignment horizontal="center"/>
    </xf>
    <xf numFmtId="165" fontId="3" fillId="0" borderId="0" xfId="25" applyNumberFormat="1" applyFont="1" applyAlignment="1">
      <alignment horizontal="center"/>
    </xf>
    <xf numFmtId="41" fontId="3" fillId="0" borderId="0" xfId="1" applyNumberFormat="1" applyFont="1" applyAlignment="1">
      <alignment horizontal="center"/>
    </xf>
    <xf numFmtId="0" fontId="3" fillId="0" borderId="0" xfId="0" quotePrefix="1" applyFont="1" applyBorder="1" applyAlignment="1">
      <alignment horizontal="left"/>
    </xf>
    <xf numFmtId="0" fontId="3" fillId="0" borderId="0" xfId="0" applyFont="1" applyBorder="1" applyAlignment="1">
      <alignment horizontal="left"/>
    </xf>
    <xf numFmtId="0" fontId="4" fillId="0" borderId="0" xfId="0" applyFont="1" applyBorder="1"/>
    <xf numFmtId="0" fontId="3" fillId="0" borderId="5" xfId="0" applyFont="1" applyBorder="1"/>
    <xf numFmtId="0" fontId="3" fillId="0" borderId="6" xfId="0" applyFont="1" applyBorder="1"/>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xf numFmtId="0" fontId="3" fillId="0" borderId="9" xfId="0" applyNumberFormat="1" applyFont="1" applyBorder="1" applyAlignment="1">
      <alignment horizontal="center"/>
    </xf>
    <xf numFmtId="3" fontId="3" fillId="0" borderId="0" xfId="0" applyNumberFormat="1" applyFont="1" applyBorder="1" applyAlignment="1">
      <alignment horizontal="center"/>
    </xf>
    <xf numFmtId="0" fontId="3" fillId="0" borderId="10" xfId="0" applyFont="1" applyBorder="1"/>
    <xf numFmtId="0" fontId="3" fillId="0" borderId="11" xfId="0" applyFont="1" applyBorder="1"/>
    <xf numFmtId="0" fontId="3" fillId="0" borderId="11" xfId="0" applyFont="1" applyBorder="1" applyAlignment="1">
      <alignment horizontal="center"/>
    </xf>
    <xf numFmtId="0" fontId="3" fillId="0" borderId="12" xfId="0" applyFont="1" applyBorder="1" applyAlignment="1">
      <alignment horizontal="center"/>
    </xf>
    <xf numFmtId="0" fontId="6" fillId="0" borderId="0" xfId="0" applyFont="1"/>
    <xf numFmtId="0" fontId="9" fillId="0" borderId="0" xfId="24" applyFont="1"/>
    <xf numFmtId="41" fontId="3" fillId="0" borderId="0" xfId="1" applyNumberFormat="1" applyFont="1" applyFill="1" applyBorder="1" applyAlignment="1">
      <alignment horizontal="center"/>
    </xf>
    <xf numFmtId="0" fontId="9" fillId="0" borderId="0" xfId="24" applyFont="1" applyAlignment="1">
      <alignment horizontal="center"/>
    </xf>
    <xf numFmtId="0" fontId="17" fillId="0" borderId="0" xfId="0" applyFont="1"/>
    <xf numFmtId="0" fontId="3" fillId="0" borderId="0" xfId="23" applyFont="1" applyBorder="1" applyAlignment="1">
      <alignment horizontal="center"/>
    </xf>
    <xf numFmtId="170" fontId="3" fillId="0" borderId="0" xfId="25" applyNumberFormat="1" applyFont="1" applyAlignment="1">
      <alignment horizontal="center"/>
    </xf>
    <xf numFmtId="0" fontId="3" fillId="0" borderId="0" xfId="1" applyNumberFormat="1" applyFont="1" applyFill="1" applyBorder="1" applyAlignment="1" applyProtection="1">
      <alignment horizontal="center"/>
      <protection locked="0"/>
    </xf>
    <xf numFmtId="0" fontId="3" fillId="0" borderId="0" xfId="23" applyFont="1" applyFill="1" applyBorder="1" applyAlignment="1">
      <alignment horizontal="center"/>
    </xf>
    <xf numFmtId="170" fontId="3" fillId="0" borderId="0" xfId="25" applyNumberFormat="1" applyFont="1" applyFill="1" applyBorder="1" applyAlignment="1">
      <alignment horizontal="center"/>
    </xf>
    <xf numFmtId="164" fontId="3" fillId="0" borderId="0" xfId="1" applyNumberFormat="1" applyFont="1" applyFill="1" applyBorder="1" applyAlignment="1">
      <alignment horizontal="center"/>
    </xf>
    <xf numFmtId="0" fontId="3" fillId="0" borderId="0" xfId="0" quotePrefix="1" applyNumberFormat="1" applyFont="1" applyFill="1" applyBorder="1" applyAlignment="1" applyProtection="1">
      <alignment horizontal="center"/>
      <protection locked="0"/>
    </xf>
    <xf numFmtId="0" fontId="3" fillId="0" borderId="0" xfId="0" quotePrefix="1" applyFont="1" applyFill="1" applyBorder="1" applyAlignment="1" applyProtection="1">
      <alignment horizontal="center"/>
      <protection locked="0"/>
    </xf>
    <xf numFmtId="166" fontId="9" fillId="0" borderId="16" xfId="24" applyNumberFormat="1" applyFont="1" applyBorder="1" applyAlignment="1">
      <alignment horizontal="center" vertical="center" wrapText="1"/>
    </xf>
    <xf numFmtId="0" fontId="7" fillId="0" borderId="0" xfId="0" applyFont="1" applyAlignment="1">
      <alignment horizontal="center"/>
    </xf>
    <xf numFmtId="0" fontId="7" fillId="0" borderId="0" xfId="0" applyFont="1"/>
    <xf numFmtId="10" fontId="7" fillId="0" borderId="0" xfId="0" applyNumberFormat="1" applyFont="1"/>
    <xf numFmtId="41" fontId="7" fillId="0" borderId="13" xfId="0" applyNumberFormat="1" applyFont="1" applyBorder="1"/>
    <xf numFmtId="41" fontId="7" fillId="0" borderId="14" xfId="0" applyNumberFormat="1" applyFont="1" applyBorder="1"/>
    <xf numFmtId="0" fontId="7" fillId="0" borderId="0" xfId="0" applyFont="1" applyBorder="1"/>
    <xf numFmtId="0" fontId="7" fillId="0" borderId="17" xfId="0" applyFont="1" applyBorder="1"/>
    <xf numFmtId="0" fontId="3" fillId="0" borderId="0" xfId="0" applyNumberFormat="1" applyFont="1" applyFill="1" applyBorder="1" applyAlignment="1" applyProtection="1">
      <alignment horizontal="center"/>
      <protection locked="0"/>
    </xf>
    <xf numFmtId="0" fontId="9" fillId="0" borderId="0" xfId="0" applyFont="1"/>
    <xf numFmtId="0" fontId="3" fillId="0" borderId="0" xfId="0" applyFont="1" applyFill="1" applyBorder="1" applyAlignment="1" applyProtection="1">
      <alignment horizontal="center"/>
      <protection locked="0"/>
    </xf>
    <xf numFmtId="0" fontId="9" fillId="0" borderId="0" xfId="24" applyFont="1" applyBorder="1" applyAlignment="1">
      <alignment horizontal="center" wrapText="1"/>
    </xf>
    <xf numFmtId="41" fontId="9" fillId="0" borderId="0" xfId="0" quotePrefix="1" applyNumberFormat="1" applyFont="1" applyBorder="1"/>
    <xf numFmtId="41" fontId="3" fillId="0" borderId="18" xfId="1" applyNumberFormat="1" applyFont="1" applyBorder="1" applyAlignment="1">
      <alignment horizontal="center"/>
    </xf>
    <xf numFmtId="0" fontId="7" fillId="0" borderId="4" xfId="0" applyFont="1" applyBorder="1"/>
    <xf numFmtId="166" fontId="9" fillId="0" borderId="20" xfId="24" applyNumberFormat="1" applyFont="1" applyBorder="1" applyAlignment="1">
      <alignment horizontal="center" vertical="center" wrapText="1"/>
    </xf>
    <xf numFmtId="41" fontId="7" fillId="0" borderId="21" xfId="0" applyNumberFormat="1" applyFont="1" applyBorder="1"/>
    <xf numFmtId="41" fontId="7" fillId="0" borderId="15" xfId="0" applyNumberFormat="1" applyFont="1" applyBorder="1"/>
    <xf numFmtId="166" fontId="9" fillId="0" borderId="22" xfId="24" applyNumberFormat="1" applyFont="1" applyBorder="1" applyAlignment="1">
      <alignment horizontal="center" vertical="center" wrapText="1"/>
    </xf>
    <xf numFmtId="166" fontId="9" fillId="0" borderId="19" xfId="24" applyNumberFormat="1" applyFont="1" applyBorder="1" applyAlignment="1">
      <alignment horizontal="center" vertical="center" wrapText="1"/>
    </xf>
    <xf numFmtId="41" fontId="9" fillId="0" borderId="23" xfId="0" applyNumberFormat="1" applyFont="1" applyBorder="1"/>
    <xf numFmtId="41" fontId="7" fillId="0" borderId="17" xfId="0" applyNumberFormat="1" applyFont="1" applyBorder="1"/>
    <xf numFmtId="41" fontId="7" fillId="0" borderId="24" xfId="0" applyNumberFormat="1" applyFont="1" applyBorder="1"/>
    <xf numFmtId="0" fontId="9" fillId="0" borderId="19" xfId="24" applyFont="1" applyBorder="1" applyAlignment="1">
      <alignment horizontal="center" vertical="center" wrapText="1"/>
    </xf>
    <xf numFmtId="0" fontId="7" fillId="0" borderId="23" xfId="24" applyFont="1" applyBorder="1" applyAlignment="1">
      <alignment horizontal="center"/>
    </xf>
    <xf numFmtId="0" fontId="7" fillId="0" borderId="25" xfId="24" applyFont="1" applyBorder="1" applyAlignment="1">
      <alignment horizontal="left"/>
    </xf>
    <xf numFmtId="0" fontId="7" fillId="0" borderId="26" xfId="0" applyFont="1" applyBorder="1"/>
    <xf numFmtId="0" fontId="7" fillId="0" borderId="17" xfId="0" applyFont="1" applyBorder="1" applyAlignment="1">
      <alignment horizontal="center"/>
    </xf>
    <xf numFmtId="0" fontId="9" fillId="0" borderId="20" xfId="24" applyFont="1" applyBorder="1" applyAlignment="1">
      <alignment horizontal="center" vertical="center" wrapText="1"/>
    </xf>
    <xf numFmtId="0" fontId="7" fillId="0" borderId="21" xfId="24" applyFont="1" applyBorder="1" applyAlignment="1">
      <alignment horizontal="left" indent="1"/>
    </xf>
    <xf numFmtId="0" fontId="7" fillId="0" borderId="15" xfId="24" applyFont="1" applyBorder="1" applyAlignment="1">
      <alignment horizontal="left"/>
    </xf>
    <xf numFmtId="41" fontId="9" fillId="0" borderId="25" xfId="0" applyNumberFormat="1" applyFont="1" applyBorder="1"/>
    <xf numFmtId="0" fontId="7" fillId="0" borderId="0" xfId="24" applyFont="1"/>
    <xf numFmtId="0" fontId="7" fillId="0" borderId="27" xfId="0" applyFont="1" applyBorder="1" applyAlignment="1">
      <alignment horizontal="center"/>
    </xf>
    <xf numFmtId="0" fontId="3" fillId="0" borderId="0" xfId="1" applyNumberFormat="1" applyFont="1" applyBorder="1" applyAlignment="1">
      <alignment horizontal="right"/>
    </xf>
    <xf numFmtId="41" fontId="3" fillId="0" borderId="28" xfId="1" applyNumberFormat="1" applyFont="1" applyBorder="1" applyAlignment="1">
      <alignment horizontal="center"/>
    </xf>
  </cellXfs>
  <cellStyles count="29">
    <cellStyle name="Comma" xfId="1" builtinId="3"/>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0" xfId="10"/>
    <cellStyle name="Currency0" xfId="11"/>
    <cellStyle name="Date" xfId="12"/>
    <cellStyle name="Fixed" xfId="13"/>
    <cellStyle name="Grey" xfId="14"/>
    <cellStyle name="header" xfId="15"/>
    <cellStyle name="Header1" xfId="16"/>
    <cellStyle name="Header2" xfId="17"/>
    <cellStyle name="Heading 1" xfId="18" builtinId="16" customBuiltin="1"/>
    <cellStyle name="Heading 2" xfId="19" builtinId="17" customBuiltin="1"/>
    <cellStyle name="Input" xfId="20" builtinId="20" customBuiltin="1"/>
    <cellStyle name="Input [yellow]" xfId="21"/>
    <cellStyle name="Normal" xfId="0" builtinId="0"/>
    <cellStyle name="Normal - Style1" xfId="22"/>
    <cellStyle name="Normal_Adjustment Template" xfId="23"/>
    <cellStyle name="Normal_Bridger Coal Adjustment" xfId="24"/>
    <cellStyle name="Percent" xfId="25" builtinId="5"/>
    <cellStyle name="Percent [2]" xfId="26"/>
    <cellStyle name="Titles" xfId="27"/>
    <cellStyle name="Total" xfId="28" builtinId="25" customBuiltin="1"/>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33</xdr:row>
      <xdr:rowOff>95250</xdr:rowOff>
    </xdr:from>
    <xdr:to>
      <xdr:col>9</xdr:col>
      <xdr:colOff>381000</xdr:colOff>
      <xdr:row>41</xdr:row>
      <xdr:rowOff>85725</xdr:rowOff>
    </xdr:to>
    <xdr:sp macro="" textlink="">
      <xdr:nvSpPr>
        <xdr:cNvPr id="40961" name="Text 12"/>
        <xdr:cNvSpPr txBox="1">
          <a:spLocks noChangeArrowheads="1"/>
        </xdr:cNvSpPr>
      </xdr:nvSpPr>
      <xdr:spPr bwMode="auto">
        <a:xfrm>
          <a:off x="180975" y="5276850"/>
          <a:ext cx="6734175" cy="12096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900" b="0" i="0" strike="noStrike">
              <a:solidFill>
                <a:srgbClr val="000000"/>
              </a:solidFill>
              <a:latin typeface="Arial" pitchFamily="34" charset="0"/>
              <a:cs typeface="Arial" pitchFamily="34" charset="0"/>
            </a:rPr>
            <a:t>PacifiCorp owns a two-thirds interest in the Bridger Coal Company (BCC), which supplies coal to the Jim Bridger generating plant.  The Company's investment in BCC is recorded on the books of Pacific Minerals, INC (PMI), a wholly-owned subsidiary.  Because of this ownership arrangement, the coal mine investment is not included in Account 101 -Electric Plant in Service.  The normalized costs for BCC provide no return on investment.   The return on investment for BCC is removed in the fuels credit which the Company has included as an offset to fuel prices leaving no return in results.  This adjustment is necessary to properly reflect the BCC plant investment in the 12-month period.   The Bridger Mine adjustment was stipulated to and approved in Washington UE-032065, and has been included in all GRC filings since .</a:t>
          </a:r>
          <a:r>
            <a:rPr lang="en-US" sz="900" b="0" i="0" strike="noStrike" baseline="0">
              <a:solidFill>
                <a:srgbClr val="000000"/>
              </a:solidFill>
              <a:latin typeface="Arial" pitchFamily="34" charset="0"/>
              <a:cs typeface="Arial" pitchFamily="34" charset="0"/>
            </a:rPr>
            <a:t>  </a:t>
          </a:r>
          <a:r>
            <a:rPr lang="en-US" sz="900" b="0" i="0" baseline="0">
              <a:latin typeface="Arial" pitchFamily="34" charset="0"/>
              <a:ea typeface="+mn-ea"/>
              <a:cs typeface="Arial" pitchFamily="34" charset="0"/>
            </a:rPr>
            <a:t>The Bridger Mine balance has been adjusted by the production factor as outlined on adjustment page 9.1.</a:t>
          </a:r>
          <a:endParaRPr lang="en-US" sz="900" b="0" i="0" strike="noStrike">
            <a:solidFill>
              <a:srgbClr val="0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R02/Groups/SLREG1/ARCHIVE/2005/Wyoming%20GRC/SEPT%202006/Models/JAM%20-%20WY%20Sep%202006%20GR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HR02/Groups/SLREG1/ARCHIVE/2004/Balanced%20Scorecard/2005%20Comparisons/ROE%20-%20Q3/Bus%20U%20Comparisons/2005%20Run%20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newweb.pacificorp.com/REGULATN/ER/0306%20Idaho%20GRC/FY%2006%20Models/RAM%20FY06%20ID%20MS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HR02/WINDOWS/TEMP/Attachm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HR02/Joanne/SAP/RC_CCvlooku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HR02/SLREG1/ARCHIVE/2000/Oregon%20SB1149/CA%20Removed/1999%20RFM%20(CA%20and%20Centralia%20Remov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cowings\Local%20Settings\Temporary%20Internet%20Files\OLK84\RevReq%20model_electric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HR02/TEMP/RAM%20Mar%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HR02/cec/2004_05/Actuals/09_December%2004/PPW%20CEC_Board/CEC%20Meeting/02_03_Financial%20Results%20vs%20Budge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IDAHO</v>
          </cell>
          <cell r="AL15">
            <v>7</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550</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4118</v>
          </cell>
        </row>
        <row r="257">
          <cell r="AK257">
            <v>4194</v>
          </cell>
        </row>
        <row r="258">
          <cell r="AK258">
            <v>4311</v>
          </cell>
        </row>
        <row r="259">
          <cell r="AK259">
            <v>18221</v>
          </cell>
        </row>
        <row r="260">
          <cell r="AK260">
            <v>18222</v>
          </cell>
        </row>
        <row r="261">
          <cell r="AK261">
            <v>22842</v>
          </cell>
        </row>
        <row r="262">
          <cell r="AK262">
            <v>25316</v>
          </cell>
        </row>
        <row r="263">
          <cell r="AK263">
            <v>25317</v>
          </cell>
        </row>
        <row r="264">
          <cell r="AK264">
            <v>25318</v>
          </cell>
        </row>
        <row r="265">
          <cell r="AK265">
            <v>25319</v>
          </cell>
        </row>
        <row r="266">
          <cell r="AK266">
            <v>25399</v>
          </cell>
        </row>
        <row r="267">
          <cell r="AK267">
            <v>40910</v>
          </cell>
        </row>
        <row r="268">
          <cell r="AK268">
            <v>40911</v>
          </cell>
        </row>
        <row r="269">
          <cell r="AK269">
            <v>41010</v>
          </cell>
        </row>
        <row r="270">
          <cell r="AK270">
            <v>41011</v>
          </cell>
        </row>
        <row r="271">
          <cell r="AK271">
            <v>41110</v>
          </cell>
        </row>
        <row r="272">
          <cell r="AK272">
            <v>41111</v>
          </cell>
        </row>
        <row r="273">
          <cell r="AK273">
            <v>41140</v>
          </cell>
        </row>
        <row r="274">
          <cell r="AK274">
            <v>41141</v>
          </cell>
        </row>
        <row r="275">
          <cell r="AK275">
            <v>41160</v>
          </cell>
        </row>
        <row r="276">
          <cell r="AK276">
            <v>41170</v>
          </cell>
        </row>
        <row r="277">
          <cell r="AK277">
            <v>41181</v>
          </cell>
        </row>
        <row r="278">
          <cell r="AK278">
            <v>108360</v>
          </cell>
        </row>
        <row r="279">
          <cell r="AK279">
            <v>108361</v>
          </cell>
        </row>
        <row r="280">
          <cell r="AK280">
            <v>108362</v>
          </cell>
        </row>
        <row r="281">
          <cell r="AK281">
            <v>108364</v>
          </cell>
        </row>
        <row r="282">
          <cell r="AK282">
            <v>108365</v>
          </cell>
        </row>
        <row r="283">
          <cell r="AK283">
            <v>108366</v>
          </cell>
        </row>
        <row r="284">
          <cell r="AK284">
            <v>108367</v>
          </cell>
        </row>
        <row r="285">
          <cell r="AK285">
            <v>108368</v>
          </cell>
        </row>
        <row r="286">
          <cell r="AK286">
            <v>108369</v>
          </cell>
        </row>
        <row r="287">
          <cell r="AK287">
            <v>108370</v>
          </cell>
        </row>
        <row r="288">
          <cell r="AK288">
            <v>108371</v>
          </cell>
        </row>
        <row r="289">
          <cell r="AK289">
            <v>108372</v>
          </cell>
        </row>
        <row r="290">
          <cell r="AK290">
            <v>108373</v>
          </cell>
        </row>
        <row r="291">
          <cell r="AK291">
            <v>111399</v>
          </cell>
        </row>
        <row r="292">
          <cell r="AK292">
            <v>403360</v>
          </cell>
        </row>
        <row r="293">
          <cell r="AK293">
            <v>403361</v>
          </cell>
        </row>
        <row r="294">
          <cell r="AK294">
            <v>403362</v>
          </cell>
        </row>
        <row r="295">
          <cell r="AK295">
            <v>403364</v>
          </cell>
        </row>
        <row r="296">
          <cell r="AK296">
            <v>403365</v>
          </cell>
        </row>
        <row r="297">
          <cell r="AK297">
            <v>403366</v>
          </cell>
        </row>
        <row r="298">
          <cell r="AK298">
            <v>403367</v>
          </cell>
        </row>
        <row r="299">
          <cell r="AK299">
            <v>403368</v>
          </cell>
        </row>
        <row r="300">
          <cell r="AK300">
            <v>403369</v>
          </cell>
        </row>
        <row r="301">
          <cell r="AK301">
            <v>403370</v>
          </cell>
        </row>
        <row r="302">
          <cell r="AK302">
            <v>403371</v>
          </cell>
        </row>
        <row r="303">
          <cell r="AK303">
            <v>403372</v>
          </cell>
        </row>
        <row r="304">
          <cell r="AK304">
            <v>403373</v>
          </cell>
        </row>
        <row r="305">
          <cell r="AK305">
            <v>404330</v>
          </cell>
        </row>
        <row r="306">
          <cell r="AK306">
            <v>1081390</v>
          </cell>
        </row>
        <row r="307">
          <cell r="AK307">
            <v>1081399</v>
          </cell>
        </row>
        <row r="308">
          <cell r="AK308" t="str">
            <v>108D</v>
          </cell>
        </row>
        <row r="309">
          <cell r="AK309" t="str">
            <v>108D00</v>
          </cell>
        </row>
        <row r="310">
          <cell r="AK310" t="str">
            <v>108DS</v>
          </cell>
        </row>
        <row r="311">
          <cell r="AK311" t="str">
            <v>108EP</v>
          </cell>
        </row>
        <row r="312">
          <cell r="AK312" t="str">
            <v>108GP</v>
          </cell>
        </row>
        <row r="313">
          <cell r="AK313" t="str">
            <v>108HP</v>
          </cell>
        </row>
        <row r="314">
          <cell r="AK314" t="str">
            <v>108MP</v>
          </cell>
        </row>
        <row r="315">
          <cell r="AK315" t="str">
            <v>108MP</v>
          </cell>
        </row>
        <row r="316">
          <cell r="AK316" t="str">
            <v>108NP</v>
          </cell>
        </row>
        <row r="317">
          <cell r="AK317" t="str">
            <v>108OP</v>
          </cell>
        </row>
        <row r="318">
          <cell r="AK318" t="str">
            <v>108SP</v>
          </cell>
        </row>
        <row r="319">
          <cell r="AK319" t="str">
            <v>108TP</v>
          </cell>
        </row>
        <row r="320">
          <cell r="AK320" t="str">
            <v>111CLG</v>
          </cell>
        </row>
        <row r="321">
          <cell r="AK321" t="str">
            <v>111CLH</v>
          </cell>
        </row>
        <row r="322">
          <cell r="AK322" t="str">
            <v>111CLS</v>
          </cell>
        </row>
        <row r="323">
          <cell r="AK323" t="str">
            <v>111IP</v>
          </cell>
        </row>
        <row r="324">
          <cell r="AK324" t="str">
            <v>111IP</v>
          </cell>
        </row>
        <row r="325">
          <cell r="AK325" t="str">
            <v>182M</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404IP</v>
          </cell>
        </row>
        <row r="343">
          <cell r="AK343" t="str">
            <v>404M</v>
          </cell>
        </row>
        <row r="344">
          <cell r="AK344" t="str">
            <v>CWC</v>
          </cell>
        </row>
        <row r="345">
          <cell r="AK345" t="str">
            <v>D00</v>
          </cell>
        </row>
        <row r="346">
          <cell r="AK346" t="str">
            <v>DS0</v>
          </cell>
        </row>
        <row r="347">
          <cell r="AK347" t="str">
            <v>FITOTH</v>
          </cell>
        </row>
        <row r="348">
          <cell r="AK348" t="str">
            <v>FITPMI</v>
          </cell>
        </row>
        <row r="349">
          <cell r="AK349" t="str">
            <v>G00</v>
          </cell>
        </row>
        <row r="350">
          <cell r="AK350" t="str">
            <v>H00</v>
          </cell>
        </row>
        <row r="351">
          <cell r="AK351" t="str">
            <v>I00</v>
          </cell>
        </row>
        <row r="352">
          <cell r="AK352" t="str">
            <v>N00</v>
          </cell>
        </row>
        <row r="353">
          <cell r="AK353" t="str">
            <v>O00</v>
          </cell>
        </row>
        <row r="354">
          <cell r="AK354" t="str">
            <v>OWC131</v>
          </cell>
        </row>
        <row r="355">
          <cell r="AK355" t="str">
            <v>OWC135</v>
          </cell>
        </row>
        <row r="356">
          <cell r="AK356" t="str">
            <v>OWC143</v>
          </cell>
        </row>
        <row r="357">
          <cell r="AK357" t="str">
            <v>OWC232</v>
          </cell>
        </row>
        <row r="358">
          <cell r="AK358" t="str">
            <v>OWC25330</v>
          </cell>
        </row>
        <row r="359">
          <cell r="AK359" t="str">
            <v>DFA</v>
          </cell>
        </row>
        <row r="360">
          <cell r="AK360" t="str">
            <v>S00</v>
          </cell>
        </row>
        <row r="361">
          <cell r="AK361" t="str">
            <v>SCHMAF</v>
          </cell>
        </row>
        <row r="362">
          <cell r="AK362" t="str">
            <v>SCHMAP</v>
          </cell>
        </row>
        <row r="363">
          <cell r="AK363" t="str">
            <v>SCHMAT</v>
          </cell>
        </row>
        <row r="364">
          <cell r="AK364" t="str">
            <v>SCHMDF</v>
          </cell>
        </row>
        <row r="365">
          <cell r="AK365" t="str">
            <v>SCHMDP</v>
          </cell>
        </row>
        <row r="366">
          <cell r="AK366" t="str">
            <v>SCHMDT</v>
          </cell>
        </row>
        <row r="367">
          <cell r="AK367" t="str">
            <v>T00</v>
          </cell>
        </row>
        <row r="368">
          <cell r="AK368" t="str">
            <v>TS0</v>
          </cell>
        </row>
        <row r="369">
          <cell r="AK369" t="str">
            <v>182W</v>
          </cell>
        </row>
        <row r="370">
          <cell r="AK370">
            <v>115</v>
          </cell>
        </row>
        <row r="371">
          <cell r="AK371">
            <v>2283</v>
          </cell>
        </row>
        <row r="372">
          <cell r="AK372">
            <v>230</v>
          </cell>
        </row>
        <row r="373">
          <cell r="AK373">
            <v>254</v>
          </cell>
        </row>
        <row r="374">
          <cell r="AK374">
            <v>2533</v>
          </cell>
        </row>
        <row r="375">
          <cell r="AK375">
            <v>254105</v>
          </cell>
        </row>
        <row r="376">
          <cell r="AK376">
            <v>22844</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1.7764363382654205E-2</v>
          </cell>
          <cell r="G4">
            <v>0.2818622731899626</v>
          </cell>
          <cell r="H4">
            <v>8.647394521001163E-2</v>
          </cell>
          <cell r="I4">
            <v>0</v>
          </cell>
          <cell r="J4">
            <v>0.10673227778788404</v>
          </cell>
          <cell r="K4">
            <v>0.42451456866669429</v>
          </cell>
          <cell r="L4">
            <v>6.1113713937219954E-2</v>
          </cell>
          <cell r="M4">
            <v>1.7530709472366922E-2</v>
          </cell>
          <cell r="N4">
            <v>4.0081483532063839E-3</v>
          </cell>
          <cell r="O4">
            <v>0</v>
          </cell>
          <cell r="P4">
            <v>0</v>
          </cell>
          <cell r="S4" t="str">
            <v>SG</v>
          </cell>
          <cell r="V4">
            <v>1</v>
          </cell>
          <cell r="W4">
            <v>1.7764363382654205E-2</v>
          </cell>
          <cell r="X4">
            <v>0.2818622731899626</v>
          </cell>
          <cell r="Y4">
            <v>8.647394521001163E-2</v>
          </cell>
          <cell r="Z4">
            <v>0.12426298726025095</v>
          </cell>
          <cell r="AA4">
            <v>0.10673227778788404</v>
          </cell>
          <cell r="AB4">
            <v>0.42451456866669429</v>
          </cell>
          <cell r="AC4">
            <v>6.1113713937219954E-2</v>
          </cell>
          <cell r="AD4">
            <v>1.7530709472366922E-2</v>
          </cell>
          <cell r="AE4">
            <v>4.0081483532063839E-3</v>
          </cell>
          <cell r="AF4">
            <v>0</v>
          </cell>
          <cell r="AG4">
            <v>0</v>
          </cell>
        </row>
        <row r="5">
          <cell r="B5" t="str">
            <v>SG-P</v>
          </cell>
          <cell r="E5">
            <v>1</v>
          </cell>
          <cell r="F5">
            <v>1.7764363382654205E-2</v>
          </cell>
          <cell r="G5">
            <v>0.2818622731899626</v>
          </cell>
          <cell r="H5">
            <v>8.647394521001163E-2</v>
          </cell>
          <cell r="I5">
            <v>0</v>
          </cell>
          <cell r="J5">
            <v>0.10673227778788404</v>
          </cell>
          <cell r="K5">
            <v>0.42451456866669429</v>
          </cell>
          <cell r="L5">
            <v>6.1113713937219954E-2</v>
          </cell>
          <cell r="M5">
            <v>1.7530709472366922E-2</v>
          </cell>
          <cell r="N5">
            <v>4.0081483532063839E-3</v>
          </cell>
          <cell r="O5">
            <v>0</v>
          </cell>
          <cell r="P5">
            <v>0</v>
          </cell>
          <cell r="S5" t="str">
            <v>SG-P</v>
          </cell>
          <cell r="V5">
            <v>1</v>
          </cell>
          <cell r="W5">
            <v>1.7764363382654205E-2</v>
          </cell>
          <cell r="X5">
            <v>0.2818622731899626</v>
          </cell>
          <cell r="Y5">
            <v>8.647394521001163E-2</v>
          </cell>
          <cell r="Z5">
            <v>0.12426298726025095</v>
          </cell>
          <cell r="AA5">
            <v>0.10673227778788404</v>
          </cell>
          <cell r="AB5">
            <v>0.42451456866669429</v>
          </cell>
          <cell r="AC5">
            <v>6.1113713937219954E-2</v>
          </cell>
          <cell r="AD5">
            <v>1.7530709472366922E-2</v>
          </cell>
          <cell r="AE5">
            <v>4.0081483532063839E-3</v>
          </cell>
          <cell r="AF5">
            <v>0</v>
          </cell>
          <cell r="AG5">
            <v>0</v>
          </cell>
        </row>
        <row r="6">
          <cell r="B6" t="str">
            <v>SG-U</v>
          </cell>
          <cell r="E6">
            <v>1</v>
          </cell>
          <cell r="F6">
            <v>1.7764363382654205E-2</v>
          </cell>
          <cell r="G6">
            <v>0.2818622731899626</v>
          </cell>
          <cell r="H6">
            <v>8.647394521001163E-2</v>
          </cell>
          <cell r="I6">
            <v>0</v>
          </cell>
          <cell r="J6">
            <v>0.10673227778788404</v>
          </cell>
          <cell r="K6">
            <v>0.42451456866669429</v>
          </cell>
          <cell r="L6">
            <v>6.1113713937219954E-2</v>
          </cell>
          <cell r="M6">
            <v>1.7530709472366922E-2</v>
          </cell>
          <cell r="N6">
            <v>4.0081483532063839E-3</v>
          </cell>
          <cell r="O6">
            <v>0</v>
          </cell>
          <cell r="P6">
            <v>0</v>
          </cell>
          <cell r="S6" t="str">
            <v>SG-U</v>
          </cell>
          <cell r="V6">
            <v>1</v>
          </cell>
          <cell r="W6">
            <v>1.7764363382654205E-2</v>
          </cell>
          <cell r="X6">
            <v>0.2818622731899626</v>
          </cell>
          <cell r="Y6">
            <v>8.647394521001163E-2</v>
          </cell>
          <cell r="Z6">
            <v>0.12426298726025095</v>
          </cell>
          <cell r="AA6">
            <v>0.10673227778788404</v>
          </cell>
          <cell r="AB6">
            <v>0.42451456866669429</v>
          </cell>
          <cell r="AC6">
            <v>6.1113713937219954E-2</v>
          </cell>
          <cell r="AD6">
            <v>1.7530709472366922E-2</v>
          </cell>
          <cell r="AE6">
            <v>4.0081483532063839E-3</v>
          </cell>
          <cell r="AF6">
            <v>0</v>
          </cell>
          <cell r="AG6">
            <v>0</v>
          </cell>
        </row>
        <row r="7">
          <cell r="B7" t="str">
            <v>DGP</v>
          </cell>
          <cell r="E7">
            <v>1.0000000000000002</v>
          </cell>
          <cell r="F7">
            <v>3.6045411822042996E-2</v>
          </cell>
          <cell r="G7">
            <v>0.57192264622045752</v>
          </cell>
          <cell r="H7">
            <v>0.17546302672547204</v>
          </cell>
          <cell r="I7">
            <v>0</v>
          </cell>
          <cell r="J7">
            <v>0.21656891523202754</v>
          </cell>
          <cell r="K7">
            <v>0</v>
          </cell>
          <cell r="L7">
            <v>0</v>
          </cell>
          <cell r="M7">
            <v>0</v>
          </cell>
          <cell r="N7">
            <v>0</v>
          </cell>
          <cell r="O7">
            <v>0</v>
          </cell>
          <cell r="P7">
            <v>0</v>
          </cell>
          <cell r="S7" t="str">
            <v>DGP</v>
          </cell>
          <cell r="V7">
            <v>1.0000000000000002</v>
          </cell>
          <cell r="W7">
            <v>3.6045411822042996E-2</v>
          </cell>
          <cell r="X7">
            <v>0.57192264622045752</v>
          </cell>
          <cell r="Y7">
            <v>0.17546302672547204</v>
          </cell>
          <cell r="Z7">
            <v>0.21656891523202754</v>
          </cell>
          <cell r="AA7">
            <v>0.21656891523202754</v>
          </cell>
          <cell r="AB7">
            <v>0</v>
          </cell>
          <cell r="AC7">
            <v>0</v>
          </cell>
          <cell r="AD7">
            <v>0</v>
          </cell>
          <cell r="AE7">
            <v>0</v>
          </cell>
          <cell r="AF7">
            <v>0</v>
          </cell>
          <cell r="AG7">
            <v>0</v>
          </cell>
        </row>
        <row r="8">
          <cell r="B8" t="str">
            <v>DGU</v>
          </cell>
          <cell r="E8">
            <v>1</v>
          </cell>
          <cell r="F8">
            <v>0</v>
          </cell>
          <cell r="G8">
            <v>0</v>
          </cell>
          <cell r="H8">
            <v>0</v>
          </cell>
          <cell r="I8">
            <v>0</v>
          </cell>
          <cell r="J8">
            <v>0</v>
          </cell>
          <cell r="K8">
            <v>0.83703090130642133</v>
          </cell>
          <cell r="L8">
            <v>0.12050014495313448</v>
          </cell>
          <cell r="M8">
            <v>3.4565941037744047E-2</v>
          </cell>
          <cell r="N8">
            <v>7.9030127027002149E-3</v>
          </cell>
          <cell r="O8">
            <v>0</v>
          </cell>
          <cell r="P8">
            <v>0</v>
          </cell>
          <cell r="S8" t="str">
            <v>DGU</v>
          </cell>
          <cell r="V8">
            <v>1</v>
          </cell>
          <cell r="W8">
            <v>0</v>
          </cell>
          <cell r="X8">
            <v>0</v>
          </cell>
          <cell r="Y8">
            <v>0</v>
          </cell>
          <cell r="Z8">
            <v>3.4565941037744047E-2</v>
          </cell>
          <cell r="AA8">
            <v>0</v>
          </cell>
          <cell r="AB8">
            <v>0.83703090130642133</v>
          </cell>
          <cell r="AC8">
            <v>0.12050014495313448</v>
          </cell>
          <cell r="AD8">
            <v>3.4565941037744047E-2</v>
          </cell>
          <cell r="AE8">
            <v>7.9030127027002149E-3</v>
          </cell>
          <cell r="AF8">
            <v>0</v>
          </cell>
          <cell r="AG8">
            <v>0</v>
          </cell>
        </row>
        <row r="9">
          <cell r="B9" t="str">
            <v>SC</v>
          </cell>
          <cell r="E9">
            <v>1</v>
          </cell>
          <cell r="F9">
            <v>1.8015310151040433E-2</v>
          </cell>
          <cell r="G9">
            <v>0.28398526526053858</v>
          </cell>
          <cell r="H9">
            <v>8.7416869264590566E-2</v>
          </cell>
          <cell r="I9">
            <v>0</v>
          </cell>
          <cell r="J9">
            <v>0.10314154848549544</v>
          </cell>
          <cell r="K9">
            <v>0.42691876642035897</v>
          </cell>
          <cell r="L9">
            <v>5.950140153200098E-2</v>
          </cell>
          <cell r="M9">
            <v>1.6946217634598078E-2</v>
          </cell>
          <cell r="N9">
            <v>4.0746212513768946E-3</v>
          </cell>
          <cell r="O9">
            <v>0</v>
          </cell>
          <cell r="P9">
            <v>0</v>
          </cell>
          <cell r="S9" t="str">
            <v>SC</v>
          </cell>
          <cell r="V9">
            <v>0.99999999999999989</v>
          </cell>
          <cell r="W9">
            <v>1.8015310151040433E-2</v>
          </cell>
          <cell r="X9">
            <v>0.28398526526053858</v>
          </cell>
          <cell r="Y9">
            <v>8.7416869264590566E-2</v>
          </cell>
          <cell r="Z9">
            <v>0.12008776612009352</v>
          </cell>
          <cell r="AA9">
            <v>0.10314154848549544</v>
          </cell>
          <cell r="AB9">
            <v>0.42691876642035897</v>
          </cell>
          <cell r="AC9">
            <v>5.950140153200098E-2</v>
          </cell>
          <cell r="AD9">
            <v>1.6946217634598078E-2</v>
          </cell>
          <cell r="AE9">
            <v>4.0746212513768946E-3</v>
          </cell>
          <cell r="AF9">
            <v>0</v>
          </cell>
          <cell r="AG9">
            <v>0</v>
          </cell>
        </row>
        <row r="10">
          <cell r="B10" t="str">
            <v>SE</v>
          </cell>
          <cell r="E10">
            <v>1</v>
          </cell>
          <cell r="F10">
            <v>1.7011523077495531E-2</v>
          </cell>
          <cell r="G10">
            <v>0.27549329697823455</v>
          </cell>
          <cell r="H10">
            <v>8.3645173046274848E-2</v>
          </cell>
          <cell r="I10">
            <v>0</v>
          </cell>
          <cell r="J10">
            <v>0.11750446569504985</v>
          </cell>
          <cell r="K10">
            <v>0.41730197540570008</v>
          </cell>
          <cell r="L10">
            <v>6.5950651152876877E-2</v>
          </cell>
          <cell r="M10">
            <v>1.9284184985673455E-2</v>
          </cell>
          <cell r="N10">
            <v>3.8087296586948528E-3</v>
          </cell>
          <cell r="O10">
            <v>0</v>
          </cell>
          <cell r="P10">
            <v>0</v>
          </cell>
          <cell r="S10" t="str">
            <v>SE</v>
          </cell>
          <cell r="V10">
            <v>1</v>
          </cell>
          <cell r="W10">
            <v>1.7011523077495531E-2</v>
          </cell>
          <cell r="X10">
            <v>0.27549329697823455</v>
          </cell>
          <cell r="Y10">
            <v>8.3645173046274848E-2</v>
          </cell>
          <cell r="Z10">
            <v>0.13678865068072332</v>
          </cell>
          <cell r="AA10">
            <v>0.11750446569504985</v>
          </cell>
          <cell r="AB10">
            <v>0.41730197540570008</v>
          </cell>
          <cell r="AC10">
            <v>6.5950651152876877E-2</v>
          </cell>
          <cell r="AD10">
            <v>1.9284184985673455E-2</v>
          </cell>
          <cell r="AE10">
            <v>3.8087296586948528E-3</v>
          </cell>
          <cell r="AF10">
            <v>0</v>
          </cell>
          <cell r="AG10">
            <v>0</v>
          </cell>
        </row>
        <row r="11">
          <cell r="B11" t="str">
            <v>SE-P</v>
          </cell>
          <cell r="E11">
            <v>1</v>
          </cell>
          <cell r="F11">
            <v>1.7011523077495531E-2</v>
          </cell>
          <cell r="G11">
            <v>0.27549329697823455</v>
          </cell>
          <cell r="H11">
            <v>8.3645173046274848E-2</v>
          </cell>
          <cell r="I11">
            <v>0</v>
          </cell>
          <cell r="J11">
            <v>0.11750446569504985</v>
          </cell>
          <cell r="K11">
            <v>0.41730197540570008</v>
          </cell>
          <cell r="L11">
            <v>6.5950651152876877E-2</v>
          </cell>
          <cell r="M11">
            <v>1.9284184985673455E-2</v>
          </cell>
          <cell r="N11">
            <v>3.8087296586948528E-3</v>
          </cell>
          <cell r="O11">
            <v>0</v>
          </cell>
          <cell r="P11">
            <v>0</v>
          </cell>
          <cell r="S11" t="str">
            <v>SE-P</v>
          </cell>
          <cell r="V11">
            <v>1</v>
          </cell>
          <cell r="W11">
            <v>1.7011523077495531E-2</v>
          </cell>
          <cell r="X11">
            <v>0.27549329697823455</v>
          </cell>
          <cell r="Y11">
            <v>8.3645173046274848E-2</v>
          </cell>
          <cell r="Z11">
            <v>0.13678865068072332</v>
          </cell>
          <cell r="AA11">
            <v>0.11750446569504985</v>
          </cell>
          <cell r="AB11">
            <v>0.41730197540570008</v>
          </cell>
          <cell r="AC11">
            <v>6.5950651152876877E-2</v>
          </cell>
          <cell r="AD11">
            <v>1.9284184985673455E-2</v>
          </cell>
          <cell r="AE11">
            <v>3.8087296586948528E-3</v>
          </cell>
          <cell r="AF11">
            <v>0</v>
          </cell>
          <cell r="AG11">
            <v>0</v>
          </cell>
        </row>
        <row r="12">
          <cell r="B12" t="str">
            <v>SE-U</v>
          </cell>
          <cell r="E12">
            <v>1</v>
          </cell>
          <cell r="F12">
            <v>1.7011523077495531E-2</v>
          </cell>
          <cell r="G12">
            <v>0.27549329697823455</v>
          </cell>
          <cell r="H12">
            <v>8.3645173046274848E-2</v>
          </cell>
          <cell r="I12">
            <v>0</v>
          </cell>
          <cell r="J12">
            <v>0.11750446569504985</v>
          </cell>
          <cell r="K12">
            <v>0.41730197540570008</v>
          </cell>
          <cell r="L12">
            <v>6.5950651152876877E-2</v>
          </cell>
          <cell r="M12">
            <v>1.9284184985673455E-2</v>
          </cell>
          <cell r="N12">
            <v>3.8087296586948528E-3</v>
          </cell>
          <cell r="O12">
            <v>0</v>
          </cell>
          <cell r="P12">
            <v>0</v>
          </cell>
          <cell r="S12" t="str">
            <v>SE-U</v>
          </cell>
          <cell r="V12">
            <v>1</v>
          </cell>
          <cell r="W12">
            <v>1.7011523077495531E-2</v>
          </cell>
          <cell r="X12">
            <v>0.27549329697823455</v>
          </cell>
          <cell r="Y12">
            <v>8.3645173046274848E-2</v>
          </cell>
          <cell r="Z12">
            <v>0.13678865068072332</v>
          </cell>
          <cell r="AA12">
            <v>0.11750446569504985</v>
          </cell>
          <cell r="AB12">
            <v>0.41730197540570008</v>
          </cell>
          <cell r="AC12">
            <v>6.5950651152876877E-2</v>
          </cell>
          <cell r="AD12">
            <v>1.9284184985673455E-2</v>
          </cell>
          <cell r="AE12">
            <v>3.8087296586948528E-3</v>
          </cell>
          <cell r="AF12">
            <v>0</v>
          </cell>
          <cell r="AG12">
            <v>0</v>
          </cell>
        </row>
        <row r="13">
          <cell r="B13" t="str">
            <v>DEP</v>
          </cell>
          <cell r="E13">
            <v>1</v>
          </cell>
          <cell r="F13">
            <v>3.4460385750286725E-2</v>
          </cell>
          <cell r="G13">
            <v>0.55806909482710054</v>
          </cell>
          <cell r="H13">
            <v>0.16944073239022853</v>
          </cell>
          <cell r="I13">
            <v>0</v>
          </cell>
          <cell r="J13">
            <v>0.23802978703238425</v>
          </cell>
          <cell r="K13">
            <v>0</v>
          </cell>
          <cell r="L13">
            <v>0</v>
          </cell>
          <cell r="M13">
            <v>0</v>
          </cell>
          <cell r="N13">
            <v>0</v>
          </cell>
          <cell r="O13">
            <v>0</v>
          </cell>
          <cell r="P13">
            <v>0</v>
          </cell>
          <cell r="S13" t="str">
            <v>DEP</v>
          </cell>
          <cell r="V13">
            <v>1</v>
          </cell>
          <cell r="W13">
            <v>3.4460385750286725E-2</v>
          </cell>
          <cell r="X13">
            <v>0.55806909482710054</v>
          </cell>
          <cell r="Y13">
            <v>0.16944073239022853</v>
          </cell>
          <cell r="Z13">
            <v>0.23802978703238425</v>
          </cell>
          <cell r="AA13">
            <v>0.23802978703238425</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0.82414466297915689</v>
          </cell>
          <cell r="L14">
            <v>0.13024831026692821</v>
          </cell>
          <cell r="M14">
            <v>3.8085029720730336E-2</v>
          </cell>
          <cell r="N14">
            <v>7.5219970331846962E-3</v>
          </cell>
          <cell r="O14">
            <v>0</v>
          </cell>
          <cell r="P14">
            <v>0</v>
          </cell>
          <cell r="S14" t="str">
            <v>DEU</v>
          </cell>
          <cell r="V14">
            <v>1.0000000000000002</v>
          </cell>
          <cell r="W14">
            <v>0</v>
          </cell>
          <cell r="X14">
            <v>0</v>
          </cell>
          <cell r="Y14">
            <v>0</v>
          </cell>
          <cell r="Z14">
            <v>3.8085029720730336E-2</v>
          </cell>
          <cell r="AA14">
            <v>0</v>
          </cell>
          <cell r="AB14">
            <v>0.82414466297915689</v>
          </cell>
          <cell r="AC14">
            <v>0.13024831026692821</v>
          </cell>
          <cell r="AD14">
            <v>3.8085029720730336E-2</v>
          </cell>
          <cell r="AE14">
            <v>7.5219970331846962E-3</v>
          </cell>
          <cell r="AF14">
            <v>0</v>
          </cell>
          <cell r="AG14">
            <v>0</v>
          </cell>
        </row>
        <row r="15">
          <cell r="B15" t="str">
            <v>SO</v>
          </cell>
          <cell r="E15">
            <v>0.99999999999999989</v>
          </cell>
          <cell r="F15">
            <v>2.6030247081670604E-2</v>
          </cell>
          <cell r="G15">
            <v>0.29590108258057185</v>
          </cell>
          <cell r="H15">
            <v>8.2863304391117457E-2</v>
          </cell>
          <cell r="I15">
            <v>0</v>
          </cell>
          <cell r="J15">
            <v>9.8758653750368658E-2</v>
          </cell>
          <cell r="K15">
            <v>0.41966588325401816</v>
          </cell>
          <cell r="L15">
            <v>5.7282688585859887E-2</v>
          </cell>
          <cell r="M15">
            <v>1.6980900545184287E-2</v>
          </cell>
          <cell r="N15">
            <v>2.517239811208963E-3</v>
          </cell>
          <cell r="O15">
            <v>0</v>
          </cell>
          <cell r="P15">
            <v>0</v>
          </cell>
          <cell r="S15" t="str">
            <v>SO</v>
          </cell>
          <cell r="V15">
            <v>1</v>
          </cell>
          <cell r="W15">
            <v>2.6014931404649652E-2</v>
          </cell>
          <cell r="X15">
            <v>0.29509426812513229</v>
          </cell>
          <cell r="Y15">
            <v>8.300261255203277E-2</v>
          </cell>
          <cell r="Z15">
            <v>0.1158275235210954</v>
          </cell>
          <cell r="AA15">
            <v>9.8856526564804259E-2</v>
          </cell>
          <cell r="AB15">
            <v>0.41996472908055099</v>
          </cell>
          <cell r="AC15">
            <v>5.7555174583311927E-2</v>
          </cell>
          <cell r="AD15">
            <v>1.6970996956291149E-2</v>
          </cell>
          <cell r="AE15">
            <v>2.5407607332270715E-3</v>
          </cell>
          <cell r="AF15">
            <v>0</v>
          </cell>
          <cell r="AG15">
            <v>0</v>
          </cell>
        </row>
        <row r="16">
          <cell r="B16" t="str">
            <v>SO-P</v>
          </cell>
          <cell r="E16">
            <v>0.99999999999999989</v>
          </cell>
          <cell r="F16">
            <v>2.6030247081670604E-2</v>
          </cell>
          <cell r="G16">
            <v>0.29590108258057185</v>
          </cell>
          <cell r="H16">
            <v>8.2863304391117457E-2</v>
          </cell>
          <cell r="I16">
            <v>0</v>
          </cell>
          <cell r="J16">
            <v>9.8758653750368658E-2</v>
          </cell>
          <cell r="K16">
            <v>0.41966588325401816</v>
          </cell>
          <cell r="L16">
            <v>5.7282688585859887E-2</v>
          </cell>
          <cell r="M16">
            <v>1.6980900545184287E-2</v>
          </cell>
          <cell r="N16">
            <v>2.517239811208963E-3</v>
          </cell>
          <cell r="O16">
            <v>0</v>
          </cell>
          <cell r="P16">
            <v>0</v>
          </cell>
          <cell r="S16" t="str">
            <v>SO-P</v>
          </cell>
          <cell r="V16">
            <v>1</v>
          </cell>
          <cell r="W16">
            <v>2.6014931404649652E-2</v>
          </cell>
          <cell r="X16">
            <v>0.29509426812513229</v>
          </cell>
          <cell r="Y16">
            <v>8.300261255203277E-2</v>
          </cell>
          <cell r="Z16">
            <v>0.1158275235210954</v>
          </cell>
          <cell r="AA16">
            <v>9.8856526564804259E-2</v>
          </cell>
          <cell r="AB16">
            <v>0.41996472908055099</v>
          </cell>
          <cell r="AC16">
            <v>5.7555174583311927E-2</v>
          </cell>
          <cell r="AD16">
            <v>1.6970996956291149E-2</v>
          </cell>
          <cell r="AE16">
            <v>2.5407607332270715E-3</v>
          </cell>
          <cell r="AF16">
            <v>0</v>
          </cell>
          <cell r="AG16">
            <v>0</v>
          </cell>
        </row>
        <row r="17">
          <cell r="B17" t="str">
            <v>SO-U</v>
          </cell>
          <cell r="E17">
            <v>0.99999999999999989</v>
          </cell>
          <cell r="F17">
            <v>2.6030247081670604E-2</v>
          </cell>
          <cell r="G17">
            <v>0.29590108258057185</v>
          </cell>
          <cell r="H17">
            <v>8.2863304391117457E-2</v>
          </cell>
          <cell r="I17">
            <v>0</v>
          </cell>
          <cell r="J17">
            <v>9.8758653750368658E-2</v>
          </cell>
          <cell r="K17">
            <v>0.41966588325401816</v>
          </cell>
          <cell r="L17">
            <v>5.7282688585859887E-2</v>
          </cell>
          <cell r="M17">
            <v>1.6980900545184287E-2</v>
          </cell>
          <cell r="N17">
            <v>2.517239811208963E-3</v>
          </cell>
          <cell r="O17">
            <v>0</v>
          </cell>
          <cell r="P17">
            <v>0</v>
          </cell>
          <cell r="S17" t="str">
            <v>SO-U</v>
          </cell>
          <cell r="V17">
            <v>1</v>
          </cell>
          <cell r="W17">
            <v>2.6014931404649652E-2</v>
          </cell>
          <cell r="X17">
            <v>0.29509426812513229</v>
          </cell>
          <cell r="Y17">
            <v>8.300261255203277E-2</v>
          </cell>
          <cell r="Z17">
            <v>0.1158275235210954</v>
          </cell>
          <cell r="AA17">
            <v>9.8856526564804259E-2</v>
          </cell>
          <cell r="AB17">
            <v>0.41996472908055099</v>
          </cell>
          <cell r="AC17">
            <v>5.7555174583311927E-2</v>
          </cell>
          <cell r="AD17">
            <v>1.6970996956291149E-2</v>
          </cell>
          <cell r="AE17">
            <v>2.5407607332270715E-3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v>
          </cell>
          <cell r="F20">
            <v>2.6030247081670604E-2</v>
          </cell>
          <cell r="G20">
            <v>0.29590108258057191</v>
          </cell>
          <cell r="H20">
            <v>8.2863304391117443E-2</v>
          </cell>
          <cell r="I20">
            <v>0</v>
          </cell>
          <cell r="J20">
            <v>9.8758653750368672E-2</v>
          </cell>
          <cell r="K20">
            <v>0.41966588325401821</v>
          </cell>
          <cell r="L20">
            <v>5.7282688585859907E-2</v>
          </cell>
          <cell r="M20">
            <v>1.6980900545184287E-2</v>
          </cell>
          <cell r="N20">
            <v>2.517239811208963E-3</v>
          </cell>
          <cell r="O20">
            <v>0</v>
          </cell>
          <cell r="P20">
            <v>0</v>
          </cell>
          <cell r="S20" t="str">
            <v>GPS</v>
          </cell>
          <cell r="V20">
            <v>1.0000000000000002</v>
          </cell>
          <cell r="W20">
            <v>2.6014931404649663E-2</v>
          </cell>
          <cell r="X20">
            <v>0.2950942681251324</v>
          </cell>
          <cell r="Y20">
            <v>8.3002612552032784E-2</v>
          </cell>
          <cell r="Z20">
            <v>0.11582752352109543</v>
          </cell>
          <cell r="AA20">
            <v>9.8856526564804273E-2</v>
          </cell>
          <cell r="AB20">
            <v>0.41996472908055105</v>
          </cell>
          <cell r="AC20">
            <v>5.7555174583311941E-2</v>
          </cell>
          <cell r="AD20">
            <v>1.6970996956291153E-2</v>
          </cell>
          <cell r="AE20">
            <v>2.5407607332270719E-3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2.590966740879791E-2</v>
          </cell>
          <cell r="G23">
            <v>0.29049951734187585</v>
          </cell>
          <cell r="H23">
            <v>8.1205217707742861E-2</v>
          </cell>
          <cell r="I23">
            <v>0</v>
          </cell>
          <cell r="J23">
            <v>9.5843740054362622E-2</v>
          </cell>
          <cell r="K23">
            <v>0.4319126440953624</v>
          </cell>
          <cell r="L23">
            <v>5.5536755237333951E-2</v>
          </cell>
          <cell r="M23">
            <v>1.6668980703132941E-2</v>
          </cell>
          <cell r="N23">
            <v>2.4234774513913946E-3</v>
          </cell>
          <cell r="O23">
            <v>0</v>
          </cell>
          <cell r="P23">
            <v>0</v>
          </cell>
          <cell r="S23" t="str">
            <v>SNP</v>
          </cell>
          <cell r="V23">
            <v>1.0000000000000007</v>
          </cell>
          <cell r="W23">
            <v>2.5884913724777477E-2</v>
          </cell>
          <cell r="X23">
            <v>0.28908905756795766</v>
          </cell>
          <cell r="Y23">
            <v>8.1433973688548919E-2</v>
          </cell>
          <cell r="Z23">
            <v>0.1128285842698474</v>
          </cell>
          <cell r="AA23">
            <v>9.6157748645381083E-2</v>
          </cell>
          <cell r="AB23">
            <v>0.43215789764824541</v>
          </cell>
          <cell r="AC23">
            <v>5.6138510867190017E-2</v>
          </cell>
          <cell r="AD23">
            <v>1.6670835624466328E-2</v>
          </cell>
          <cell r="AE23">
            <v>2.4670622334335788E-3</v>
          </cell>
          <cell r="AF23">
            <v>0</v>
          </cell>
          <cell r="AG23">
            <v>0</v>
          </cell>
        </row>
        <row r="24">
          <cell r="B24" t="str">
            <v>SSCCT</v>
          </cell>
          <cell r="E24">
            <v>1</v>
          </cell>
          <cell r="F24">
            <v>1.7739799435706312E-2</v>
          </cell>
          <cell r="G24">
            <v>0.27033274779820121</v>
          </cell>
          <cell r="H24">
            <v>8.7851044067061734E-2</v>
          </cell>
          <cell r="I24">
            <v>0</v>
          </cell>
          <cell r="J24">
            <v>0.10079603892153131</v>
          </cell>
          <cell r="K24">
            <v>0.43987497354267641</v>
          </cell>
          <cell r="L24">
            <v>6.2895330069514963E-2</v>
          </cell>
          <cell r="M24">
            <v>1.6299681753449556E-2</v>
          </cell>
          <cell r="N24">
            <v>4.2103844118585318E-3</v>
          </cell>
          <cell r="O24">
            <v>0</v>
          </cell>
          <cell r="P24">
            <v>0</v>
          </cell>
          <cell r="S24" t="str">
            <v>SSCCT</v>
          </cell>
          <cell r="V24">
            <v>1</v>
          </cell>
          <cell r="W24">
            <v>1.7739799435706312E-2</v>
          </cell>
          <cell r="X24">
            <v>0.27033274779820121</v>
          </cell>
          <cell r="Y24">
            <v>8.7851044067061734E-2</v>
          </cell>
          <cell r="Z24">
            <v>0.11709572067498086</v>
          </cell>
          <cell r="AA24">
            <v>0.10079603892153131</v>
          </cell>
          <cell r="AB24">
            <v>0.43987497354267641</v>
          </cell>
          <cell r="AC24">
            <v>6.2895330069514963E-2</v>
          </cell>
          <cell r="AD24">
            <v>1.6299681753449556E-2</v>
          </cell>
          <cell r="AE24">
            <v>4.2103844118585318E-3</v>
          </cell>
          <cell r="AF24">
            <v>0</v>
          </cell>
          <cell r="AG24">
            <v>0</v>
          </cell>
        </row>
        <row r="25">
          <cell r="B25" t="str">
            <v>SSECT</v>
          </cell>
          <cell r="E25">
            <v>0.99999999999999978</v>
          </cell>
          <cell r="F25">
            <v>1.7458064765397251E-2</v>
          </cell>
          <cell r="G25">
            <v>0.2671987673047444</v>
          </cell>
          <cell r="H25">
            <v>8.352228099480169E-2</v>
          </cell>
          <cell r="I25">
            <v>0</v>
          </cell>
          <cell r="J25">
            <v>0.11569454142111391</v>
          </cell>
          <cell r="K25">
            <v>0.42229975840880296</v>
          </cell>
          <cell r="L25">
            <v>7.1125082041280457E-2</v>
          </cell>
          <cell r="M25">
            <v>1.8770369088520641E-2</v>
          </cell>
          <cell r="N25">
            <v>3.9311359753385899E-3</v>
          </cell>
          <cell r="O25">
            <v>0</v>
          </cell>
          <cell r="P25">
            <v>0</v>
          </cell>
          <cell r="S25" t="str">
            <v>SSECT</v>
          </cell>
          <cell r="V25">
            <v>1</v>
          </cell>
          <cell r="W25">
            <v>1.7458064765397251E-2</v>
          </cell>
          <cell r="X25">
            <v>0.2671987673047444</v>
          </cell>
          <cell r="Y25">
            <v>8.352228099480169E-2</v>
          </cell>
          <cell r="Z25">
            <v>0.13446491050963455</v>
          </cell>
          <cell r="AA25">
            <v>0.11569454142111391</v>
          </cell>
          <cell r="AB25">
            <v>0.42229975840880296</v>
          </cell>
          <cell r="AC25">
            <v>7.1125082041280457E-2</v>
          </cell>
          <cell r="AD25">
            <v>1.8770369088520641E-2</v>
          </cell>
          <cell r="AE25">
            <v>3.9311359753385899E-3</v>
          </cell>
          <cell r="AF25">
            <v>0</v>
          </cell>
          <cell r="AG25">
            <v>0</v>
          </cell>
        </row>
        <row r="26">
          <cell r="B26" t="str">
            <v>SSCCH</v>
          </cell>
          <cell r="E26">
            <v>1</v>
          </cell>
          <cell r="F26">
            <v>1.8195807856117834E-2</v>
          </cell>
          <cell r="G26">
            <v>0.29697639584041147</v>
          </cell>
          <cell r="H26">
            <v>8.7797061117357675E-2</v>
          </cell>
          <cell r="I26">
            <v>0</v>
          </cell>
          <cell r="J26">
            <v>0.10436472713342967</v>
          </cell>
          <cell r="K26">
            <v>0.41543580175313644</v>
          </cell>
          <cell r="L26">
            <v>5.5945957811556361E-2</v>
          </cell>
          <cell r="M26">
            <v>1.7381326119986756E-2</v>
          </cell>
          <cell r="N26">
            <v>3.9029223680038102E-3</v>
          </cell>
          <cell r="O26">
            <v>0</v>
          </cell>
          <cell r="P26">
            <v>0</v>
          </cell>
          <cell r="S26" t="str">
            <v>SSCCH</v>
          </cell>
          <cell r="V26">
            <v>1</v>
          </cell>
          <cell r="W26">
            <v>1.8195807856117834E-2</v>
          </cell>
          <cell r="X26">
            <v>0.29697639584041147</v>
          </cell>
          <cell r="Y26">
            <v>8.7797061117357675E-2</v>
          </cell>
          <cell r="Z26">
            <v>0.12174605325341643</v>
          </cell>
          <cell r="AA26">
            <v>0.10436472713342967</v>
          </cell>
          <cell r="AB26">
            <v>0.41543580175313644</v>
          </cell>
          <cell r="AC26">
            <v>5.5945957811556361E-2</v>
          </cell>
          <cell r="AD26">
            <v>1.7381326119986756E-2</v>
          </cell>
          <cell r="AE26">
            <v>3.9029223680038102E-3</v>
          </cell>
          <cell r="AF26">
            <v>0</v>
          </cell>
          <cell r="AG26">
            <v>0</v>
          </cell>
        </row>
        <row r="27">
          <cell r="B27" t="str">
            <v>SSECH</v>
          </cell>
          <cell r="E27">
            <v>1</v>
          </cell>
          <cell r="F27">
            <v>1.6588572332955649E-2</v>
          </cell>
          <cell r="G27">
            <v>0.28267936499351232</v>
          </cell>
          <cell r="H27">
            <v>8.479490285371577E-2</v>
          </cell>
          <cell r="I27">
            <v>0</v>
          </cell>
          <cell r="J27">
            <v>0.11822268775203679</v>
          </cell>
          <cell r="K27">
            <v>0.4130699614772147</v>
          </cell>
          <cell r="L27">
            <v>6.1378252647501678E-2</v>
          </cell>
          <cell r="M27">
            <v>1.9600864188949869E-2</v>
          </cell>
          <cell r="N27">
            <v>3.665393754113404E-3</v>
          </cell>
          <cell r="O27">
            <v>0</v>
          </cell>
          <cell r="P27">
            <v>0</v>
          </cell>
          <cell r="S27" t="str">
            <v>SSECH</v>
          </cell>
          <cell r="V27">
            <v>1</v>
          </cell>
          <cell r="W27">
            <v>1.6588572332955649E-2</v>
          </cell>
          <cell r="X27">
            <v>0.28267936499351232</v>
          </cell>
          <cell r="Y27">
            <v>8.479490285371577E-2</v>
          </cell>
          <cell r="Z27">
            <v>0.13782355194098667</v>
          </cell>
          <cell r="AA27">
            <v>0.11822268775203679</v>
          </cell>
          <cell r="AB27">
            <v>0.4130699614772147</v>
          </cell>
          <cell r="AC27">
            <v>6.1378252647501678E-2</v>
          </cell>
          <cell r="AD27">
            <v>1.9600864188949869E-2</v>
          </cell>
          <cell r="AE27">
            <v>3.665393754113404E-3</v>
          </cell>
          <cell r="AF27">
            <v>0</v>
          </cell>
          <cell r="AG27">
            <v>0</v>
          </cell>
        </row>
        <row r="28">
          <cell r="B28" t="str">
            <v>SSGCH</v>
          </cell>
          <cell r="E28">
            <v>1</v>
          </cell>
          <cell r="F28">
            <v>1.7793998975327286E-2</v>
          </cell>
          <cell r="G28">
            <v>0.29340213812868665</v>
          </cell>
          <cell r="H28">
            <v>8.7046521551447195E-2</v>
          </cell>
          <cell r="I28">
            <v>0</v>
          </cell>
          <cell r="J28">
            <v>0.10782921728808145</v>
          </cell>
          <cell r="K28">
            <v>0.41484434168415601</v>
          </cell>
          <cell r="L28">
            <v>5.7304031520542691E-2</v>
          </cell>
          <cell r="M28">
            <v>1.7936210637227532E-2</v>
          </cell>
          <cell r="N28">
            <v>3.8435402145312082E-3</v>
          </cell>
          <cell r="O28">
            <v>0</v>
          </cell>
          <cell r="P28">
            <v>0</v>
          </cell>
          <cell r="S28" t="str">
            <v>SSGCH</v>
          </cell>
          <cell r="V28">
            <v>1</v>
          </cell>
          <cell r="W28">
            <v>1.7793998975327286E-2</v>
          </cell>
          <cell r="X28">
            <v>0.29340213812868665</v>
          </cell>
          <cell r="Y28">
            <v>8.7046521551447195E-2</v>
          </cell>
          <cell r="Z28">
            <v>0.12576542792530898</v>
          </cell>
          <cell r="AA28">
            <v>0.10782921728808145</v>
          </cell>
          <cell r="AB28">
            <v>0.41484434168415601</v>
          </cell>
          <cell r="AC28">
            <v>5.7304031520542691E-2</v>
          </cell>
          <cell r="AD28">
            <v>1.7936210637227532E-2</v>
          </cell>
          <cell r="AE28">
            <v>3.8435402145312082E-3</v>
          </cell>
          <cell r="AF28">
            <v>0</v>
          </cell>
          <cell r="AG28">
            <v>0</v>
          </cell>
        </row>
        <row r="29">
          <cell r="B29" t="str">
            <v>SSCP</v>
          </cell>
          <cell r="E29">
            <v>1</v>
          </cell>
          <cell r="F29">
            <v>1.7294640852859446E-2</v>
          </cell>
          <cell r="G29">
            <v>0.24626419173397909</v>
          </cell>
          <cell r="H29">
            <v>8.790431170083618E-2</v>
          </cell>
          <cell r="I29">
            <v>0</v>
          </cell>
          <cell r="J29">
            <v>9.7664013653594506E-2</v>
          </cell>
          <cell r="K29">
            <v>0.46152997352942021</v>
          </cell>
          <cell r="L29">
            <v>6.9536049397189506E-2</v>
          </cell>
          <cell r="M29">
            <v>1.5284087013214116E-2</v>
          </cell>
          <cell r="N29">
            <v>4.5227321189068572E-3</v>
          </cell>
          <cell r="O29">
            <v>0</v>
          </cell>
          <cell r="P29">
            <v>0</v>
          </cell>
          <cell r="S29" t="str">
            <v>SSCP</v>
          </cell>
          <cell r="V29">
            <v>0.99999999999999967</v>
          </cell>
          <cell r="W29">
            <v>1.7294640852859446E-2</v>
          </cell>
          <cell r="X29">
            <v>0.24626419173397909</v>
          </cell>
          <cell r="Y29">
            <v>8.790431170083618E-2</v>
          </cell>
          <cell r="Z29">
            <v>0.11294810066680862</v>
          </cell>
          <cell r="AA29">
            <v>9.7664013653594506E-2</v>
          </cell>
          <cell r="AB29">
            <v>0.46152997352942021</v>
          </cell>
          <cell r="AC29">
            <v>6.9536049397189506E-2</v>
          </cell>
          <cell r="AD29">
            <v>1.5284087013214116E-2</v>
          </cell>
          <cell r="AE29">
            <v>4.5227321189068572E-3</v>
          </cell>
          <cell r="AF29">
            <v>0</v>
          </cell>
          <cell r="AG29">
            <v>0</v>
          </cell>
        </row>
        <row r="30">
          <cell r="B30" t="str">
            <v>SSEP</v>
          </cell>
          <cell r="E30">
            <v>1</v>
          </cell>
          <cell r="F30">
            <v>1.8231659806199625E-2</v>
          </cell>
          <cell r="G30">
            <v>0.25439033754792312</v>
          </cell>
          <cell r="H30">
            <v>8.2789176505940171E-2</v>
          </cell>
          <cell r="I30">
            <v>0</v>
          </cell>
          <cell r="J30">
            <v>0.11345330435618178</v>
          </cell>
          <cell r="K30">
            <v>0.4291343738810065</v>
          </cell>
          <cell r="L30">
            <v>7.989280585334449E-2</v>
          </cell>
          <cell r="M30">
            <v>1.7936337290173205E-2</v>
          </cell>
          <cell r="N30">
            <v>4.1720047592311406E-3</v>
          </cell>
          <cell r="O30">
            <v>0</v>
          </cell>
          <cell r="P30">
            <v>0</v>
          </cell>
          <cell r="S30" t="str">
            <v>SSEP</v>
          </cell>
          <cell r="V30">
            <v>1.0000000000000002</v>
          </cell>
          <cell r="W30">
            <v>1.8231659806199625E-2</v>
          </cell>
          <cell r="X30">
            <v>0.25439033754792312</v>
          </cell>
          <cell r="Y30">
            <v>8.2789176505940171E-2</v>
          </cell>
          <cell r="Z30">
            <v>0.131389641646355</v>
          </cell>
          <cell r="AA30">
            <v>0.11345330435618178</v>
          </cell>
          <cell r="AB30">
            <v>0.4291343738810065</v>
          </cell>
          <cell r="AC30">
            <v>7.989280585334449E-2</v>
          </cell>
          <cell r="AD30">
            <v>1.7936337290173205E-2</v>
          </cell>
          <cell r="AE30">
            <v>4.1720047592311406E-3</v>
          </cell>
          <cell r="AF30">
            <v>0</v>
          </cell>
          <cell r="AG30">
            <v>0</v>
          </cell>
        </row>
        <row r="31">
          <cell r="B31" t="str">
            <v>SSGC</v>
          </cell>
          <cell r="E31">
            <v>1</v>
          </cell>
          <cell r="F31">
            <v>1.7528895591194492E-2</v>
          </cell>
          <cell r="G31">
            <v>0.24829572818746509</v>
          </cell>
          <cell r="H31">
            <v>8.662552790211217E-2</v>
          </cell>
          <cell r="I31">
            <v>0</v>
          </cell>
          <cell r="J31">
            <v>0.10161133632924133</v>
          </cell>
          <cell r="K31">
            <v>0.45343107361731677</v>
          </cell>
          <cell r="L31">
            <v>7.2125238511228262E-2</v>
          </cell>
          <cell r="M31">
            <v>1.5947149582453888E-2</v>
          </cell>
          <cell r="N31">
            <v>4.4350502789879277E-3</v>
          </cell>
          <cell r="O31">
            <v>0</v>
          </cell>
          <cell r="P31">
            <v>0</v>
          </cell>
          <cell r="S31" t="str">
            <v>SSGC</v>
          </cell>
          <cell r="V31">
            <v>1</v>
          </cell>
          <cell r="W31">
            <v>1.7528895591194492E-2</v>
          </cell>
          <cell r="X31">
            <v>0.24829572818746509</v>
          </cell>
          <cell r="Y31">
            <v>8.662552790211217E-2</v>
          </cell>
          <cell r="Z31">
            <v>0.11755848591169521</v>
          </cell>
          <cell r="AA31">
            <v>0.10161133632924133</v>
          </cell>
          <cell r="AB31">
            <v>0.45343107361731677</v>
          </cell>
          <cell r="AC31">
            <v>7.2125238511228262E-2</v>
          </cell>
          <cell r="AD31">
            <v>1.5947149582453888E-2</v>
          </cell>
          <cell r="AE31">
            <v>4.4350502789879277E-3</v>
          </cell>
          <cell r="AF31">
            <v>0</v>
          </cell>
          <cell r="AG31">
            <v>0</v>
          </cell>
        </row>
        <row r="32">
          <cell r="B32" t="str">
            <v>SSGCT</v>
          </cell>
          <cell r="E32">
            <v>1</v>
          </cell>
          <cell r="F32">
            <v>1.7669365768129046E-2</v>
          </cell>
          <cell r="G32">
            <v>0.26954925267483704</v>
          </cell>
          <cell r="H32">
            <v>8.6768853298996723E-2</v>
          </cell>
          <cell r="I32">
            <v>0</v>
          </cell>
          <cell r="J32">
            <v>0.10452066454642696</v>
          </cell>
          <cell r="K32">
            <v>0.43548116975920803</v>
          </cell>
          <cell r="L32">
            <v>6.495276806245634E-2</v>
          </cell>
          <cell r="M32">
            <v>1.6917353587217326E-2</v>
          </cell>
          <cell r="N32">
            <v>4.1405723027285466E-3</v>
          </cell>
          <cell r="O32">
            <v>0</v>
          </cell>
          <cell r="P32">
            <v>0</v>
          </cell>
          <cell r="S32" t="str">
            <v>SSGCT</v>
          </cell>
          <cell r="V32">
            <v>1.0000000000000002</v>
          </cell>
          <cell r="W32">
            <v>1.7669365768129046E-2</v>
          </cell>
          <cell r="X32">
            <v>0.26954925267483704</v>
          </cell>
          <cell r="Y32">
            <v>8.6768853298996723E-2</v>
          </cell>
          <cell r="Z32">
            <v>0.12143801813364428</v>
          </cell>
          <cell r="AA32">
            <v>0.10452066454642696</v>
          </cell>
          <cell r="AB32">
            <v>0.43548116975920803</v>
          </cell>
          <cell r="AC32">
            <v>6.495276806245634E-2</v>
          </cell>
          <cell r="AD32">
            <v>1.6917353587217326E-2</v>
          </cell>
          <cell r="AE32">
            <v>4.1405723027285466E-3</v>
          </cell>
          <cell r="AF32">
            <v>0</v>
          </cell>
          <cell r="AG32">
            <v>0</v>
          </cell>
        </row>
        <row r="33">
          <cell r="B33" t="str">
            <v>MC</v>
          </cell>
          <cell r="E33">
            <v>1</v>
          </cell>
          <cell r="F33">
            <v>5.41436784126814E-3</v>
          </cell>
          <cell r="G33">
            <v>0.68135600257923901</v>
          </cell>
          <cell r="H33">
            <v>0.12612034813938686</v>
          </cell>
          <cell r="I33">
            <v>0</v>
          </cell>
          <cell r="J33">
            <v>3.2530735835109556E-2</v>
          </cell>
          <cell r="K33">
            <v>0.12938701935038582</v>
          </cell>
          <cell r="L33">
            <v>1.8626737152046765E-2</v>
          </cell>
          <cell r="M33">
            <v>5.3431528930825336E-3</v>
          </cell>
          <cell r="N33">
            <v>1.2216362094812107E-3</v>
          </cell>
          <cell r="O33">
            <v>0</v>
          </cell>
          <cell r="P33">
            <v>0</v>
          </cell>
          <cell r="S33" t="str">
            <v>MC</v>
          </cell>
          <cell r="V33">
            <v>0.99999999999999989</v>
          </cell>
          <cell r="W33">
            <v>5.41436784126814E-3</v>
          </cell>
          <cell r="X33">
            <v>0.68135600257923901</v>
          </cell>
          <cell r="Y33">
            <v>0.12612034813938686</v>
          </cell>
          <cell r="Z33">
            <v>3.7873888728192091E-2</v>
          </cell>
          <cell r="AA33">
            <v>3.2530735835109556E-2</v>
          </cell>
          <cell r="AB33">
            <v>0.12938701935038582</v>
          </cell>
          <cell r="AC33">
            <v>1.8626737152046765E-2</v>
          </cell>
          <cell r="AD33">
            <v>5.3431528930825336E-3</v>
          </cell>
          <cell r="AE33">
            <v>1.2216362094812107E-3</v>
          </cell>
          <cell r="AF33">
            <v>0</v>
          </cell>
          <cell r="AG33">
            <v>0</v>
          </cell>
        </row>
        <row r="34">
          <cell r="B34" t="str">
            <v>SNPD</v>
          </cell>
          <cell r="E34">
            <v>0.99999999999999989</v>
          </cell>
          <cell r="F34">
            <v>4.0101965438434591E-2</v>
          </cell>
          <cell r="G34">
            <v>0.30311907010392558</v>
          </cell>
          <cell r="H34">
            <v>7.1647242580857418E-2</v>
          </cell>
          <cell r="I34">
            <v>0</v>
          </cell>
          <cell r="J34">
            <v>7.6089538271855661E-2</v>
          </cell>
          <cell r="K34">
            <v>0.45024792985892836</v>
          </cell>
          <cell r="L34">
            <v>4.4179992794983067E-2</v>
          </cell>
          <cell r="M34">
            <v>1.4614260951015307E-2</v>
          </cell>
          <cell r="N34">
            <v>0</v>
          </cell>
          <cell r="O34">
            <v>0</v>
          </cell>
          <cell r="P34">
            <v>0</v>
          </cell>
          <cell r="S34" t="str">
            <v>SNPD</v>
          </cell>
          <cell r="V34">
            <v>0.99999999999999989</v>
          </cell>
          <cell r="W34">
            <v>4.0504033655241141E-2</v>
          </cell>
          <cell r="X34">
            <v>0.30025564545216704</v>
          </cell>
          <cell r="Y34">
            <v>7.2177659722795662E-2</v>
          </cell>
          <cell r="Z34">
            <v>9.0569737482628754E-2</v>
          </cell>
          <cell r="AA34">
            <v>7.6050755518802193E-2</v>
          </cell>
          <cell r="AB34">
            <v>0.45173805797752054</v>
          </cell>
          <cell r="AC34">
            <v>4.4754865709646867E-2</v>
          </cell>
          <cell r="AD34">
            <v>1.4518981963826564E-2</v>
          </cell>
          <cell r="AE34">
            <v>0</v>
          </cell>
          <cell r="AF34">
            <v>0</v>
          </cell>
          <cell r="AG34">
            <v>0</v>
          </cell>
        </row>
        <row r="35">
          <cell r="B35" t="str">
            <v>DGUH</v>
          </cell>
          <cell r="E35">
            <v>1</v>
          </cell>
          <cell r="F35">
            <v>0</v>
          </cell>
          <cell r="G35">
            <v>0</v>
          </cell>
          <cell r="H35">
            <v>0</v>
          </cell>
          <cell r="I35">
            <v>0</v>
          </cell>
          <cell r="J35">
            <v>0</v>
          </cell>
          <cell r="K35">
            <v>0.83703090130642133</v>
          </cell>
          <cell r="L35">
            <v>0.12050014495313448</v>
          </cell>
          <cell r="M35">
            <v>3.4565941037744047E-2</v>
          </cell>
          <cell r="N35">
            <v>7.9030127027002149E-3</v>
          </cell>
          <cell r="O35">
            <v>0</v>
          </cell>
          <cell r="P35">
            <v>0</v>
          </cell>
          <cell r="S35" t="str">
            <v>DGUH</v>
          </cell>
          <cell r="V35">
            <v>1</v>
          </cell>
          <cell r="W35">
            <v>0</v>
          </cell>
          <cell r="X35">
            <v>0</v>
          </cell>
          <cell r="Y35">
            <v>0</v>
          </cell>
          <cell r="Z35">
            <v>3.4565941037744047E-2</v>
          </cell>
          <cell r="AA35">
            <v>0</v>
          </cell>
          <cell r="AB35">
            <v>0.83703090130642133</v>
          </cell>
          <cell r="AC35">
            <v>0.12050014495313448</v>
          </cell>
          <cell r="AD35">
            <v>3.4565941037744047E-2</v>
          </cell>
          <cell r="AE35">
            <v>7.9030127027002149E-3</v>
          </cell>
          <cell r="AF35">
            <v>0</v>
          </cell>
          <cell r="AG35">
            <v>0</v>
          </cell>
        </row>
        <row r="36">
          <cell r="B36" t="str">
            <v>DEUH</v>
          </cell>
          <cell r="E36">
            <v>1.0000000000000002</v>
          </cell>
          <cell r="F36">
            <v>0</v>
          </cell>
          <cell r="G36">
            <v>0</v>
          </cell>
          <cell r="H36">
            <v>0</v>
          </cell>
          <cell r="I36">
            <v>0</v>
          </cell>
          <cell r="J36">
            <v>0</v>
          </cell>
          <cell r="K36">
            <v>0.82414466297915689</v>
          </cell>
          <cell r="L36">
            <v>0.13024831026692821</v>
          </cell>
          <cell r="M36">
            <v>3.8085029720730336E-2</v>
          </cell>
          <cell r="N36">
            <v>7.5219970331846962E-3</v>
          </cell>
          <cell r="O36">
            <v>0</v>
          </cell>
          <cell r="P36">
            <v>0</v>
          </cell>
          <cell r="S36" t="str">
            <v>DEUH</v>
          </cell>
          <cell r="V36">
            <v>1.0000000000000002</v>
          </cell>
          <cell r="W36">
            <v>0</v>
          </cell>
          <cell r="X36">
            <v>0</v>
          </cell>
          <cell r="Y36">
            <v>0</v>
          </cell>
          <cell r="Z36">
            <v>3.8085029720730336E-2</v>
          </cell>
          <cell r="AA36">
            <v>0</v>
          </cell>
          <cell r="AB36">
            <v>0.82414466297915689</v>
          </cell>
          <cell r="AC36">
            <v>0.13024831026692821</v>
          </cell>
          <cell r="AD36">
            <v>3.8085029720730336E-2</v>
          </cell>
          <cell r="AE36">
            <v>7.5219970331846962E-3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1.0000000000000002</v>
          </cell>
          <cell r="F38">
            <v>1.7011523077495531E-2</v>
          </cell>
          <cell r="G38">
            <v>0.27549329697823455</v>
          </cell>
          <cell r="H38">
            <v>8.3645173046274848E-2</v>
          </cell>
          <cell r="I38">
            <v>0</v>
          </cell>
          <cell r="J38">
            <v>0.11750446569504984</v>
          </cell>
          <cell r="K38">
            <v>0.41730197540570013</v>
          </cell>
          <cell r="L38">
            <v>6.5950651152876877E-2</v>
          </cell>
          <cell r="M38">
            <v>1.9284184985673455E-2</v>
          </cell>
          <cell r="N38">
            <v>3.8087296586948528E-3</v>
          </cell>
          <cell r="O38">
            <v>0</v>
          </cell>
          <cell r="P38">
            <v>0</v>
          </cell>
          <cell r="S38" t="str">
            <v>DNPGMU</v>
          </cell>
          <cell r="V38">
            <v>1.0000000000000002</v>
          </cell>
          <cell r="W38">
            <v>1.7011523077495531E-2</v>
          </cell>
          <cell r="X38">
            <v>0.2754932969782346</v>
          </cell>
          <cell r="Y38">
            <v>8.3645173046274848E-2</v>
          </cell>
          <cell r="Z38">
            <v>0.13678865068072329</v>
          </cell>
          <cell r="AA38">
            <v>0.11750446569504984</v>
          </cell>
          <cell r="AB38">
            <v>0.41730197540570013</v>
          </cell>
          <cell r="AC38">
            <v>6.5950651152876877E-2</v>
          </cell>
          <cell r="AD38">
            <v>1.9284184985673459E-2</v>
          </cell>
          <cell r="AE38">
            <v>3.8087296586948533E-3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1</v>
          </cell>
          <cell r="F47">
            <v>2.7202340869304967E-2</v>
          </cell>
          <cell r="G47">
            <v>0.32732162280319349</v>
          </cell>
          <cell r="H47">
            <v>7.5626848514417408E-2</v>
          </cell>
          <cell r="I47">
            <v>0</v>
          </cell>
          <cell r="J47">
            <v>6.8575053936582087E-2</v>
          </cell>
          <cell r="K47">
            <v>0.4525855858696976</v>
          </cell>
          <cell r="L47">
            <v>3.9933167488778287E-2</v>
          </cell>
          <cell r="M47">
            <v>8.7553805180261655E-3</v>
          </cell>
          <cell r="N47">
            <v>0</v>
          </cell>
          <cell r="O47">
            <v>0</v>
          </cell>
          <cell r="P47">
            <v>0</v>
          </cell>
          <cell r="S47" t="str">
            <v>CN</v>
          </cell>
          <cell r="V47">
            <v>1.0000000000000004</v>
          </cell>
          <cell r="W47">
            <v>2.7202340869304967E-2</v>
          </cell>
          <cell r="X47">
            <v>0.32732162280319349</v>
          </cell>
          <cell r="Y47">
            <v>7.5626848514417408E-2</v>
          </cell>
          <cell r="Z47">
            <v>7.7330434454608257E-2</v>
          </cell>
          <cell r="AA47">
            <v>6.8575053936582087E-2</v>
          </cell>
          <cell r="AB47">
            <v>0.4525855858696976</v>
          </cell>
          <cell r="AC47">
            <v>3.9933167488778287E-2</v>
          </cell>
          <cell r="AD47">
            <v>8.7553805180261655E-3</v>
          </cell>
          <cell r="AE47">
            <v>0</v>
          </cell>
          <cell r="AF47">
            <v>0</v>
          </cell>
          <cell r="AG47">
            <v>0</v>
          </cell>
        </row>
        <row r="48">
          <cell r="B48" t="str">
            <v>CNP</v>
          </cell>
          <cell r="E48">
            <v>1</v>
          </cell>
          <cell r="F48">
            <v>0</v>
          </cell>
          <cell r="G48">
            <v>0.69417877427587116</v>
          </cell>
          <cell r="H48">
            <v>0.16038828279808062</v>
          </cell>
          <cell r="I48">
            <v>0</v>
          </cell>
          <cell r="J48">
            <v>0.14543294292604819</v>
          </cell>
          <cell r="K48">
            <v>0</v>
          </cell>
          <cell r="L48">
            <v>0</v>
          </cell>
          <cell r="M48">
            <v>0</v>
          </cell>
          <cell r="N48">
            <v>0</v>
          </cell>
          <cell r="O48">
            <v>0</v>
          </cell>
          <cell r="P48">
            <v>0</v>
          </cell>
          <cell r="S48" t="str">
            <v>CNP</v>
          </cell>
          <cell r="V48">
            <v>1</v>
          </cell>
          <cell r="W48">
            <v>5.4543673623234409E-2</v>
          </cell>
          <cell r="X48">
            <v>0.65631571377559117</v>
          </cell>
          <cell r="Y48">
            <v>0.15164011664815108</v>
          </cell>
          <cell r="Z48">
            <v>0.13750049595302333</v>
          </cell>
          <cell r="AA48">
            <v>0.13750049595302333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0.9028704161727209</v>
          </cell>
          <cell r="L49">
            <v>7.9663331478852129E-2</v>
          </cell>
          <cell r="M49">
            <v>1.7466252348427001E-2</v>
          </cell>
          <cell r="N49">
            <v>0</v>
          </cell>
          <cell r="O49">
            <v>0</v>
          </cell>
          <cell r="P49">
            <v>0</v>
          </cell>
          <cell r="S49" t="str">
            <v>CNU</v>
          </cell>
          <cell r="V49">
            <v>1</v>
          </cell>
          <cell r="W49">
            <v>0</v>
          </cell>
          <cell r="X49">
            <v>0</v>
          </cell>
          <cell r="Y49">
            <v>0</v>
          </cell>
          <cell r="Z49">
            <v>1.7466252348427001E-2</v>
          </cell>
          <cell r="AA49">
            <v>0</v>
          </cell>
          <cell r="AB49">
            <v>0.9028704161727209</v>
          </cell>
          <cell r="AC49">
            <v>7.9663331478852129E-2</v>
          </cell>
          <cell r="AD49">
            <v>1.7466252348427001E-2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0.99999999999999956</v>
          </cell>
          <cell r="F53">
            <v>1.2704805677833452E-2</v>
          </cell>
          <cell r="G53">
            <v>0.52738924927243347</v>
          </cell>
          <cell r="H53">
            <v>9.7515259364861814E-2</v>
          </cell>
          <cell r="I53">
            <v>0</v>
          </cell>
          <cell r="J53">
            <v>0.11015944716784017</v>
          </cell>
          <cell r="K53">
            <v>0.29484072504214931</v>
          </cell>
          <cell r="L53">
            <v>4.8404746272950029E-2</v>
          </cell>
          <cell r="M53">
            <v>-4.0489445475826039E-3</v>
          </cell>
          <cell r="N53">
            <v>-1.2383390534439966E-3</v>
          </cell>
          <cell r="O53">
            <v>-8.588561015279926E-2</v>
          </cell>
          <cell r="P53">
            <v>1.5866095575718957E-4</v>
          </cell>
          <cell r="S53" t="str">
            <v>EXCTAX</v>
          </cell>
          <cell r="V53">
            <v>0.99999999999999767</v>
          </cell>
          <cell r="W53">
            <v>1.2242318446099278E-2</v>
          </cell>
          <cell r="X53">
            <v>0.53804880839853886</v>
          </cell>
          <cell r="Y53">
            <v>9.7602805013529206E-2</v>
          </cell>
          <cell r="Z53">
            <v>0.10537943961157985</v>
          </cell>
          <cell r="AA53">
            <v>0.11009930553193593</v>
          </cell>
          <cell r="AB53">
            <v>0.28932325269894532</v>
          </cell>
          <cell r="AC53">
            <v>4.723525339671978E-2</v>
          </cell>
          <cell r="AD53">
            <v>-4.7198659203560814E-3</v>
          </cell>
          <cell r="AE53">
            <v>-1.4100254711627484E-3</v>
          </cell>
          <cell r="AF53">
            <v>-8.8584785872164021E-2</v>
          </cell>
          <cell r="AG53">
            <v>1.6293377791198359E-4</v>
          </cell>
        </row>
        <row r="54">
          <cell r="B54" t="str">
            <v>INT</v>
          </cell>
          <cell r="E54">
            <v>0.99999999999999989</v>
          </cell>
          <cell r="F54">
            <v>2.590966740879791E-2</v>
          </cell>
          <cell r="G54">
            <v>0.29049951734187585</v>
          </cell>
          <cell r="H54">
            <v>8.1205217707742861E-2</v>
          </cell>
          <cell r="I54">
            <v>0</v>
          </cell>
          <cell r="J54">
            <v>9.5843740054362622E-2</v>
          </cell>
          <cell r="K54">
            <v>0.4319126440953624</v>
          </cell>
          <cell r="L54">
            <v>5.5536755237333951E-2</v>
          </cell>
          <cell r="M54">
            <v>1.6668980703132941E-2</v>
          </cell>
          <cell r="N54">
            <v>2.4234774513913946E-3</v>
          </cell>
          <cell r="O54">
            <v>0</v>
          </cell>
          <cell r="P54">
            <v>0</v>
          </cell>
          <cell r="S54" t="str">
            <v>INT</v>
          </cell>
          <cell r="V54">
            <v>1.0000000000000007</v>
          </cell>
          <cell r="W54">
            <v>2.5884913724777477E-2</v>
          </cell>
          <cell r="X54">
            <v>0.28908905756795766</v>
          </cell>
          <cell r="Y54">
            <v>8.1433973688548919E-2</v>
          </cell>
          <cell r="Z54">
            <v>0.1128285842698474</v>
          </cell>
          <cell r="AA54">
            <v>9.6157748645381083E-2</v>
          </cell>
          <cell r="AB54">
            <v>0.43215789764824541</v>
          </cell>
          <cell r="AC54">
            <v>5.6138510867190017E-2</v>
          </cell>
          <cell r="AD54">
            <v>1.6670835624466328E-2</v>
          </cell>
          <cell r="AE54">
            <v>2.4670622334335788E-3</v>
          </cell>
          <cell r="AF54">
            <v>0</v>
          </cell>
          <cell r="AG54">
            <v>0</v>
          </cell>
        </row>
        <row r="55">
          <cell r="B55" t="str">
            <v>CIAC</v>
          </cell>
          <cell r="E55">
            <v>1</v>
          </cell>
          <cell r="F55">
            <v>2.0430513847173943E-2</v>
          </cell>
          <cell r="G55">
            <v>0.41851545369806725</v>
          </cell>
          <cell r="H55">
            <v>3.9702936788982388E-2</v>
          </cell>
          <cell r="I55">
            <v>0</v>
          </cell>
          <cell r="J55">
            <v>6.5872696531326089E-2</v>
          </cell>
          <cell r="K55">
            <v>0.3422458110004189</v>
          </cell>
          <cell r="L55">
            <v>0.10130962506582879</v>
          </cell>
          <cell r="M55">
            <v>1.1922963068202704E-2</v>
          </cell>
          <cell r="N55">
            <v>0</v>
          </cell>
          <cell r="O55">
            <v>0</v>
          </cell>
          <cell r="P55">
            <v>0</v>
          </cell>
          <cell r="S55" t="str">
            <v>CIAC</v>
          </cell>
          <cell r="V55">
            <v>1</v>
          </cell>
          <cell r="W55">
            <v>2.0430513847173943E-2</v>
          </cell>
          <cell r="X55">
            <v>0.41851545369806725</v>
          </cell>
          <cell r="Y55">
            <v>3.9702936788982388E-2</v>
          </cell>
          <cell r="Z55">
            <v>7.7795659599528791E-2</v>
          </cell>
          <cell r="AA55">
            <v>6.5872696531326089E-2</v>
          </cell>
          <cell r="AB55">
            <v>0.3422458110004189</v>
          </cell>
          <cell r="AC55">
            <v>0.10130962506582879</v>
          </cell>
          <cell r="AD55">
            <v>1.1922963068202704E-2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1</v>
          </cell>
          <cell r="F57">
            <v>2.7284194525695464E-2</v>
          </cell>
          <cell r="G57">
            <v>0.30637348674535742</v>
          </cell>
          <cell r="H57">
            <v>7.7739269246629814E-2</v>
          </cell>
          <cell r="I57">
            <v>0</v>
          </cell>
          <cell r="J57">
            <v>0.10603724670940466</v>
          </cell>
          <cell r="K57">
            <v>0.40668965098446114</v>
          </cell>
          <cell r="L57">
            <v>5.6309961194783542E-2</v>
          </cell>
          <cell r="M57">
            <v>1.7795870116116341E-2</v>
          </cell>
          <cell r="N57">
            <v>1.9228681732619791E-3</v>
          </cell>
          <cell r="O57">
            <v>0</v>
          </cell>
          <cell r="P57">
            <v>-1.5254769571039335E-4</v>
          </cell>
          <cell r="S57" t="str">
            <v>TAXDEPR</v>
          </cell>
          <cell r="V57">
            <v>0.99999999999999967</v>
          </cell>
          <cell r="W57">
            <v>2.7284194525695464E-2</v>
          </cell>
          <cell r="X57">
            <v>0.30637348674535742</v>
          </cell>
          <cell r="Y57">
            <v>7.7739269246629814E-2</v>
          </cell>
          <cell r="Z57">
            <v>0.12383311682552101</v>
          </cell>
          <cell r="AA57">
            <v>0.10603724670940466</v>
          </cell>
          <cell r="AB57">
            <v>0.40668965098446114</v>
          </cell>
          <cell r="AC57">
            <v>5.6309961194783542E-2</v>
          </cell>
          <cell r="AD57">
            <v>1.7795870116116341E-2</v>
          </cell>
          <cell r="AE57">
            <v>1.9228681732619791E-3</v>
          </cell>
          <cell r="AF57">
            <v>0</v>
          </cell>
          <cell r="AG57">
            <v>-1.5254769571039335E-4</v>
          </cell>
        </row>
        <row r="58">
          <cell r="B58" t="str">
            <v>BADDEBT</v>
          </cell>
          <cell r="E58">
            <v>0.99999999999999989</v>
          </cell>
          <cell r="F58">
            <v>3.000003314880335E-2</v>
          </cell>
          <cell r="G58">
            <v>0.40000003022666547</v>
          </cell>
          <cell r="H58">
            <v>0.12000003095607931</v>
          </cell>
          <cell r="I58">
            <v>0</v>
          </cell>
          <cell r="J58">
            <v>4.9200057719434483E-2</v>
          </cell>
          <cell r="K58">
            <v>0.36999990000345406</v>
          </cell>
          <cell r="L58">
            <v>2.0000034700334401E-2</v>
          </cell>
          <cell r="M58">
            <v>1.0799913245228776E-2</v>
          </cell>
          <cell r="N58">
            <v>0</v>
          </cell>
          <cell r="O58">
            <v>0</v>
          </cell>
          <cell r="P58">
            <v>0</v>
          </cell>
          <cell r="S58" t="str">
            <v>BADDEBT</v>
          </cell>
          <cell r="V58">
            <v>0.99999999999999978</v>
          </cell>
          <cell r="W58">
            <v>3.000003314880335E-2</v>
          </cell>
          <cell r="X58">
            <v>0.40000003022666547</v>
          </cell>
          <cell r="Y58">
            <v>0.12000003095607931</v>
          </cell>
          <cell r="Z58">
            <v>5.9999970964663259E-2</v>
          </cell>
          <cell r="AA58">
            <v>4.9200057719434483E-2</v>
          </cell>
          <cell r="AB58">
            <v>0.36999990000345406</v>
          </cell>
          <cell r="AC58">
            <v>2.0000034700334401E-2</v>
          </cell>
          <cell r="AD58">
            <v>1.0799913245228776E-2</v>
          </cell>
          <cell r="AE58">
            <v>0</v>
          </cell>
          <cell r="AF58">
            <v>0</v>
          </cell>
          <cell r="AG58">
            <v>0</v>
          </cell>
        </row>
        <row r="59">
          <cell r="B59" t="str">
            <v>DITEXPMA</v>
          </cell>
          <cell r="E59">
            <v>0</v>
          </cell>
          <cell r="F59">
            <v>0</v>
          </cell>
          <cell r="G59">
            <v>0</v>
          </cell>
          <cell r="H59">
            <v>0</v>
          </cell>
          <cell r="I59">
            <v>0</v>
          </cell>
          <cell r="J59">
            <v>0</v>
          </cell>
          <cell r="K59">
            <v>0</v>
          </cell>
          <cell r="L59">
            <v>0</v>
          </cell>
          <cell r="M59">
            <v>0</v>
          </cell>
          <cell r="N59">
            <v>0</v>
          </cell>
          <cell r="O59">
            <v>0</v>
          </cell>
          <cell r="P59">
            <v>0</v>
          </cell>
          <cell r="S59" t="str">
            <v>DITEXPMA</v>
          </cell>
          <cell r="V59">
            <v>0</v>
          </cell>
          <cell r="W59">
            <v>0</v>
          </cell>
          <cell r="X59">
            <v>0</v>
          </cell>
          <cell r="Y59">
            <v>0</v>
          </cell>
          <cell r="Z59">
            <v>0</v>
          </cell>
          <cell r="AA59">
            <v>0</v>
          </cell>
          <cell r="AB59">
            <v>0</v>
          </cell>
          <cell r="AC59">
            <v>0</v>
          </cell>
          <cell r="AD59">
            <v>0</v>
          </cell>
          <cell r="AE59">
            <v>0</v>
          </cell>
          <cell r="AF59">
            <v>0</v>
          </cell>
          <cell r="AG59">
            <v>0</v>
          </cell>
        </row>
        <row r="60">
          <cell r="B60" t="str">
            <v>DITBALMA</v>
          </cell>
          <cell r="E60">
            <v>1</v>
          </cell>
          <cell r="F60">
            <v>2.5246943850039491E-2</v>
          </cell>
          <cell r="G60">
            <v>0.27857789839339298</v>
          </cell>
          <cell r="H60">
            <v>7.0727046414096925E-2</v>
          </cell>
          <cell r="I60">
            <v>0</v>
          </cell>
          <cell r="J60">
            <v>9.6898753585782524E-2</v>
          </cell>
          <cell r="K60">
            <v>0.44068349654572991</v>
          </cell>
          <cell r="L60">
            <v>6.4643177904306029E-2</v>
          </cell>
          <cell r="M60">
            <v>2.1227196664504087E-2</v>
          </cell>
          <cell r="N60">
            <v>2.11347859861339E-3</v>
          </cell>
          <cell r="O60">
            <v>0</v>
          </cell>
          <cell r="P60">
            <v>-1.1799195646527387E-4</v>
          </cell>
          <cell r="S60" t="str">
            <v>DITBALMA</v>
          </cell>
          <cell r="V60">
            <v>1</v>
          </cell>
          <cell r="W60">
            <v>2.5246943850039491E-2</v>
          </cell>
          <cell r="X60">
            <v>0.27857789839339298</v>
          </cell>
          <cell r="Y60">
            <v>7.0727046414096925E-2</v>
          </cell>
          <cell r="Z60">
            <v>0.1181259502502866</v>
          </cell>
          <cell r="AA60">
            <v>9.6898753585782524E-2</v>
          </cell>
          <cell r="AB60">
            <v>0.44068349654572991</v>
          </cell>
          <cell r="AC60">
            <v>6.4643177904306029E-2</v>
          </cell>
          <cell r="AD60">
            <v>2.1227196664504087E-2</v>
          </cell>
          <cell r="AE60">
            <v>2.11347859861339E-3</v>
          </cell>
          <cell r="AF60">
            <v>0</v>
          </cell>
          <cell r="AG60">
            <v>-1.1799195646527387E-4</v>
          </cell>
        </row>
        <row r="61">
          <cell r="B61" t="str">
            <v>ITC84</v>
          </cell>
          <cell r="E61">
            <v>0.99999999999999989</v>
          </cell>
          <cell r="F61">
            <v>3.2870000000000003E-2</v>
          </cell>
          <cell r="G61">
            <v>0.70975999999999995</v>
          </cell>
          <cell r="H61">
            <v>0.14180000000000001</v>
          </cell>
          <cell r="I61">
            <v>0</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0.99999999999999989</v>
          </cell>
          <cell r="F63">
            <v>4.7890000000000002E-2</v>
          </cell>
          <cell r="G63">
            <v>0.64607999999999999</v>
          </cell>
          <cell r="H63">
            <v>0.13125999999999999</v>
          </cell>
          <cell r="I63">
            <v>0</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1.7766568361861811E-2</v>
          </cell>
          <cell r="G69">
            <v>0.2827208746199788</v>
          </cell>
          <cell r="H69">
            <v>8.6516546650163673E-2</v>
          </cell>
          <cell r="I69">
            <v>0</v>
          </cell>
          <cell r="J69">
            <v>0.10681389345916883</v>
          </cell>
          <cell r="K69">
            <v>0.42379507404870037</v>
          </cell>
          <cell r="L69">
            <v>6.0830261852794755E-2</v>
          </cell>
          <cell r="M69">
            <v>1.7560880005719894E-2</v>
          </cell>
          <cell r="N69">
            <v>3.9959010016117798E-3</v>
          </cell>
          <cell r="O69">
            <v>0</v>
          </cell>
          <cell r="P69">
            <v>0</v>
          </cell>
          <cell r="S69" t="str">
            <v>SNPPS</v>
          </cell>
          <cell r="V69">
            <v>1.0000000000000002</v>
          </cell>
          <cell r="W69">
            <v>1.7766531307003692E-2</v>
          </cell>
          <cell r="X69">
            <v>0.28270644575187126</v>
          </cell>
          <cell r="Y69">
            <v>8.6515830729435333E-2</v>
          </cell>
          <cell r="Z69">
            <v>0.12437289488846602</v>
          </cell>
          <cell r="AA69">
            <v>0.10681252190105668</v>
          </cell>
          <cell r="AB69">
            <v>0.42380716521531642</v>
          </cell>
          <cell r="AC69">
            <v>6.0835025288538035E-2</v>
          </cell>
          <cell r="AD69">
            <v>1.7560372987409339E-2</v>
          </cell>
          <cell r="AE69">
            <v>3.9961068193691777E-3</v>
          </cell>
          <cell r="AF69">
            <v>0</v>
          </cell>
          <cell r="AG69">
            <v>0</v>
          </cell>
        </row>
        <row r="70">
          <cell r="B70" t="str">
            <v>SNPT</v>
          </cell>
          <cell r="E70">
            <v>1.0000000000000002</v>
          </cell>
          <cell r="F70">
            <v>1.7764363382654209E-2</v>
          </cell>
          <cell r="G70">
            <v>0.28186227318996265</v>
          </cell>
          <cell r="H70">
            <v>8.6473945210011657E-2</v>
          </cell>
          <cell r="I70">
            <v>0</v>
          </cell>
          <cell r="J70">
            <v>0.10673227778788409</v>
          </cell>
          <cell r="K70">
            <v>0.4245145686666944</v>
          </cell>
          <cell r="L70">
            <v>6.1113713937219996E-2</v>
          </cell>
          <cell r="M70">
            <v>1.7530709472366929E-2</v>
          </cell>
          <cell r="N70">
            <v>4.0081483532063856E-3</v>
          </cell>
          <cell r="O70">
            <v>0</v>
          </cell>
          <cell r="P70">
            <v>0</v>
          </cell>
          <cell r="S70" t="str">
            <v>SNPT</v>
          </cell>
          <cell r="V70">
            <v>1.0000000000000009</v>
          </cell>
          <cell r="W70">
            <v>1.7764363382654219E-2</v>
          </cell>
          <cell r="X70">
            <v>0.28186227318996288</v>
          </cell>
          <cell r="Y70">
            <v>8.6473945210011671E-2</v>
          </cell>
          <cell r="Z70">
            <v>0.12426298726025103</v>
          </cell>
          <cell r="AA70">
            <v>0.10673227778788411</v>
          </cell>
          <cell r="AB70">
            <v>0.42451456866669462</v>
          </cell>
          <cell r="AC70">
            <v>6.1113713937219996E-2</v>
          </cell>
          <cell r="AD70">
            <v>1.7530709472366932E-2</v>
          </cell>
          <cell r="AE70">
            <v>4.0081483532063873E-3</v>
          </cell>
          <cell r="AF70">
            <v>0</v>
          </cell>
          <cell r="AG70">
            <v>0</v>
          </cell>
        </row>
        <row r="71">
          <cell r="B71" t="str">
            <v>SNPP</v>
          </cell>
          <cell r="E71">
            <v>0.99999999999999978</v>
          </cell>
          <cell r="F71">
            <v>1.776083714778369E-2</v>
          </cell>
          <cell r="G71">
            <v>0.28185187272527784</v>
          </cell>
          <cell r="H71">
            <v>8.6523448231790687E-2</v>
          </cell>
          <cell r="I71">
            <v>0</v>
          </cell>
          <cell r="J71">
            <v>0.10667379721363719</v>
          </cell>
          <cell r="K71">
            <v>0.42455909199290015</v>
          </cell>
          <cell r="L71">
            <v>6.110467525910708E-2</v>
          </cell>
          <cell r="M71">
            <v>1.7520366842721981E-2</v>
          </cell>
          <cell r="N71">
            <v>4.0059105867811806E-3</v>
          </cell>
          <cell r="O71">
            <v>0</v>
          </cell>
          <cell r="P71">
            <v>0</v>
          </cell>
          <cell r="S71" t="str">
            <v>SNPP</v>
          </cell>
          <cell r="V71">
            <v>1.0000000000000007</v>
          </cell>
          <cell r="W71">
            <v>1.776004750964455E-2</v>
          </cell>
          <cell r="X71">
            <v>0.28170650709171702</v>
          </cell>
          <cell r="Y71">
            <v>8.6522186146992031E-2</v>
          </cell>
          <cell r="Z71">
            <v>0.12416721156124164</v>
          </cell>
          <cell r="AA71">
            <v>0.10665313968635479</v>
          </cell>
          <cell r="AB71">
            <v>0.42468516604373596</v>
          </cell>
          <cell r="AC71">
            <v>6.1151181387223023E-2</v>
          </cell>
          <cell r="AD71">
            <v>1.7514071874886857E-2</v>
          </cell>
          <cell r="AE71">
            <v>4.0077002594463259E-3</v>
          </cell>
          <cell r="AF71">
            <v>0</v>
          </cell>
          <cell r="AG71">
            <v>0</v>
          </cell>
        </row>
        <row r="72">
          <cell r="B72" t="str">
            <v>SNPPH</v>
          </cell>
          <cell r="E72">
            <v>1.0000000000000007</v>
          </cell>
          <cell r="F72">
            <v>1.7764363382654219E-2</v>
          </cell>
          <cell r="G72">
            <v>0.28186227318996282</v>
          </cell>
          <cell r="H72">
            <v>8.6473945210011685E-2</v>
          </cell>
          <cell r="I72">
            <v>0</v>
          </cell>
          <cell r="J72">
            <v>0.10673227778788411</v>
          </cell>
          <cell r="K72">
            <v>0.42451456866669457</v>
          </cell>
          <cell r="L72">
            <v>6.1113713937219975E-2</v>
          </cell>
          <cell r="M72">
            <v>1.7530709472366932E-2</v>
          </cell>
          <cell r="N72">
            <v>4.0081483532063882E-3</v>
          </cell>
          <cell r="O72">
            <v>0</v>
          </cell>
          <cell r="P72">
            <v>0</v>
          </cell>
          <cell r="S72" t="str">
            <v>SNPPH</v>
          </cell>
          <cell r="V72">
            <v>1.0000000000000007</v>
          </cell>
          <cell r="W72">
            <v>1.7764363382654212E-2</v>
          </cell>
          <cell r="X72">
            <v>0.28186227318996293</v>
          </cell>
          <cell r="Y72">
            <v>8.6473945210011699E-2</v>
          </cell>
          <cell r="Z72">
            <v>0.12426298726025101</v>
          </cell>
          <cell r="AA72">
            <v>0.10673227778788408</v>
          </cell>
          <cell r="AB72">
            <v>0.42451456866669446</v>
          </cell>
          <cell r="AC72">
            <v>6.1113713937219968E-2</v>
          </cell>
          <cell r="AD72">
            <v>1.7530709472366932E-2</v>
          </cell>
          <cell r="AE72">
            <v>4.0081483532063882E-3</v>
          </cell>
          <cell r="AF72">
            <v>0</v>
          </cell>
          <cell r="AG72">
            <v>0</v>
          </cell>
        </row>
        <row r="73">
          <cell r="B73" t="str">
            <v>SNPPN</v>
          </cell>
          <cell r="E73">
            <v>1</v>
          </cell>
          <cell r="F73">
            <v>1.7764363382654205E-2</v>
          </cell>
          <cell r="G73">
            <v>0.2818622731899626</v>
          </cell>
          <cell r="H73">
            <v>8.647394521001163E-2</v>
          </cell>
          <cell r="I73">
            <v>0</v>
          </cell>
          <cell r="J73">
            <v>0.10673227778788404</v>
          </cell>
          <cell r="K73">
            <v>0.42451456866669429</v>
          </cell>
          <cell r="L73">
            <v>6.1113713937219968E-2</v>
          </cell>
          <cell r="M73">
            <v>1.7530709472366922E-2</v>
          </cell>
          <cell r="N73">
            <v>4.008148353206383E-3</v>
          </cell>
          <cell r="O73">
            <v>0</v>
          </cell>
          <cell r="P73">
            <v>0</v>
          </cell>
          <cell r="S73" t="str">
            <v>SNPPN</v>
          </cell>
          <cell r="V73">
            <v>1</v>
          </cell>
          <cell r="W73">
            <v>1.7764363382654205E-2</v>
          </cell>
          <cell r="X73">
            <v>0.2818622731899626</v>
          </cell>
          <cell r="Y73">
            <v>8.647394521001163E-2</v>
          </cell>
          <cell r="Z73">
            <v>0.12426298726025095</v>
          </cell>
          <cell r="AA73">
            <v>0.10673227778788404</v>
          </cell>
          <cell r="AB73">
            <v>0.42451456866669429</v>
          </cell>
          <cell r="AC73">
            <v>6.1113713937219968E-2</v>
          </cell>
          <cell r="AD73">
            <v>1.7530709472366922E-2</v>
          </cell>
          <cell r="AE73">
            <v>4.008148353206383E-3</v>
          </cell>
          <cell r="AF73">
            <v>0</v>
          </cell>
          <cell r="AG73">
            <v>0</v>
          </cell>
        </row>
        <row r="74">
          <cell r="B74" t="str">
            <v>SNPPO</v>
          </cell>
          <cell r="E74">
            <v>1.0000000000000002</v>
          </cell>
          <cell r="F74">
            <v>1.7718348652657791E-2</v>
          </cell>
          <cell r="G74">
            <v>0.27589812011858378</v>
          </cell>
          <cell r="H74">
            <v>8.6616792124181441E-2</v>
          </cell>
          <cell r="I74">
            <v>0</v>
          </cell>
          <cell r="J74">
            <v>0.10566102156033737</v>
          </cell>
          <cell r="K74">
            <v>0.42982654613868476</v>
          </cell>
          <cell r="L74">
            <v>6.2973266304901923E-2</v>
          </cell>
          <cell r="M74">
            <v>1.7233613533822072E-2</v>
          </cell>
          <cell r="N74">
            <v>4.0722915668310608E-3</v>
          </cell>
          <cell r="O74">
            <v>0</v>
          </cell>
          <cell r="P74">
            <v>0</v>
          </cell>
          <cell r="S74" t="str">
            <v>SNPPO</v>
          </cell>
          <cell r="V74">
            <v>0.99999999999999989</v>
          </cell>
          <cell r="W74">
            <v>1.7731676166046966E-2</v>
          </cell>
          <cell r="X74">
            <v>0.27762555239777148</v>
          </cell>
          <cell r="Y74">
            <v>8.6575418543127045E-2</v>
          </cell>
          <cell r="Z74">
            <v>0.12329095887604662</v>
          </cell>
          <cell r="AA74">
            <v>0.1059712957207417</v>
          </cell>
          <cell r="AB74">
            <v>0.42828800726457866</v>
          </cell>
          <cell r="AC74">
            <v>6.243467335694608E-2</v>
          </cell>
          <cell r="AD74">
            <v>1.7319663155304924E-2</v>
          </cell>
          <cell r="AE74">
            <v>4.0537133954830062E-3</v>
          </cell>
          <cell r="AF74">
            <v>0</v>
          </cell>
          <cell r="AG74">
            <v>0</v>
          </cell>
        </row>
        <row r="75">
          <cell r="B75" t="str">
            <v>SNPG</v>
          </cell>
          <cell r="E75">
            <v>0.99999999999999967</v>
          </cell>
          <cell r="F75">
            <v>2.3707682229516823E-2</v>
          </cell>
          <cell r="G75">
            <v>0.3004891881534611</v>
          </cell>
          <cell r="H75">
            <v>8.4830601131390349E-2</v>
          </cell>
          <cell r="I75">
            <v>0</v>
          </cell>
          <cell r="J75">
            <v>9.9479744688069069E-2</v>
          </cell>
          <cell r="K75">
            <v>0.40798866639587589</v>
          </cell>
          <cell r="L75">
            <v>6.2889853225830281E-2</v>
          </cell>
          <cell r="M75">
            <v>1.9226816989320186E-2</v>
          </cell>
          <cell r="N75">
            <v>1.3874471865360494E-3</v>
          </cell>
          <cell r="O75">
            <v>0</v>
          </cell>
          <cell r="P75">
            <v>0</v>
          </cell>
          <cell r="S75" t="str">
            <v>SNPG</v>
          </cell>
          <cell r="V75">
            <v>1.0000000000000007</v>
          </cell>
          <cell r="W75">
            <v>2.485962393267515E-2</v>
          </cell>
          <cell r="X75">
            <v>0.2985921162289209</v>
          </cell>
          <cell r="Y75">
            <v>8.3323834651127221E-2</v>
          </cell>
          <cell r="Z75">
            <v>0.11863029817272817</v>
          </cell>
          <cell r="AA75">
            <v>9.9348755872284047E-2</v>
          </cell>
          <cell r="AB75">
            <v>0.40738073894114679</v>
          </cell>
          <cell r="AC75">
            <v>6.5860801000535429E-2</v>
          </cell>
          <cell r="AD75">
            <v>1.9281542300444127E-2</v>
          </cell>
          <cell r="AE75">
            <v>1.3525870728666775E-3</v>
          </cell>
          <cell r="AF75">
            <v>0</v>
          </cell>
          <cell r="AG75">
            <v>0</v>
          </cell>
        </row>
        <row r="76">
          <cell r="B76" t="str">
            <v>SNPI</v>
          </cell>
          <cell r="E76">
            <v>1</v>
          </cell>
          <cell r="F76">
            <v>2.3931155287397855E-2</v>
          </cell>
          <cell r="G76">
            <v>0.29009911100015112</v>
          </cell>
          <cell r="H76">
            <v>8.3132512456320251E-2</v>
          </cell>
          <cell r="I76">
            <v>0</v>
          </cell>
          <cell r="J76">
            <v>9.9308399428479771E-2</v>
          </cell>
          <cell r="K76">
            <v>0.42590624188897347</v>
          </cell>
          <cell r="L76">
            <v>5.8239940430924904E-2</v>
          </cell>
          <cell r="M76">
            <v>1.6617949177403512E-2</v>
          </cell>
          <cell r="N76">
            <v>2.764690330349066E-3</v>
          </cell>
          <cell r="O76">
            <v>0</v>
          </cell>
          <cell r="P76">
            <v>0</v>
          </cell>
          <cell r="S76" t="str">
            <v>SNPI</v>
          </cell>
          <cell r="V76">
            <v>1.0000000000000002</v>
          </cell>
          <cell r="W76">
            <v>2.3981693859528648E-2</v>
          </cell>
          <cell r="X76">
            <v>0.28882427758276435</v>
          </cell>
          <cell r="Y76">
            <v>8.3383241550946813E-2</v>
          </cell>
          <cell r="Z76">
            <v>0.11622992892556634</v>
          </cell>
          <cell r="AA76">
            <v>9.9607508890172031E-2</v>
          </cell>
          <cell r="AB76">
            <v>0.4261979991037721</v>
          </cell>
          <cell r="AC76">
            <v>5.8568091239445251E-2</v>
          </cell>
          <cell r="AD76">
            <v>1.6622420035394315E-2</v>
          </cell>
          <cell r="AE76">
            <v>2.8147677379766751E-3</v>
          </cell>
          <cell r="AF76">
            <v>0</v>
          </cell>
          <cell r="AG76">
            <v>0</v>
          </cell>
        </row>
        <row r="77">
          <cell r="B77" t="str">
            <v>TROJP</v>
          </cell>
          <cell r="E77">
            <v>1</v>
          </cell>
          <cell r="F77">
            <v>1.7650001178717532E-2</v>
          </cell>
          <cell r="G77">
            <v>0.28089477696081216</v>
          </cell>
          <cell r="H77">
            <v>8.604423306938512E-2</v>
          </cell>
          <cell r="I77">
            <v>0</v>
          </cell>
          <cell r="J77">
            <v>0.10836865557191334</v>
          </cell>
          <cell r="K77">
            <v>0.42341892055145125</v>
          </cell>
          <cell r="L77">
            <v>6.1848481717976952E-2</v>
          </cell>
          <cell r="M77">
            <v>1.7797075822410392E-2</v>
          </cell>
          <cell r="N77">
            <v>3.9778551273333259E-3</v>
          </cell>
          <cell r="O77">
            <v>0</v>
          </cell>
          <cell r="P77">
            <v>0</v>
          </cell>
          <cell r="S77" t="str">
            <v>TROJP</v>
          </cell>
          <cell r="V77">
            <v>1</v>
          </cell>
          <cell r="W77">
            <v>1.7650001178717532E-2</v>
          </cell>
          <cell r="X77">
            <v>0.28089477696081216</v>
          </cell>
          <cell r="Y77">
            <v>8.604423306938512E-2</v>
          </cell>
          <cell r="Z77">
            <v>0.12616573139432374</v>
          </cell>
          <cell r="AA77">
            <v>0.10836865557191334</v>
          </cell>
          <cell r="AB77">
            <v>0.42341892055145125</v>
          </cell>
          <cell r="AC77">
            <v>6.1848481717976952E-2</v>
          </cell>
          <cell r="AD77">
            <v>1.7797075822410392E-2</v>
          </cell>
          <cell r="AE77">
            <v>3.9778551273333259E-3</v>
          </cell>
          <cell r="AF77">
            <v>0</v>
          </cell>
          <cell r="AG77">
            <v>0</v>
          </cell>
        </row>
        <row r="78">
          <cell r="B78" t="str">
            <v>TROJD</v>
          </cell>
          <cell r="E78">
            <v>1</v>
          </cell>
          <cell r="F78">
            <v>1.7629802502235548E-2</v>
          </cell>
          <cell r="G78">
            <v>0.28072389757358934</v>
          </cell>
          <cell r="H78">
            <v>8.5968337220843211E-2</v>
          </cell>
          <cell r="I78">
            <v>0</v>
          </cell>
          <cell r="J78">
            <v>0.10865767295986269</v>
          </cell>
          <cell r="K78">
            <v>0.42322540695118749</v>
          </cell>
          <cell r="L78">
            <v>6.197825655775803E-2</v>
          </cell>
          <cell r="M78">
            <v>1.7844121503107428E-2</v>
          </cell>
          <cell r="N78">
            <v>3.9725047314162947E-3</v>
          </cell>
          <cell r="O78">
            <v>0</v>
          </cell>
          <cell r="P78">
            <v>0</v>
          </cell>
          <cell r="S78" t="str">
            <v>TROJD</v>
          </cell>
          <cell r="V78">
            <v>1.0000000000000002</v>
          </cell>
          <cell r="W78">
            <v>1.7629802502235548E-2</v>
          </cell>
          <cell r="X78">
            <v>0.28072389757358934</v>
          </cell>
          <cell r="Y78">
            <v>8.5968337220843211E-2</v>
          </cell>
          <cell r="Z78">
            <v>0.12650179446297011</v>
          </cell>
          <cell r="AA78">
            <v>0.10865767295986269</v>
          </cell>
          <cell r="AB78">
            <v>0.42322540695118749</v>
          </cell>
          <cell r="AC78">
            <v>6.197825655775803E-2</v>
          </cell>
          <cell r="AD78">
            <v>1.7844121503107428E-2</v>
          </cell>
          <cell r="AE78">
            <v>3.9725047314162947E-3</v>
          </cell>
          <cell r="AF78">
            <v>0</v>
          </cell>
          <cell r="AG78">
            <v>0</v>
          </cell>
        </row>
        <row r="79">
          <cell r="B79" t="str">
            <v>IBT</v>
          </cell>
          <cell r="E79">
            <v>0.99999999999999956</v>
          </cell>
          <cell r="F79">
            <v>1.2744088627854869E-2</v>
          </cell>
          <cell r="G79">
            <v>0.52901992399870268</v>
          </cell>
          <cell r="H79">
            <v>9.781677417406813E-2</v>
          </cell>
          <cell r="I79">
            <v>0</v>
          </cell>
          <cell r="J79">
            <v>0.11050005749807379</v>
          </cell>
          <cell r="K79">
            <v>0.29575236538988914</v>
          </cell>
          <cell r="L79">
            <v>4.8554412570637466E-2</v>
          </cell>
          <cell r="M79">
            <v>-4.0614637856044586E-3</v>
          </cell>
          <cell r="N79">
            <v>-1.2421679676658712E-3</v>
          </cell>
          <cell r="O79">
            <v>-8.9176252601327555E-2</v>
          </cell>
          <cell r="P79">
            <v>9.2262095371424047E-5</v>
          </cell>
          <cell r="S79" t="str">
            <v>IBT</v>
          </cell>
          <cell r="V79">
            <v>0.99999999999999756</v>
          </cell>
          <cell r="W79">
            <v>1.227935480563651E-2</v>
          </cell>
          <cell r="X79">
            <v>0.53967655311079754</v>
          </cell>
          <cell r="Y79">
            <v>9.7898080176827634E-2</v>
          </cell>
          <cell r="Z79">
            <v>0.10569824122015342</v>
          </cell>
          <cell r="AA79">
            <v>0.11043238602501683</v>
          </cell>
          <cell r="AB79">
            <v>0.29019853462014483</v>
          </cell>
          <cell r="AC79">
            <v>4.7378152949229813E-2</v>
          </cell>
          <cell r="AD79">
            <v>-4.7341448048634112E-3</v>
          </cell>
          <cell r="AE79">
            <v>-1.4142911836204466E-3</v>
          </cell>
          <cell r="AF79">
            <v>-9.1822204812863073E-2</v>
          </cell>
          <cell r="AG79">
            <v>1.0757911369131482E-4</v>
          </cell>
        </row>
        <row r="80">
          <cell r="B80" t="str">
            <v>DITEXP</v>
          </cell>
          <cell r="E80">
            <v>0.99999999999999822</v>
          </cell>
          <cell r="F80">
            <v>3.2031645149659407E-2</v>
          </cell>
          <cell r="G80">
            <v>0.37554281826057673</v>
          </cell>
          <cell r="H80">
            <v>9.9451907860802269E-2</v>
          </cell>
          <cell r="I80">
            <v>0</v>
          </cell>
          <cell r="J80">
            <v>0.13544101205887163</v>
          </cell>
          <cell r="K80">
            <v>0.26943806119076302</v>
          </cell>
          <cell r="L80">
            <v>5.2031429186677268E-2</v>
          </cell>
          <cell r="M80">
            <v>1.3701129768087059E-2</v>
          </cell>
          <cell r="N80">
            <v>3.2729033437329364E-3</v>
          </cell>
          <cell r="O80">
            <v>-6.0187944132567331E-5</v>
          </cell>
          <cell r="P80">
            <v>1.9149281124960567E-2</v>
          </cell>
          <cell r="S80" t="str">
            <v>DITEXP</v>
          </cell>
          <cell r="V80">
            <v>0.999999999999998</v>
          </cell>
          <cell r="W80">
            <v>3.2031645149659407E-2</v>
          </cell>
          <cell r="X80">
            <v>0.37554281826057673</v>
          </cell>
          <cell r="Y80">
            <v>9.9451907860802269E-2</v>
          </cell>
          <cell r="Z80">
            <v>0.14914214182695867</v>
          </cell>
          <cell r="AA80">
            <v>0.13544101205887163</v>
          </cell>
          <cell r="AB80">
            <v>0.26943806119076302</v>
          </cell>
          <cell r="AC80">
            <v>5.2031429186677268E-2</v>
          </cell>
          <cell r="AD80">
            <v>1.3701129768087059E-2</v>
          </cell>
          <cell r="AE80">
            <v>3.2729033437329364E-3</v>
          </cell>
          <cell r="AF80">
            <v>-6.0187944132567331E-5</v>
          </cell>
          <cell r="AG80">
            <v>1.9149281124960567E-2</v>
          </cell>
        </row>
        <row r="81">
          <cell r="B81" t="str">
            <v>DITBAL</v>
          </cell>
          <cell r="E81">
            <v>0.99978957879257302</v>
          </cell>
          <cell r="F81">
            <v>2.2647178119277973E-2</v>
          </cell>
          <cell r="G81">
            <v>0.25365647122114704</v>
          </cell>
          <cell r="H81">
            <v>6.3216656010811126E-2</v>
          </cell>
          <cell r="I81">
            <v>0</v>
          </cell>
          <cell r="J81">
            <v>8.5787357397731245E-2</v>
          </cell>
          <cell r="K81">
            <v>0.48709854280152143</v>
          </cell>
          <cell r="L81">
            <v>6.9005383427974701E-2</v>
          </cell>
          <cell r="M81">
            <v>2.4314675433884596E-2</v>
          </cell>
          <cell r="N81">
            <v>2.1316087615650884E-3</v>
          </cell>
          <cell r="O81">
            <v>6.0984940779237422E-5</v>
          </cell>
          <cell r="P81">
            <v>-8.1292793221194801E-3</v>
          </cell>
          <cell r="S81" t="str">
            <v>DITBAL</v>
          </cell>
          <cell r="V81">
            <v>1.0046979590510434</v>
          </cell>
          <cell r="W81">
            <v>2.1206267271294755E-2</v>
          </cell>
          <cell r="X81">
            <v>0.23799255395846705</v>
          </cell>
          <cell r="Y81">
            <v>5.9478662339542125E-2</v>
          </cell>
          <cell r="Z81">
            <v>0.10291056867897033</v>
          </cell>
          <cell r="AA81">
            <v>8.0728373017527083E-2</v>
          </cell>
          <cell r="AB81">
            <v>0.44423574018603751</v>
          </cell>
          <cell r="AC81">
            <v>6.3325433930447886E-2</v>
          </cell>
          <cell r="AD81">
            <v>2.2182195661443246E-2</v>
          </cell>
          <cell r="AE81">
            <v>2.0032886082260305E-3</v>
          </cell>
          <cell r="AF81">
            <v>5.2960602189941549E-5</v>
          </cell>
          <cell r="AG81">
            <v>7.3492483475867967E-2</v>
          </cell>
        </row>
        <row r="82">
          <cell r="B82" t="str">
            <v>TAXDEPRL</v>
          </cell>
          <cell r="E82">
            <v>0</v>
          </cell>
          <cell r="F82">
            <v>0</v>
          </cell>
          <cell r="G82">
            <v>0</v>
          </cell>
          <cell r="H82">
            <v>0</v>
          </cell>
          <cell r="I82">
            <v>0</v>
          </cell>
          <cell r="J82">
            <v>0</v>
          </cell>
          <cell r="K82">
            <v>0</v>
          </cell>
          <cell r="L82">
            <v>0</v>
          </cell>
          <cell r="M82">
            <v>0</v>
          </cell>
          <cell r="N82">
            <v>0</v>
          </cell>
          <cell r="O82">
            <v>0</v>
          </cell>
          <cell r="P82">
            <v>0</v>
          </cell>
          <cell r="S82" t="str">
            <v>TAXDEPRL</v>
          </cell>
          <cell r="V82">
            <v>0</v>
          </cell>
          <cell r="W82">
            <v>0</v>
          </cell>
          <cell r="X82">
            <v>0</v>
          </cell>
          <cell r="Y82">
            <v>0</v>
          </cell>
          <cell r="Z82">
            <v>0</v>
          </cell>
          <cell r="AA82">
            <v>0</v>
          </cell>
          <cell r="AB82">
            <v>0</v>
          </cell>
          <cell r="AC82">
            <v>0</v>
          </cell>
          <cell r="AD82">
            <v>0</v>
          </cell>
          <cell r="AE82">
            <v>0</v>
          </cell>
          <cell r="AF82">
            <v>0</v>
          </cell>
          <cell r="AG82">
            <v>0</v>
          </cell>
        </row>
        <row r="83">
          <cell r="B83" t="str">
            <v>DONOTUSE</v>
          </cell>
          <cell r="E83">
            <v>1.0018495132885077</v>
          </cell>
          <cell r="F83">
            <v>5.8323E-2</v>
          </cell>
          <cell r="G83">
            <v>0.25650400000000001</v>
          </cell>
          <cell r="H83">
            <v>9.8005999999999996E-2</v>
          </cell>
          <cell r="I83">
            <v>0</v>
          </cell>
          <cell r="J83">
            <v>6.1209E-2</v>
          </cell>
          <cell r="K83">
            <v>0.43957099999999999</v>
          </cell>
          <cell r="L83">
            <v>6.2923000000000007E-2</v>
          </cell>
          <cell r="M83">
            <v>2.0934999999999999E-2</v>
          </cell>
          <cell r="N83">
            <v>2.529E-3</v>
          </cell>
          <cell r="O83">
            <v>1.8495132885077226E-3</v>
          </cell>
          <cell r="P83">
            <v>0</v>
          </cell>
          <cell r="S83" t="str">
            <v>DONOTUSE</v>
          </cell>
          <cell r="V83">
            <v>1.0018495132885077</v>
          </cell>
          <cell r="W83">
            <v>5.8323E-2</v>
          </cell>
          <cell r="X83">
            <v>0.25650400000000001</v>
          </cell>
          <cell r="Y83">
            <v>9.8005999999999996E-2</v>
          </cell>
          <cell r="Z83">
            <v>8.2143999999999995E-2</v>
          </cell>
          <cell r="AA83">
            <v>6.1209E-2</v>
          </cell>
          <cell r="AB83">
            <v>0.43957099999999999</v>
          </cell>
          <cell r="AC83">
            <v>6.2923000000000007E-2</v>
          </cell>
          <cell r="AD83">
            <v>2.0934999999999999E-2</v>
          </cell>
          <cell r="AE83">
            <v>2.529E-3</v>
          </cell>
          <cell r="AF83">
            <v>1.8495132885077226E-3</v>
          </cell>
          <cell r="AG83">
            <v>0</v>
          </cell>
        </row>
        <row r="84">
          <cell r="B84" t="str">
            <v>DONOTUSE</v>
          </cell>
          <cell r="E84">
            <v>0.9997779278224207</v>
          </cell>
          <cell r="F84">
            <v>2.2647178119277973E-2</v>
          </cell>
          <cell r="G84">
            <v>0.25365647122114704</v>
          </cell>
          <cell r="H84">
            <v>6.3216656010811126E-2</v>
          </cell>
          <cell r="I84">
            <v>0</v>
          </cell>
          <cell r="J84">
            <v>8.5787357397731245E-2</v>
          </cell>
          <cell r="K84">
            <v>0.48709854280152143</v>
          </cell>
          <cell r="L84">
            <v>6.9005383427974701E-2</v>
          </cell>
          <cell r="M84">
            <v>2.4314675433884596E-2</v>
          </cell>
          <cell r="N84">
            <v>2.1316087615650884E-3</v>
          </cell>
          <cell r="O84">
            <v>6.0984940779237422E-5</v>
          </cell>
          <cell r="P84">
            <v>-8.1409302922718328E-3</v>
          </cell>
          <cell r="S84" t="str">
            <v>DONOTUSE</v>
          </cell>
          <cell r="V84">
            <v>1.0048166480242573</v>
          </cell>
          <cell r="W84">
            <v>2.1206267271294755E-2</v>
          </cell>
          <cell r="X84">
            <v>0.23799255395846705</v>
          </cell>
          <cell r="Y84">
            <v>5.9478662339542125E-2</v>
          </cell>
          <cell r="Z84">
            <v>0.10291056867897033</v>
          </cell>
          <cell r="AA84">
            <v>8.0728373017527083E-2</v>
          </cell>
          <cell r="AB84">
            <v>0.44423574018603751</v>
          </cell>
          <cell r="AC84">
            <v>6.3325433930447886E-2</v>
          </cell>
          <cell r="AD84">
            <v>2.2182195661443246E-2</v>
          </cell>
          <cell r="AE84">
            <v>2.0032886082260305E-3</v>
          </cell>
          <cell r="AF84">
            <v>5.2960602189941549E-5</v>
          </cell>
          <cell r="AG84">
            <v>7.361117244908176E-2</v>
          </cell>
        </row>
        <row r="85">
          <cell r="B85" t="str">
            <v>TAXDEPRMA</v>
          </cell>
          <cell r="E85">
            <v>0</v>
          </cell>
          <cell r="F85">
            <v>0</v>
          </cell>
          <cell r="G85">
            <v>0</v>
          </cell>
          <cell r="H85">
            <v>0</v>
          </cell>
          <cell r="I85">
            <v>0</v>
          </cell>
          <cell r="J85">
            <v>0</v>
          </cell>
          <cell r="K85">
            <v>0</v>
          </cell>
          <cell r="L85">
            <v>0</v>
          </cell>
          <cell r="M85">
            <v>0</v>
          </cell>
          <cell r="N85">
            <v>0</v>
          </cell>
          <cell r="O85">
            <v>0</v>
          </cell>
          <cell r="P85">
            <v>0</v>
          </cell>
          <cell r="S85" t="str">
            <v>TAXDEPRMA</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0.99999999999999978</v>
          </cell>
          <cell r="F86">
            <v>2.56354518561842E-2</v>
          </cell>
          <cell r="G86">
            <v>0.30356241085108049</v>
          </cell>
          <cell r="H86">
            <v>8.5640953675077361E-2</v>
          </cell>
          <cell r="I86">
            <v>0</v>
          </cell>
          <cell r="J86">
            <v>9.9058430540435172E-2</v>
          </cell>
          <cell r="K86">
            <v>0.40944337879012282</v>
          </cell>
          <cell r="L86">
            <v>5.7003578071419779E-2</v>
          </cell>
          <cell r="M86">
            <v>1.7155381638214107E-2</v>
          </cell>
          <cell r="N86">
            <v>2.5004145774659785E-3</v>
          </cell>
          <cell r="O86">
            <v>0</v>
          </cell>
          <cell r="P86">
            <v>0</v>
          </cell>
          <cell r="S86" t="str">
            <v>SCHMDEXP</v>
          </cell>
          <cell r="V86">
            <v>0.99999999999999956</v>
          </cell>
          <cell r="W86">
            <v>2.5634651790581411E-2</v>
          </cell>
          <cell r="X86">
            <v>0.30352026420011979</v>
          </cell>
          <cell r="Y86">
            <v>8.5648230902690844E-2</v>
          </cell>
          <cell r="Z86">
            <v>0.11621840754530294</v>
          </cell>
          <cell r="AA86">
            <v>9.9063543254170952E-2</v>
          </cell>
          <cell r="AB86">
            <v>0.40945899000117264</v>
          </cell>
          <cell r="AC86">
            <v>5.7017812288653824E-2</v>
          </cell>
          <cell r="AD86">
            <v>1.7154864291131982E-2</v>
          </cell>
          <cell r="AE86">
            <v>2.5016432714784469E-3</v>
          </cell>
          <cell r="AF86">
            <v>0</v>
          </cell>
          <cell r="AG86">
            <v>0</v>
          </cell>
        </row>
        <row r="87">
          <cell r="B87" t="str">
            <v>SCHMAEXP</v>
          </cell>
          <cell r="E87">
            <v>0.97952406074216525</v>
          </cell>
          <cell r="F87">
            <v>2.3697997397919786E-2</v>
          </cell>
          <cell r="G87">
            <v>0.29547338923286548</v>
          </cell>
          <cell r="H87">
            <v>7.9955578736500998E-2</v>
          </cell>
          <cell r="I87">
            <v>0</v>
          </cell>
          <cell r="J87">
            <v>9.5299228241077186E-2</v>
          </cell>
          <cell r="K87">
            <v>0.41111857804763829</v>
          </cell>
          <cell r="L87">
            <v>5.5116683630615192E-2</v>
          </cell>
          <cell r="M87">
            <v>1.6561193779340028E-2</v>
          </cell>
          <cell r="N87">
            <v>2.3014116762083304E-3</v>
          </cell>
          <cell r="O87">
            <v>0</v>
          </cell>
          <cell r="P87">
            <v>0</v>
          </cell>
          <cell r="S87" t="str">
            <v>SCHMAEXP</v>
          </cell>
          <cell r="V87">
            <v>0.97952406074216536</v>
          </cell>
          <cell r="W87">
            <v>2.3688835202827923E-2</v>
          </cell>
          <cell r="X87">
            <v>0.29499073401406201</v>
          </cell>
          <cell r="Y87">
            <v>8.0038916126447812E-2</v>
          </cell>
          <cell r="Z87">
            <v>0.11191304726221341</v>
          </cell>
          <cell r="AA87">
            <v>9.5357778040659771E-2</v>
          </cell>
          <cell r="AB87">
            <v>0.41129735458891264</v>
          </cell>
          <cell r="AC87">
            <v>5.5279691107531857E-2</v>
          </cell>
          <cell r="AD87">
            <v>1.6555269221553627E-2</v>
          </cell>
          <cell r="AE87">
            <v>2.3154824401696987E-3</v>
          </cell>
          <cell r="AF87">
            <v>0</v>
          </cell>
          <cell r="AG87">
            <v>0</v>
          </cell>
        </row>
        <row r="88">
          <cell r="B88" t="str">
            <v>SGCT</v>
          </cell>
          <cell r="E88">
            <v>1</v>
          </cell>
          <cell r="F88">
            <v>1.7835852123972939E-2</v>
          </cell>
          <cell r="G88">
            <v>0.28299656540756402</v>
          </cell>
          <cell r="H88">
            <v>8.682194042755853E-2</v>
          </cell>
          <cell r="I88">
            <v>0</v>
          </cell>
          <cell r="J88">
            <v>0.10716179817275681</v>
          </cell>
          <cell r="K88">
            <v>0.42622293341536188</v>
          </cell>
          <cell r="L88">
            <v>6.1359652527451174E-2</v>
          </cell>
          <cell r="M88">
            <v>1.7601257925334714E-2</v>
          </cell>
          <cell r="N88">
            <v>0</v>
          </cell>
          <cell r="O88">
            <v>0</v>
          </cell>
          <cell r="P88">
            <v>0</v>
          </cell>
          <cell r="S88" t="str">
            <v>SGCT</v>
          </cell>
          <cell r="V88">
            <v>1</v>
          </cell>
          <cell r="W88">
            <v>1.7835852123972939E-2</v>
          </cell>
          <cell r="X88">
            <v>0.28299656540756402</v>
          </cell>
          <cell r="Y88">
            <v>8.682194042755853E-2</v>
          </cell>
          <cell r="Z88">
            <v>0.12476305609809152</v>
          </cell>
          <cell r="AA88">
            <v>0.10716179817275681</v>
          </cell>
          <cell r="AB88">
            <v>0.42622293341536188</v>
          </cell>
          <cell r="AC88">
            <v>6.1359652527451174E-2</v>
          </cell>
          <cell r="AD88">
            <v>1.7601257925334714E-2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nversion"/>
    </sheetNames>
    <sheetDataSet>
      <sheetData sheetId="0">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ummary"/>
      <sheetName val="Adjustments"/>
      <sheetName val="Narrative"/>
    </sheetNames>
    <sheetDataSet>
      <sheetData sheetId="0" refreshError="1">
        <row r="149">
          <cell r="E149">
            <v>4.6190000000000002E-2</v>
          </cell>
        </row>
        <row r="150">
          <cell r="E150">
            <v>2.0799999999999999E-2</v>
          </cell>
        </row>
      </sheetData>
      <sheetData sheetId="1"/>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43"/>
  <sheetViews>
    <sheetView zoomScaleNormal="100" zoomScaleSheetLayoutView="90" workbookViewId="0">
      <selection activeCell="C49" sqref="C49"/>
    </sheetView>
  </sheetViews>
  <sheetFormatPr defaultColWidth="8.75" defaultRowHeight="12"/>
  <cols>
    <col min="1" max="1" width="2.25" style="1" customWidth="1"/>
    <col min="2" max="2" width="6.25" style="1" customWidth="1"/>
    <col min="3" max="3" width="20.625" style="1" customWidth="1"/>
    <col min="4" max="4" width="8.5" style="1" customWidth="1"/>
    <col min="5" max="5" width="4.125" style="1" customWidth="1"/>
    <col min="6" max="6" width="12.625" style="1" customWidth="1"/>
    <col min="7" max="7" width="9.75" style="1" customWidth="1"/>
    <col min="8" max="8" width="10.25" style="1" customWidth="1"/>
    <col min="9" max="9" width="11.375" style="1" customWidth="1"/>
    <col min="10" max="10" width="7.25" style="1" customWidth="1"/>
    <col min="11" max="16384" width="8.75" style="1"/>
  </cols>
  <sheetData>
    <row r="1" spans="1:12" ht="12" customHeight="1">
      <c r="B1" s="2" t="s">
        <v>28</v>
      </c>
      <c r="D1" s="3"/>
      <c r="E1" s="3"/>
      <c r="F1" s="3"/>
      <c r="G1" s="3"/>
      <c r="H1" s="3"/>
      <c r="I1" s="3" t="s">
        <v>0</v>
      </c>
      <c r="J1" s="4">
        <v>8.1999999999999993</v>
      </c>
    </row>
    <row r="2" spans="1:12" ht="12" customHeight="1">
      <c r="B2" s="2" t="s">
        <v>45</v>
      </c>
      <c r="D2" s="3"/>
      <c r="E2" s="3"/>
      <c r="F2" s="3"/>
      <c r="G2" s="3"/>
      <c r="H2" s="3"/>
      <c r="I2" s="3"/>
      <c r="J2" s="4"/>
    </row>
    <row r="3" spans="1:12" ht="12" customHeight="1">
      <c r="B3" s="2" t="s">
        <v>46</v>
      </c>
      <c r="D3" s="3"/>
      <c r="E3" s="3"/>
      <c r="F3" s="3"/>
      <c r="G3" s="3"/>
      <c r="H3" s="3"/>
      <c r="I3" s="3"/>
      <c r="J3" s="4"/>
    </row>
    <row r="4" spans="1:12" ht="12" customHeight="1">
      <c r="D4" s="3"/>
      <c r="E4" s="3"/>
      <c r="F4" s="3"/>
      <c r="G4" s="3"/>
      <c r="H4" s="3"/>
      <c r="I4" s="3"/>
      <c r="J4" s="4"/>
    </row>
    <row r="5" spans="1:12" ht="12" customHeight="1">
      <c r="D5" s="3"/>
      <c r="E5" s="3"/>
      <c r="F5" s="3"/>
      <c r="G5" s="3"/>
      <c r="H5" s="3"/>
      <c r="I5" s="3"/>
      <c r="J5" s="4"/>
    </row>
    <row r="6" spans="1:12" ht="12" customHeight="1">
      <c r="D6" s="3"/>
      <c r="E6" s="3"/>
      <c r="F6" s="3"/>
      <c r="G6" s="3"/>
      <c r="H6" s="3"/>
      <c r="I6" s="3"/>
      <c r="J6" s="4"/>
    </row>
    <row r="7" spans="1:12" ht="12" customHeight="1">
      <c r="D7" s="3"/>
      <c r="E7" s="3"/>
      <c r="F7" s="3" t="s">
        <v>1</v>
      </c>
      <c r="G7" s="3"/>
      <c r="H7" s="3"/>
      <c r="I7" s="3" t="s">
        <v>10</v>
      </c>
      <c r="J7" s="4"/>
    </row>
    <row r="8" spans="1:12" ht="12" customHeight="1">
      <c r="D8" s="5" t="s">
        <v>2</v>
      </c>
      <c r="E8" s="5" t="s">
        <v>3</v>
      </c>
      <c r="F8" s="5" t="s">
        <v>4</v>
      </c>
      <c r="G8" s="5" t="s">
        <v>5</v>
      </c>
      <c r="H8" s="5" t="s">
        <v>6</v>
      </c>
      <c r="I8" s="5" t="s">
        <v>7</v>
      </c>
      <c r="J8" s="6" t="s">
        <v>8</v>
      </c>
      <c r="L8" s="32"/>
    </row>
    <row r="9" spans="1:12" ht="12" customHeight="1">
      <c r="A9" s="7"/>
      <c r="B9" s="8" t="s">
        <v>16</v>
      </c>
      <c r="C9" s="7"/>
      <c r="D9" s="9"/>
      <c r="E9" s="9"/>
      <c r="F9" s="9"/>
      <c r="G9" s="9"/>
      <c r="H9" s="9"/>
      <c r="I9" s="10"/>
      <c r="J9" s="4"/>
    </row>
    <row r="10" spans="1:12" ht="12" customHeight="1">
      <c r="A10" s="7"/>
      <c r="B10" s="1" t="s">
        <v>38</v>
      </c>
      <c r="C10" s="7"/>
      <c r="D10" s="9">
        <v>399</v>
      </c>
      <c r="E10" s="3" t="s">
        <v>47</v>
      </c>
      <c r="F10" s="11">
        <f>'8.2.1'!Q9</f>
        <v>251031063.18972191</v>
      </c>
      <c r="G10" s="33" t="s">
        <v>29</v>
      </c>
      <c r="H10" s="34">
        <v>0.21357456916688267</v>
      </c>
      <c r="I10" s="10">
        <f>+F10*H10</f>
        <v>53613851.168249354</v>
      </c>
      <c r="J10" s="35" t="s">
        <v>34</v>
      </c>
    </row>
    <row r="11" spans="1:12" ht="12" customHeight="1">
      <c r="A11" s="7"/>
      <c r="B11" s="1" t="s">
        <v>33</v>
      </c>
      <c r="D11" s="9">
        <v>154</v>
      </c>
      <c r="E11" s="3" t="s">
        <v>47</v>
      </c>
      <c r="F11" s="30">
        <f>'8.2.1'!Q10</f>
        <v>9390715.1491666567</v>
      </c>
      <c r="G11" s="33" t="s">
        <v>29</v>
      </c>
      <c r="H11" s="34">
        <v>0.21357456916688267</v>
      </c>
      <c r="I11" s="10">
        <f t="shared" ref="I11:I14" si="0">+F11*H11</f>
        <v>2005617.942152187</v>
      </c>
      <c r="J11" s="35" t="s">
        <v>34</v>
      </c>
    </row>
    <row r="12" spans="1:12" ht="12" customHeight="1">
      <c r="A12" s="7"/>
      <c r="B12" s="15" t="s">
        <v>35</v>
      </c>
      <c r="C12" s="7"/>
      <c r="D12" s="9">
        <v>151</v>
      </c>
      <c r="E12" s="3" t="s">
        <v>47</v>
      </c>
      <c r="F12" s="11">
        <f>'8.2.1'!Q11</f>
        <v>9523382.2263888773</v>
      </c>
      <c r="G12" s="33" t="s">
        <v>29</v>
      </c>
      <c r="H12" s="37">
        <v>0.21357456916688267</v>
      </c>
      <c r="I12" s="10">
        <f t="shared" si="0"/>
        <v>2033952.2560125524</v>
      </c>
      <c r="J12" s="35" t="s">
        <v>34</v>
      </c>
    </row>
    <row r="13" spans="1:12" ht="12" customHeight="1">
      <c r="A13" s="7"/>
      <c r="B13" s="15" t="s">
        <v>36</v>
      </c>
      <c r="C13" s="7"/>
      <c r="D13" s="9" t="s">
        <v>12</v>
      </c>
      <c r="E13" s="3" t="s">
        <v>47</v>
      </c>
      <c r="F13" s="11">
        <f>SUM('8.2.1'!Q12+'8.2.1'!Q15)</f>
        <v>2407793.4199325666</v>
      </c>
      <c r="G13" s="33" t="s">
        <v>29</v>
      </c>
      <c r="H13" s="37">
        <v>0.21357456916688267</v>
      </c>
      <c r="I13" s="10">
        <f t="shared" si="0"/>
        <v>514243.44230495289</v>
      </c>
      <c r="J13" s="35" t="s">
        <v>34</v>
      </c>
    </row>
    <row r="14" spans="1:12" ht="12" customHeight="1">
      <c r="A14" s="7"/>
      <c r="B14" s="15" t="s">
        <v>37</v>
      </c>
      <c r="C14" s="7"/>
      <c r="D14" s="9" t="s">
        <v>11</v>
      </c>
      <c r="E14" s="3" t="s">
        <v>47</v>
      </c>
      <c r="F14" s="11">
        <f>'8.2.1'!Q14</f>
        <v>-109796416.51317662</v>
      </c>
      <c r="G14" s="33" t="s">
        <v>29</v>
      </c>
      <c r="H14" s="37">
        <v>0.21357456916688267</v>
      </c>
      <c r="I14" s="10">
        <f t="shared" si="0"/>
        <v>-23449722.352869298</v>
      </c>
      <c r="J14" s="35" t="s">
        <v>34</v>
      </c>
    </row>
    <row r="15" spans="1:12" ht="12" customHeight="1" thickBot="1">
      <c r="A15" s="7"/>
      <c r="B15" s="7"/>
      <c r="C15" s="7"/>
      <c r="D15" s="9"/>
      <c r="E15" s="9"/>
      <c r="F15" s="54">
        <f>SUM(F10:F14)</f>
        <v>162556537.47203338</v>
      </c>
      <c r="G15" s="36"/>
      <c r="H15" s="37"/>
      <c r="I15" s="54">
        <f>SUM(I10:I14)</f>
        <v>34717942.455849752</v>
      </c>
      <c r="J15" s="35" t="s">
        <v>34</v>
      </c>
    </row>
    <row r="16" spans="1:12" ht="12" customHeight="1" thickTop="1">
      <c r="A16" s="7"/>
      <c r="B16" s="7"/>
      <c r="C16" s="7"/>
      <c r="D16" s="9"/>
      <c r="E16" s="9"/>
      <c r="F16" s="11"/>
      <c r="G16" s="36"/>
      <c r="H16" s="37"/>
      <c r="I16" s="38"/>
      <c r="J16" s="35"/>
    </row>
    <row r="17" spans="1:10" ht="12" customHeight="1">
      <c r="A17" s="7"/>
      <c r="B17" s="7"/>
      <c r="C17" s="7"/>
      <c r="D17" s="9"/>
      <c r="E17" s="9"/>
      <c r="F17" s="11"/>
      <c r="G17" s="36"/>
      <c r="H17" s="37"/>
      <c r="I17" s="38"/>
      <c r="J17" s="35"/>
    </row>
    <row r="18" spans="1:10" ht="12" customHeight="1">
      <c r="A18" s="7"/>
      <c r="B18" s="15" t="s">
        <v>49</v>
      </c>
      <c r="C18" s="7"/>
      <c r="D18" s="9"/>
      <c r="E18" s="9"/>
      <c r="F18" s="11"/>
      <c r="G18" s="36"/>
      <c r="H18" s="37"/>
      <c r="I18" s="38"/>
      <c r="J18" s="35"/>
    </row>
    <row r="19" spans="1:10" ht="12" customHeight="1">
      <c r="A19" s="7"/>
      <c r="B19" s="15" t="s">
        <v>42</v>
      </c>
      <c r="C19" s="7"/>
      <c r="D19" s="9"/>
      <c r="E19" s="9"/>
      <c r="F19" s="75">
        <v>0</v>
      </c>
      <c r="G19" s="36"/>
      <c r="H19" s="37"/>
      <c r="I19" s="75">
        <v>0</v>
      </c>
      <c r="J19" s="35"/>
    </row>
    <row r="20" spans="1:10" ht="12" customHeight="1">
      <c r="A20" s="7"/>
      <c r="B20" s="15" t="s">
        <v>48</v>
      </c>
      <c r="C20" s="7"/>
      <c r="D20" s="9"/>
      <c r="E20" s="9"/>
      <c r="F20" s="76">
        <f>F15</f>
        <v>162556537.47203338</v>
      </c>
      <c r="G20" s="40"/>
      <c r="H20" s="40"/>
      <c r="I20" s="76">
        <f>I15</f>
        <v>34717942.455849752</v>
      </c>
      <c r="J20" s="51" t="s">
        <v>44</v>
      </c>
    </row>
    <row r="21" spans="1:10" ht="12" customHeight="1">
      <c r="B21" s="15" t="s">
        <v>43</v>
      </c>
      <c r="C21" s="7"/>
      <c r="D21" s="9"/>
      <c r="E21" s="9"/>
      <c r="F21" s="11">
        <f>F19+F20</f>
        <v>162556537.47203338</v>
      </c>
      <c r="G21" s="40"/>
      <c r="H21" s="40"/>
      <c r="I21" s="11">
        <f>I19+I20</f>
        <v>34717942.455849752</v>
      </c>
      <c r="J21" s="51"/>
    </row>
    <row r="22" spans="1:10" ht="12" customHeight="1">
      <c r="B22" s="14"/>
      <c r="C22" s="7"/>
      <c r="D22" s="9"/>
      <c r="E22" s="9"/>
      <c r="F22" s="11"/>
      <c r="G22" s="40"/>
      <c r="H22" s="40"/>
      <c r="I22" s="40"/>
      <c r="J22" s="49"/>
    </row>
    <row r="23" spans="1:10" ht="12" customHeight="1">
      <c r="B23" s="14"/>
      <c r="C23" s="7"/>
      <c r="D23" s="9"/>
      <c r="E23" s="9"/>
      <c r="F23" s="11"/>
      <c r="G23" s="40"/>
      <c r="H23" s="40"/>
      <c r="I23" s="40"/>
      <c r="J23" s="39"/>
    </row>
    <row r="24" spans="1:10" ht="12" customHeight="1">
      <c r="B24" s="14"/>
      <c r="G24" s="9"/>
      <c r="H24" s="12"/>
      <c r="I24" s="13"/>
      <c r="J24" s="4"/>
    </row>
    <row r="25" spans="1:10" ht="12" customHeight="1">
      <c r="B25" s="14"/>
      <c r="C25" s="7"/>
      <c r="D25" s="9"/>
      <c r="E25" s="9"/>
      <c r="F25" s="11"/>
      <c r="G25" s="9"/>
      <c r="H25" s="12"/>
      <c r="I25" s="13"/>
      <c r="J25" s="4"/>
    </row>
    <row r="26" spans="1:10" ht="12" customHeight="1">
      <c r="B26" s="14"/>
      <c r="C26" s="7"/>
      <c r="D26" s="9"/>
      <c r="E26" s="9"/>
      <c r="F26" s="11"/>
      <c r="G26" s="9"/>
      <c r="H26" s="12"/>
      <c r="I26" s="13"/>
      <c r="J26" s="4"/>
    </row>
    <row r="27" spans="1:10" ht="12" customHeight="1">
      <c r="B27" s="14"/>
      <c r="C27" s="7"/>
      <c r="D27" s="9"/>
      <c r="E27" s="9"/>
      <c r="F27" s="11"/>
      <c r="G27" s="9"/>
      <c r="H27" s="12"/>
      <c r="I27" s="13"/>
      <c r="J27" s="4"/>
    </row>
    <row r="28" spans="1:10" ht="12" customHeight="1">
      <c r="A28" s="7"/>
      <c r="B28" s="14"/>
      <c r="C28" s="7"/>
      <c r="D28" s="9"/>
      <c r="E28" s="9"/>
      <c r="F28" s="11"/>
      <c r="G28" s="9"/>
      <c r="H28" s="12"/>
      <c r="I28" s="13"/>
      <c r="J28" s="4"/>
    </row>
    <row r="29" spans="1:10" ht="12" customHeight="1">
      <c r="A29" s="7"/>
      <c r="B29" s="14"/>
      <c r="C29" s="7"/>
      <c r="D29" s="9"/>
      <c r="E29" s="9"/>
      <c r="F29" s="11"/>
      <c r="G29" s="9"/>
      <c r="H29" s="12"/>
      <c r="I29" s="13"/>
      <c r="J29" s="4"/>
    </row>
    <row r="30" spans="1:10" ht="12" customHeight="1">
      <c r="A30" s="7"/>
      <c r="B30" s="7"/>
      <c r="C30" s="7"/>
      <c r="D30" s="9"/>
      <c r="E30" s="9"/>
      <c r="F30" s="11"/>
      <c r="G30" s="9"/>
      <c r="H30" s="12"/>
      <c r="I30" s="13"/>
      <c r="J30" s="4"/>
    </row>
    <row r="31" spans="1:10" ht="12" customHeight="1">
      <c r="A31" s="7"/>
      <c r="B31" s="7"/>
      <c r="C31" s="7"/>
      <c r="D31" s="9"/>
      <c r="E31" s="9"/>
      <c r="F31" s="11"/>
      <c r="G31" s="9"/>
      <c r="H31" s="12"/>
      <c r="I31" s="13"/>
      <c r="J31" s="4"/>
    </row>
    <row r="32" spans="1:10" ht="12" customHeight="1">
      <c r="A32" s="7"/>
      <c r="B32" s="7"/>
      <c r="C32" s="7"/>
      <c r="D32" s="9"/>
      <c r="E32" s="9"/>
      <c r="F32" s="11"/>
      <c r="G32" s="9"/>
      <c r="H32" s="12"/>
      <c r="I32" s="13"/>
      <c r="J32" s="4"/>
    </row>
    <row r="33" spans="1:10" ht="12" customHeight="1" thickBot="1">
      <c r="A33" s="7"/>
      <c r="B33" s="16" t="s">
        <v>9</v>
      </c>
      <c r="C33" s="7"/>
      <c r="D33" s="9"/>
      <c r="E33" s="9"/>
      <c r="F33" s="9"/>
      <c r="G33" s="9"/>
      <c r="H33" s="9"/>
      <c r="I33" s="9"/>
      <c r="J33" s="4"/>
    </row>
    <row r="34" spans="1:10" ht="12" customHeight="1">
      <c r="A34" s="17"/>
      <c r="B34" s="18"/>
      <c r="C34" s="18"/>
      <c r="D34" s="19"/>
      <c r="E34" s="19"/>
      <c r="F34" s="19"/>
      <c r="G34" s="19"/>
      <c r="H34" s="19"/>
      <c r="I34" s="19"/>
      <c r="J34" s="20"/>
    </row>
    <row r="35" spans="1:10" ht="12" customHeight="1">
      <c r="A35" s="21"/>
      <c r="B35" s="14"/>
      <c r="C35" s="7"/>
      <c r="D35" s="9"/>
      <c r="E35" s="9"/>
      <c r="F35" s="9"/>
      <c r="G35" s="9"/>
      <c r="H35" s="9"/>
      <c r="I35" s="9"/>
      <c r="J35" s="22"/>
    </row>
    <row r="36" spans="1:10" ht="12" customHeight="1">
      <c r="A36" s="21"/>
      <c r="B36" s="14"/>
      <c r="C36" s="7"/>
      <c r="D36" s="9"/>
      <c r="E36" s="9"/>
      <c r="F36" s="9"/>
      <c r="G36" s="9"/>
      <c r="H36" s="9"/>
      <c r="I36" s="9"/>
      <c r="J36" s="22"/>
    </row>
    <row r="37" spans="1:10" ht="12" customHeight="1">
      <c r="A37" s="21"/>
      <c r="B37" s="14"/>
      <c r="C37" s="7"/>
      <c r="D37" s="9"/>
      <c r="E37" s="9"/>
      <c r="F37" s="9"/>
      <c r="G37" s="9"/>
      <c r="H37" s="9"/>
      <c r="I37" s="9"/>
      <c r="J37" s="22"/>
    </row>
    <row r="38" spans="1:10" ht="12" customHeight="1">
      <c r="A38" s="21"/>
      <c r="B38" s="14"/>
      <c r="C38" s="7"/>
      <c r="D38" s="9"/>
      <c r="E38" s="9"/>
      <c r="F38" s="9"/>
      <c r="G38" s="9"/>
      <c r="H38" s="9"/>
      <c r="I38" s="9"/>
      <c r="J38" s="22"/>
    </row>
    <row r="39" spans="1:10" ht="12" customHeight="1">
      <c r="A39" s="21"/>
      <c r="B39" s="14"/>
      <c r="C39" s="7"/>
      <c r="D39" s="9"/>
      <c r="E39" s="9"/>
      <c r="F39" s="23"/>
      <c r="G39" s="9"/>
      <c r="H39" s="9"/>
      <c r="I39" s="9"/>
      <c r="J39" s="22"/>
    </row>
    <row r="40" spans="1:10" ht="12" customHeight="1">
      <c r="A40" s="21"/>
      <c r="B40" s="14"/>
      <c r="C40" s="7"/>
      <c r="D40" s="9"/>
      <c r="E40" s="9"/>
      <c r="F40" s="9"/>
      <c r="G40" s="9"/>
      <c r="H40" s="9"/>
      <c r="I40" s="9"/>
      <c r="J40" s="22"/>
    </row>
    <row r="41" spans="1:10" ht="12" customHeight="1">
      <c r="A41" s="21"/>
      <c r="B41" s="14"/>
      <c r="C41" s="7"/>
      <c r="D41" s="9"/>
      <c r="E41" s="9"/>
      <c r="F41" s="9"/>
      <c r="G41" s="9"/>
      <c r="H41" s="9"/>
      <c r="I41" s="9"/>
      <c r="J41" s="22"/>
    </row>
    <row r="42" spans="1:10" ht="12" customHeight="1" thickBot="1">
      <c r="A42" s="24"/>
      <c r="B42" s="25"/>
      <c r="C42" s="25"/>
      <c r="D42" s="26"/>
      <c r="E42" s="26"/>
      <c r="F42" s="26"/>
      <c r="G42" s="26"/>
      <c r="H42" s="26"/>
      <c r="I42" s="26"/>
      <c r="J42" s="27"/>
    </row>
    <row r="43" spans="1:10" ht="12" customHeight="1"/>
  </sheetData>
  <phoneticPr fontId="0" type="noConversion"/>
  <conditionalFormatting sqref="B18 B9">
    <cfRule type="cellIs" dxfId="2" priority="1" stopIfTrue="1" operator="equal">
      <formula>"Adjustment to Income/Expense/Rate Base:"</formula>
    </cfRule>
  </conditionalFormatting>
  <conditionalFormatting sqref="J1:J2">
    <cfRule type="cellIs" dxfId="1" priority="2" stopIfTrue="1" operator="equal">
      <formula>"x.x"</formula>
    </cfRule>
  </conditionalFormatting>
  <conditionalFormatting sqref="B10">
    <cfRule type="cellIs" dxfId="0" priority="3" stopIfTrue="1" operator="equal">
      <formula>"Title"</formula>
    </cfRule>
  </conditionalFormatting>
  <dataValidations count="6">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5:E32 E21:E23 E15:E19">
      <formula1>"1, 2, 3"</formula1>
    </dataValidation>
    <dataValidation type="list" errorStyle="warning" allowBlank="1" showInputMessage="1" showErrorMessage="1" errorTitle="FERC ACCOUNT" error="This FERC Account is not included in the drop-down list. Is this the account you want to use?" sqref="D25:D32 D23 D21 D10:D17">
      <formula1>#REF!</formula1>
    </dataValidation>
    <dataValidation type="list" errorStyle="warning" allowBlank="1" showInputMessage="1" showErrorMessage="1" errorTitle="FERC ACCOUNT" error="This FERC Account is not included in the drop-down list. Is this the account you want to use?" sqref="D22">
      <formula1>#REF!</formula1>
    </dataValidation>
    <dataValidation type="list" errorStyle="warning" allowBlank="1" showInputMessage="1" showErrorMessage="1" errorTitle="Factor" error="This factor is not included in the drop-down list. Is this the factor you want to use?" sqref="G21:G32 G10:G17">
      <formula1>#REF!</formula1>
    </dataValidation>
    <dataValidation type="list" errorStyle="warning" allowBlank="1" showInputMessage="1" showErrorMessage="1" errorTitle="FERC ACCOUNT" error="This FERC Account is not included in the drop-down list. Is this the account you want to use?" sqref="D18:D19">
      <formula1>#REF!</formula1>
    </dataValidation>
    <dataValidation type="list" errorStyle="warning" allowBlank="1" showInputMessage="1" showErrorMessage="1" errorTitle="Factor" error="This factor is not included in the drop-down list. Is this the factor you want to use?" sqref="G18:G19">
      <formula1>#REF!</formula1>
    </dataValidation>
  </dataValidations>
  <printOptions horizontalCentered="1"/>
  <pageMargins left="0.75" right="0.25" top="0.75" bottom="0.3" header="0.5" footer="0.5"/>
  <pageSetup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S19"/>
  <sheetViews>
    <sheetView tabSelected="1" view="pageBreakPreview" zoomScale="75" zoomScaleNormal="65" zoomScaleSheetLayoutView="75" workbookViewId="0">
      <selection activeCell="A17" sqref="A17"/>
    </sheetView>
  </sheetViews>
  <sheetFormatPr defaultColWidth="8.75" defaultRowHeight="12.75"/>
  <cols>
    <col min="1" max="1" width="24.75" style="43" customWidth="1"/>
    <col min="2" max="2" width="10.125" style="43" customWidth="1"/>
    <col min="3" max="15" width="11.875" style="43" customWidth="1"/>
    <col min="16" max="16" width="13.375" style="43" customWidth="1"/>
    <col min="17" max="17" width="13.875" style="43" customWidth="1"/>
    <col min="18" max="18" width="5.875" style="43" customWidth="1"/>
    <col min="19" max="28" width="9.75" style="43" customWidth="1"/>
    <col min="29" max="16384" width="8.75" style="43"/>
  </cols>
  <sheetData>
    <row r="1" spans="1:19">
      <c r="A1" s="29" t="str">
        <f>'Lead Sheet'!B1</f>
        <v>PacifiCorp</v>
      </c>
      <c r="B1" s="29"/>
      <c r="S1" s="44">
        <v>0.66666666666666596</v>
      </c>
    </row>
    <row r="2" spans="1:19">
      <c r="A2" s="29" t="str">
        <f>'Lead Sheet'!B2</f>
        <v>Washington General Rate Case December 2009</v>
      </c>
      <c r="B2" s="29"/>
    </row>
    <row r="3" spans="1:19">
      <c r="A3" s="29" t="str">
        <f>'Lead Sheet'!B3</f>
        <v>Jim Bridger Mine Rate Base Adjustment</v>
      </c>
      <c r="B3" s="29"/>
    </row>
    <row r="4" spans="1:19">
      <c r="A4" s="29" t="s">
        <v>30</v>
      </c>
      <c r="B4" s="29"/>
    </row>
    <row r="5" spans="1:19">
      <c r="A5" s="73" t="s">
        <v>41</v>
      </c>
      <c r="B5" s="29"/>
    </row>
    <row r="6" spans="1:19">
      <c r="A6" s="29"/>
      <c r="B6" s="29"/>
    </row>
    <row r="7" spans="1:19" ht="22.9" customHeight="1" thickBot="1">
      <c r="A7" s="31" t="s">
        <v>25</v>
      </c>
      <c r="B7" s="31"/>
      <c r="C7" s="42" t="s">
        <v>17</v>
      </c>
      <c r="D7" s="42" t="s">
        <v>17</v>
      </c>
      <c r="E7" s="42" t="s">
        <v>17</v>
      </c>
      <c r="F7" s="42" t="s">
        <v>17</v>
      </c>
      <c r="G7" s="42" t="s">
        <v>17</v>
      </c>
      <c r="H7" s="42" t="s">
        <v>17</v>
      </c>
      <c r="I7" s="42" t="s">
        <v>17</v>
      </c>
      <c r="J7" s="42" t="s">
        <v>17</v>
      </c>
      <c r="K7" s="42" t="s">
        <v>17</v>
      </c>
      <c r="L7" s="42" t="s">
        <v>17</v>
      </c>
      <c r="M7" s="42" t="s">
        <v>17</v>
      </c>
      <c r="N7" s="42" t="s">
        <v>17</v>
      </c>
      <c r="O7" s="42" t="s">
        <v>17</v>
      </c>
    </row>
    <row r="8" spans="1:19" ht="60" customHeight="1" thickBot="1">
      <c r="A8" s="69" t="s">
        <v>18</v>
      </c>
      <c r="B8" s="64" t="s">
        <v>32</v>
      </c>
      <c r="C8" s="59">
        <v>39783</v>
      </c>
      <c r="D8" s="41">
        <v>39814</v>
      </c>
      <c r="E8" s="41">
        <v>39845</v>
      </c>
      <c r="F8" s="41">
        <v>39873</v>
      </c>
      <c r="G8" s="41">
        <v>39904</v>
      </c>
      <c r="H8" s="41">
        <v>39934</v>
      </c>
      <c r="I8" s="41">
        <v>39965</v>
      </c>
      <c r="J8" s="41">
        <v>39995</v>
      </c>
      <c r="K8" s="41">
        <v>40026</v>
      </c>
      <c r="L8" s="41">
        <v>40057</v>
      </c>
      <c r="M8" s="41">
        <v>40087</v>
      </c>
      <c r="N8" s="41">
        <v>40118</v>
      </c>
      <c r="O8" s="41">
        <v>40148</v>
      </c>
      <c r="P8" s="56" t="s">
        <v>39</v>
      </c>
      <c r="Q8" s="60" t="s">
        <v>40</v>
      </c>
      <c r="R8" s="59" t="s">
        <v>31</v>
      </c>
    </row>
    <row r="9" spans="1:19" ht="24.6" customHeight="1">
      <c r="A9" s="70" t="s">
        <v>27</v>
      </c>
      <c r="B9" s="65">
        <v>399</v>
      </c>
      <c r="C9" s="62">
        <v>367483943.25999999</v>
      </c>
      <c r="D9" s="45">
        <v>368206426.03999996</v>
      </c>
      <c r="E9" s="45">
        <v>371940920.44999999</v>
      </c>
      <c r="F9" s="45">
        <v>374896860.06999999</v>
      </c>
      <c r="G9" s="45">
        <v>374810884.95999998</v>
      </c>
      <c r="H9" s="45">
        <v>376323754.74999994</v>
      </c>
      <c r="I9" s="45">
        <v>376377026.91000003</v>
      </c>
      <c r="J9" s="45">
        <v>377077945.16000003</v>
      </c>
      <c r="K9" s="45">
        <v>377695877.86999995</v>
      </c>
      <c r="L9" s="45">
        <v>378018310.25999993</v>
      </c>
      <c r="M9" s="45">
        <v>378544594.38999999</v>
      </c>
      <c r="N9" s="45">
        <v>385551292.94999999</v>
      </c>
      <c r="O9" s="45">
        <v>390746543.94999999</v>
      </c>
      <c r="P9" s="57">
        <f>(((C9+O9+2*SUM(D9:N9))/24))</f>
        <v>376546594.78458327</v>
      </c>
      <c r="Q9" s="61">
        <f t="shared" ref="Q9:Q15" si="0">P9*$S$1</f>
        <v>251031063.18972191</v>
      </c>
      <c r="R9" s="68">
        <v>8.1999999999999993</v>
      </c>
    </row>
    <row r="10" spans="1:19" ht="24.6" customHeight="1">
      <c r="A10" s="70" t="s">
        <v>19</v>
      </c>
      <c r="B10" s="65">
        <v>154</v>
      </c>
      <c r="C10" s="62">
        <v>14349890.299999999</v>
      </c>
      <c r="D10" s="45">
        <v>14613562.579999998</v>
      </c>
      <c r="E10" s="45">
        <v>14751748.660000002</v>
      </c>
      <c r="F10" s="45">
        <v>14111342.489999998</v>
      </c>
      <c r="G10" s="45">
        <v>14156619.969999999</v>
      </c>
      <c r="H10" s="45">
        <v>14325859.91</v>
      </c>
      <c r="I10" s="45">
        <v>13895494.52</v>
      </c>
      <c r="J10" s="45">
        <v>14468225.449999999</v>
      </c>
      <c r="K10" s="45">
        <v>14222493.869999999</v>
      </c>
      <c r="L10" s="45">
        <v>13660962.189999998</v>
      </c>
      <c r="M10" s="45">
        <v>13624868.82</v>
      </c>
      <c r="N10" s="45">
        <v>13295341.02</v>
      </c>
      <c r="O10" s="45">
        <v>13462816.109999999</v>
      </c>
      <c r="P10" s="57">
        <f t="shared" ref="P10:P15" si="1">(((C10+O10+2*SUM(D10:N10))/24))</f>
        <v>14086072.723750001</v>
      </c>
      <c r="Q10" s="61">
        <f t="shared" si="0"/>
        <v>9390715.1491666567</v>
      </c>
      <c r="R10" s="68">
        <v>8.1999999999999993</v>
      </c>
    </row>
    <row r="11" spans="1:19" ht="24.6" customHeight="1">
      <c r="A11" s="70" t="s">
        <v>20</v>
      </c>
      <c r="B11" s="65">
        <v>151</v>
      </c>
      <c r="C11" s="62">
        <v>17860197.890000001</v>
      </c>
      <c r="D11" s="45">
        <v>16141710.149999999</v>
      </c>
      <c r="E11" s="45">
        <v>15677000.279999999</v>
      </c>
      <c r="F11" s="45">
        <v>17497332.159999996</v>
      </c>
      <c r="G11" s="45">
        <v>13721532.58</v>
      </c>
      <c r="H11" s="45">
        <v>11586663.310000001</v>
      </c>
      <c r="I11" s="45">
        <v>14514203.050000001</v>
      </c>
      <c r="J11" s="45">
        <v>13306842.35</v>
      </c>
      <c r="K11" s="45">
        <v>14448102.519999998</v>
      </c>
      <c r="L11" s="45">
        <v>15398141.450000001</v>
      </c>
      <c r="M11" s="45">
        <v>12123643.220000001</v>
      </c>
      <c r="N11" s="45">
        <v>9969020.5499999989</v>
      </c>
      <c r="O11" s="45">
        <v>16213179.02</v>
      </c>
      <c r="P11" s="57">
        <f t="shared" si="1"/>
        <v>14285073.339583332</v>
      </c>
      <c r="Q11" s="61">
        <f t="shared" si="0"/>
        <v>9523382.2263888773</v>
      </c>
      <c r="R11" s="68">
        <v>8.1999999999999993</v>
      </c>
    </row>
    <row r="12" spans="1:19" ht="24.6" customHeight="1">
      <c r="A12" s="70" t="s">
        <v>26</v>
      </c>
      <c r="B12" s="65" t="s">
        <v>12</v>
      </c>
      <c r="C12" s="62">
        <v>3756658.62</v>
      </c>
      <c r="D12" s="45">
        <v>3470442.11</v>
      </c>
      <c r="E12" s="45">
        <v>3708673.8</v>
      </c>
      <c r="F12" s="45">
        <v>4874322.41</v>
      </c>
      <c r="G12" s="45">
        <v>6163069.7876001</v>
      </c>
      <c r="H12" s="45">
        <v>5853668.4049623506</v>
      </c>
      <c r="I12" s="45">
        <v>4947094.064548051</v>
      </c>
      <c r="J12" s="45">
        <v>4096978.1540050064</v>
      </c>
      <c r="K12" s="45">
        <v>3736956.9705575057</v>
      </c>
      <c r="L12" s="45">
        <v>3204471.2762052612</v>
      </c>
      <c r="M12" s="45">
        <v>2344131.1898453408</v>
      </c>
      <c r="N12" s="45">
        <v>1817111.957970781</v>
      </c>
      <c r="O12" s="45">
        <v>1445064.2461836906</v>
      </c>
      <c r="P12" s="57">
        <f t="shared" si="1"/>
        <v>3901481.7965655201</v>
      </c>
      <c r="Q12" s="61">
        <f t="shared" si="0"/>
        <v>2600987.8643770106</v>
      </c>
      <c r="R12" s="68">
        <v>8.1999999999999993</v>
      </c>
    </row>
    <row r="13" spans="1:19" ht="24.6" customHeight="1">
      <c r="A13" s="70" t="s">
        <v>21</v>
      </c>
      <c r="B13" s="65"/>
      <c r="C13" s="62">
        <v>0</v>
      </c>
      <c r="D13" s="45">
        <v>0</v>
      </c>
      <c r="E13" s="45">
        <v>0</v>
      </c>
      <c r="F13" s="45">
        <v>0</v>
      </c>
      <c r="G13" s="45">
        <v>0</v>
      </c>
      <c r="H13" s="45">
        <v>0</v>
      </c>
      <c r="I13" s="45">
        <v>0</v>
      </c>
      <c r="J13" s="45">
        <v>0</v>
      </c>
      <c r="K13" s="45">
        <v>0</v>
      </c>
      <c r="L13" s="45">
        <v>0</v>
      </c>
      <c r="M13" s="45">
        <v>0</v>
      </c>
      <c r="N13" s="45">
        <v>0</v>
      </c>
      <c r="O13" s="45">
        <v>0</v>
      </c>
      <c r="P13" s="57">
        <f t="shared" si="1"/>
        <v>0</v>
      </c>
      <c r="Q13" s="61">
        <f t="shared" si="0"/>
        <v>0</v>
      </c>
      <c r="R13" s="48"/>
    </row>
    <row r="14" spans="1:19" ht="24.6" customHeight="1">
      <c r="A14" s="70" t="s">
        <v>22</v>
      </c>
      <c r="B14" s="65" t="s">
        <v>11</v>
      </c>
      <c r="C14" s="62">
        <v>-153234403.10559842</v>
      </c>
      <c r="D14" s="45">
        <v>-155161614.2855984</v>
      </c>
      <c r="E14" s="45">
        <v>-157057144.51559839</v>
      </c>
      <c r="F14" s="45">
        <v>-158858617.45559841</v>
      </c>
      <c r="G14" s="45">
        <v>-160656759.39559841</v>
      </c>
      <c r="H14" s="45">
        <v>-162659639.60559842</v>
      </c>
      <c r="I14" s="45">
        <v>-164612901.23559842</v>
      </c>
      <c r="J14" s="45">
        <v>-166599364.7555984</v>
      </c>
      <c r="K14" s="45">
        <v>-168528133.73559842</v>
      </c>
      <c r="L14" s="45">
        <v>-170527910.08559841</v>
      </c>
      <c r="M14" s="45">
        <v>-172374417.59559837</v>
      </c>
      <c r="N14" s="45">
        <v>-174467945.29559842</v>
      </c>
      <c r="O14" s="45">
        <v>-176427695.44559839</v>
      </c>
      <c r="P14" s="57">
        <f t="shared" si="1"/>
        <v>-164694624.76976511</v>
      </c>
      <c r="Q14" s="61">
        <f t="shared" si="0"/>
        <v>-109796416.51317662</v>
      </c>
      <c r="R14" s="68">
        <v>8.1999999999999993</v>
      </c>
    </row>
    <row r="15" spans="1:19" ht="24.6" customHeight="1">
      <c r="A15" s="70" t="s">
        <v>24</v>
      </c>
      <c r="B15" s="65" t="s">
        <v>12</v>
      </c>
      <c r="C15" s="62">
        <v>-1391000</v>
      </c>
      <c r="D15" s="45">
        <v>-1391000</v>
      </c>
      <c r="E15" s="45">
        <v>-1391000</v>
      </c>
      <c r="F15" s="45">
        <v>0</v>
      </c>
      <c r="G15" s="45">
        <v>0</v>
      </c>
      <c r="H15" s="45">
        <v>0</v>
      </c>
      <c r="I15" s="45">
        <v>0</v>
      </c>
      <c r="J15" s="45">
        <v>0</v>
      </c>
      <c r="K15" s="45">
        <v>0</v>
      </c>
      <c r="L15" s="45">
        <v>0</v>
      </c>
      <c r="M15" s="45">
        <v>0</v>
      </c>
      <c r="N15" s="45">
        <v>0</v>
      </c>
      <c r="O15" s="45">
        <v>0</v>
      </c>
      <c r="P15" s="57">
        <f t="shared" si="1"/>
        <v>-289791.66666666669</v>
      </c>
      <c r="Q15" s="61">
        <f t="shared" si="0"/>
        <v>-193194.44444444426</v>
      </c>
      <c r="R15" s="68">
        <v>8.1999999999999993</v>
      </c>
    </row>
    <row r="16" spans="1:19" ht="24.6" customHeight="1" thickBot="1">
      <c r="A16" s="71" t="s">
        <v>23</v>
      </c>
      <c r="B16" s="66"/>
      <c r="C16" s="63">
        <f>SUM(C9:C15)</f>
        <v>248825286.96440157</v>
      </c>
      <c r="D16" s="46">
        <f t="shared" ref="D16:O16" si="2">SUM(D9:D15)</f>
        <v>245879526.59440154</v>
      </c>
      <c r="E16" s="46">
        <f t="shared" si="2"/>
        <v>247630198.67440161</v>
      </c>
      <c r="F16" s="46">
        <f>SUM(F9:F15)</f>
        <v>252521239.67440164</v>
      </c>
      <c r="G16" s="46">
        <f t="shared" si="2"/>
        <v>248195347.90200162</v>
      </c>
      <c r="H16" s="46">
        <f t="shared" si="2"/>
        <v>245430306.76936391</v>
      </c>
      <c r="I16" s="46">
        <f t="shared" si="2"/>
        <v>245120917.30894968</v>
      </c>
      <c r="J16" s="46">
        <f t="shared" si="2"/>
        <v>242350626.35840663</v>
      </c>
      <c r="K16" s="46">
        <f t="shared" si="2"/>
        <v>241575297.49495903</v>
      </c>
      <c r="L16" s="46">
        <f t="shared" si="2"/>
        <v>239753975.09060675</v>
      </c>
      <c r="M16" s="46">
        <f t="shared" si="2"/>
        <v>234262820.02424696</v>
      </c>
      <c r="N16" s="46">
        <f t="shared" si="2"/>
        <v>236164821.18237236</v>
      </c>
      <c r="O16" s="46">
        <f t="shared" si="2"/>
        <v>245439907.88058528</v>
      </c>
      <c r="P16" s="58">
        <f>SUM(P9:P15)</f>
        <v>243834806.20805037</v>
      </c>
      <c r="Q16" s="72">
        <f>SUM(Q9:Q15)</f>
        <v>162556537.47203341</v>
      </c>
      <c r="R16" s="74">
        <v>8.1999999999999993</v>
      </c>
    </row>
    <row r="17" spans="1:17" ht="14.25" thickTop="1" thickBot="1">
      <c r="A17" s="55"/>
      <c r="B17" s="67"/>
      <c r="C17" s="47"/>
      <c r="D17" s="47"/>
      <c r="E17" s="47"/>
      <c r="F17" s="47"/>
      <c r="G17" s="47"/>
      <c r="H17" s="47"/>
      <c r="I17" s="47"/>
      <c r="J17" s="47"/>
      <c r="K17" s="47"/>
      <c r="L17" s="47"/>
      <c r="M17" s="47"/>
      <c r="N17" s="47"/>
      <c r="O17" s="47"/>
      <c r="P17" s="55"/>
      <c r="Q17" s="67"/>
    </row>
    <row r="18" spans="1:17" ht="24.6" customHeight="1"/>
    <row r="19" spans="1:17" ht="24.6" customHeight="1">
      <c r="A19" s="52"/>
      <c r="B19" s="52"/>
      <c r="C19" s="53"/>
      <c r="D19" s="50"/>
    </row>
  </sheetData>
  <phoneticPr fontId="2" type="noConversion"/>
  <printOptions horizontalCentered="1"/>
  <pageMargins left="0.28999999999999998" right="0.31" top="1" bottom="0.81" header="0.5" footer="0.41"/>
  <pageSetup scale="55" orientation="landscape" r:id="rId1"/>
  <headerFooter alignWithMargins="0">
    <oddFooter xml:space="preserve">&amp;C&amp;"Arial,Regular"
&amp;14Page 8.2.&amp;P - Revised 11/23/10&amp;12
</oddFooter>
  </headerFooter>
  <colBreaks count="1" manualBreakCount="1">
    <brk id="20" max="64" man="1"/>
  </colBreaks>
</worksheet>
</file>

<file path=xl/worksheets/sheet3.xml><?xml version="1.0" encoding="utf-8"?>
<worksheet xmlns="http://schemas.openxmlformats.org/spreadsheetml/2006/main" xmlns:r="http://schemas.openxmlformats.org/officeDocument/2006/relationships">
  <dimension ref="A1:A5"/>
  <sheetViews>
    <sheetView workbookViewId="0">
      <selection activeCell="H17" sqref="H17"/>
    </sheetView>
  </sheetViews>
  <sheetFormatPr defaultRowHeight="15.75"/>
  <sheetData>
    <row r="1" spans="1:1">
      <c r="A1" s="28" t="s">
        <v>13</v>
      </c>
    </row>
    <row r="2" spans="1:1">
      <c r="A2" s="28" t="s">
        <v>14</v>
      </c>
    </row>
    <row r="3" spans="1:1">
      <c r="A3" s="28"/>
    </row>
    <row r="4" spans="1:1">
      <c r="A4" s="28"/>
    </row>
    <row r="5" spans="1:1">
      <c r="A5" s="28" t="s">
        <v>15</v>
      </c>
    </row>
  </sheetData>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2010-12-17T08:00:00+00:00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657BE7-9E98-4CC4-B77F-D7880CBF72CD}"/>
</file>

<file path=customXml/itemProps2.xml><?xml version="1.0" encoding="utf-8"?>
<ds:datastoreItem xmlns:ds="http://schemas.openxmlformats.org/officeDocument/2006/customXml" ds:itemID="{2231168E-C73B-42E9-AA59-76DC27BECCB6}"/>
</file>

<file path=customXml/itemProps3.xml><?xml version="1.0" encoding="utf-8"?>
<ds:datastoreItem xmlns:ds="http://schemas.openxmlformats.org/officeDocument/2006/customXml" ds:itemID="{B9DD6C5A-0BBD-4F0E-BE67-11FF172CD25D}"/>
</file>

<file path=customXml/itemProps4.xml><?xml version="1.0" encoding="utf-8"?>
<ds:datastoreItem xmlns:ds="http://schemas.openxmlformats.org/officeDocument/2006/customXml" ds:itemID="{4C005B80-81A5-4538-AF2A-41E091A394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Lead Sheet</vt:lpstr>
      <vt:lpstr>8.2.1</vt:lpstr>
      <vt:lpstr>Testimony</vt:lpstr>
      <vt:lpstr>'8.2.1'!Print_Area</vt:lpstr>
      <vt:lpstr>'Lead Sheet'!Print_Area</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Liebelt</dc:creator>
  <cp:lastModifiedBy>R. Bryce Dalley</cp:lastModifiedBy>
  <cp:lastPrinted>2010-11-20T04:42:11Z</cp:lastPrinted>
  <dcterms:created xsi:type="dcterms:W3CDTF">2004-11-29T21:41:55Z</dcterms:created>
  <dcterms:modified xsi:type="dcterms:W3CDTF">2010-11-20T04:47:49Z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0x0101006E56B4D1795A2E4DB2F0B01679ED314A0096E45178E737B2439E5D7C497507581C</vt:lpwstr>
  </property>
  <property fmtid="{D5CDD505-2E9C-101B-9397-08002B2CF9AE}" pid="4" name="_docset_NoMedatataSyncRequired">
    <vt:lpwstr>False</vt:lpwstr>
  </property>
</Properties>
</file>