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4 Dockets\UE-24____ Stranded Cost Recovery Fee Calculations\working docs\"/>
    </mc:Choice>
  </mc:AlternateContent>
  <xr:revisionPtr revIDLastSave="0" documentId="13_ncr:1_{CC26D7EB-E58C-4316-8E4F-277A31706229}" xr6:coauthVersionLast="47" xr6:coauthVersionMax="47" xr10:uidLastSave="{00000000-0000-0000-0000-000000000000}"/>
  <bookViews>
    <workbookView xWindow="28680" yWindow="-120" windowWidth="29040" windowHeight="15840" activeTab="1" xr2:uid="{4AC5F32D-51CE-4228-B741-71963F0AF0CE}"/>
  </bookViews>
  <sheets>
    <sheet name="Summary" sheetId="1" r:id="rId1"/>
    <sheet name="Itemization" sheetId="2" r:id="rId2"/>
  </sheets>
  <externalReferences>
    <externalReference r:id="rId3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hidden="1">'[1]DSM Output'!$J$21:$J$23</definedName>
    <definedName name="DUDE" localSheetId="0" hidden="1">#REF!</definedName>
    <definedName name="DUDE" hidden="1">#REF!</definedName>
    <definedName name="limcount" hidden="1">1</definedName>
    <definedName name="_xlnm.Print_Area" localSheetId="1">Itemization!$B$1:$G$98</definedName>
    <definedName name="_xlnm.Print_Area" localSheetId="0">Summary!$B$1:$F$49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hidden="1">'[1]DSM Output'!$B$21:$B$23</definedName>
    <definedName name="z" hidden="1">'[1]DSM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2" l="1"/>
  <c r="E21" i="1" s="1"/>
  <c r="E84" i="2"/>
  <c r="E20" i="1" s="1"/>
  <c r="E81" i="2"/>
  <c r="E65" i="2"/>
  <c r="E37" i="2"/>
  <c r="D21" i="1"/>
  <c r="D20" i="1"/>
  <c r="E19" i="1"/>
  <c r="D19" i="1"/>
  <c r="E18" i="1"/>
  <c r="D18" i="1"/>
  <c r="D17" i="1"/>
  <c r="C15" i="1"/>
  <c r="D12" i="1"/>
  <c r="C12" i="1"/>
  <c r="D11" i="1"/>
  <c r="C11" i="1"/>
  <c r="C9" i="1"/>
  <c r="C8" i="1"/>
  <c r="C7" i="1"/>
  <c r="E96" i="2" l="1"/>
  <c r="E17" i="1"/>
  <c r="E22" i="1" l="1"/>
</calcChain>
</file>

<file path=xl/sharedStrings.xml><?xml version="1.0" encoding="utf-8"?>
<sst xmlns="http://schemas.openxmlformats.org/spreadsheetml/2006/main" count="67" uniqueCount="62">
  <si>
    <t>Stranded Cost Recovery Fee</t>
  </si>
  <si>
    <t>TOTAL STRANDED COST RECOVERY FEE</t>
  </si>
  <si>
    <t>Stranded Cost Recovery Fee Itemization</t>
  </si>
  <si>
    <t>All values based on usage between November 2019 and October 2020</t>
  </si>
  <si>
    <t>Section A</t>
  </si>
  <si>
    <t>Electric Plant in Service</t>
  </si>
  <si>
    <t>Steam Production Plant</t>
  </si>
  <si>
    <t>Nuclear Production Plant</t>
  </si>
  <si>
    <t>Hydraulic Production Plant</t>
  </si>
  <si>
    <t>Other Production Plant</t>
  </si>
  <si>
    <t>Transmission Plant</t>
  </si>
  <si>
    <t>Intangible Plant</t>
  </si>
  <si>
    <t>General Plant</t>
  </si>
  <si>
    <t>Accumulated Depreciation</t>
  </si>
  <si>
    <t>Accumulated Amortization</t>
  </si>
  <si>
    <t>Substation</t>
  </si>
  <si>
    <t>Substation-Accumulated Depreciation</t>
  </si>
  <si>
    <t>Primary Poles &amp; Conductor</t>
  </si>
  <si>
    <t>Primary Poles &amp; Conductor-Accumulated Depreciation</t>
  </si>
  <si>
    <t>Miscellaneous Rate Base Additions</t>
  </si>
  <si>
    <t>Miscellaneous Rate Base Deductions</t>
  </si>
  <si>
    <t>Total Customer Responsibility for Electric Plant in Service</t>
  </si>
  <si>
    <t>Section B</t>
  </si>
  <si>
    <t>Operating Expenses</t>
  </si>
  <si>
    <t>Steam Power Generation Operation</t>
  </si>
  <si>
    <t>Steam Power Generation Maintenance</t>
  </si>
  <si>
    <t>Nuclear Power Generation Operation</t>
  </si>
  <si>
    <t>Nuclear Power Generation Maintenance</t>
  </si>
  <si>
    <t>Hydraulic Power Generation Operation</t>
  </si>
  <si>
    <t>Hydraulic Power Generation Maintenance</t>
  </si>
  <si>
    <t>Other Power Generation Operation</t>
  </si>
  <si>
    <t>Other Power Generation Maintenance</t>
  </si>
  <si>
    <t>Other Power Supply</t>
  </si>
  <si>
    <t>Transmission Operation</t>
  </si>
  <si>
    <t>Transmission Maintenance</t>
  </si>
  <si>
    <t>Distribution Operation</t>
  </si>
  <si>
    <t>Distribution Maintenance</t>
  </si>
  <si>
    <t>Administrative &amp; General Operation</t>
  </si>
  <si>
    <t>Administrative &amp; General Maintenance</t>
  </si>
  <si>
    <t>Meter Reading Expense</t>
  </si>
  <si>
    <t>Miscellaneous</t>
  </si>
  <si>
    <t>Revenue Credits</t>
  </si>
  <si>
    <t>State-Specific Revenue Credit</t>
  </si>
  <si>
    <t>Total Operating Expenses</t>
  </si>
  <si>
    <t>Number of Years of Customer Responsibility for Operating Expenses</t>
  </si>
  <si>
    <t>Annual Discount Rate</t>
  </si>
  <si>
    <t>Present Value of Customer Responsibility for Operating Expenses</t>
  </si>
  <si>
    <t>Section C</t>
  </si>
  <si>
    <t>Credit for Value of Freed-Up Energy &amp; Capacity</t>
  </si>
  <si>
    <t>Number of Years Customer Credited</t>
  </si>
  <si>
    <t>Present Value of Credit for Value of Freed-Up Energy &amp; Capacity</t>
  </si>
  <si>
    <t>Section D</t>
  </si>
  <si>
    <t>Stranded Cost of Low Income Bill Assistance Program (Schedule 91)</t>
  </si>
  <si>
    <t>Annual Customer Responsibilty for Schedule 91</t>
  </si>
  <si>
    <t>Number of Years of Customer Responsibility for Schedule 91</t>
  </si>
  <si>
    <t>Present Value of Customer Responsibility for Low Income Bill Assistance Program</t>
  </si>
  <si>
    <t>Section E</t>
  </si>
  <si>
    <t>Stranded Cost of Demand Side Management Services and Programs (Schedule 191)</t>
  </si>
  <si>
    <t>Annual Customer Responsibilty for Schedule 191</t>
  </si>
  <si>
    <t>Number of Years of Customer Responsibility for Schedule 191</t>
  </si>
  <si>
    <t>Present Value of Customer Responsibility for Demand Side Management Services and Programs</t>
  </si>
  <si>
    <t>TOTAL STRANDED COST RECOVERY FEE (Total of Sections A-E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</si>
</sst>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_(* #,##0.0_);_(* \(#,##0.0\);_(* &quot;-&quot;??_);_(@_)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7" fontId="2" fillId="0" borderId="0" xfId="0" applyNumberFormat="1" applyFont="1"/>
    <xf numFmtId="0" fontId="2" fillId="0" borderId="1" xfId="0" applyFont="1" applyBorder="1"/>
    <xf numFmtId="7" fontId="2" fillId="0" borderId="1" xfId="0" applyNumberFormat="1" applyFont="1" applyBorder="1"/>
    <xf numFmtId="44" fontId="2" fillId="0" borderId="0" xfId="0" applyNumberFormat="1" applyFont="1"/>
    <xf numFmtId="164" fontId="0" fillId="0" borderId="0" xfId="0" applyNumberFormat="1"/>
    <xf numFmtId="165" fontId="2" fillId="0" borderId="0" xfId="1" applyNumberFormat="1" applyFont="1" applyBorder="1"/>
    <xf numFmtId="166" fontId="2" fillId="0" borderId="0" xfId="1" applyNumberFormat="1" applyFont="1" applyAlignment="1"/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7" fontId="0" fillId="0" borderId="0" xfId="0" applyNumberFormat="1"/>
    <xf numFmtId="8" fontId="0" fillId="0" borderId="6" xfId="0" applyNumberFormat="1" applyBorder="1"/>
    <xf numFmtId="8" fontId="0" fillId="0" borderId="0" xfId="0" applyNumberFormat="1"/>
    <xf numFmtId="44" fontId="0" fillId="0" borderId="0" xfId="0" applyNumberFormat="1"/>
    <xf numFmtId="0" fontId="0" fillId="0" borderId="5" xfId="0" applyBorder="1"/>
    <xf numFmtId="167" fontId="0" fillId="0" borderId="0" xfId="0" applyNumberFormat="1"/>
    <xf numFmtId="167" fontId="0" fillId="0" borderId="6" xfId="0" applyNumberFormat="1" applyBorder="1"/>
    <xf numFmtId="0" fontId="0" fillId="0" borderId="0" xfId="0" applyAlignment="1">
      <alignment horizontal="center"/>
    </xf>
    <xf numFmtId="7" fontId="2" fillId="0" borderId="7" xfId="0" applyNumberFormat="1" applyFont="1" applyBorder="1"/>
    <xf numFmtId="8" fontId="2" fillId="0" borderId="6" xfId="0" applyNumberFormat="1" applyFont="1" applyBorder="1"/>
    <xf numFmtId="8" fontId="2" fillId="0" borderId="0" xfId="0" applyNumberFormat="1" applyFont="1"/>
    <xf numFmtId="0" fontId="0" fillId="0" borderId="8" xfId="0" applyBorder="1"/>
    <xf numFmtId="0" fontId="0" fillId="0" borderId="7" xfId="0" applyBorder="1"/>
    <xf numFmtId="167" fontId="0" fillId="0" borderId="7" xfId="0" applyNumberFormat="1" applyBorder="1"/>
    <xf numFmtId="167" fontId="0" fillId="0" borderId="9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right"/>
    </xf>
    <xf numFmtId="44" fontId="2" fillId="0" borderId="7" xfId="0" applyNumberFormat="1" applyFont="1" applyBorder="1"/>
    <xf numFmtId="44" fontId="2" fillId="0" borderId="9" xfId="0" applyNumberFormat="1" applyFont="1" applyBorder="1"/>
    <xf numFmtId="44" fontId="2" fillId="0" borderId="3" xfId="0" applyNumberFormat="1" applyFont="1" applyBorder="1"/>
    <xf numFmtId="44" fontId="2" fillId="0" borderId="4" xfId="0" applyNumberFormat="1" applyFont="1" applyBorder="1"/>
    <xf numFmtId="43" fontId="2" fillId="0" borderId="7" xfId="0" applyNumberFormat="1" applyFont="1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9" xfId="0" applyBorder="1"/>
    <xf numFmtId="7" fontId="2" fillId="0" borderId="10" xfId="0" applyNumberFormat="1" applyFont="1" applyBorder="1"/>
    <xf numFmtId="8" fontId="2" fillId="0" borderId="4" xfId="0" applyNumberFormat="1" applyFont="1" applyBorder="1"/>
    <xf numFmtId="0" fontId="2" fillId="0" borderId="8" xfId="0" applyFont="1" applyBorder="1" applyAlignment="1">
      <alignment horizontal="left"/>
    </xf>
    <xf numFmtId="8" fontId="2" fillId="0" borderId="7" xfId="0" applyNumberFormat="1" applyFont="1" applyBorder="1"/>
    <xf numFmtId="8" fontId="2" fillId="0" borderId="9" xfId="0" applyNumberFormat="1" applyFont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3709087</xdr:colOff>
      <xdr:row>4</xdr:row>
      <xdr:rowOff>76095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E9B63E-2287-4650-B26F-1FC180D0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4956862" cy="8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3709087</xdr:colOff>
      <xdr:row>4</xdr:row>
      <xdr:rowOff>76095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3E003-91B2-442D-A9B1-B3E29F94D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4956862" cy="8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1442-B6DD-45A5-85FB-7FB8C1E8374F}">
  <sheetPr>
    <tabColor theme="9" tint="0.39997558519241921"/>
  </sheetPr>
  <dimension ref="C1:O113"/>
  <sheetViews>
    <sheetView view="pageLayout" zoomScaleNormal="85" zoomScaleSheetLayoutView="85" workbookViewId="0"/>
  </sheetViews>
  <sheetFormatPr defaultRowHeight="15" x14ac:dyDescent="0.25"/>
  <cols>
    <col min="1" max="2" width="1.7109375" customWidth="1"/>
    <col min="3" max="3" width="18.7109375" customWidth="1"/>
    <col min="4" max="4" width="72.7109375" customWidth="1"/>
    <col min="5" max="5" width="18.7109375" customWidth="1"/>
    <col min="6" max="7" width="1.7109375" customWidth="1"/>
    <col min="8" max="35" width="18.7109375" customWidth="1"/>
    <col min="36" max="117" width="13.7109375" customWidth="1"/>
  </cols>
  <sheetData>
    <row r="1" spans="3:15" ht="15" customHeight="1" x14ac:dyDescent="0.25"/>
    <row r="2" spans="3:15" ht="15" customHeight="1" x14ac:dyDescent="0.25"/>
    <row r="3" spans="3:15" ht="15" customHeight="1" x14ac:dyDescent="0.25"/>
    <row r="4" spans="3:15" ht="15" customHeight="1" x14ac:dyDescent="0.25"/>
    <row r="5" spans="3:15" ht="15" customHeight="1" x14ac:dyDescent="0.25"/>
    <row r="6" spans="3:15" ht="15" customHeight="1" x14ac:dyDescent="0.25"/>
    <row r="7" spans="3:15" ht="15" customHeight="1" x14ac:dyDescent="0.25">
      <c r="C7" s="57">
        <f>Itemization!C7</f>
        <v>0</v>
      </c>
      <c r="D7" s="57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ht="15" customHeight="1" x14ac:dyDescent="0.25">
      <c r="C8" s="57">
        <f>Itemization!C8</f>
        <v>0</v>
      </c>
      <c r="D8" s="57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ht="15" customHeight="1" x14ac:dyDescent="0.25">
      <c r="C9" s="57">
        <f>Itemization!C9</f>
        <v>0</v>
      </c>
      <c r="D9" s="57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ht="15" customHeight="1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 x14ac:dyDescent="0.25">
      <c r="C11" s="58">
        <f>Itemization!C11</f>
        <v>0</v>
      </c>
      <c r="D11" s="57">
        <f>Itemization!D11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 x14ac:dyDescent="0.25">
      <c r="C12" s="58">
        <f>Itemization!C12</f>
        <v>0</v>
      </c>
      <c r="D12" s="59">
        <f>Itemization!D12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ht="15" customHeight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" customHeight="1" x14ac:dyDescent="0.25">
      <c r="C14" s="1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5" customHeight="1" x14ac:dyDescent="0.25">
      <c r="C15" s="1" t="str">
        <f>Itemization!C15</f>
        <v>All values based on usage between November 2019 and October 2020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5" customHeight="1" x14ac:dyDescent="0.25"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5" customHeight="1" x14ac:dyDescent="0.25">
      <c r="C17" s="1"/>
      <c r="D17" s="1" t="str">
        <f>Itemization!D17</f>
        <v>Electric Plant in Service</v>
      </c>
      <c r="E17" s="4">
        <f>Itemization!E37</f>
        <v>15685.149335012415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 x14ac:dyDescent="0.25">
      <c r="C18" s="1"/>
      <c r="D18" s="1" t="str">
        <f>Itemization!D41</f>
        <v>Operating Expenses</v>
      </c>
      <c r="E18" s="4">
        <f>Itemization!E69</f>
        <v>3496.4614021942066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 x14ac:dyDescent="0.25">
      <c r="C19" s="1"/>
      <c r="D19" s="1" t="str">
        <f>Itemization!D73</f>
        <v>Credit for Value of Freed-Up Energy &amp; Capacity</v>
      </c>
      <c r="E19" s="4">
        <f>Itemization!E76</f>
        <v>-11300.030919230823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 x14ac:dyDescent="0.25">
      <c r="C20" s="1"/>
      <c r="D20" s="1" t="str">
        <f>Itemization!D80</f>
        <v>Stranded Cost of Low Income Bill Assistance Program (Schedule 91)</v>
      </c>
      <c r="E20" s="4">
        <f>Itemization!E84</f>
        <v>131.96904476735975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 thickBot="1" x14ac:dyDescent="0.3">
      <c r="C21" s="1"/>
      <c r="D21" s="5" t="str">
        <f>Itemization!D88</f>
        <v>Stranded Cost of Demand Side Management Services and Programs (Schedule 191)</v>
      </c>
      <c r="E21" s="6">
        <f>Itemization!E92</f>
        <v>1098.4392683886313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 thickTop="1" x14ac:dyDescent="0.25">
      <c r="C22" s="1"/>
      <c r="D22" s="1" t="s">
        <v>1</v>
      </c>
      <c r="E22" s="4">
        <f>Itemization!E96</f>
        <v>9111.9881311317895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 x14ac:dyDescent="0.25"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 x14ac:dyDescent="0.25">
      <c r="C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 x14ac:dyDescent="0.25"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 x14ac:dyDescent="0.25"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 x14ac:dyDescent="0.25"/>
    <row r="28" spans="3:15" ht="15" customHeight="1" x14ac:dyDescent="0.25">
      <c r="E28" s="7"/>
      <c r="F28" s="7"/>
      <c r="G28" s="7"/>
      <c r="I28" s="7"/>
    </row>
    <row r="29" spans="3:15" ht="15" customHeight="1" x14ac:dyDescent="0.25"/>
    <row r="30" spans="3:15" ht="15" customHeight="1" x14ac:dyDescent="0.25">
      <c r="E30" s="8"/>
      <c r="F30" s="8"/>
      <c r="G30" s="8"/>
      <c r="I30" s="8"/>
    </row>
    <row r="31" spans="3:15" ht="15" customHeight="1" x14ac:dyDescent="0.25"/>
    <row r="32" spans="3: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pageMargins left="0.7" right="0.7" top="0.75" bottom="0.75" header="0.3" footer="0.3"/>
  <pageSetup scale="78" orientation="portrait" r:id="rId1"/>
  <headerFooter>
    <oddHeader>&amp;CREDACTED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2CF2-A2C1-47FA-803D-CE274185AAD2}">
  <sheetPr>
    <tabColor theme="9" tint="0.39997558519241921"/>
  </sheetPr>
  <dimension ref="C1:O106"/>
  <sheetViews>
    <sheetView tabSelected="1" view="pageLayout" zoomScaleNormal="85" zoomScaleSheetLayoutView="85" workbookViewId="0"/>
  </sheetViews>
  <sheetFormatPr defaultRowHeight="15" x14ac:dyDescent="0.25"/>
  <cols>
    <col min="1" max="2" width="1.7109375" customWidth="1"/>
    <col min="3" max="3" width="18.7109375" customWidth="1"/>
    <col min="4" max="4" width="72.7109375" customWidth="1"/>
    <col min="5" max="5" width="18.7109375" customWidth="1"/>
    <col min="6" max="7" width="1.7109375" customWidth="1"/>
    <col min="8" max="35" width="18.7109375" customWidth="1"/>
    <col min="36" max="117" width="13.7109375" customWidth="1"/>
  </cols>
  <sheetData>
    <row r="1" spans="3:15" ht="15" customHeight="1" x14ac:dyDescent="0.25">
      <c r="H1" s="9"/>
      <c r="I1" s="1"/>
    </row>
    <row r="2" spans="3:15" ht="15" customHeight="1" x14ac:dyDescent="0.25">
      <c r="H2" s="9"/>
      <c r="I2" s="3"/>
    </row>
    <row r="3" spans="3:15" ht="15" customHeight="1" x14ac:dyDescent="0.25"/>
    <row r="4" spans="3:15" ht="15" customHeight="1" x14ac:dyDescent="0.25">
      <c r="H4" s="10"/>
      <c r="I4" s="3"/>
    </row>
    <row r="5" spans="3:15" ht="15" customHeight="1" x14ac:dyDescent="0.25"/>
    <row r="6" spans="3:15" ht="15" customHeight="1" x14ac:dyDescent="0.25"/>
    <row r="7" spans="3:15" ht="15" customHeight="1" x14ac:dyDescent="0.25">
      <c r="C7" s="57"/>
      <c r="D7" s="57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ht="15" customHeight="1" x14ac:dyDescent="0.25">
      <c r="C8" s="57"/>
      <c r="D8" s="57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ht="15" customHeight="1" x14ac:dyDescent="0.25">
      <c r="C9" s="57"/>
      <c r="D9" s="57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ht="15" customHeight="1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 x14ac:dyDescent="0.25">
      <c r="C11" s="58"/>
      <c r="D11" s="5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 x14ac:dyDescent="0.25">
      <c r="C12" s="58"/>
      <c r="D12" s="5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ht="15" customHeight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" customHeight="1" x14ac:dyDescent="0.25">
      <c r="C14" s="1" t="s">
        <v>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5" customHeight="1" x14ac:dyDescent="0.25">
      <c r="C15" s="1" t="s">
        <v>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5" customHeight="1" x14ac:dyDescent="0.25"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5" customHeight="1" x14ac:dyDescent="0.25">
      <c r="C17" s="11" t="s">
        <v>4</v>
      </c>
      <c r="D17" s="12" t="s">
        <v>5</v>
      </c>
      <c r="E17" s="13"/>
      <c r="F17" s="14"/>
      <c r="G17" s="1"/>
      <c r="I17" s="1"/>
      <c r="J17" s="1"/>
      <c r="K17" s="1"/>
      <c r="L17" s="1"/>
      <c r="M17" s="1"/>
      <c r="N17" s="1"/>
      <c r="O17" s="1"/>
    </row>
    <row r="18" spans="3:15" ht="15" customHeight="1" x14ac:dyDescent="0.25">
      <c r="C18" s="15"/>
      <c r="D18" s="16" t="s">
        <v>6</v>
      </c>
      <c r="E18" s="17">
        <v>4073.3849469611891</v>
      </c>
      <c r="F18" s="18"/>
      <c r="G18" s="19"/>
      <c r="I18" s="20"/>
      <c r="J18" s="7"/>
      <c r="K18" s="1"/>
      <c r="L18" s="1"/>
      <c r="M18" s="1"/>
      <c r="N18" s="1"/>
      <c r="O18" s="1"/>
    </row>
    <row r="19" spans="3:15" ht="15" customHeight="1" x14ac:dyDescent="0.25">
      <c r="C19" s="15"/>
      <c r="D19" s="16" t="s">
        <v>7</v>
      </c>
      <c r="E19" s="17">
        <v>0</v>
      </c>
      <c r="F19" s="18"/>
      <c r="G19" s="19"/>
      <c r="I19" s="20"/>
      <c r="J19" s="7"/>
      <c r="K19" s="1"/>
      <c r="L19" s="1"/>
      <c r="M19" s="1"/>
      <c r="N19" s="1"/>
      <c r="O19" s="1"/>
    </row>
    <row r="20" spans="3:15" ht="15" customHeight="1" x14ac:dyDescent="0.25">
      <c r="C20" s="15"/>
      <c r="D20" s="16" t="s">
        <v>8</v>
      </c>
      <c r="E20" s="17">
        <v>1352.6174314818768</v>
      </c>
      <c r="F20" s="18"/>
      <c r="G20" s="19"/>
      <c r="I20" s="20"/>
      <c r="J20" s="7"/>
      <c r="K20" s="1"/>
      <c r="L20" s="1"/>
      <c r="M20" s="1"/>
      <c r="N20" s="1"/>
      <c r="O20" s="1"/>
    </row>
    <row r="21" spans="3:15" ht="15" customHeight="1" x14ac:dyDescent="0.25">
      <c r="C21" s="15"/>
      <c r="D21" s="16" t="s">
        <v>9</v>
      </c>
      <c r="E21" s="17">
        <v>5186.5989451634341</v>
      </c>
      <c r="F21" s="18"/>
      <c r="G21" s="19"/>
      <c r="I21" s="20"/>
      <c r="J21" s="7"/>
      <c r="K21" s="1"/>
      <c r="L21" s="1"/>
      <c r="M21" s="1"/>
      <c r="N21" s="1"/>
      <c r="O21" s="1"/>
    </row>
    <row r="22" spans="3:15" ht="15" customHeight="1" x14ac:dyDescent="0.25">
      <c r="C22" s="21"/>
      <c r="D22" s="16" t="s">
        <v>10</v>
      </c>
      <c r="E22" s="17">
        <v>7980.5626195311879</v>
      </c>
      <c r="F22" s="18"/>
      <c r="G22" s="19"/>
      <c r="I22" s="20"/>
      <c r="J22" s="7"/>
    </row>
    <row r="23" spans="3:15" ht="15" customHeight="1" x14ac:dyDescent="0.25">
      <c r="C23" s="21"/>
      <c r="D23" s="16" t="s">
        <v>11</v>
      </c>
      <c r="E23" s="17">
        <v>1010.1788065821663</v>
      </c>
      <c r="F23" s="18"/>
      <c r="G23" s="19"/>
      <c r="I23" s="20"/>
      <c r="J23" s="7"/>
    </row>
    <row r="24" spans="3:15" ht="15" customHeight="1" x14ac:dyDescent="0.25">
      <c r="C24" s="21"/>
      <c r="D24" s="16" t="s">
        <v>12</v>
      </c>
      <c r="E24" s="17">
        <v>2026.7093132106349</v>
      </c>
      <c r="F24" s="18"/>
      <c r="G24" s="19"/>
      <c r="I24" s="20"/>
      <c r="J24" s="7"/>
    </row>
    <row r="25" spans="3:15" ht="15" customHeight="1" x14ac:dyDescent="0.25">
      <c r="C25" s="21"/>
      <c r="D25" s="16"/>
      <c r="E25" s="19"/>
      <c r="F25" s="18"/>
      <c r="G25" s="19"/>
      <c r="I25" s="20"/>
      <c r="J25" s="7"/>
    </row>
    <row r="26" spans="3:15" ht="15" customHeight="1" x14ac:dyDescent="0.25">
      <c r="C26" s="21"/>
      <c r="D26" s="16" t="s">
        <v>13</v>
      </c>
      <c r="E26" s="17">
        <v>-6556.3059077089647</v>
      </c>
      <c r="F26" s="18"/>
      <c r="G26" s="19"/>
      <c r="I26" s="20"/>
      <c r="J26" s="7"/>
    </row>
    <row r="27" spans="3:15" ht="15" customHeight="1" x14ac:dyDescent="0.25">
      <c r="C27" s="21"/>
      <c r="D27" s="16" t="s">
        <v>14</v>
      </c>
      <c r="E27" s="17">
        <v>-738.42637957410932</v>
      </c>
      <c r="F27" s="18"/>
      <c r="G27" s="19"/>
      <c r="I27" s="20"/>
      <c r="J27" s="7"/>
    </row>
    <row r="28" spans="3:15" ht="15" customHeight="1" x14ac:dyDescent="0.25">
      <c r="C28" s="21"/>
      <c r="D28" s="16"/>
      <c r="E28" s="19"/>
      <c r="F28" s="18"/>
      <c r="G28" s="19"/>
      <c r="I28" s="20"/>
      <c r="J28" s="7"/>
    </row>
    <row r="29" spans="3:15" ht="15" customHeight="1" x14ac:dyDescent="0.25">
      <c r="C29" s="21"/>
      <c r="D29" s="16" t="s">
        <v>15</v>
      </c>
      <c r="E29" s="17">
        <v>852.95855734165855</v>
      </c>
      <c r="F29" s="18"/>
      <c r="G29" s="19"/>
      <c r="I29" s="20"/>
      <c r="J29" s="7"/>
    </row>
    <row r="30" spans="3:15" ht="15" customHeight="1" x14ac:dyDescent="0.25">
      <c r="C30" s="21"/>
      <c r="D30" s="16" t="s">
        <v>16</v>
      </c>
      <c r="E30" s="17">
        <v>-227.46287133997097</v>
      </c>
      <c r="F30" s="18"/>
      <c r="G30" s="19"/>
      <c r="I30" s="20"/>
      <c r="J30" s="7"/>
    </row>
    <row r="31" spans="3:15" ht="15" customHeight="1" x14ac:dyDescent="0.25">
      <c r="C31" s="21"/>
      <c r="D31" s="16" t="s">
        <v>17</v>
      </c>
      <c r="E31" s="17">
        <v>3275.6689492452406</v>
      </c>
      <c r="F31" s="18"/>
      <c r="G31" s="19"/>
      <c r="I31" s="20"/>
      <c r="J31" s="7"/>
    </row>
    <row r="32" spans="3:15" ht="15" customHeight="1" x14ac:dyDescent="0.25">
      <c r="C32" s="21"/>
      <c r="D32" s="16" t="s">
        <v>18</v>
      </c>
      <c r="E32" s="17">
        <v>-1863.9672141683664</v>
      </c>
      <c r="F32" s="18"/>
      <c r="G32" s="19"/>
      <c r="I32" s="20"/>
      <c r="J32" s="7"/>
    </row>
    <row r="33" spans="3:10" ht="15" customHeight="1" x14ac:dyDescent="0.25">
      <c r="C33" s="21"/>
      <c r="D33" s="16"/>
      <c r="E33" s="17"/>
      <c r="F33" s="18"/>
      <c r="G33" s="19"/>
      <c r="I33" s="20"/>
      <c r="J33" s="7"/>
    </row>
    <row r="34" spans="3:10" ht="15" customHeight="1" x14ac:dyDescent="0.25">
      <c r="C34" s="21"/>
      <c r="D34" s="16" t="s">
        <v>19</v>
      </c>
      <c r="E34" s="17">
        <v>8.6974807132162439</v>
      </c>
      <c r="F34" s="18"/>
      <c r="G34" s="19"/>
      <c r="I34" s="20"/>
      <c r="J34" s="7"/>
    </row>
    <row r="35" spans="3:10" ht="15" customHeight="1" x14ac:dyDescent="0.25">
      <c r="C35" s="21"/>
      <c r="D35" s="16" t="s">
        <v>20</v>
      </c>
      <c r="E35" s="17">
        <v>-696.06534242678185</v>
      </c>
      <c r="F35" s="18"/>
      <c r="G35" s="19"/>
      <c r="I35" s="20"/>
      <c r="J35" s="7"/>
    </row>
    <row r="36" spans="3:10" ht="15" customHeight="1" x14ac:dyDescent="0.25">
      <c r="C36" s="21"/>
      <c r="D36" s="16"/>
      <c r="E36" s="22"/>
      <c r="F36" s="23"/>
      <c r="G36" s="22"/>
      <c r="H36" s="24"/>
      <c r="I36" s="20"/>
      <c r="J36" s="7"/>
    </row>
    <row r="37" spans="3:10" ht="15" customHeight="1" x14ac:dyDescent="0.25">
      <c r="C37" s="21"/>
      <c r="D37" s="2" t="s">
        <v>21</v>
      </c>
      <c r="E37" s="25">
        <f>SUM(E18:E36)</f>
        <v>15685.149335012415</v>
      </c>
      <c r="F37" s="26"/>
      <c r="G37" s="27"/>
      <c r="H37" s="17"/>
      <c r="I37" s="7"/>
      <c r="J37" s="7"/>
    </row>
    <row r="38" spans="3:10" ht="15" customHeight="1" x14ac:dyDescent="0.25">
      <c r="C38" s="28"/>
      <c r="D38" s="29"/>
      <c r="E38" s="30"/>
      <c r="F38" s="31"/>
      <c r="G38" s="22"/>
      <c r="I38" s="20"/>
      <c r="J38" s="7"/>
    </row>
    <row r="39" spans="3:10" ht="15" customHeight="1" x14ac:dyDescent="0.25">
      <c r="E39" s="22"/>
      <c r="F39" s="22"/>
      <c r="G39" s="22"/>
      <c r="I39" s="20"/>
      <c r="J39" s="7"/>
    </row>
    <row r="40" spans="3:10" ht="15" customHeight="1" x14ac:dyDescent="0.25">
      <c r="E40" s="22"/>
      <c r="F40" s="22"/>
      <c r="G40" s="22"/>
      <c r="I40" s="20"/>
      <c r="J40" s="7"/>
    </row>
    <row r="41" spans="3:10" ht="15" customHeight="1" x14ac:dyDescent="0.25">
      <c r="C41" s="11" t="s">
        <v>22</v>
      </c>
      <c r="D41" s="12" t="s">
        <v>23</v>
      </c>
      <c r="E41" s="32"/>
      <c r="F41" s="33"/>
      <c r="G41" s="22"/>
      <c r="I41" s="20"/>
      <c r="J41" s="7"/>
    </row>
    <row r="42" spans="3:10" ht="15" customHeight="1" x14ac:dyDescent="0.25">
      <c r="C42" s="21"/>
      <c r="D42" s="16" t="s">
        <v>24</v>
      </c>
      <c r="E42" s="17">
        <v>42.79625896504897</v>
      </c>
      <c r="F42" s="18"/>
      <c r="G42" s="19"/>
      <c r="I42" s="20"/>
      <c r="J42" s="7"/>
    </row>
    <row r="43" spans="3:10" ht="15" customHeight="1" x14ac:dyDescent="0.25">
      <c r="C43" s="21"/>
      <c r="D43" s="16" t="s">
        <v>25</v>
      </c>
      <c r="E43" s="17">
        <v>147.71887522403043</v>
      </c>
      <c r="F43" s="18"/>
      <c r="G43" s="19"/>
      <c r="I43" s="20"/>
      <c r="J43" s="7"/>
    </row>
    <row r="44" spans="3:10" ht="15" customHeight="1" x14ac:dyDescent="0.25">
      <c r="C44" s="21"/>
      <c r="D44" s="16" t="s">
        <v>26</v>
      </c>
      <c r="E44" s="17">
        <v>0</v>
      </c>
      <c r="F44" s="18"/>
      <c r="G44" s="19"/>
      <c r="I44" s="20"/>
      <c r="J44" s="7"/>
    </row>
    <row r="45" spans="3:10" ht="15" customHeight="1" x14ac:dyDescent="0.25">
      <c r="C45" s="21"/>
      <c r="D45" s="16" t="s">
        <v>27</v>
      </c>
      <c r="E45" s="17">
        <v>0</v>
      </c>
      <c r="F45" s="18"/>
      <c r="G45" s="19"/>
      <c r="I45" s="20"/>
      <c r="J45" s="7"/>
    </row>
    <row r="46" spans="3:10" ht="15" customHeight="1" x14ac:dyDescent="0.25">
      <c r="C46" s="21"/>
      <c r="D46" s="16" t="s">
        <v>28</v>
      </c>
      <c r="E46" s="17">
        <v>75.122274900192721</v>
      </c>
      <c r="F46" s="18"/>
      <c r="G46" s="19"/>
      <c r="I46" s="20"/>
      <c r="J46" s="7"/>
    </row>
    <row r="47" spans="3:10" ht="15" customHeight="1" x14ac:dyDescent="0.25">
      <c r="C47" s="21"/>
      <c r="D47" s="16" t="s">
        <v>29</v>
      </c>
      <c r="E47" s="17">
        <v>-29.477587679029917</v>
      </c>
      <c r="F47" s="18"/>
      <c r="G47" s="19"/>
      <c r="I47" s="20"/>
      <c r="J47" s="7"/>
    </row>
    <row r="48" spans="3:10" ht="15" customHeight="1" x14ac:dyDescent="0.25">
      <c r="C48" s="21"/>
      <c r="D48" s="16" t="s">
        <v>30</v>
      </c>
      <c r="E48" s="17">
        <v>58.994285339351627</v>
      </c>
      <c r="F48" s="18"/>
      <c r="G48" s="19"/>
      <c r="I48" s="20"/>
      <c r="J48" s="7"/>
    </row>
    <row r="49" spans="3:10" ht="15" customHeight="1" x14ac:dyDescent="0.25">
      <c r="C49" s="21"/>
      <c r="D49" s="16" t="s">
        <v>31</v>
      </c>
      <c r="E49" s="17">
        <v>15.248890176399501</v>
      </c>
      <c r="F49" s="18"/>
      <c r="G49" s="19"/>
      <c r="I49" s="20"/>
      <c r="J49" s="7"/>
    </row>
    <row r="50" spans="3:10" ht="15" customHeight="1" x14ac:dyDescent="0.25">
      <c r="C50" s="21"/>
      <c r="D50" s="16" t="s">
        <v>32</v>
      </c>
      <c r="E50" s="17">
        <v>0.95224821269396731</v>
      </c>
      <c r="F50" s="18"/>
      <c r="G50" s="19"/>
      <c r="I50" s="20"/>
      <c r="J50" s="7"/>
    </row>
    <row r="51" spans="3:10" ht="15" customHeight="1" x14ac:dyDescent="0.25">
      <c r="C51" s="21"/>
      <c r="D51" s="16" t="s">
        <v>33</v>
      </c>
      <c r="E51" s="17">
        <v>39.10904870396493</v>
      </c>
      <c r="F51" s="18"/>
      <c r="G51" s="19"/>
      <c r="I51" s="20"/>
      <c r="J51" s="7"/>
    </row>
    <row r="52" spans="3:10" ht="15" customHeight="1" x14ac:dyDescent="0.25">
      <c r="C52" s="21"/>
      <c r="D52" s="16" t="s">
        <v>34</v>
      </c>
      <c r="E52" s="17">
        <v>36.122149884420658</v>
      </c>
      <c r="F52" s="18"/>
      <c r="G52" s="19"/>
      <c r="I52" s="20"/>
      <c r="J52" s="7"/>
    </row>
    <row r="53" spans="3:10" ht="15" customHeight="1" x14ac:dyDescent="0.25">
      <c r="C53" s="21"/>
      <c r="D53" s="16" t="s">
        <v>35</v>
      </c>
      <c r="E53" s="17">
        <v>25.778733506576273</v>
      </c>
      <c r="F53" s="18"/>
      <c r="G53" s="19"/>
      <c r="I53" s="20"/>
      <c r="J53" s="7"/>
    </row>
    <row r="54" spans="3:10" ht="15" customHeight="1" x14ac:dyDescent="0.25">
      <c r="C54" s="21"/>
      <c r="D54" s="16" t="s">
        <v>36</v>
      </c>
      <c r="E54" s="17">
        <v>17.986985042100567</v>
      </c>
      <c r="F54" s="18"/>
      <c r="G54" s="19"/>
      <c r="I54" s="20"/>
      <c r="J54" s="7"/>
    </row>
    <row r="55" spans="3:10" ht="15" customHeight="1" x14ac:dyDescent="0.25">
      <c r="C55" s="21"/>
      <c r="D55" s="16" t="s">
        <v>37</v>
      </c>
      <c r="E55" s="17">
        <v>87.318174173204326</v>
      </c>
      <c r="F55" s="18"/>
      <c r="G55" s="19"/>
      <c r="I55" s="20"/>
      <c r="J55" s="7"/>
    </row>
    <row r="56" spans="3:10" ht="15" customHeight="1" x14ac:dyDescent="0.25">
      <c r="C56" s="21"/>
      <c r="D56" s="16" t="s">
        <v>38</v>
      </c>
      <c r="E56" s="17">
        <v>20.091541257799161</v>
      </c>
      <c r="F56" s="18"/>
      <c r="G56" s="19"/>
      <c r="I56" s="20"/>
      <c r="J56" s="7"/>
    </row>
    <row r="57" spans="3:10" ht="15" customHeight="1" x14ac:dyDescent="0.25">
      <c r="C57" s="21"/>
      <c r="D57" s="16" t="s">
        <v>15</v>
      </c>
      <c r="E57" s="17">
        <v>4.4140448046361209</v>
      </c>
      <c r="F57" s="18"/>
      <c r="G57" s="19"/>
      <c r="I57" s="20"/>
      <c r="J57" s="7"/>
    </row>
    <row r="58" spans="3:10" ht="15" customHeight="1" x14ac:dyDescent="0.25">
      <c r="C58" s="21"/>
      <c r="D58" s="16" t="s">
        <v>17</v>
      </c>
      <c r="E58" s="17">
        <v>106.91219013229212</v>
      </c>
      <c r="F58" s="18"/>
      <c r="G58" s="19"/>
      <c r="I58" s="20"/>
      <c r="J58" s="7"/>
    </row>
    <row r="59" spans="3:10" ht="15" customHeight="1" x14ac:dyDescent="0.25">
      <c r="C59" s="21"/>
      <c r="D59" s="16" t="s">
        <v>39</v>
      </c>
      <c r="E59" s="17">
        <v>5.2462405686535849</v>
      </c>
      <c r="F59" s="18"/>
      <c r="G59" s="19"/>
      <c r="H59" s="24"/>
      <c r="I59" s="20"/>
      <c r="J59" s="7"/>
    </row>
    <row r="60" spans="3:10" ht="15" customHeight="1" x14ac:dyDescent="0.25">
      <c r="C60" s="21"/>
      <c r="D60" s="16" t="s">
        <v>40</v>
      </c>
      <c r="E60" s="17">
        <v>6.756807753842424E-2</v>
      </c>
      <c r="F60" s="18"/>
      <c r="G60" s="19"/>
      <c r="H60" s="17"/>
      <c r="I60" s="20"/>
      <c r="J60" s="7"/>
    </row>
    <row r="61" spans="3:10" ht="15" customHeight="1" x14ac:dyDescent="0.25">
      <c r="C61" s="21"/>
      <c r="D61" s="16"/>
      <c r="E61" s="17"/>
      <c r="F61" s="18"/>
      <c r="G61" s="19"/>
      <c r="I61" s="20"/>
      <c r="J61" s="7"/>
    </row>
    <row r="62" spans="3:10" ht="15" customHeight="1" x14ac:dyDescent="0.25">
      <c r="C62" s="21"/>
      <c r="D62" s="16" t="s">
        <v>41</v>
      </c>
      <c r="E62" s="17">
        <v>-197.44680191919184</v>
      </c>
      <c r="F62" s="18"/>
      <c r="G62" s="19"/>
      <c r="I62" s="20"/>
      <c r="J62" s="7"/>
    </row>
    <row r="63" spans="3:10" ht="15" customHeight="1" x14ac:dyDescent="0.25">
      <c r="C63" s="21"/>
      <c r="D63" s="16" t="s">
        <v>42</v>
      </c>
      <c r="E63" s="17">
        <v>-4.9574851986934014</v>
      </c>
      <c r="F63" s="18"/>
      <c r="G63" s="19"/>
      <c r="H63" s="17"/>
      <c r="I63" s="20"/>
      <c r="J63" s="7"/>
    </row>
    <row r="64" spans="3:10" ht="15" customHeight="1" x14ac:dyDescent="0.25">
      <c r="C64" s="21"/>
      <c r="D64" s="16"/>
      <c r="E64" s="17"/>
      <c r="F64" s="18"/>
      <c r="G64" s="19"/>
      <c r="H64" s="34"/>
      <c r="I64" s="2"/>
      <c r="J64" s="7"/>
    </row>
    <row r="65" spans="3:10" ht="15" customHeight="1" x14ac:dyDescent="0.25">
      <c r="C65" s="21"/>
      <c r="D65" s="16" t="s">
        <v>43</v>
      </c>
      <c r="E65" s="17">
        <f>SUM(E42:E64)</f>
        <v>451.99763417198824</v>
      </c>
      <c r="F65" s="18"/>
      <c r="G65" s="19"/>
      <c r="H65" s="17"/>
      <c r="I65" s="35"/>
      <c r="J65" s="7"/>
    </row>
    <row r="66" spans="3:10" ht="15" customHeight="1" x14ac:dyDescent="0.25">
      <c r="C66" s="21"/>
      <c r="F66" s="36"/>
      <c r="H66" s="20"/>
      <c r="J66" s="7"/>
    </row>
    <row r="67" spans="3:10" ht="15" customHeight="1" x14ac:dyDescent="0.25">
      <c r="C67" s="21"/>
      <c r="D67" s="16" t="s">
        <v>44</v>
      </c>
      <c r="E67" s="24">
        <v>10</v>
      </c>
      <c r="F67" s="37"/>
      <c r="G67" s="24"/>
      <c r="H67" s="20"/>
      <c r="I67" s="24"/>
      <c r="J67" s="7"/>
    </row>
    <row r="68" spans="3:10" ht="15" customHeight="1" x14ac:dyDescent="0.25">
      <c r="C68" s="21"/>
      <c r="D68" s="16" t="s">
        <v>45</v>
      </c>
      <c r="E68" s="38">
        <v>6.9199999999999998E-2</v>
      </c>
      <c r="F68" s="39"/>
      <c r="G68" s="38"/>
      <c r="H68" s="20"/>
      <c r="I68" s="38"/>
      <c r="J68" s="7"/>
    </row>
    <row r="69" spans="3:10" ht="15" customHeight="1" x14ac:dyDescent="0.25">
      <c r="C69" s="21"/>
      <c r="D69" s="2" t="s">
        <v>46</v>
      </c>
      <c r="E69" s="25">
        <v>3496.4614021942066</v>
      </c>
      <c r="F69" s="26"/>
      <c r="G69" s="27"/>
      <c r="H69" s="17"/>
      <c r="I69" s="27"/>
      <c r="J69" s="7"/>
    </row>
    <row r="70" spans="3:10" ht="15" customHeight="1" x14ac:dyDescent="0.25">
      <c r="C70" s="28"/>
      <c r="D70" s="40"/>
      <c r="E70" s="41"/>
      <c r="F70" s="42"/>
      <c r="G70" s="7"/>
      <c r="H70" s="20"/>
      <c r="I70" s="7"/>
      <c r="J70" s="7"/>
    </row>
    <row r="71" spans="3:10" ht="15" customHeight="1" x14ac:dyDescent="0.25">
      <c r="D71" s="2"/>
      <c r="E71" s="7"/>
      <c r="F71" s="7"/>
      <c r="G71" s="7"/>
      <c r="H71" s="20"/>
      <c r="I71" s="7"/>
      <c r="J71" s="7"/>
    </row>
    <row r="72" spans="3:10" ht="15" customHeight="1" x14ac:dyDescent="0.25">
      <c r="D72" s="2"/>
      <c r="E72" s="7"/>
      <c r="F72" s="7"/>
      <c r="G72" s="7"/>
      <c r="H72" s="20"/>
      <c r="I72" s="7"/>
      <c r="J72" s="7"/>
    </row>
    <row r="73" spans="3:10" ht="15" customHeight="1" x14ac:dyDescent="0.25">
      <c r="C73" s="11" t="s">
        <v>47</v>
      </c>
      <c r="D73" s="12" t="s">
        <v>48</v>
      </c>
      <c r="E73" s="43"/>
      <c r="F73" s="44"/>
      <c r="G73" s="7"/>
      <c r="H73" s="20"/>
      <c r="I73" s="7"/>
      <c r="J73" s="7"/>
    </row>
    <row r="74" spans="3:10" ht="15" customHeight="1" x14ac:dyDescent="0.25">
      <c r="C74" s="21"/>
      <c r="D74" s="16" t="s">
        <v>49</v>
      </c>
      <c r="E74" s="24">
        <v>10</v>
      </c>
      <c r="F74" s="37"/>
      <c r="G74" s="24"/>
      <c r="H74" s="20"/>
      <c r="I74" s="24"/>
      <c r="J74" s="7"/>
    </row>
    <row r="75" spans="3:10" ht="15" customHeight="1" x14ac:dyDescent="0.25">
      <c r="C75" s="21"/>
      <c r="D75" s="16" t="s">
        <v>45</v>
      </c>
      <c r="E75" s="38">
        <v>6.9199999999999998E-2</v>
      </c>
      <c r="F75" s="39"/>
      <c r="G75" s="38"/>
      <c r="H75" s="20"/>
      <c r="I75" s="38"/>
      <c r="J75" s="7"/>
    </row>
    <row r="76" spans="3:10" ht="15" customHeight="1" x14ac:dyDescent="0.25">
      <c r="C76" s="21"/>
      <c r="D76" s="2" t="s">
        <v>50</v>
      </c>
      <c r="E76" s="45">
        <v>-11300.030919230823</v>
      </c>
      <c r="F76" s="26"/>
      <c r="G76" s="27"/>
      <c r="H76" s="20"/>
      <c r="I76" s="7"/>
      <c r="J76" s="7"/>
    </row>
    <row r="77" spans="3:10" ht="15" customHeight="1" x14ac:dyDescent="0.25">
      <c r="C77" s="28"/>
      <c r="D77" s="46"/>
      <c r="E77" s="46"/>
      <c r="F77" s="47"/>
      <c r="G77" s="16"/>
      <c r="H77" s="20"/>
      <c r="I77" s="16"/>
      <c r="J77" s="7"/>
    </row>
    <row r="78" spans="3:10" ht="15" customHeight="1" x14ac:dyDescent="0.25">
      <c r="D78" s="16"/>
      <c r="E78" s="16"/>
      <c r="F78" s="16"/>
      <c r="G78" s="16"/>
      <c r="H78" s="20"/>
      <c r="I78" s="16"/>
      <c r="J78" s="7"/>
    </row>
    <row r="79" spans="3:10" ht="15" customHeight="1" x14ac:dyDescent="0.25">
      <c r="D79" s="16"/>
      <c r="E79" s="16"/>
      <c r="F79" s="16"/>
      <c r="G79" s="16"/>
      <c r="H79" s="20"/>
      <c r="I79" s="16"/>
      <c r="J79" s="7"/>
    </row>
    <row r="80" spans="3:10" ht="15" customHeight="1" x14ac:dyDescent="0.25">
      <c r="C80" s="11" t="s">
        <v>51</v>
      </c>
      <c r="D80" s="12" t="s">
        <v>52</v>
      </c>
      <c r="E80" s="48"/>
      <c r="F80" s="49"/>
      <c r="G80" s="16"/>
      <c r="H80" s="20"/>
      <c r="I80" s="16"/>
      <c r="J80" s="7"/>
    </row>
    <row r="81" spans="3:10" ht="15" customHeight="1" x14ac:dyDescent="0.25">
      <c r="C81" s="50"/>
      <c r="D81" s="16" t="s">
        <v>53</v>
      </c>
      <c r="E81" s="27">
        <f>1.56*12</f>
        <v>18.72</v>
      </c>
      <c r="F81" s="26"/>
      <c r="G81" s="27"/>
      <c r="H81" s="20"/>
      <c r="I81" s="35"/>
      <c r="J81" s="7"/>
    </row>
    <row r="82" spans="3:10" ht="15" customHeight="1" x14ac:dyDescent="0.25">
      <c r="C82" s="21"/>
      <c r="D82" s="16" t="s">
        <v>54</v>
      </c>
      <c r="E82" s="24">
        <v>10</v>
      </c>
      <c r="F82" s="37"/>
      <c r="G82" s="24"/>
      <c r="H82" s="20"/>
      <c r="I82" s="24"/>
      <c r="J82" s="7"/>
    </row>
    <row r="83" spans="3:10" ht="15" customHeight="1" x14ac:dyDescent="0.25">
      <c r="C83" s="21"/>
      <c r="D83" s="16" t="s">
        <v>45</v>
      </c>
      <c r="E83" s="38">
        <v>6.9199999999999998E-2</v>
      </c>
      <c r="F83" s="39"/>
      <c r="G83" s="38"/>
      <c r="I83" s="38"/>
      <c r="J83" s="7"/>
    </row>
    <row r="84" spans="3:10" ht="15" customHeight="1" x14ac:dyDescent="0.25">
      <c r="C84" s="21"/>
      <c r="D84" s="2" t="s">
        <v>55</v>
      </c>
      <c r="E84" s="25">
        <f>-PV(E83,E82,E81)</f>
        <v>131.96904476735975</v>
      </c>
      <c r="F84" s="26"/>
      <c r="G84" s="27"/>
      <c r="I84" s="7"/>
      <c r="J84" s="7"/>
    </row>
    <row r="85" spans="3:10" ht="15" customHeight="1" x14ac:dyDescent="0.25">
      <c r="C85" s="28"/>
      <c r="D85" s="29"/>
      <c r="E85" s="29"/>
      <c r="F85" s="51"/>
      <c r="J85" s="7"/>
    </row>
    <row r="86" spans="3:10" ht="15" customHeight="1" x14ac:dyDescent="0.25">
      <c r="J86" s="7"/>
    </row>
    <row r="87" spans="3:10" ht="15" customHeight="1" x14ac:dyDescent="0.25">
      <c r="J87" s="7"/>
    </row>
    <row r="88" spans="3:10" ht="15" customHeight="1" x14ac:dyDescent="0.25">
      <c r="C88" s="11" t="s">
        <v>56</v>
      </c>
      <c r="D88" s="12" t="s">
        <v>57</v>
      </c>
      <c r="E88" s="48"/>
      <c r="F88" s="49"/>
      <c r="G88" s="16"/>
      <c r="I88" s="16"/>
      <c r="J88" s="7"/>
    </row>
    <row r="89" spans="3:10" ht="15" customHeight="1" x14ac:dyDescent="0.25">
      <c r="C89" s="50"/>
      <c r="D89" s="16" t="s">
        <v>58</v>
      </c>
      <c r="E89" s="27">
        <v>155.81520000000046</v>
      </c>
      <c r="F89" s="26"/>
      <c r="G89" s="27"/>
      <c r="H89" s="20"/>
      <c r="I89" s="35"/>
      <c r="J89" s="7"/>
    </row>
    <row r="90" spans="3:10" ht="15" customHeight="1" x14ac:dyDescent="0.25">
      <c r="C90" s="21"/>
      <c r="D90" s="16" t="s">
        <v>59</v>
      </c>
      <c r="E90" s="24">
        <v>10</v>
      </c>
      <c r="F90" s="37"/>
      <c r="G90" s="24"/>
      <c r="I90" s="24"/>
      <c r="J90" s="7"/>
    </row>
    <row r="91" spans="3:10" ht="15" customHeight="1" x14ac:dyDescent="0.25">
      <c r="C91" s="21"/>
      <c r="D91" s="16" t="s">
        <v>45</v>
      </c>
      <c r="E91" s="38">
        <v>6.9199999999999998E-2</v>
      </c>
      <c r="F91" s="39"/>
      <c r="G91" s="38"/>
      <c r="I91" s="38"/>
      <c r="J91" s="7"/>
    </row>
    <row r="92" spans="3:10" ht="15" customHeight="1" x14ac:dyDescent="0.25">
      <c r="C92" s="21"/>
      <c r="D92" s="2" t="s">
        <v>60</v>
      </c>
      <c r="E92" s="25">
        <f>-PV(E91,E90,E89)</f>
        <v>1098.4392683886313</v>
      </c>
      <c r="F92" s="26"/>
      <c r="G92" s="27"/>
      <c r="I92" s="7"/>
      <c r="J92" s="7"/>
    </row>
    <row r="93" spans="3:10" ht="15" customHeight="1" x14ac:dyDescent="0.25">
      <c r="C93" s="28"/>
      <c r="D93" s="29"/>
      <c r="E93" s="29"/>
      <c r="F93" s="51"/>
      <c r="J93" s="7"/>
    </row>
    <row r="94" spans="3:10" ht="15" customHeight="1" x14ac:dyDescent="0.25">
      <c r="J94" s="7"/>
    </row>
    <row r="95" spans="3:10" ht="15" customHeight="1" x14ac:dyDescent="0.25">
      <c r="J95" s="7"/>
    </row>
    <row r="96" spans="3:10" ht="15" customHeight="1" thickBot="1" x14ac:dyDescent="0.3">
      <c r="D96" s="11" t="s">
        <v>61</v>
      </c>
      <c r="E96" s="52">
        <f>SUM(E37,E69,E76,E84,E92)</f>
        <v>9111.9881311317895</v>
      </c>
      <c r="F96" s="53"/>
      <c r="G96" s="27"/>
      <c r="I96" s="7"/>
      <c r="J96" s="7"/>
    </row>
    <row r="97" spans="3:10" ht="15" customHeight="1" thickTop="1" x14ac:dyDescent="0.25">
      <c r="C97" s="36"/>
      <c r="D97" s="54"/>
      <c r="E97" s="55"/>
      <c r="F97" s="56"/>
      <c r="G97" s="27"/>
      <c r="I97" s="7"/>
      <c r="J97" s="7"/>
    </row>
    <row r="98" spans="3:10" ht="15" customHeight="1" x14ac:dyDescent="0.25">
      <c r="J98" s="7"/>
    </row>
    <row r="99" spans="3:10" ht="15" customHeight="1" x14ac:dyDescent="0.25">
      <c r="J99" s="7"/>
    </row>
    <row r="100" spans="3:10" ht="15" customHeight="1" x14ac:dyDescent="0.25">
      <c r="F100" s="8"/>
      <c r="G100" s="8"/>
      <c r="I100" s="8"/>
      <c r="J100" s="7"/>
    </row>
    <row r="101" spans="3:10" ht="15" customHeight="1" x14ac:dyDescent="0.25"/>
    <row r="102" spans="3:10" ht="15" customHeight="1" x14ac:dyDescent="0.25">
      <c r="E102" s="7"/>
      <c r="F102" s="7"/>
      <c r="G102" s="7"/>
      <c r="I102" s="7"/>
    </row>
    <row r="103" spans="3:10" ht="15" customHeight="1" x14ac:dyDescent="0.25"/>
    <row r="104" spans="3:10" ht="15" customHeight="1" x14ac:dyDescent="0.25">
      <c r="E104" s="8"/>
      <c r="F104" s="8"/>
      <c r="G104" s="8"/>
      <c r="I104" s="8"/>
    </row>
    <row r="105" spans="3:10" ht="15" customHeight="1" x14ac:dyDescent="0.25"/>
    <row r="106" spans="3:10" ht="15" customHeight="1" x14ac:dyDescent="0.25"/>
  </sheetData>
  <pageMargins left="0.7" right="0.7" top="0.75" bottom="0.75" header="0.3" footer="0.3"/>
  <pageSetup scale="77" orientation="portrait" r:id="rId1"/>
  <headerFooter>
    <oddHeader>&amp;CREDACTED</oddHeader>
  </headerFooter>
  <rowBreaks count="1" manualBreakCount="1">
    <brk id="39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SignificantOrder xmlns="dc463f71-b30c-4ab2-9473-d307f9d35888">false</SignificantOrder>
    <Date1 xmlns="dc463f71-b30c-4ab2-9473-d307f9d35888">2024-02-29T08:00:00+00:00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AFD5C8-C335-4E0F-A80F-A1B7E66B4EAF}"/>
</file>

<file path=customXml/itemProps2.xml><?xml version="1.0" encoding="utf-8"?>
<ds:datastoreItem xmlns:ds="http://schemas.openxmlformats.org/officeDocument/2006/customXml" ds:itemID="{9AC9D676-2542-425E-95EF-40DDACF5EA54}"/>
</file>

<file path=customXml/itemProps3.xml><?xml version="1.0" encoding="utf-8"?>
<ds:datastoreItem xmlns:ds="http://schemas.openxmlformats.org/officeDocument/2006/customXml" ds:itemID="{590021A5-3B80-4A8A-B912-6B15D2E5CB08}"/>
</file>

<file path=customXml/itemProps4.xml><?xml version="1.0" encoding="utf-8"?>
<ds:datastoreItem xmlns:ds="http://schemas.openxmlformats.org/officeDocument/2006/customXml" ds:itemID="{96B96899-CAB6-4F5C-A912-3262E81CF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Itemization</vt:lpstr>
      <vt:lpstr>Itemization!Print_Area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Meyer, Carrie (PacifiCorp)</cp:lastModifiedBy>
  <dcterms:created xsi:type="dcterms:W3CDTF">2020-11-23T17:44:13Z</dcterms:created>
  <dcterms:modified xsi:type="dcterms:W3CDTF">2024-02-29T18:07:37Z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</Properties>
</file>