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2.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90" yWindow="135" windowWidth="14535" windowHeight="9360"/>
  </bookViews>
  <sheets>
    <sheet name="Lead Sheet" sheetId="2" r:id="rId1"/>
    <sheet name="7.4.1" sheetId="27"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0">[1]Jan!#REF!</definedName>
    <definedName name="\A">'[2]DT JARS'!#REF!</definedName>
    <definedName name="\I">#REF!</definedName>
    <definedName name="\M">[1]Jan!#REF!</definedName>
    <definedName name="\N">#REF!</definedName>
    <definedName name="\P">#REF!</definedName>
    <definedName name="\r">#REF!</definedName>
    <definedName name="_1991form3800">#REF!</definedName>
    <definedName name="_1992form3800">#REF!</definedName>
    <definedName name="_1993form3800">#REF!</definedName>
    <definedName name="_91CONAMT">#REF!</definedName>
    <definedName name="_91CONAMTCR">#REF!</definedName>
    <definedName name="_91CONSCHJ">#REF!</definedName>
    <definedName name="_91CONTI">#REF!</definedName>
    <definedName name="_91NONREGAMT">#REF!</definedName>
    <definedName name="_91NONREGAMTCR">#REF!</definedName>
    <definedName name="_91NONREGSCHJ">#REF!</definedName>
    <definedName name="_91NONREGTI">#REF!</definedName>
    <definedName name="_92CONAMT">#REF!</definedName>
    <definedName name="_92CONAMTCR">#REF!</definedName>
    <definedName name="_92CONSCHJ">#REF!</definedName>
    <definedName name="_92CONTI">#REF!</definedName>
    <definedName name="_92IPCAMT">#REF!</definedName>
    <definedName name="_92IPCAMTCR">#REF!</definedName>
    <definedName name="_92IPCSCHJ">#REF!</definedName>
    <definedName name="_92IPCTI">#REF!</definedName>
    <definedName name="_92NONREGAMT">#REF!</definedName>
    <definedName name="_92NONREGAMTCR">#REF!</definedName>
    <definedName name="_92NONREGSCHJ">#REF!</definedName>
    <definedName name="_92NONREGTI">#REF!</definedName>
    <definedName name="_92SEC38C2">#REF!</definedName>
    <definedName name="_93CONAMT">#REF!</definedName>
    <definedName name="_93CONAMTCR">#REF!</definedName>
    <definedName name="_93CONSCHJ">#REF!</definedName>
    <definedName name="_93CONSOLRECAP">#REF!</definedName>
    <definedName name="_93CONTI">#REF!</definedName>
    <definedName name="_93IPCAMT">#REF!</definedName>
    <definedName name="_93IPCAMTCR">#REF!</definedName>
    <definedName name="_93IPCSCHJ">#REF!</definedName>
    <definedName name="_93IPCTI">#REF!</definedName>
    <definedName name="_93NONREGAMT">#REF!</definedName>
    <definedName name="_93NONREGAMTCR">#REF!</definedName>
    <definedName name="_93NONREGSCHJ">#REF!</definedName>
    <definedName name="_93NONREGTI">#REF!</definedName>
    <definedName name="_93SEC38C2">#REF!</definedName>
    <definedName name="_ace1997">#REF!</definedName>
    <definedName name="_ace1998">#REF!</definedName>
    <definedName name="_amt1998">#REF!</definedName>
    <definedName name="_bcc1">#REF!</definedName>
    <definedName name="_DAT1">'[3]PPW COA'!#REF!</definedName>
    <definedName name="_DAT10">#REF!</definedName>
    <definedName name="_DAT11">#REF!</definedName>
    <definedName name="_DAT12">#REF!</definedName>
    <definedName name="_DAT13">#REF!</definedName>
    <definedName name="_DAT2">'[3]PPW COA'!$A$1:$A$2002</definedName>
    <definedName name="_DAT3">'[3]PPW COA'!#REF!</definedName>
    <definedName name="_DAT4">'[3]PPW COA'!$C$1:$C$2002</definedName>
    <definedName name="_DAT5">'[3]PPW COA'!#REF!</definedName>
    <definedName name="_DAT6">'[3]PPW COA'!#REF!</definedName>
    <definedName name="_DAT7">#REF!</definedName>
    <definedName name="_DAT8">#REF!</definedName>
    <definedName name="_DAT9">#REF!</definedName>
    <definedName name="_lac1">#REF!</definedName>
    <definedName name="_lac2">#REF!</definedName>
    <definedName name="_lac3">#REF!</definedName>
    <definedName name="_lac4">#REF!</definedName>
    <definedName name="_MEN2">[1]Jan!#REF!</definedName>
    <definedName name="_MEN3">[1]Jan!#REF!</definedName>
    <definedName name="_Order1" hidden="1">255</definedName>
    <definedName name="_Order2" hidden="1">255</definedName>
    <definedName name="_PGC1">#REF!</definedName>
    <definedName name="_pti1">#REF!</definedName>
    <definedName name="_TOP1">[1]Jan!#REF!</definedName>
    <definedName name="Access_Button1" hidden="1">"Headcount_Workbook_Schedules_List"</definedName>
    <definedName name="AccessDatabase" hidden="1">"P:\HR\SharonPlummer\Headcount Workbook.mdb"</definedName>
    <definedName name="AcctTable">[4]Variables!$AK$42:$AK$396</definedName>
    <definedName name="acebeginbal">#REF!</definedName>
    <definedName name="Adjs2avg">[5]Inputs!$V$255:'[5]Inputs'!$AD$505</definedName>
    <definedName name="ADJTOTAL">#REF!</definedName>
    <definedName name="agreed1">#REF!</definedName>
    <definedName name="agreed2">#REF!</definedName>
    <definedName name="ALL_PRINT">#REF!</definedName>
    <definedName name="AMOUNTS">#REF!</definedName>
    <definedName name="APR">[1]Jan!#REF!</definedName>
    <definedName name="arbaddebtanal">#REF!</definedName>
    <definedName name="AUG">[1]Jan!#REF!</definedName>
    <definedName name="AvgFactors">[6]Factors!$B$3:$P$99</definedName>
    <definedName name="beginbalproof">#REF!</definedName>
    <definedName name="bookADroll">#REF!</definedName>
    <definedName name="bookcostroll">#REF!</definedName>
    <definedName name="BORDER">#REF!</definedName>
    <definedName name="combined1" localSheetId="1" hidden="1">{"YTD-Total",#N/A,TRUE,"Provision";"YTD-Utility",#N/A,TRUE,"Prov Utility";"YTD-NonUtility",#N/A,TRUE,"Prov NonUtility"}</definedName>
    <definedName name="combined1" hidden="1">{"YTD-Total",#N/A,TRUE,"Provision";"YTD-Utility",#N/A,TRUE,"Prov Utility";"YTD-NonUtility",#N/A,TRUE,"Prov NonUtility"}</definedName>
    <definedName name="consolidated1">#REF!</definedName>
    <definedName name="Conversion">[7]Conversion!$A$2:$E$1253</definedName>
    <definedName name="CREDITS">#REF!</definedName>
    <definedName name="CREDITS1">#REF!</definedName>
    <definedName name="CREDITS2">#REF!</definedName>
    <definedName name="DATE">[8]Jan!#REF!</definedName>
    <definedName name="DEC">#REF!</definedName>
    <definedName name="depcorptaxje">#REF!</definedName>
    <definedName name="DIVS">#REF!</definedName>
    <definedName name="electric1">#REF!</definedName>
    <definedName name="electric2">#REF!</definedName>
    <definedName name="electric3">#REF!</definedName>
    <definedName name="electric4">#REF!</definedName>
    <definedName name="electric5">#REF!</definedName>
    <definedName name="energy" localSheetId="1"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actorType">[6]Variables!$AK$2:$AL$12</definedName>
    <definedName name="FEB">[1]Jan!#REF!</definedName>
    <definedName name="finance1">#REF!</definedName>
    <definedName name="finance2">#REF!</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orm_3800">#REF!</definedName>
    <definedName name="GBC_limitation">#REF!</definedName>
    <definedName name="gfg" localSheetId="1" hidden="1">{#N/A,#N/A,FALSE,"Cover";#N/A,#N/A,FALSE,"Lead Sheet";#N/A,#N/A,FALSE,"Interest Expense A ";#N/A,#N/A,FALSE,"Deposits 3 01";#N/A,#N/A,FALSE,"Deposits 3 02";#N/A,#N/A,FALSE,"T-Accounts";#N/A,#N/A,FALSE,"Interest Expense B";#N/A,#N/A,FALSE,"IntRate"}</definedName>
    <definedName name="gfg" hidden="1">{#N/A,#N/A,FALSE,"Cover";#N/A,#N/A,FALSE,"Lead Sheet";#N/A,#N/A,FALSE,"Interest Expense A ";#N/A,#N/A,FALSE,"Deposits 3 01";#N/A,#N/A,FALSE,"Deposits 3 02";#N/A,#N/A,FALSE,"T-Accounts";#N/A,#N/A,FALSE,"Interest Expense B";#N/A,#N/A,FALSE,"IntRate"}</definedName>
    <definedName name="holdings1">#REF!</definedName>
    <definedName name="JAN">[1]Jan!#REF!</definedName>
    <definedName name="JUL">[1]Jan!#REF!</definedName>
    <definedName name="JUN">[1]Jan!#REF!</definedName>
    <definedName name="Jurisdiction">[6]Variables!$AK$15</definedName>
    <definedName name="JurisNumber">[6]Variables!$AL$15</definedName>
    <definedName name="koala">#REF!</definedName>
    <definedName name="Leblon">#REF!</definedName>
    <definedName name="MAR">[1]Jan!#REF!</definedName>
    <definedName name="Master" localSheetId="1"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EN">[1]Jan!#REF!</definedName>
    <definedName name="monthlist">'[9]DSM Output'!$AL$1:$AM$12</definedName>
    <definedName name="monthtotals">'[9]DSM Output'!$M$38:$X$38</definedName>
    <definedName name="nerco1">#REF!</definedName>
    <definedName name="nerco2">#REF!</definedName>
    <definedName name="nerco3">#REF!</definedName>
    <definedName name="NEWMO1">[1]Jan!#REF!</definedName>
    <definedName name="NEWMO2">[1]Jan!#REF!</definedName>
    <definedName name="NEWMONTH">[1]Jan!#REF!</definedName>
    <definedName name="NOV">[1]Jan!#REF!</definedName>
    <definedName name="OCT">[1]Jan!#REF!</definedName>
    <definedName name="ONE">[1]Jan!#REF!</definedName>
    <definedName name="others" localSheetId="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ACENOLS">#REF!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CINFO">#REF!</definedName>
    <definedName name="PDINOLS">#REF!</definedName>
    <definedName name="pete" localSheetId="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FSADJ">#REF!</definedName>
    <definedName name="PFSPDI">#REF!</definedName>
    <definedName name="_xlnm.Print_Area" localSheetId="1">'7.4.1'!$A$1:$K$87</definedName>
    <definedName name="_xlnm.Print_Area" localSheetId="0">'Lead Sheet'!$A$1:$J$55</definedName>
    <definedName name="Print_Area_MI">#REF!</definedName>
    <definedName name="_xlnm.Print_Titles" localSheetId="1">'7.4.1'!$2:$11</definedName>
    <definedName name="PRINT_TITLES_MI">#REF!</definedName>
    <definedName name="print1">'[10]Avoided Cost Sch M Summary'!#REF!</definedName>
    <definedName name="PrintDetail">#REF!</definedName>
    <definedName name="PrintStateReport">#REF!</definedName>
    <definedName name="PSI1.5">#REF!</definedName>
    <definedName name="PSI91.1">#REF!</definedName>
    <definedName name="PSI91.2">#REF!</definedName>
    <definedName name="PSI91.3">#REF!</definedName>
    <definedName name="PSI91.4">#REF!</definedName>
    <definedName name="PTICAPLOSS">#REF!</definedName>
    <definedName name="RANGE">#REF!</definedName>
    <definedName name="RANGE1">[11]Summary!#REF!</definedName>
    <definedName name="RANGE2">[11]Summary!#REF!</definedName>
    <definedName name="RANGE3">[11]Summary!#REF!</definedName>
    <definedName name="RANGE4">[11]Summary!#REF!</definedName>
    <definedName name="Recap_of_Taxable_Income_Changes_by_Year">#REF!</definedName>
    <definedName name="_xlnm.Recorder">#REF!</definedName>
    <definedName name="Relic">#REF!</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ETTOEXT">#REF!</definedName>
    <definedName name="rollpage1">#REF!</definedName>
    <definedName name="rollpage2">#REF!</definedName>
    <definedName name="SECOND">[1]Jan!#REF!</definedName>
    <definedName name="SEP">[1]Jan!#REF!</definedName>
    <definedName name="SPECIAL_PAGE">#REF!</definedName>
    <definedName name="spippw" localSheetId="1" hidden="1">{#N/A,#N/A,FALSE,"Actual";#N/A,#N/A,FALSE,"Normalized";#N/A,#N/A,FALSE,"Electric Actual";#N/A,#N/A,FALSE,"Electric Normalized"}</definedName>
    <definedName name="spippw" hidden="1">{#N/A,#N/A,FALSE,"Actual";#N/A,#N/A,FALSE,"Normalized";#N/A,#N/A,FALSE,"Electric Actual";#N/A,#N/A,FALSE,"Electric Normalized"}</definedName>
    <definedName name="standard1" localSheetId="1" hidden="1">{"YTD-Total",#N/A,FALSE,"Provision"}</definedName>
    <definedName name="standard1" hidden="1">{"YTD-Total",#N/A,FALSE,"Provision"}</definedName>
    <definedName name="START">[1]Jan!#REF!</definedName>
    <definedName name="table1">'[12]PC Table updated May 2003'!#REF!</definedName>
    <definedName name="TELPG1">#REF!</definedName>
    <definedName name="TELPG2">#REF!</definedName>
    <definedName name="TEST0">#REF!</definedName>
    <definedName name="TEST1">'[3]PPW COA'!$A$1:$C$2002</definedName>
    <definedName name="TESTHKEY">'[3]PPW COA'!#REF!</definedName>
    <definedName name="TESTKEYS">'[3]PPW COA'!$A$1:$B$2002</definedName>
    <definedName name="TESTVKEY">'[3]PPW COA'!#REF!</definedName>
    <definedName name="Timing_Diff_Totals_by_Year">#REF!</definedName>
    <definedName name="TITLE">#REF!</definedName>
    <definedName name="TRANSNOL">#REF!</definedName>
    <definedName name="TXSUMMARY">#REF!</definedName>
    <definedName name="ValidAccount">[6]Variables!$AK$43:$AK$376</definedName>
    <definedName name="wrn.ALL." localSheetId="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Pages." localSheetId="1" hidden="1">{#N/A,#N/A,FALSE,"Cover";#N/A,#N/A,FALSE,"Lead Sheet";#N/A,#N/A,FALSE,"Interest Expense A ";#N/A,#N/A,FALSE,"Deposits 3 01";#N/A,#N/A,FALSE,"Deposits 3 02";#N/A,#N/A,FALSE,"T-Accounts";#N/A,#N/A,FALSE,"Interest Expense B";#N/A,#N/A,FALSE,"IntRate"}</definedName>
    <definedName name="wrn.All._.Pages." hidden="1">{#N/A,#N/A,FALSE,"Cover";#N/A,#N/A,FALSE,"Lead Sheet";#N/A,#N/A,FALSE,"Interest Expense A ";#N/A,#N/A,FALSE,"Deposits 3 01";#N/A,#N/A,FALSE,"Deposits 3 02";#N/A,#N/A,FALSE,"T-Accounts";#N/A,#N/A,FALSE,"Interest Expense B";#N/A,#N/A,FALSE,"IntRate"}</definedName>
    <definedName name="wrn.BUS._.RPT." localSheetId="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1" hidden="1">{"FullView",#N/A,FALSE,"Consltd-For contngcy"}</definedName>
    <definedName name="wrn.Full._.View." hidden="1">{"FullView",#N/A,FALSE,"Consltd-For contngcy"}</definedName>
    <definedName name="wrn.Open._.Issues._.Only." localSheetId="1"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1"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hidden="1">{"PFS recon view",#N/A,FALSE,"Hyperion Proof"}</definedName>
    <definedName name="wrn.PGHCreconview." localSheetId="1" hidden="1">{"PGHC recon view",#N/A,FALSE,"Hyperion Proof"}</definedName>
    <definedName name="wrn.PGHCreconview." hidden="1">{"PGHC recon view",#N/A,FALSE,"Hyperion Proof"}</definedName>
    <definedName name="wrn.PPMCoCodeView." localSheetId="1" hidden="1">{"PPM Co Code View",#N/A,FALSE,"Comp Codes"}</definedName>
    <definedName name="wrn.PPMCoCodeView." hidden="1">{"PPM Co Code View",#N/A,FALSE,"Comp Codes"}</definedName>
    <definedName name="wrn.PPMreconview." localSheetId="1" hidden="1">{"PPM Recon View",#N/A,FALSE,"Hyperion Proof"}</definedName>
    <definedName name="wrn.PPMreconview." hidden="1">{"PPM Recon View",#N/A,FALSE,"Hyperion Proof"}</definedName>
    <definedName name="wrn.ProofElectricOnly." localSheetId="1" hidden="1">{"Electric Only",#N/A,FALSE,"Hyperion Proof"}</definedName>
    <definedName name="wrn.ProofElectricOnly." hidden="1">{"Electric Only",#N/A,FALSE,"Hyperion Proof"}</definedName>
    <definedName name="wrn.ProofTotal." localSheetId="1" hidden="1">{"Proof Total",#N/A,FALSE,"Hyperion Proof"}</definedName>
    <definedName name="wrn.ProofTotal." hidden="1">{"Proof Total",#N/A,FALSE,"Hyperion Proof"}</definedName>
    <definedName name="wrn.Reformat._.only." localSheetId="1" hidden="1">{#N/A,#N/A,FALSE,"Dec 1999 mapping"}</definedName>
    <definedName name="wrn.Reformat._.only." hidden="1">{#N/A,#N/A,FALSE,"Dec 1999 mapping"}</definedName>
    <definedName name="wrn.Standard." localSheetId="1" hidden="1">{"YTD-Total",#N/A,FALSE,"Provision"}</definedName>
    <definedName name="wrn.Standard." hidden="1">{"YTD-Total",#N/A,FALSE,"Provision"}</definedName>
    <definedName name="wrn.Standard._.NonUtility._.Only." localSheetId="1"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hidden="1">{"YTD-Utility",#N/A,FALSE,"Prov Utility"}</definedName>
    <definedName name="wrn.Summary._.View." localSheetId="1" hidden="1">{#N/A,#N/A,FALSE,"Consltd-For contngcy"}</definedName>
    <definedName name="wrn.Summary._.View." hidden="1">{#N/A,#N/A,FALSE,"Consltd-For contngcy"}</definedName>
    <definedName name="wrn.UK._.Conversion._.Only." localSheetId="1" hidden="1">{#N/A,#N/A,FALSE,"Dec 1999 UK Continuing Ops"}</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xx">[13]Variables!$AK$2:$AL$12</definedName>
    <definedName name="YEFactors">[6]Factors!$S$3:$AG$99</definedName>
    <definedName name="yrmatrix">#REF!</definedName>
    <definedName name="Z_01844156_6462_4A28_9785_1A86F4D0C834_.wvu.PrintTitles" hidden="1">#REF!</definedName>
    <definedName name="ZA">'[14] annual balance '!#REF!</definedName>
  </definedNames>
  <calcPr calcId="125725" calcMode="manual" iterate="1"/>
</workbook>
</file>

<file path=xl/calcChain.xml><?xml version="1.0" encoding="utf-8"?>
<calcChain xmlns="http://schemas.openxmlformats.org/spreadsheetml/2006/main">
  <c r="C102" i="27"/>
  <c r="C89"/>
  <c r="C88"/>
  <c r="C90"/>
  <c r="C91"/>
  <c r="C92"/>
  <c r="C93"/>
  <c r="C94"/>
  <c r="C95"/>
  <c r="C96"/>
  <c r="C97"/>
  <c r="C98"/>
  <c r="C99"/>
  <c r="C100"/>
  <c r="C101"/>
  <c r="F13"/>
  <c r="C14"/>
  <c r="C15"/>
  <c r="C16" s="1"/>
  <c r="C17"/>
  <c r="C18" s="1"/>
  <c r="C19" s="1"/>
  <c r="C20" s="1"/>
  <c r="C21" s="1"/>
  <c r="C22" s="1"/>
  <c r="C23" s="1"/>
  <c r="C24" s="1"/>
  <c r="C25" s="1"/>
  <c r="C26" s="1"/>
  <c r="C27" s="1"/>
  <c r="C28" s="1"/>
  <c r="C29" s="1"/>
  <c r="C30" s="1"/>
  <c r="C31" s="1"/>
  <c r="C32" s="1"/>
  <c r="C33" s="1"/>
  <c r="C34" s="1"/>
  <c r="C35" s="1"/>
  <c r="C36" s="1"/>
  <c r="C38"/>
  <c r="C39"/>
  <c r="C40"/>
  <c r="D50" s="1"/>
  <c r="C41"/>
  <c r="C42"/>
  <c r="C43"/>
  <c r="C44"/>
  <c r="C45"/>
  <c r="C46"/>
  <c r="C47"/>
  <c r="C48"/>
  <c r="C49"/>
  <c r="C50"/>
  <c r="C51"/>
  <c r="C52"/>
  <c r="D62" s="1"/>
  <c r="C53"/>
  <c r="C54"/>
  <c r="C55"/>
  <c r="C56"/>
  <c r="C57"/>
  <c r="C58"/>
  <c r="C59"/>
  <c r="C60"/>
  <c r="C61"/>
  <c r="C62"/>
  <c r="C63"/>
  <c r="C64"/>
  <c r="C65"/>
  <c r="C66"/>
  <c r="C67"/>
  <c r="C68"/>
  <c r="C69"/>
  <c r="C70"/>
  <c r="C71"/>
  <c r="C72"/>
  <c r="C73"/>
  <c r="C74"/>
  <c r="C75"/>
  <c r="C76"/>
  <c r="C77"/>
  <c r="C78"/>
  <c r="C79"/>
  <c r="C80"/>
  <c r="C81"/>
  <c r="C82"/>
  <c r="C83"/>
  <c r="C84"/>
  <c r="D95" s="1"/>
  <c r="C85"/>
  <c r="C86"/>
  <c r="D97" s="1"/>
  <c r="C87"/>
  <c r="D80"/>
  <c r="D52"/>
  <c r="D56"/>
  <c r="D60"/>
  <c r="D64"/>
  <c r="D68"/>
  <c r="D73"/>
  <c r="D93" l="1"/>
  <c r="D91"/>
  <c r="D89"/>
  <c r="D85"/>
  <c r="D74"/>
  <c r="D70"/>
  <c r="D67"/>
  <c r="D65"/>
  <c r="D59"/>
  <c r="D55"/>
  <c r="D49"/>
  <c r="D75"/>
  <c r="D71"/>
  <c r="D66"/>
  <c r="D58"/>
  <c r="D54"/>
  <c r="D101"/>
  <c r="D100"/>
  <c r="D79"/>
  <c r="D78"/>
  <c r="F9" i="2"/>
  <c r="I9" s="1"/>
  <c r="D83" i="27"/>
  <c r="D81"/>
  <c r="D72"/>
  <c r="D69"/>
  <c r="D63"/>
  <c r="D61"/>
  <c r="D57"/>
  <c r="D53"/>
  <c r="D51"/>
  <c r="D98"/>
  <c r="D96"/>
  <c r="D94"/>
  <c r="D92"/>
  <c r="D90"/>
  <c r="D88"/>
  <c r="D86"/>
  <c r="D84"/>
  <c r="D82"/>
  <c r="D76"/>
  <c r="F14"/>
  <c r="F15" s="1"/>
  <c r="F16" s="1"/>
  <c r="F17" s="1"/>
  <c r="F18" s="1"/>
  <c r="F19" s="1"/>
  <c r="F20" s="1"/>
  <c r="F21" s="1"/>
  <c r="F22" s="1"/>
  <c r="F23" s="1"/>
  <c r="F24" s="1"/>
  <c r="F25" s="1"/>
  <c r="F26" s="1"/>
  <c r="F27" s="1"/>
  <c r="F28" s="1"/>
  <c r="F29" s="1"/>
  <c r="F30" s="1"/>
  <c r="F31" s="1"/>
  <c r="F32" s="1"/>
  <c r="F33" s="1"/>
  <c r="F34" s="1"/>
  <c r="F35" s="1"/>
  <c r="F36" s="1"/>
  <c r="D102"/>
  <c r="D99"/>
  <c r="F37"/>
  <c r="H37" s="1"/>
  <c r="D77"/>
  <c r="D87"/>
  <c r="F38" l="1"/>
  <c r="F39" l="1"/>
  <c r="H39"/>
  <c r="H38"/>
  <c r="F40" l="1"/>
  <c r="H40"/>
  <c r="F41" l="1"/>
  <c r="F42" l="1"/>
  <c r="H41"/>
  <c r="F43" l="1"/>
  <c r="H43" s="1"/>
  <c r="H42"/>
  <c r="F44" l="1"/>
  <c r="F45" l="1"/>
  <c r="H45" s="1"/>
  <c r="H44"/>
  <c r="F46" l="1"/>
  <c r="F47" l="1"/>
  <c r="H47"/>
  <c r="H46"/>
  <c r="F48" l="1"/>
  <c r="F49" l="1"/>
  <c r="H48"/>
  <c r="F50" l="1"/>
  <c r="J49"/>
  <c r="H50"/>
  <c r="I49"/>
  <c r="H49"/>
  <c r="F51" l="1"/>
  <c r="J50"/>
  <c r="I50"/>
  <c r="H51"/>
  <c r="I51" l="1"/>
  <c r="F52"/>
  <c r="J51"/>
  <c r="F53" l="1"/>
  <c r="J52"/>
  <c r="I52"/>
  <c r="H53"/>
  <c r="H52"/>
  <c r="I53" l="1"/>
  <c r="F54"/>
  <c r="J53"/>
  <c r="F55" l="1"/>
  <c r="J54"/>
  <c r="I54"/>
  <c r="H55"/>
  <c r="H54"/>
  <c r="I55" l="1"/>
  <c r="F56"/>
  <c r="J55"/>
  <c r="F57" l="1"/>
  <c r="J56"/>
  <c r="I56"/>
  <c r="H57"/>
  <c r="H56"/>
  <c r="J57" l="1"/>
  <c r="F58"/>
  <c r="I57"/>
  <c r="I58" l="1"/>
  <c r="F59"/>
  <c r="J58"/>
  <c r="H58"/>
  <c r="J59" l="1"/>
  <c r="F60"/>
  <c r="I59"/>
  <c r="H59"/>
  <c r="I60" l="1"/>
  <c r="F61"/>
  <c r="J60"/>
  <c r="H60"/>
  <c r="I61" l="1"/>
  <c r="F62"/>
  <c r="J61"/>
  <c r="H61"/>
  <c r="F63" l="1"/>
  <c r="J62"/>
  <c r="I62"/>
  <c r="H63"/>
  <c r="H62"/>
  <c r="I63" l="1"/>
  <c r="F64"/>
  <c r="J63"/>
  <c r="I64" l="1"/>
  <c r="F65"/>
  <c r="J64"/>
  <c r="H64"/>
  <c r="I65" l="1"/>
  <c r="F66"/>
  <c r="J65"/>
  <c r="H65"/>
  <c r="I66" l="1"/>
  <c r="F67"/>
  <c r="J66"/>
  <c r="H66"/>
  <c r="I67" l="1"/>
  <c r="F68"/>
  <c r="J67"/>
  <c r="H67"/>
  <c r="I68" l="1"/>
  <c r="F69"/>
  <c r="J68"/>
  <c r="H68"/>
  <c r="I69" l="1"/>
  <c r="F70"/>
  <c r="J69"/>
  <c r="H69"/>
  <c r="I70" l="1"/>
  <c r="F71"/>
  <c r="J70"/>
  <c r="H70"/>
  <c r="F72" l="1"/>
  <c r="J71"/>
  <c r="I71"/>
  <c r="H72"/>
  <c r="H71"/>
  <c r="I72" l="1"/>
  <c r="F73"/>
  <c r="J72"/>
  <c r="F74" l="1"/>
  <c r="J73"/>
  <c r="I73"/>
  <c r="H74"/>
  <c r="H73"/>
  <c r="J74" l="1"/>
  <c r="F75"/>
  <c r="I74"/>
  <c r="F76" l="1"/>
  <c r="J75"/>
  <c r="I75"/>
  <c r="H75"/>
  <c r="F77" l="1"/>
  <c r="I76"/>
  <c r="F78" l="1"/>
  <c r="I77"/>
  <c r="F79" l="1"/>
  <c r="I78"/>
  <c r="F80" l="1"/>
  <c r="I79"/>
  <c r="F81" l="1"/>
  <c r="I80"/>
  <c r="F82" l="1"/>
  <c r="I81"/>
  <c r="I82" l="1"/>
  <c r="F83"/>
  <c r="F84" l="1"/>
  <c r="I83"/>
  <c r="I84" l="1"/>
  <c r="F85"/>
  <c r="F86" l="1"/>
  <c r="I85"/>
  <c r="F87" l="1"/>
  <c r="I86"/>
  <c r="I87" l="1"/>
  <c r="F12" i="2" s="1"/>
  <c r="F88" i="27"/>
  <c r="I12" i="2" l="1"/>
  <c r="F89" i="27"/>
  <c r="I88"/>
  <c r="H89"/>
  <c r="H88"/>
  <c r="F90" l="1"/>
  <c r="I89"/>
  <c r="F91" l="1"/>
  <c r="I90"/>
  <c r="F92" l="1"/>
  <c r="I91"/>
  <c r="F93" l="1"/>
  <c r="I92"/>
  <c r="F94" l="1"/>
  <c r="I93"/>
  <c r="F95" l="1"/>
  <c r="I94"/>
  <c r="F96" l="1"/>
  <c r="I95"/>
  <c r="F97" l="1"/>
  <c r="I96"/>
  <c r="F98" l="1"/>
  <c r="I97"/>
  <c r="F99" l="1"/>
  <c r="I98"/>
  <c r="F100" l="1"/>
  <c r="I99"/>
  <c r="I100" l="1"/>
  <c r="F101"/>
  <c r="F102" l="1"/>
  <c r="I101"/>
  <c r="F103" l="1"/>
  <c r="I102"/>
  <c r="F104" l="1"/>
  <c r="I103"/>
  <c r="F105" l="1"/>
  <c r="I105" s="1"/>
  <c r="I104"/>
</calcChain>
</file>

<file path=xl/sharedStrings.xml><?xml version="1.0" encoding="utf-8"?>
<sst xmlns="http://schemas.openxmlformats.org/spreadsheetml/2006/main" count="52" uniqueCount="42">
  <si>
    <t>Malin Line Amortization</t>
  </si>
  <si>
    <t>PacifiCorp</t>
  </si>
  <si>
    <t>PAGE</t>
  </si>
  <si>
    <t>TOTAL</t>
  </si>
  <si>
    <t>ACCOUNT</t>
  </si>
  <si>
    <t>Type</t>
  </si>
  <si>
    <t>COMPANY</t>
  </si>
  <si>
    <t>FACTOR</t>
  </si>
  <si>
    <t>FACTOR %</t>
  </si>
  <si>
    <t>ALLOCATED</t>
  </si>
  <si>
    <t>REF#</t>
  </si>
  <si>
    <t>Description of Adjustment:</t>
  </si>
  <si>
    <t>Adjustment to Expense:</t>
  </si>
  <si>
    <t>Deferred Income Tax - Federal</t>
  </si>
  <si>
    <t>Adjustment to Rate Base:</t>
  </si>
  <si>
    <t>Washington</t>
  </si>
  <si>
    <t>Balance</t>
  </si>
  <si>
    <t>Unamortized Balance of Gain</t>
  </si>
  <si>
    <t>Transmission Line Gain</t>
  </si>
  <si>
    <t>Year</t>
  </si>
  <si>
    <t>Amortization</t>
  </si>
  <si>
    <t>Avg Bal</t>
  </si>
  <si>
    <t>CAGW</t>
  </si>
  <si>
    <t>2 Month</t>
  </si>
  <si>
    <t>Annual</t>
  </si>
  <si>
    <t>Unamortized</t>
  </si>
  <si>
    <t>A</t>
  </si>
  <si>
    <t>B</t>
  </si>
  <si>
    <t>C</t>
  </si>
  <si>
    <t>D</t>
  </si>
  <si>
    <t>$39,615,936/30yrs</t>
  </si>
  <si>
    <t>A + C(PY)</t>
  </si>
  <si>
    <t>2 Mth Avg of C</t>
  </si>
  <si>
    <t>sum of A (1yr)</t>
  </si>
  <si>
    <t>Beg./End</t>
  </si>
  <si>
    <t>AMA</t>
  </si>
  <si>
    <t>Accumulated DIT</t>
  </si>
  <si>
    <t>to 7.4</t>
  </si>
  <si>
    <t>7.4.2</t>
  </si>
  <si>
    <t>Results of Operations - December 2009</t>
  </si>
  <si>
    <t>Washington General Rate Case - December 2009</t>
  </si>
  <si>
    <t>RES</t>
  </si>
</sst>
</file>

<file path=xl/styles.xml><?xml version="1.0" encoding="utf-8"?>
<styleSheet xmlns="http://schemas.openxmlformats.org/spreadsheetml/2006/main">
  <numFmts count="1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000"/>
    <numFmt numFmtId="167" formatCode="mmmm\ d\,\ yyyy"/>
    <numFmt numFmtId="168" formatCode="mmm\-yyyy"/>
    <numFmt numFmtId="169" formatCode="0.000%"/>
  </numFmts>
  <fonts count="21">
    <font>
      <sz val="12"/>
      <name val="Times New Roman"/>
    </font>
    <font>
      <sz val="12"/>
      <name val="Times New Roman"/>
      <family val="1"/>
    </font>
    <font>
      <sz val="8"/>
      <name val="Times New Roman"/>
      <family val="1"/>
    </font>
    <font>
      <sz val="9"/>
      <name val="Arial"/>
      <family val="2"/>
    </font>
    <font>
      <b/>
      <sz val="9"/>
      <name val="Arial"/>
      <family val="2"/>
    </font>
    <font>
      <u/>
      <sz val="9"/>
      <name val="Arial"/>
      <family val="2"/>
    </font>
    <font>
      <sz val="10"/>
      <name val="Arial"/>
      <family val="2"/>
    </font>
    <font>
      <sz val="10"/>
      <name val="Courier"/>
      <family val="3"/>
    </font>
    <font>
      <sz val="10"/>
      <color indexed="8"/>
      <name val="Helv"/>
    </font>
    <font>
      <sz val="10"/>
      <name val="Helv"/>
    </font>
    <font>
      <b/>
      <sz val="18"/>
      <name val="Arial"/>
      <family val="2"/>
    </font>
    <font>
      <b/>
      <sz val="12"/>
      <name val="Arial"/>
      <family val="2"/>
    </font>
    <font>
      <sz val="11"/>
      <color indexed="8"/>
      <name val="TimesNewRomanPS"/>
    </font>
    <font>
      <sz val="10"/>
      <color indexed="11"/>
      <name val="Geneva"/>
    </font>
    <font>
      <sz val="12"/>
      <name val="Arial MT"/>
    </font>
    <font>
      <b/>
      <sz val="12"/>
      <name val="Arial"/>
      <family val="2"/>
    </font>
    <font>
      <sz val="12"/>
      <name val="Arial"/>
      <family val="2"/>
    </font>
    <font>
      <sz val="12"/>
      <color indexed="53"/>
      <name val="Arial"/>
      <family val="2"/>
    </font>
    <font>
      <sz val="8"/>
      <name val="Arial"/>
      <family val="2"/>
    </font>
    <font>
      <b/>
      <u/>
      <sz val="12"/>
      <name val="Arial"/>
      <family val="2"/>
    </font>
    <font>
      <sz val="12"/>
      <color indexed="10"/>
      <name val="Arial"/>
      <family val="2"/>
    </font>
  </fonts>
  <fills count="3">
    <fill>
      <patternFill patternType="none"/>
    </fill>
    <fill>
      <patternFill patternType="gray125"/>
    </fill>
    <fill>
      <patternFill patternType="lightGray"/>
    </fill>
  </fills>
  <borders count="14">
    <border>
      <left/>
      <right/>
      <top/>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7">
    <xf numFmtId="0" fontId="0" fillId="0" borderId="0"/>
    <xf numFmtId="0" fontId="7" fillId="0" borderId="0"/>
    <xf numFmtId="43" fontId="1" fillId="0" borderId="0" applyFont="0" applyFill="0" applyBorder="0" applyAlignment="0" applyProtection="0"/>
    <xf numFmtId="1" fontId="8" fillId="0" borderId="0"/>
    <xf numFmtId="37" fontId="6" fillId="0" borderId="0" applyFill="0" applyBorder="0" applyAlignment="0" applyProtection="0"/>
    <xf numFmtId="0" fontId="9" fillId="0" borderId="0"/>
    <xf numFmtId="0" fontId="9" fillId="0" borderId="0"/>
    <xf numFmtId="0" fontId="9" fillId="0" borderId="0"/>
    <xf numFmtId="42" fontId="1" fillId="0" borderId="0" applyFont="0" applyFill="0" applyBorder="0" applyAlignment="0" applyProtection="0"/>
    <xf numFmtId="5" fontId="9" fillId="0" borderId="0"/>
    <xf numFmtId="5" fontId="6" fillId="0" borderId="0" applyFill="0" applyBorder="0" applyAlignment="0" applyProtection="0"/>
    <xf numFmtId="167" fontId="6" fillId="0" borderId="0" applyFill="0" applyBorder="0" applyAlignment="0" applyProtection="0"/>
    <xf numFmtId="0" fontId="9" fillId="0" borderId="0"/>
    <xf numFmtId="2" fontId="6" fillId="0" borderId="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37" fontId="12" fillId="0" borderId="0" applyNumberFormat="0" applyFill="0" applyBorder="0"/>
    <xf numFmtId="37" fontId="9" fillId="0" borderId="0"/>
    <xf numFmtId="0" fontId="9" fillId="0" borderId="0"/>
    <xf numFmtId="0" fontId="9" fillId="0" borderId="0"/>
    <xf numFmtId="9" fontId="1" fillId="0" borderId="0" applyFont="0" applyFill="0" applyBorder="0" applyAlignment="0" applyProtection="0"/>
    <xf numFmtId="9" fontId="13" fillId="0" borderId="0"/>
    <xf numFmtId="37" fontId="14" fillId="2" borderId="0" applyNumberFormat="0" applyFont="0" applyBorder="0" applyAlignment="0" applyProtection="0"/>
    <xf numFmtId="166" fontId="6" fillId="0" borderId="1">
      <alignment horizontal="justify" vertical="top" wrapText="1"/>
    </xf>
    <xf numFmtId="0" fontId="6" fillId="0" borderId="2" applyNumberFormat="0" applyFill="0" applyAlignment="0" applyProtection="0"/>
    <xf numFmtId="0" fontId="9" fillId="0" borderId="3"/>
    <xf numFmtId="0" fontId="9" fillId="0" borderId="4"/>
  </cellStyleXfs>
  <cellXfs count="53">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3" fillId="0" borderId="0" xfId="0" applyFont="1" applyBorder="1"/>
    <xf numFmtId="0" fontId="4" fillId="0" borderId="0" xfId="0" applyFont="1" applyBorder="1" applyAlignment="1">
      <alignment horizontal="left"/>
    </xf>
    <xf numFmtId="0" fontId="3" fillId="0" borderId="0" xfId="0" applyFont="1" applyBorder="1" applyAlignment="1">
      <alignment horizontal="center"/>
    </xf>
    <xf numFmtId="164" fontId="3" fillId="0" borderId="0" xfId="2" applyNumberFormat="1" applyFont="1" applyBorder="1" applyAlignment="1">
      <alignment horizontal="center"/>
    </xf>
    <xf numFmtId="41" fontId="3" fillId="0" borderId="0" xfId="2" applyNumberFormat="1" applyFont="1" applyBorder="1" applyAlignment="1">
      <alignment horizontal="center"/>
    </xf>
    <xf numFmtId="165" fontId="3" fillId="0" borderId="0" xfId="20" applyNumberFormat="1" applyFont="1" applyAlignment="1">
      <alignment horizontal="center"/>
    </xf>
    <xf numFmtId="41" fontId="3" fillId="0" borderId="0" xfId="2" applyNumberFormat="1" applyFont="1" applyAlignment="1">
      <alignment horizontal="center"/>
    </xf>
    <xf numFmtId="0" fontId="3" fillId="0" borderId="0" xfId="0" applyFont="1" applyAlignment="1">
      <alignment horizontal="left"/>
    </xf>
    <xf numFmtId="0" fontId="3" fillId="0" borderId="0" xfId="0" quotePrefix="1" applyFont="1" applyBorder="1" applyAlignment="1">
      <alignment horizontal="left"/>
    </xf>
    <xf numFmtId="0" fontId="3" fillId="0" borderId="0" xfId="0" applyFont="1" applyBorder="1" applyAlignment="1">
      <alignment horizontal="left"/>
    </xf>
    <xf numFmtId="0" fontId="4" fillId="0" borderId="0" xfId="0" applyFont="1" applyBorder="1"/>
    <xf numFmtId="0" fontId="3" fillId="0" borderId="5" xfId="0" applyFont="1" applyBorder="1"/>
    <xf numFmtId="0" fontId="3" fillId="0" borderId="6" xfId="0" applyFont="1" applyBorder="1"/>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xf numFmtId="0" fontId="3" fillId="0" borderId="9" xfId="0" applyNumberFormat="1" applyFont="1" applyBorder="1" applyAlignment="1">
      <alignment horizontal="center"/>
    </xf>
    <xf numFmtId="3" fontId="3" fillId="0" borderId="0" xfId="0" applyNumberFormat="1" applyFont="1" applyBorder="1" applyAlignment="1">
      <alignment horizontal="center"/>
    </xf>
    <xf numFmtId="0" fontId="3" fillId="0" borderId="10" xfId="0" applyFont="1" applyBorder="1"/>
    <xf numFmtId="0" fontId="3" fillId="0" borderId="11" xfId="0" applyFont="1" applyBorder="1"/>
    <xf numFmtId="0" fontId="3" fillId="0" borderId="11" xfId="0" applyFont="1" applyBorder="1" applyAlignment="1">
      <alignment horizontal="center"/>
    </xf>
    <xf numFmtId="0" fontId="3" fillId="0" borderId="12" xfId="0" applyFont="1" applyBorder="1" applyAlignment="1">
      <alignment horizontal="center"/>
    </xf>
    <xf numFmtId="0" fontId="5" fillId="0" borderId="0" xfId="0" applyFont="1" applyBorder="1" applyAlignment="1">
      <alignment horizontal="center"/>
    </xf>
    <xf numFmtId="0" fontId="3" fillId="0" borderId="0" xfId="0" applyFont="1" applyAlignment="1">
      <alignment horizontal="right"/>
    </xf>
    <xf numFmtId="44" fontId="3" fillId="0" borderId="0" xfId="0" applyNumberFormat="1" applyFont="1"/>
    <xf numFmtId="1" fontId="3" fillId="0" borderId="0" xfId="0" applyNumberFormat="1" applyFont="1" applyBorder="1" applyAlignment="1">
      <alignment horizontal="center"/>
    </xf>
    <xf numFmtId="0" fontId="15" fillId="0" borderId="0" xfId="0" applyFont="1"/>
    <xf numFmtId="0" fontId="16" fillId="0" borderId="0" xfId="0" applyFont="1"/>
    <xf numFmtId="0" fontId="17" fillId="0" borderId="0" xfId="0" applyFont="1" applyAlignment="1">
      <alignment horizontal="center"/>
    </xf>
    <xf numFmtId="0" fontId="18" fillId="0" borderId="0" xfId="0" applyFont="1" applyAlignment="1">
      <alignment horizontal="center"/>
    </xf>
    <xf numFmtId="5" fontId="18" fillId="0" borderId="0" xfId="8" applyNumberFormat="1" applyFont="1" applyAlignment="1">
      <alignment horizontal="center"/>
    </xf>
    <xf numFmtId="0" fontId="15" fillId="0" borderId="0" xfId="0" applyFont="1" applyAlignment="1">
      <alignment horizontal="center"/>
    </xf>
    <xf numFmtId="0" fontId="15" fillId="0" borderId="13" xfId="0" applyFont="1" applyBorder="1"/>
    <xf numFmtId="0" fontId="15" fillId="0" borderId="13" xfId="0" applyFont="1" applyBorder="1" applyAlignment="1">
      <alignment horizontal="center"/>
    </xf>
    <xf numFmtId="0" fontId="19" fillId="0" borderId="0" xfId="0" applyFont="1" applyAlignment="1">
      <alignment horizontal="center"/>
    </xf>
    <xf numFmtId="164" fontId="16" fillId="0" borderId="0" xfId="2" applyNumberFormat="1" applyFont="1"/>
    <xf numFmtId="164" fontId="16" fillId="0" borderId="0" xfId="0" applyNumberFormat="1" applyFont="1"/>
    <xf numFmtId="168" fontId="16" fillId="0" borderId="0" xfId="0" applyNumberFormat="1" applyFont="1"/>
    <xf numFmtId="164" fontId="16" fillId="0" borderId="0" xfId="0" applyNumberFormat="1" applyFont="1" applyFill="1"/>
    <xf numFmtId="164" fontId="16" fillId="0" borderId="0" xfId="2" applyNumberFormat="1" applyFont="1" applyFill="1"/>
    <xf numFmtId="164" fontId="15" fillId="0" borderId="13" xfId="2" applyNumberFormat="1" applyFont="1" applyFill="1" applyBorder="1"/>
    <xf numFmtId="0" fontId="20" fillId="0" borderId="0" xfId="0" applyFont="1"/>
    <xf numFmtId="0" fontId="15" fillId="0" borderId="0" xfId="0" applyFont="1" applyBorder="1"/>
    <xf numFmtId="164" fontId="16" fillId="0" borderId="0" xfId="0" applyNumberFormat="1" applyFont="1" applyFill="1" applyBorder="1"/>
    <xf numFmtId="0" fontId="11" fillId="0" borderId="0" xfId="0" applyFont="1"/>
    <xf numFmtId="169" fontId="3" fillId="0" borderId="0" xfId="20" applyNumberFormat="1" applyFont="1" applyAlignment="1">
      <alignment horizontal="center"/>
    </xf>
  </cellXfs>
  <cellStyles count="27">
    <cellStyle name="Column total in dollars" xfId="1"/>
    <cellStyle name="Comma" xfId="2" builtinId="3"/>
    <cellStyle name="Comma (0)" xfId="3"/>
    <cellStyle name="Comma0" xfId="4"/>
    <cellStyle name="Comma0 - Style3" xfId="5"/>
    <cellStyle name="Comma0 - Style4" xfId="6"/>
    <cellStyle name="Comma1 - Style1" xfId="7"/>
    <cellStyle name="Currency [0]" xfId="8" builtinId="7"/>
    <cellStyle name="Currency(0)" xfId="9"/>
    <cellStyle name="Currency0" xfId="10"/>
    <cellStyle name="Date" xfId="11"/>
    <cellStyle name="Date - Style3" xfId="12"/>
    <cellStyle name="Fixed" xfId="13"/>
    <cellStyle name="Heading 1" xfId="14" builtinId="16" customBuiltin="1"/>
    <cellStyle name="Heading 2" xfId="15" builtinId="17" customBuiltin="1"/>
    <cellStyle name="nONE" xfId="16"/>
    <cellStyle name="Normal" xfId="0" builtinId="0"/>
    <cellStyle name="Normal(0)" xfId="17"/>
    <cellStyle name="Percen - Style1" xfId="18"/>
    <cellStyle name="Percen - Style2" xfId="19"/>
    <cellStyle name="Percent" xfId="20" builtinId="5"/>
    <cellStyle name="Percent(0)" xfId="21"/>
    <cellStyle name="Shade" xfId="22"/>
    <cellStyle name="Special" xfId="23"/>
    <cellStyle name="Total" xfId="24" builtinId="25" customBuiltin="1"/>
    <cellStyle name="Total2 - Style2" xfId="25"/>
    <cellStyle name="Underl - Style4" xfId="26"/>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ustomXml" Target="../customXml/item4.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ustomXml" Target="../customXml/item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112059</xdr:colOff>
      <xdr:row>46</xdr:row>
      <xdr:rowOff>57150</xdr:rowOff>
    </xdr:from>
    <xdr:to>
      <xdr:col>9</xdr:col>
      <xdr:colOff>481853</xdr:colOff>
      <xdr:row>54</xdr:row>
      <xdr:rowOff>85725</xdr:rowOff>
    </xdr:to>
    <xdr:sp macro="" textlink="">
      <xdr:nvSpPr>
        <xdr:cNvPr id="2049" name="Text 12"/>
        <xdr:cNvSpPr txBox="1">
          <a:spLocks noChangeArrowheads="1"/>
        </xdr:cNvSpPr>
      </xdr:nvSpPr>
      <xdr:spPr bwMode="auto">
        <a:xfrm>
          <a:off x="112059" y="7067550"/>
          <a:ext cx="6808694" cy="1247775"/>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100" b="0" i="0" baseline="0">
              <a:latin typeface="+mn-lt"/>
              <a:ea typeface="+mn-ea"/>
              <a:cs typeface="+mn-cs"/>
            </a:rPr>
            <a:t>In 1981, the Company built and placed in service the Malin-Midpoint transmission line. The Company was eligible for investment tax credits and accelerated tax depreciation associated with this investment. The Company entered into a safe harbor lease transaction to transfer these tax benefits to an unrelated third party. As ordered in Docket UE-050684, the Company has treated this transaction as a sale of part of the benefits associated with the property and is amortizing the cash receipts over the life of the assets. The gain is being amortized over 30 years (composite book life of the plant) with a rate base deduction for the unamortized balance.  In 1988, the substation was sold to Amoco and therefore the only amortization remaining is on the transmission line which is reflected in this restating adjustment.</a:t>
          </a:r>
          <a:endParaRPr 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SB1_GROUPS.PSB.OR.PPW/Tax/Income/Compliance/Regulated/ELECTRIC/Tax%20Returns/2003%20Return/2003_Sch18%20Avoided%20Co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Tax\Income%20Tax\Provisions\fye%203.02\3rd%20Qtr%2002\Electric\M-1\Tax_Deple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CCTNG\GENERAL\Regulatory%20Accounting\JAN%20LEWIS\Profit%20center%20JV%20changes%20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CCTNG\GENERAL\JAN%20LEWIS\DSM\DSM%20-%20OR\SBC2001%20updated%20July%20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12594\Local%20Settings\My%20Documents\PacifiCorp\Regulation\summary%20s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p12911\My%20Documents\Work\Excel%20for%20Pauli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SB1_GROUPS.PSB.OR.PPW/SLREG1/ARCHIVE/1999/Semi%20Dec%201999/Models%20(Ram%20&amp;%20Jam)/Copy%20of%20Models%20as%20Filed/Utah%20RAM%20Dec%2019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SB1_GROUPS.PSB.OR.PPW/Groups/SLREG1/ARCHIVE/2003/Semi%20Sept%202003/Models/WYOMING%20MODELS/JAM%20Sept%202003%20All%20Methods%20W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SB1_GROUPS.PSB.OR.PPW/REGULATN/ER/0306%20Idaho%20GRC/FY%2006%20Models/RAM%20FY06%20ID%20MS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dx2\groups\Joanne\SAP\RC_CCvlooku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MFechner\Files\FILES\AMORT\ACCT9918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WINDOWS\TEMP\RECOV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voided Cost Sch M Summary"/>
      <sheetName val="Proj Type Data Table"/>
      <sheetName val="CWIP Exclusions for Avoided"/>
      <sheetName val="Consolidated"/>
    </sheetNames>
    <sheetDataSet>
      <sheetData sheetId="0"/>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ummary"/>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ETO DOWNLOAD FERC"/>
      <sheetName val="186000 DOWNLOAD FERC"/>
      <sheetName val="Buyout download FERC"/>
      <sheetName val="ENVIRONMENTAL DOWNLOAD FERC"/>
      <sheetName val="RETAIL ACCESS DOWNLOAD FERC"/>
      <sheetName val="Sheet1"/>
      <sheetName val="Add'l PC Changes"/>
      <sheetName val="PC Chgs Template 3"/>
      <sheetName val="PC Chgs Template 2"/>
      <sheetName val="PC Changes Template"/>
      <sheetName val="Reg Asset Default Chgs Rev"/>
      <sheetName val="Reg Asset Default Changes"/>
      <sheetName val="PC Table updated May 2003"/>
      <sheetName val="Sheet3"/>
      <sheetName val="PC JV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Cover"/>
      <sheetName val=" mthly bal acct - adjusted Nov"/>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T JARS"/>
      <sheetName val="M-1 JARS"/>
      <sheetName val="JE spt "/>
      <sheetName val="DT YTD"/>
      <sheetName val="M-1 YTD"/>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PW COA"/>
    </sheetNames>
    <sheetDataSet>
      <sheetData sheetId="0" refreshError="1">
        <row r="1">
          <cell r="A1">
            <v>100500</v>
          </cell>
          <cell r="B1" t="str">
            <v>MRPS Disbursement Account</v>
          </cell>
          <cell r="C1">
            <v>0</v>
          </cell>
        </row>
        <row r="2">
          <cell r="A2">
            <v>100700</v>
          </cell>
          <cell r="B2" t="str">
            <v>M1 Mellon Disbursement Account</v>
          </cell>
          <cell r="C2">
            <v>0</v>
          </cell>
        </row>
        <row r="3">
          <cell r="A3">
            <v>101000</v>
          </cell>
          <cell r="B3" t="str">
            <v>Main Concentration</v>
          </cell>
          <cell r="C3">
            <v>81306216.859999999</v>
          </cell>
        </row>
        <row r="4">
          <cell r="A4">
            <v>101003</v>
          </cell>
          <cell r="B4" t="str">
            <v>Main Concent-Wires/ACH In Clearing Acct</v>
          </cell>
          <cell r="C4">
            <v>49546.41</v>
          </cell>
        </row>
        <row r="5">
          <cell r="A5">
            <v>101004</v>
          </cell>
          <cell r="B5" t="str">
            <v>Main Concent-Wires/ACH Out Clearing Acct</v>
          </cell>
          <cell r="C5">
            <v>-78156829.700000003</v>
          </cell>
        </row>
        <row r="6">
          <cell r="A6">
            <v>101103</v>
          </cell>
          <cell r="B6" t="str">
            <v>Mn Conc WICR-Wires/ACH In Clr</v>
          </cell>
          <cell r="C6">
            <v>24716117.800000001</v>
          </cell>
        </row>
        <row r="7">
          <cell r="A7">
            <v>101200</v>
          </cell>
          <cell r="B7" t="str">
            <v>Main Concentration RETAIL</v>
          </cell>
          <cell r="C7">
            <v>261786.51</v>
          </cell>
        </row>
        <row r="8">
          <cell r="A8">
            <v>101203</v>
          </cell>
          <cell r="B8" t="str">
            <v>Mn Conc RETL-Wires/ACH In Clr</v>
          </cell>
          <cell r="C8">
            <v>656461.9</v>
          </cell>
        </row>
        <row r="9">
          <cell r="A9">
            <v>102000</v>
          </cell>
          <cell r="B9" t="str">
            <v>Main Check Disbursements</v>
          </cell>
          <cell r="C9">
            <v>-9293598.5099999998</v>
          </cell>
        </row>
        <row r="10">
          <cell r="A10">
            <v>102001</v>
          </cell>
          <cell r="B10" t="str">
            <v>Main Check Disb-Check Clearing Acct</v>
          </cell>
          <cell r="C10">
            <v>-33775396.229999997</v>
          </cell>
        </row>
        <row r="11">
          <cell r="A11">
            <v>102003</v>
          </cell>
          <cell r="B11" t="str">
            <v>Main Check Disb-Wires/ACH In Clear Acct</v>
          </cell>
          <cell r="C11">
            <v>3637756.23</v>
          </cell>
        </row>
        <row r="12">
          <cell r="A12">
            <v>102050</v>
          </cell>
          <cell r="B12" t="str">
            <v>EW Cash Payroll - Non Recon.</v>
          </cell>
          <cell r="C12">
            <v>669417.66</v>
          </cell>
        </row>
        <row r="13">
          <cell r="A13">
            <v>102200</v>
          </cell>
          <cell r="B13" t="str">
            <v>Property Department Right-of-Way</v>
          </cell>
          <cell r="C13">
            <v>-11600.75</v>
          </cell>
        </row>
        <row r="14">
          <cell r="A14">
            <v>102201</v>
          </cell>
          <cell r="B14" t="str">
            <v>Property Dept - Check Clearing</v>
          </cell>
          <cell r="C14">
            <v>-50233.38</v>
          </cell>
        </row>
        <row r="15">
          <cell r="A15">
            <v>103000</v>
          </cell>
          <cell r="B15" t="str">
            <v>Payroll Account</v>
          </cell>
          <cell r="C15">
            <v>-1447283.16</v>
          </cell>
        </row>
        <row r="16">
          <cell r="A16">
            <v>103001</v>
          </cell>
          <cell r="B16" t="str">
            <v>Payroll - Check Clearing Acct</v>
          </cell>
          <cell r="C16">
            <v>-613695.88</v>
          </cell>
        </row>
        <row r="17">
          <cell r="A17">
            <v>103003</v>
          </cell>
          <cell r="B17" t="str">
            <v>Payroll - Wires/ACH In Clearing Acct</v>
          </cell>
          <cell r="C17">
            <v>11244352</v>
          </cell>
        </row>
        <row r="18">
          <cell r="A18">
            <v>103004</v>
          </cell>
          <cell r="B18" t="str">
            <v>Payroll - Wires/ACH Out Clearing Acct</v>
          </cell>
          <cell r="C18">
            <v>-9351119.5299999993</v>
          </cell>
        </row>
        <row r="19">
          <cell r="A19">
            <v>103050</v>
          </cell>
          <cell r="B19" t="str">
            <v>EW Cash Supplemental Unemployment - Non Recon.</v>
          </cell>
          <cell r="C19">
            <v>12529.69</v>
          </cell>
        </row>
        <row r="20">
          <cell r="A20">
            <v>104050</v>
          </cell>
          <cell r="B20" t="str">
            <v>EW Cash Accounts Payable - Non Recon.</v>
          </cell>
          <cell r="C20">
            <v>1991849.2</v>
          </cell>
        </row>
        <row r="21">
          <cell r="A21">
            <v>105000</v>
          </cell>
          <cell r="B21" t="str">
            <v>Main Depository</v>
          </cell>
          <cell r="C21">
            <v>22802771.690000001</v>
          </cell>
        </row>
        <row r="22">
          <cell r="A22">
            <v>105002</v>
          </cell>
          <cell r="B22" t="str">
            <v>Main Depository-Deposit Clearing Acct</v>
          </cell>
          <cell r="C22">
            <v>4246370.3099999996</v>
          </cell>
        </row>
        <row r="23">
          <cell r="A23">
            <v>105007</v>
          </cell>
          <cell r="B23" t="str">
            <v>Main Depository-Returned Items Clear Acct</v>
          </cell>
          <cell r="C23">
            <v>0</v>
          </cell>
        </row>
        <row r="24">
          <cell r="A24">
            <v>106900</v>
          </cell>
          <cell r="B24" t="str">
            <v>PPW Direct Debit Receipts Clearing Account</v>
          </cell>
          <cell r="C24">
            <v>214309.71</v>
          </cell>
        </row>
        <row r="25">
          <cell r="A25">
            <v>106903</v>
          </cell>
          <cell r="B25" t="str">
            <v>PPW Direct Debit Wires/ACH In Clearing Account</v>
          </cell>
          <cell r="C25">
            <v>-342.08</v>
          </cell>
        </row>
        <row r="26">
          <cell r="A26">
            <v>107050</v>
          </cell>
          <cell r="B26" t="str">
            <v>EW Payroll Control - Non Recon.</v>
          </cell>
          <cell r="C26">
            <v>9089.6200000000008</v>
          </cell>
        </row>
        <row r="27">
          <cell r="A27">
            <v>108300</v>
          </cell>
          <cell r="B27" t="str">
            <v>Centr Oper Trst  - Pass Thru Acct</v>
          </cell>
          <cell r="C27">
            <v>7748.08</v>
          </cell>
        </row>
        <row r="28">
          <cell r="A28">
            <v>108303</v>
          </cell>
          <cell r="B28" t="str">
            <v>Centr Oper Trst - Wires/ACH In Clr</v>
          </cell>
          <cell r="C28">
            <v>14520.7</v>
          </cell>
        </row>
        <row r="29">
          <cell r="A29">
            <v>108304</v>
          </cell>
          <cell r="B29" t="str">
            <v>Centr Oper Trst - Wires/ACH Out Clr</v>
          </cell>
          <cell r="C29">
            <v>-22263.78</v>
          </cell>
        </row>
        <row r="30">
          <cell r="A30">
            <v>108500</v>
          </cell>
          <cell r="B30" t="str">
            <v>Deposit and CP Pass Thru Account</v>
          </cell>
          <cell r="C30">
            <v>117634.87</v>
          </cell>
        </row>
        <row r="31">
          <cell r="A31">
            <v>108503</v>
          </cell>
          <cell r="B31" t="str">
            <v>Deposit and CP-Wires/ACH In Clr</v>
          </cell>
          <cell r="C31">
            <v>0</v>
          </cell>
        </row>
        <row r="32">
          <cell r="A32">
            <v>109000</v>
          </cell>
          <cell r="B32" t="str">
            <v>EDI Receipts &amp; Disbursement</v>
          </cell>
          <cell r="C32">
            <v>2508520.4500000002</v>
          </cell>
        </row>
        <row r="33">
          <cell r="A33">
            <v>109003</v>
          </cell>
          <cell r="B33" t="str">
            <v>EDI Recpts/Disb-Wires/ACH In Clr</v>
          </cell>
          <cell r="C33">
            <v>352.79</v>
          </cell>
        </row>
        <row r="34">
          <cell r="A34">
            <v>109009</v>
          </cell>
          <cell r="B34" t="str">
            <v>EDI Recpts/Disb-ZBA Out Clear Acct</v>
          </cell>
          <cell r="C34">
            <v>-561089.67000000004</v>
          </cell>
        </row>
        <row r="35">
          <cell r="A35">
            <v>109100</v>
          </cell>
          <cell r="B35" t="str">
            <v>Pacificorp Internet Receipts Account</v>
          </cell>
          <cell r="C35">
            <v>220019.83</v>
          </cell>
        </row>
        <row r="36">
          <cell r="A36">
            <v>109103</v>
          </cell>
          <cell r="B36" t="str">
            <v>Pacificorp Internet wires/ACH in Clearing Account</v>
          </cell>
          <cell r="C36">
            <v>153202.41</v>
          </cell>
        </row>
        <row r="37">
          <cell r="A37">
            <v>110100</v>
          </cell>
          <cell r="B37" t="str">
            <v>APS Returned Items</v>
          </cell>
          <cell r="C37">
            <v>-14817.37</v>
          </cell>
        </row>
        <row r="38">
          <cell r="A38">
            <v>110103</v>
          </cell>
          <cell r="B38" t="str">
            <v>APS Return Items-Wire/ACH In Clr</v>
          </cell>
          <cell r="C38">
            <v>0</v>
          </cell>
        </row>
        <row r="39">
          <cell r="A39">
            <v>111000</v>
          </cell>
          <cell r="B39" t="str">
            <v>Custodial Account - N. Umpqua Implementation Fund</v>
          </cell>
          <cell r="C39">
            <v>798891.96</v>
          </cell>
        </row>
        <row r="40">
          <cell r="A40">
            <v>111003</v>
          </cell>
          <cell r="B40" t="str">
            <v>Custodial Account - Wires/ACH In Clearing Acct</v>
          </cell>
          <cell r="C40">
            <v>3994870.25</v>
          </cell>
        </row>
        <row r="41">
          <cell r="A41">
            <v>111004</v>
          </cell>
          <cell r="B41" t="str">
            <v>Custodial Account-Wires/ACH Out Clearing Acct</v>
          </cell>
          <cell r="C41">
            <v>-3994870.25</v>
          </cell>
        </row>
        <row r="42">
          <cell r="A42">
            <v>111200</v>
          </cell>
          <cell r="B42" t="str">
            <v>Custodial Account - N. Umpqua Tributary Enhancemen</v>
          </cell>
          <cell r="C42">
            <v>2078174.27</v>
          </cell>
        </row>
        <row r="43">
          <cell r="A43">
            <v>111203</v>
          </cell>
          <cell r="B43" t="str">
            <v>Custodial Account - Wires/ACH In Clearing Acct</v>
          </cell>
          <cell r="C43">
            <v>17241.810000000001</v>
          </cell>
        </row>
        <row r="44">
          <cell r="A44">
            <v>112000</v>
          </cell>
          <cell r="B44" t="str">
            <v>Interest Special Deposits</v>
          </cell>
          <cell r="C44">
            <v>29999.98</v>
          </cell>
        </row>
        <row r="45">
          <cell r="A45">
            <v>112995</v>
          </cell>
          <cell r="B45" t="str">
            <v>Cash-Negative Cash Reclass</v>
          </cell>
          <cell r="C45">
            <v>0</v>
          </cell>
        </row>
        <row r="46">
          <cell r="A46">
            <v>112999</v>
          </cell>
          <cell r="B46" t="str">
            <v>Cash-Bank Detail Clearing Account</v>
          </cell>
          <cell r="C46">
            <v>11473660.91</v>
          </cell>
        </row>
        <row r="47">
          <cell r="A47">
            <v>113000</v>
          </cell>
          <cell r="B47" t="str">
            <v>Petty Cash</v>
          </cell>
          <cell r="C47">
            <v>6570</v>
          </cell>
        </row>
        <row r="48">
          <cell r="A48">
            <v>114000</v>
          </cell>
          <cell r="B48" t="str">
            <v>Working Funds</v>
          </cell>
          <cell r="C48">
            <v>195095.61</v>
          </cell>
        </row>
        <row r="49">
          <cell r="A49">
            <v>115000</v>
          </cell>
          <cell r="B49" t="str">
            <v>Customer Accounts Receivable - Elect</v>
          </cell>
          <cell r="C49">
            <v>190716035.90000001</v>
          </cell>
        </row>
        <row r="50">
          <cell r="A50">
            <v>115025</v>
          </cell>
          <cell r="B50" t="str">
            <v>Customer Accounts Receivable - Pending</v>
          </cell>
          <cell r="C50">
            <v>-6838489.3099999996</v>
          </cell>
        </row>
        <row r="51">
          <cell r="A51">
            <v>115050</v>
          </cell>
          <cell r="B51" t="str">
            <v>Customer Service Deposits Receivable</v>
          </cell>
          <cell r="C51">
            <v>742116.37</v>
          </cell>
        </row>
        <row r="52">
          <cell r="A52">
            <v>115100</v>
          </cell>
          <cell r="B52" t="str">
            <v>Cust Accts Rec-Water,Sewer,Garbage</v>
          </cell>
          <cell r="C52">
            <v>624736.16</v>
          </cell>
        </row>
        <row r="53">
          <cell r="A53">
            <v>115174</v>
          </cell>
          <cell r="B53" t="str">
            <v>Cash Overs &amp; Shorts</v>
          </cell>
          <cell r="C53">
            <v>-34748.410000000003</v>
          </cell>
        </row>
        <row r="54">
          <cell r="A54">
            <v>115175</v>
          </cell>
          <cell r="B54" t="str">
            <v>Unidentified Cash</v>
          </cell>
          <cell r="C54">
            <v>-149720.91</v>
          </cell>
        </row>
        <row r="55">
          <cell r="A55">
            <v>115176</v>
          </cell>
          <cell r="B55" t="str">
            <v>CSS Unidentified Wires</v>
          </cell>
          <cell r="C55">
            <v>-324373.49</v>
          </cell>
        </row>
        <row r="56">
          <cell r="A56">
            <v>115225</v>
          </cell>
          <cell r="B56" t="str">
            <v>Accts Receivable -  Product Sales</v>
          </cell>
          <cell r="C56">
            <v>21598.36</v>
          </cell>
        </row>
        <row r="57">
          <cell r="A57">
            <v>115275</v>
          </cell>
          <cell r="B57" t="str">
            <v>Accounts Receivable - Hassle Free</v>
          </cell>
          <cell r="C57">
            <v>1059.04</v>
          </cell>
        </row>
        <row r="58">
          <cell r="A58">
            <v>115400</v>
          </cell>
          <cell r="B58" t="str">
            <v>BPA Balancing Account - All States</v>
          </cell>
          <cell r="C58">
            <v>0</v>
          </cell>
        </row>
        <row r="59">
          <cell r="A59">
            <v>115700</v>
          </cell>
          <cell r="B59" t="str">
            <v>Wholesale Power Sales Rec-Regulated</v>
          </cell>
          <cell r="C59">
            <v>64729654.390000001</v>
          </cell>
        </row>
        <row r="60">
          <cell r="A60">
            <v>115750</v>
          </cell>
          <cell r="B60" t="str">
            <v>A/R - WICR/RIS Offset</v>
          </cell>
          <cell r="C60">
            <v>24231617.780000001</v>
          </cell>
        </row>
        <row r="61">
          <cell r="A61">
            <v>115999</v>
          </cell>
          <cell r="B61" t="str">
            <v>Net Pwr Cost Receivable Estimate</v>
          </cell>
          <cell r="C61">
            <v>0</v>
          </cell>
        </row>
        <row r="62">
          <cell r="A62">
            <v>116000</v>
          </cell>
          <cell r="B62" t="str">
            <v>Intercompany A/R - Current</v>
          </cell>
          <cell r="C62">
            <v>2026749.07</v>
          </cell>
        </row>
        <row r="63">
          <cell r="A63">
            <v>116010</v>
          </cell>
          <cell r="B63" t="str">
            <v>Interco A/R-PMI</v>
          </cell>
          <cell r="C63">
            <v>-2225.35</v>
          </cell>
        </row>
        <row r="64">
          <cell r="A64">
            <v>116015</v>
          </cell>
          <cell r="B64" t="str">
            <v>Interco A/R-PacifiCorp Electric</v>
          </cell>
          <cell r="C64">
            <v>0</v>
          </cell>
        </row>
        <row r="65">
          <cell r="A65">
            <v>116020</v>
          </cell>
          <cell r="B65" t="str">
            <v>A/R-PacifiCorp Foundation</v>
          </cell>
          <cell r="C65">
            <v>0</v>
          </cell>
        </row>
        <row r="66">
          <cell r="A66">
            <v>116050</v>
          </cell>
          <cell r="B66" t="str">
            <v>Intercompany Notes Receivable-Current</v>
          </cell>
          <cell r="C66">
            <v>963017.25</v>
          </cell>
        </row>
        <row r="67">
          <cell r="A67">
            <v>116120</v>
          </cell>
          <cell r="B67" t="str">
            <v>Interco A/R-ScottishPower</v>
          </cell>
          <cell r="C67">
            <v>267708.82</v>
          </cell>
        </row>
        <row r="68">
          <cell r="A68">
            <v>116300</v>
          </cell>
          <cell r="B68" t="str">
            <v>Intercompany Interest</v>
          </cell>
          <cell r="C68">
            <v>311.76</v>
          </cell>
        </row>
        <row r="69">
          <cell r="A69">
            <v>116410</v>
          </cell>
          <cell r="B69" t="str">
            <v>Accounts Receivable - Employees</v>
          </cell>
          <cell r="C69">
            <v>-49940</v>
          </cell>
        </row>
        <row r="70">
          <cell r="A70">
            <v>116411</v>
          </cell>
          <cell r="B70" t="str">
            <v>A/R - Employees Non Reconciliation</v>
          </cell>
          <cell r="C70">
            <v>-1290.67</v>
          </cell>
        </row>
        <row r="71">
          <cell r="A71">
            <v>116415</v>
          </cell>
          <cell r="B71" t="str">
            <v>Employee Advances</v>
          </cell>
          <cell r="C71">
            <v>500</v>
          </cell>
        </row>
        <row r="72">
          <cell r="A72">
            <v>116419</v>
          </cell>
          <cell r="B72" t="str">
            <v>Employee Advances - Reconciliation</v>
          </cell>
          <cell r="C72">
            <v>30834</v>
          </cell>
        </row>
        <row r="73">
          <cell r="A73">
            <v>116429</v>
          </cell>
          <cell r="B73" t="str">
            <v>Employee Loans-Reconciliation Account</v>
          </cell>
          <cell r="C73">
            <v>198962.33</v>
          </cell>
        </row>
        <row r="74">
          <cell r="A74">
            <v>116430</v>
          </cell>
          <cell r="B74" t="str">
            <v>Interest / Dividend Receivable</v>
          </cell>
          <cell r="C74">
            <v>2587.58</v>
          </cell>
        </row>
        <row r="75">
          <cell r="A75">
            <v>116432</v>
          </cell>
          <cell r="B75" t="str">
            <v>Int/Div Rec-Lincoln Co Const Fund</v>
          </cell>
          <cell r="C75">
            <v>1640.86</v>
          </cell>
        </row>
        <row r="76">
          <cell r="A76">
            <v>116436</v>
          </cell>
          <cell r="B76" t="str">
            <v>Interest Rec-Dividend Account</v>
          </cell>
          <cell r="C76">
            <v>0</v>
          </cell>
        </row>
        <row r="77">
          <cell r="A77">
            <v>116440</v>
          </cell>
          <cell r="B77" t="str">
            <v>Accounts Receivable - Sales Tax Recoverable</v>
          </cell>
          <cell r="C77">
            <v>0</v>
          </cell>
        </row>
        <row r="78">
          <cell r="A78">
            <v>116448</v>
          </cell>
          <cell r="B78" t="str">
            <v>Interest Refund Rec - PCRB</v>
          </cell>
          <cell r="C78">
            <v>9422</v>
          </cell>
        </row>
        <row r="79">
          <cell r="A79">
            <v>116449</v>
          </cell>
          <cell r="B79" t="str">
            <v>Interest / Dividend Receivable-Money Market Fund</v>
          </cell>
          <cell r="C79">
            <v>72366.7</v>
          </cell>
        </row>
        <row r="80">
          <cell r="A80">
            <v>116455</v>
          </cell>
          <cell r="B80" t="str">
            <v>CSS Rent Receivable</v>
          </cell>
          <cell r="C80">
            <v>105155.58</v>
          </cell>
        </row>
        <row r="81">
          <cell r="A81">
            <v>116459</v>
          </cell>
          <cell r="B81" t="str">
            <v>Rent Receivable - Reconciliation</v>
          </cell>
          <cell r="C81">
            <v>101518.09</v>
          </cell>
        </row>
        <row r="82">
          <cell r="A82">
            <v>116460</v>
          </cell>
          <cell r="B82" t="str">
            <v>Joint Use Receivable Reconciliation</v>
          </cell>
          <cell r="C82">
            <v>12119729.720000001</v>
          </cell>
        </row>
        <row r="83">
          <cell r="A83">
            <v>116500</v>
          </cell>
          <cell r="B83" t="str">
            <v>Joint Owner Receivables-Non-Rec</v>
          </cell>
          <cell r="C83">
            <v>1547647.55</v>
          </cell>
        </row>
        <row r="84">
          <cell r="A84">
            <v>116600</v>
          </cell>
          <cell r="B84" t="str">
            <v>Joint Ownership - Reconciliation Account</v>
          </cell>
          <cell r="C84">
            <v>-215770.95</v>
          </cell>
        </row>
        <row r="85">
          <cell r="A85">
            <v>116850</v>
          </cell>
          <cell r="B85" t="str">
            <v>Accounts Receivable - Other</v>
          </cell>
          <cell r="C85">
            <v>266447.84000000003</v>
          </cell>
        </row>
        <row r="86">
          <cell r="A86">
            <v>116851</v>
          </cell>
          <cell r="B86" t="str">
            <v>CSS OAR Billings</v>
          </cell>
          <cell r="C86">
            <v>5597186.0700000003</v>
          </cell>
        </row>
        <row r="87">
          <cell r="A87">
            <v>116852</v>
          </cell>
          <cell r="B87" t="str">
            <v>CSS OAR Billing - Work Orders In Progress</v>
          </cell>
          <cell r="C87">
            <v>-1736866.96</v>
          </cell>
        </row>
        <row r="88">
          <cell r="A88">
            <v>116900</v>
          </cell>
          <cell r="B88" t="str">
            <v>Other Receivables - Reconciliation</v>
          </cell>
          <cell r="C88">
            <v>3517498.85</v>
          </cell>
        </row>
        <row r="89">
          <cell r="A89">
            <v>118100</v>
          </cell>
          <cell r="B89" t="str">
            <v>Provision for Doubtful Debts - Electricity</v>
          </cell>
          <cell r="C89">
            <v>-11972100.85</v>
          </cell>
        </row>
        <row r="90">
          <cell r="A90">
            <v>118150</v>
          </cell>
          <cell r="B90" t="str">
            <v>Provision for Doubtful Debts - Other</v>
          </cell>
          <cell r="C90">
            <v>-1039663.03</v>
          </cell>
        </row>
        <row r="91">
          <cell r="A91">
            <v>118155</v>
          </cell>
          <cell r="B91" t="str">
            <v>Bad Debt Reserve Joint Use</v>
          </cell>
          <cell r="C91">
            <v>-13655009.25</v>
          </cell>
        </row>
        <row r="92">
          <cell r="A92">
            <v>118160</v>
          </cell>
          <cell r="B92" t="str">
            <v>Provision for Doubtful Debts - WICR</v>
          </cell>
          <cell r="C92">
            <v>-14312862</v>
          </cell>
        </row>
        <row r="93">
          <cell r="A93">
            <v>118165</v>
          </cell>
          <cell r="B93" t="str">
            <v>Provision for Doubtful Debts - Generation</v>
          </cell>
          <cell r="C93">
            <v>-975000</v>
          </cell>
        </row>
        <row r="94">
          <cell r="A94">
            <v>119000</v>
          </cell>
          <cell r="B94" t="str">
            <v>Accrual - Unbilled Revenue</v>
          </cell>
          <cell r="C94">
            <v>139879000</v>
          </cell>
        </row>
        <row r="95">
          <cell r="A95">
            <v>119460</v>
          </cell>
          <cell r="B95" t="str">
            <v>Accrual - Unbilled Joint Use Revenue</v>
          </cell>
          <cell r="C95">
            <v>2958714</v>
          </cell>
        </row>
        <row r="96">
          <cell r="A96">
            <v>120000</v>
          </cell>
          <cell r="B96" t="str">
            <v>Materials &amp; Supplies/General Stock</v>
          </cell>
          <cell r="C96">
            <v>96583181.170000002</v>
          </cell>
        </row>
        <row r="97">
          <cell r="A97">
            <v>120001</v>
          </cell>
          <cell r="B97" t="str">
            <v>Other Materials &amp; Supplies/General Stock</v>
          </cell>
          <cell r="C97">
            <v>2463621.1</v>
          </cell>
        </row>
        <row r="98">
          <cell r="A98">
            <v>120005</v>
          </cell>
          <cell r="B98" t="str">
            <v>JV Cutback-M&amp;S Inventory</v>
          </cell>
          <cell r="C98">
            <v>1431515.45</v>
          </cell>
        </row>
        <row r="99">
          <cell r="A99">
            <v>120150</v>
          </cell>
          <cell r="B99" t="str">
            <v>Coal Inventory-Carbon</v>
          </cell>
          <cell r="C99">
            <v>481950.7</v>
          </cell>
        </row>
        <row r="100">
          <cell r="A100">
            <v>120151</v>
          </cell>
          <cell r="B100" t="str">
            <v>Coal Inventory-Naughton</v>
          </cell>
          <cell r="C100">
            <v>4482917.17</v>
          </cell>
        </row>
        <row r="101">
          <cell r="A101">
            <v>120152</v>
          </cell>
          <cell r="B101" t="str">
            <v>Coal Inventory-Huntington</v>
          </cell>
          <cell r="C101">
            <v>8040233.8499999996</v>
          </cell>
        </row>
        <row r="102">
          <cell r="A102">
            <v>120153</v>
          </cell>
          <cell r="B102" t="str">
            <v>Coal Inventory-Hunter</v>
          </cell>
          <cell r="C102">
            <v>11539358.880000001</v>
          </cell>
        </row>
        <row r="103">
          <cell r="A103">
            <v>120154</v>
          </cell>
          <cell r="B103" t="str">
            <v>Coal Inventory-DJ Long-Term Storage</v>
          </cell>
          <cell r="C103">
            <v>1013823.68</v>
          </cell>
        </row>
        <row r="104">
          <cell r="A104">
            <v>120155</v>
          </cell>
          <cell r="B104" t="str">
            <v>Coal Inventory-DJ Ready Pile</v>
          </cell>
          <cell r="C104">
            <v>2043712.16</v>
          </cell>
        </row>
        <row r="105">
          <cell r="A105">
            <v>120156</v>
          </cell>
          <cell r="B105" t="str">
            <v>Coal Inventory-Jim Bridger</v>
          </cell>
          <cell r="C105">
            <v>9843935.75</v>
          </cell>
        </row>
        <row r="106">
          <cell r="A106">
            <v>120159</v>
          </cell>
          <cell r="B106" t="str">
            <v>Coal Inventory-Wyodak</v>
          </cell>
          <cell r="C106">
            <v>-105682.66</v>
          </cell>
        </row>
        <row r="107">
          <cell r="A107">
            <v>120161</v>
          </cell>
          <cell r="B107" t="str">
            <v>Coal Inventory-Cholla</v>
          </cell>
          <cell r="C107">
            <v>6089021.3700000001</v>
          </cell>
        </row>
        <row r="108">
          <cell r="A108">
            <v>120162</v>
          </cell>
          <cell r="B108" t="str">
            <v>Coal Inventory-Colstrip</v>
          </cell>
          <cell r="C108">
            <v>343870.83</v>
          </cell>
        </row>
        <row r="109">
          <cell r="A109">
            <v>120163</v>
          </cell>
          <cell r="B109" t="str">
            <v>Coal Inventory-Craig</v>
          </cell>
          <cell r="C109">
            <v>896345.78</v>
          </cell>
        </row>
        <row r="110">
          <cell r="A110">
            <v>120164</v>
          </cell>
          <cell r="B110" t="str">
            <v>Coal Inventory-Hayden</v>
          </cell>
          <cell r="C110">
            <v>781481.45</v>
          </cell>
        </row>
        <row r="111">
          <cell r="A111">
            <v>120169</v>
          </cell>
          <cell r="B111" t="str">
            <v>Coal Inventory-Savage Coal Term</v>
          </cell>
          <cell r="C111">
            <v>499734.78</v>
          </cell>
        </row>
        <row r="112">
          <cell r="A112">
            <v>120201</v>
          </cell>
          <cell r="B112" t="str">
            <v>Delivered Coal Inventory</v>
          </cell>
          <cell r="C112">
            <v>2730886.37</v>
          </cell>
        </row>
        <row r="113">
          <cell r="A113">
            <v>120211</v>
          </cell>
          <cell r="B113" t="str">
            <v>Natural Gas Inventory-Gadsby</v>
          </cell>
          <cell r="C113">
            <v>14468.43</v>
          </cell>
        </row>
        <row r="114">
          <cell r="A114">
            <v>120212</v>
          </cell>
          <cell r="B114" t="str">
            <v>Natural Gas Inventory-Naughton</v>
          </cell>
          <cell r="C114">
            <v>-37791.97</v>
          </cell>
        </row>
        <row r="115">
          <cell r="A115">
            <v>120213</v>
          </cell>
          <cell r="B115" t="str">
            <v>Natural Gas Inventory-Hermiston</v>
          </cell>
          <cell r="C115">
            <v>44959.72</v>
          </cell>
        </row>
        <row r="116">
          <cell r="A116">
            <v>120216</v>
          </cell>
          <cell r="B116" t="str">
            <v>Natural Gas Inventory-Little Mountain</v>
          </cell>
          <cell r="C116">
            <v>37639.160000000003</v>
          </cell>
        </row>
        <row r="117">
          <cell r="A117">
            <v>120217</v>
          </cell>
          <cell r="B117" t="str">
            <v>Natural Gas Inventory-West Valley</v>
          </cell>
          <cell r="C117">
            <v>-61234.54</v>
          </cell>
        </row>
        <row r="118">
          <cell r="A118">
            <v>120220</v>
          </cell>
          <cell r="B118" t="str">
            <v>Oil Inventory - Black Hills Power &amp; Light</v>
          </cell>
          <cell r="C118">
            <v>247802.5</v>
          </cell>
        </row>
        <row r="119">
          <cell r="A119">
            <v>120295</v>
          </cell>
          <cell r="B119" t="str">
            <v>Start-Up Fuel Inventory - Oil</v>
          </cell>
          <cell r="C119">
            <v>1121873.54</v>
          </cell>
        </row>
        <row r="120">
          <cell r="A120">
            <v>120296</v>
          </cell>
          <cell r="B120" t="str">
            <v>JV Cutback-Fuel Inventory</v>
          </cell>
          <cell r="C120">
            <v>-38663.17</v>
          </cell>
        </row>
        <row r="121">
          <cell r="A121">
            <v>120310</v>
          </cell>
          <cell r="B121" t="str">
            <v>Oil Inventory-Colstrip</v>
          </cell>
          <cell r="C121">
            <v>48166.95</v>
          </cell>
        </row>
        <row r="122">
          <cell r="A122">
            <v>120311</v>
          </cell>
          <cell r="B122" t="str">
            <v>Oil Inventory-Craig</v>
          </cell>
          <cell r="C122">
            <v>30732.43</v>
          </cell>
        </row>
        <row r="123">
          <cell r="A123">
            <v>120312</v>
          </cell>
          <cell r="B123" t="str">
            <v>Oil Inventory - Hayden</v>
          </cell>
          <cell r="C123">
            <v>17811.599999999999</v>
          </cell>
        </row>
        <row r="124">
          <cell r="A124">
            <v>120930</v>
          </cell>
          <cell r="B124" t="str">
            <v>Inventory Reserve - Power Supply</v>
          </cell>
          <cell r="C124">
            <v>-300985.8</v>
          </cell>
        </row>
        <row r="125">
          <cell r="A125">
            <v>120931</v>
          </cell>
          <cell r="B125" t="str">
            <v>Inventory Reserve - Power Delivery</v>
          </cell>
          <cell r="C125">
            <v>-5263409.51</v>
          </cell>
        </row>
        <row r="126">
          <cell r="A126">
            <v>120950</v>
          </cell>
          <cell r="B126" t="str">
            <v>Consigned Inventory - Credit</v>
          </cell>
          <cell r="C126">
            <v>-1239651.94</v>
          </cell>
        </row>
        <row r="127">
          <cell r="A127">
            <v>128200</v>
          </cell>
          <cell r="B127" t="str">
            <v>Investment - Short Term Securities</v>
          </cell>
          <cell r="C127">
            <v>67868352.540000007</v>
          </cell>
        </row>
        <row r="128">
          <cell r="A128">
            <v>132000</v>
          </cell>
          <cell r="B128" t="str">
            <v>Prepayments - Insurance</v>
          </cell>
          <cell r="C128">
            <v>32707.67</v>
          </cell>
        </row>
        <row r="129">
          <cell r="A129">
            <v>132001</v>
          </cell>
          <cell r="B129" t="str">
            <v>Prepaid Ins-Special Coverages</v>
          </cell>
          <cell r="C129">
            <v>6615</v>
          </cell>
        </row>
        <row r="130">
          <cell r="A130">
            <v>132002</v>
          </cell>
          <cell r="B130" t="str">
            <v>Prepaid Ins-Burglary &amp; Robbery</v>
          </cell>
          <cell r="C130">
            <v>60629.72</v>
          </cell>
        </row>
        <row r="131">
          <cell r="A131">
            <v>132003</v>
          </cell>
          <cell r="B131" t="str">
            <v>Prepaid Ins-Pension Trust Liability</v>
          </cell>
          <cell r="C131">
            <v>31527.02</v>
          </cell>
        </row>
        <row r="132">
          <cell r="A132">
            <v>132004</v>
          </cell>
          <cell r="B132" t="str">
            <v>Prepaid Ins-Foreign Liability</v>
          </cell>
          <cell r="C132">
            <v>2522.6799999999998</v>
          </cell>
        </row>
        <row r="133">
          <cell r="A133">
            <v>132005</v>
          </cell>
          <cell r="B133" t="str">
            <v>Prepaid Ins-Jim Bridger Operations</v>
          </cell>
          <cell r="C133">
            <v>319571.3</v>
          </cell>
        </row>
        <row r="134">
          <cell r="A134">
            <v>132006</v>
          </cell>
          <cell r="B134" t="str">
            <v>Prepaid Insurance - Broker Fees</v>
          </cell>
          <cell r="C134">
            <v>39854.870000000003</v>
          </cell>
        </row>
        <row r="135">
          <cell r="A135">
            <v>132007</v>
          </cell>
          <cell r="B135" t="str">
            <v>Prepaid Ins-Wyodak Operations</v>
          </cell>
          <cell r="C135">
            <v>112425.88</v>
          </cell>
        </row>
        <row r="136">
          <cell r="A136">
            <v>132008</v>
          </cell>
          <cell r="B136" t="str">
            <v>Prepaid Ins-Publ Liab &amp; Prop Dam</v>
          </cell>
          <cell r="C136">
            <v>907194.75</v>
          </cell>
        </row>
        <row r="137">
          <cell r="A137">
            <v>132009</v>
          </cell>
          <cell r="B137" t="str">
            <v>Prepaid Ins-Joint Venture-Hunter-I</v>
          </cell>
          <cell r="C137">
            <v>88526.28</v>
          </cell>
        </row>
        <row r="138">
          <cell r="A138">
            <v>132010</v>
          </cell>
          <cell r="B138" t="str">
            <v>Prepaid Ins-Joint Venture-Hunter-II</v>
          </cell>
          <cell r="C138">
            <v>52004.84</v>
          </cell>
        </row>
        <row r="139">
          <cell r="A139">
            <v>132012</v>
          </cell>
          <cell r="B139" t="str">
            <v>Prepaid Ins-All Purpose Insurance</v>
          </cell>
          <cell r="C139">
            <v>1451985.84</v>
          </cell>
        </row>
        <row r="140">
          <cell r="A140">
            <v>132013</v>
          </cell>
          <cell r="B140" t="str">
            <v>Prepaid Ins-D&amp;O Liability</v>
          </cell>
          <cell r="C140">
            <v>896465.54</v>
          </cell>
        </row>
        <row r="141">
          <cell r="A141">
            <v>132015</v>
          </cell>
          <cell r="B141" t="str">
            <v>Prepaid Insurance - Foote Creek</v>
          </cell>
          <cell r="C141">
            <v>6365.18</v>
          </cell>
        </row>
        <row r="142">
          <cell r="A142">
            <v>132101</v>
          </cell>
          <cell r="B142" t="str">
            <v>OR-Prepaid Property Tax</v>
          </cell>
          <cell r="C142">
            <v>5518160.0499999998</v>
          </cell>
        </row>
        <row r="143">
          <cell r="A143">
            <v>132102</v>
          </cell>
          <cell r="B143" t="str">
            <v>CA -  Prepaid Property Tax</v>
          </cell>
          <cell r="C143">
            <v>539961.17000000004</v>
          </cell>
        </row>
        <row r="144">
          <cell r="A144">
            <v>132303</v>
          </cell>
          <cell r="B144" t="str">
            <v>Prepaid Interest Company-Owned Life Ins.</v>
          </cell>
          <cell r="C144">
            <v>3671816.85</v>
          </cell>
        </row>
        <row r="145">
          <cell r="A145">
            <v>132400</v>
          </cell>
          <cell r="B145" t="str">
            <v>Prepaid Mining Costs</v>
          </cell>
          <cell r="C145">
            <v>1568338.35</v>
          </cell>
        </row>
        <row r="146">
          <cell r="A146">
            <v>132602</v>
          </cell>
          <cell r="B146" t="str">
            <v>Oth Prepay-Medford Enterprise-Rent</v>
          </cell>
          <cell r="C146">
            <v>641</v>
          </cell>
        </row>
        <row r="147">
          <cell r="A147">
            <v>132603</v>
          </cell>
          <cell r="B147" t="str">
            <v>Oth Prepay-Ashton Plant Land</v>
          </cell>
          <cell r="C147">
            <v>14340.94</v>
          </cell>
        </row>
        <row r="148">
          <cell r="A148">
            <v>132606</v>
          </cell>
          <cell r="B148" t="str">
            <v>Other Prepay - Lease Commissions</v>
          </cell>
          <cell r="C148">
            <v>157997.85999999999</v>
          </cell>
        </row>
        <row r="149">
          <cell r="A149">
            <v>132620</v>
          </cell>
          <cell r="B149" t="str">
            <v>Prepayments - Water Rights Lease</v>
          </cell>
          <cell r="C149">
            <v>113967.03999999999</v>
          </cell>
        </row>
        <row r="150">
          <cell r="A150">
            <v>132701</v>
          </cell>
          <cell r="B150" t="str">
            <v>InterCo Prepaid Rent</v>
          </cell>
          <cell r="C150">
            <v>0</v>
          </cell>
        </row>
        <row r="151">
          <cell r="A151">
            <v>132900</v>
          </cell>
          <cell r="B151" t="str">
            <v>Prepayments - Other</v>
          </cell>
          <cell r="C151">
            <v>70209.09</v>
          </cell>
        </row>
        <row r="152">
          <cell r="A152">
            <v>132901</v>
          </cell>
          <cell r="B152" t="str">
            <v>Prep Fees-Oregon Pub Util Commission</v>
          </cell>
          <cell r="C152">
            <v>194608.5</v>
          </cell>
        </row>
        <row r="153">
          <cell r="A153">
            <v>132902</v>
          </cell>
          <cell r="B153" t="str">
            <v>Prep Fees-Wash Util &amp; Transp Commission</v>
          </cell>
          <cell r="C153">
            <v>0</v>
          </cell>
        </row>
        <row r="154">
          <cell r="A154">
            <v>132903</v>
          </cell>
          <cell r="B154" t="str">
            <v>Prep Fees-Utah Public Service Commission</v>
          </cell>
          <cell r="C154">
            <v>974202</v>
          </cell>
        </row>
        <row r="155">
          <cell r="A155">
            <v>132904</v>
          </cell>
          <cell r="B155" t="str">
            <v>Prep Fees-Idaho Pub Util Commission</v>
          </cell>
          <cell r="C155">
            <v>83566.11</v>
          </cell>
        </row>
        <row r="156">
          <cell r="A156">
            <v>132905</v>
          </cell>
          <cell r="B156" t="str">
            <v>Prep Fees-Wyo Public Service Commission</v>
          </cell>
          <cell r="C156">
            <v>-144056.89000000001</v>
          </cell>
        </row>
        <row r="157">
          <cell r="A157">
            <v>132910</v>
          </cell>
          <cell r="B157" t="str">
            <v>Prepayments - Hardware &amp; Software</v>
          </cell>
          <cell r="C157">
            <v>2806236.7</v>
          </cell>
        </row>
        <row r="158">
          <cell r="A158">
            <v>132915</v>
          </cell>
          <cell r="B158" t="str">
            <v>Prepayments - Building/Facilities Services</v>
          </cell>
          <cell r="C158">
            <v>541020.11</v>
          </cell>
        </row>
        <row r="159">
          <cell r="A159">
            <v>132924</v>
          </cell>
          <cell r="B159" t="str">
            <v>Oth Prepay-Oregon DOE Fee</v>
          </cell>
          <cell r="C159">
            <v>151217.93</v>
          </cell>
        </row>
        <row r="160">
          <cell r="A160">
            <v>132926</v>
          </cell>
          <cell r="B160" t="str">
            <v>Prepaid Royalties</v>
          </cell>
          <cell r="C160">
            <v>1168649.3</v>
          </cell>
        </row>
        <row r="161">
          <cell r="A161">
            <v>134200</v>
          </cell>
          <cell r="B161" t="str">
            <v>Deferred Longwall Costs</v>
          </cell>
          <cell r="C161">
            <v>866267.65</v>
          </cell>
        </row>
        <row r="162">
          <cell r="A162">
            <v>134300</v>
          </cell>
          <cell r="B162" t="str">
            <v>Other Current Deferred Charges</v>
          </cell>
          <cell r="C162">
            <v>94478.64</v>
          </cell>
        </row>
        <row r="163">
          <cell r="A163">
            <v>134351</v>
          </cell>
          <cell r="B163" t="str">
            <v>Misc Accr Assets - D.J. Coal Mine</v>
          </cell>
          <cell r="C163">
            <v>-89661.78</v>
          </cell>
        </row>
        <row r="164">
          <cell r="A164">
            <v>134890</v>
          </cell>
          <cell r="B164" t="str">
            <v>Mining Depreciation Clearing</v>
          </cell>
          <cell r="C164">
            <v>189737.64</v>
          </cell>
        </row>
        <row r="165">
          <cell r="A165">
            <v>135017</v>
          </cell>
          <cell r="B165" t="str">
            <v>Pension Intangible Asset</v>
          </cell>
          <cell r="C165">
            <v>42480000</v>
          </cell>
        </row>
        <row r="166">
          <cell r="A166">
            <v>135033</v>
          </cell>
          <cell r="B166" t="str">
            <v>BETC Super Good Cents</v>
          </cell>
          <cell r="C166">
            <v>0</v>
          </cell>
        </row>
        <row r="167">
          <cell r="A167">
            <v>135034</v>
          </cell>
          <cell r="B167" t="str">
            <v>BETC Wz Tax Credit Loan Program</v>
          </cell>
          <cell r="C167">
            <v>4552.16</v>
          </cell>
        </row>
        <row r="168">
          <cell r="A168">
            <v>135036</v>
          </cell>
          <cell r="B168" t="str">
            <v>BETC Energy Finanswer</v>
          </cell>
          <cell r="C168">
            <v>75361.039999999994</v>
          </cell>
        </row>
        <row r="169">
          <cell r="A169">
            <v>135037</v>
          </cell>
          <cell r="B169" t="str">
            <v>BETC Industrial Finanswer</v>
          </cell>
          <cell r="C169">
            <v>567519.69999999995</v>
          </cell>
        </row>
        <row r="170">
          <cell r="A170">
            <v>135039</v>
          </cell>
          <cell r="B170" t="str">
            <v>BETC Cash Rebate/Incentive</v>
          </cell>
          <cell r="C170">
            <v>215888.05</v>
          </cell>
        </row>
        <row r="171">
          <cell r="A171">
            <v>135048</v>
          </cell>
          <cell r="B171" t="str">
            <v>North West Power Pool</v>
          </cell>
          <cell r="C171">
            <v>70407.759999999995</v>
          </cell>
        </row>
        <row r="172">
          <cell r="A172">
            <v>135049</v>
          </cell>
          <cell r="B172" t="str">
            <v>BETC_Commercial Retrofit</v>
          </cell>
          <cell r="C172">
            <v>249370.6</v>
          </cell>
        </row>
        <row r="173">
          <cell r="A173">
            <v>135050</v>
          </cell>
          <cell r="B173" t="str">
            <v>BETC-Industrial Retro fit</v>
          </cell>
          <cell r="C173">
            <v>21915.14</v>
          </cell>
        </row>
        <row r="174">
          <cell r="A174">
            <v>135051</v>
          </cell>
          <cell r="B174" t="str">
            <v>BETC-Commercial Small Retro Fit</v>
          </cell>
          <cell r="C174">
            <v>151358.06</v>
          </cell>
        </row>
        <row r="175">
          <cell r="A175">
            <v>135052</v>
          </cell>
          <cell r="B175" t="str">
            <v>BETC-Industrial Small Retro fit</v>
          </cell>
          <cell r="C175">
            <v>4623.62</v>
          </cell>
        </row>
        <row r="176">
          <cell r="A176">
            <v>139805</v>
          </cell>
          <cell r="B176" t="str">
            <v>Margin Deposits</v>
          </cell>
          <cell r="C176">
            <v>0</v>
          </cell>
        </row>
        <row r="177">
          <cell r="A177">
            <v>139901</v>
          </cell>
          <cell r="B177" t="str">
            <v>FAS 133 Derivative Net Asset-Current</v>
          </cell>
          <cell r="C177">
            <v>95224841</v>
          </cell>
        </row>
        <row r="178">
          <cell r="A178">
            <v>139902</v>
          </cell>
          <cell r="B178" t="str">
            <v>Weather Derivative Asset - Current</v>
          </cell>
          <cell r="C178">
            <v>0</v>
          </cell>
        </row>
        <row r="179">
          <cell r="A179">
            <v>139903</v>
          </cell>
          <cell r="B179" t="str">
            <v>Energy Trading Derivative Asset - Current</v>
          </cell>
          <cell r="C179">
            <v>2549255</v>
          </cell>
        </row>
        <row r="180">
          <cell r="A180">
            <v>140100</v>
          </cell>
          <cell r="B180" t="str">
            <v>Land</v>
          </cell>
          <cell r="C180">
            <v>89814781.519999996</v>
          </cell>
        </row>
        <row r="181">
          <cell r="A181">
            <v>140120</v>
          </cell>
          <cell r="B181" t="str">
            <v>Buildings-In Service</v>
          </cell>
          <cell r="C181">
            <v>185741729.84</v>
          </cell>
        </row>
        <row r="182">
          <cell r="A182">
            <v>140130</v>
          </cell>
          <cell r="B182" t="str">
            <v>Production Plant</v>
          </cell>
          <cell r="C182">
            <v>5079675998.7799997</v>
          </cell>
        </row>
        <row r="183">
          <cell r="A183">
            <v>140139</v>
          </cell>
          <cell r="B183" t="str">
            <v>Production Plant-Non-Rec</v>
          </cell>
          <cell r="C183">
            <v>0</v>
          </cell>
        </row>
        <row r="184">
          <cell r="A184">
            <v>140140</v>
          </cell>
          <cell r="B184" t="str">
            <v>Transmission Plant</v>
          </cell>
          <cell r="C184">
            <v>2388759828.5700002</v>
          </cell>
        </row>
        <row r="185">
          <cell r="A185">
            <v>140160</v>
          </cell>
          <cell r="B185" t="str">
            <v>Distribution Assets - In Service</v>
          </cell>
          <cell r="C185">
            <v>4067939671.96</v>
          </cell>
        </row>
        <row r="186">
          <cell r="A186">
            <v>140180</v>
          </cell>
          <cell r="B186" t="str">
            <v>Motor Vehicles and Mobile Plant - In Service</v>
          </cell>
          <cell r="C186">
            <v>180372233.94</v>
          </cell>
        </row>
        <row r="187">
          <cell r="A187">
            <v>140190</v>
          </cell>
          <cell r="B187" t="str">
            <v>Office Furniture &amp; Equipment</v>
          </cell>
          <cell r="C187">
            <v>109200299.84999999</v>
          </cell>
        </row>
        <row r="188">
          <cell r="A188">
            <v>140199</v>
          </cell>
          <cell r="B188" t="str">
            <v>Office Furniture &amp; Equipment-Non-Rec</v>
          </cell>
          <cell r="C188">
            <v>3437.34</v>
          </cell>
        </row>
        <row r="189">
          <cell r="A189">
            <v>140200</v>
          </cell>
          <cell r="B189" t="str">
            <v>General Assets - In Service</v>
          </cell>
          <cell r="C189">
            <v>343994073.29000002</v>
          </cell>
        </row>
        <row r="190">
          <cell r="A190">
            <v>140209</v>
          </cell>
          <cell r="B190" t="str">
            <v>Other General Plant &amp; Equipment-Non-Rec</v>
          </cell>
          <cell r="C190">
            <v>425139.29</v>
          </cell>
        </row>
        <row r="191">
          <cell r="A191">
            <v>140215</v>
          </cell>
          <cell r="B191" t="str">
            <v>Mining Assets</v>
          </cell>
          <cell r="C191">
            <v>254563956.09999999</v>
          </cell>
        </row>
        <row r="192">
          <cell r="A192">
            <v>140240</v>
          </cell>
          <cell r="B192" t="str">
            <v>Asset Retirement Obligations - Production</v>
          </cell>
          <cell r="C192">
            <v>22134946</v>
          </cell>
        </row>
        <row r="193">
          <cell r="A193">
            <v>140600</v>
          </cell>
          <cell r="B193" t="str">
            <v>Property Under Capital Leases</v>
          </cell>
          <cell r="C193">
            <v>24697609.510000002</v>
          </cell>
        </row>
        <row r="194">
          <cell r="A194">
            <v>140709</v>
          </cell>
          <cell r="B194" t="str">
            <v>Electric Plant Purchased or Sold-Non-Rec</v>
          </cell>
          <cell r="C194">
            <v>-6160524.79</v>
          </cell>
        </row>
        <row r="195">
          <cell r="A195">
            <v>140750</v>
          </cell>
          <cell r="B195" t="str">
            <v>Electric Plant Held for Future Use</v>
          </cell>
          <cell r="C195">
            <v>1559019.99</v>
          </cell>
        </row>
        <row r="196">
          <cell r="A196">
            <v>140800</v>
          </cell>
          <cell r="B196" t="str">
            <v>Electric Plant Asset Acquisition Adjustments</v>
          </cell>
          <cell r="C196">
            <v>157193779.75</v>
          </cell>
        </row>
        <row r="197">
          <cell r="A197">
            <v>140920</v>
          </cell>
          <cell r="B197" t="str">
            <v>Nonutility Property</v>
          </cell>
          <cell r="C197">
            <v>9097731.6300000008</v>
          </cell>
        </row>
        <row r="198">
          <cell r="A198">
            <v>141110</v>
          </cell>
          <cell r="B198" t="str">
            <v>Intellectual Property</v>
          </cell>
          <cell r="C198">
            <v>52285692.420000002</v>
          </cell>
        </row>
        <row r="199">
          <cell r="A199">
            <v>141130</v>
          </cell>
          <cell r="B199" t="str">
            <v>Organization Costs</v>
          </cell>
          <cell r="C199">
            <v>26288162.510000002</v>
          </cell>
        </row>
        <row r="200">
          <cell r="A200">
            <v>141140</v>
          </cell>
          <cell r="B200" t="str">
            <v>Software Development</v>
          </cell>
          <cell r="C200">
            <v>453539414.60000002</v>
          </cell>
        </row>
        <row r="201">
          <cell r="A201">
            <v>144121</v>
          </cell>
          <cell r="B201" t="str">
            <v>Buildings - Accum Depn-Over/Under</v>
          </cell>
          <cell r="C201">
            <v>166409.97</v>
          </cell>
        </row>
        <row r="202">
          <cell r="A202">
            <v>144123</v>
          </cell>
          <cell r="B202" t="str">
            <v>Buildings - Accum Depn-Removal</v>
          </cell>
          <cell r="C202">
            <v>3877.17</v>
          </cell>
        </row>
        <row r="203">
          <cell r="A203">
            <v>144131</v>
          </cell>
          <cell r="B203" t="str">
            <v>Production Plant - Accum Depn-Over/Under</v>
          </cell>
          <cell r="C203">
            <v>2427407.27</v>
          </cell>
        </row>
        <row r="204">
          <cell r="A204">
            <v>144132</v>
          </cell>
          <cell r="B204" t="str">
            <v>Production Plant - Accum Depn-Salvage</v>
          </cell>
          <cell r="C204">
            <v>979.33</v>
          </cell>
        </row>
        <row r="205">
          <cell r="A205">
            <v>144133</v>
          </cell>
          <cell r="B205" t="str">
            <v>Production Plant - Accum Depn-Removal</v>
          </cell>
          <cell r="C205">
            <v>400922.79</v>
          </cell>
        </row>
        <row r="206">
          <cell r="A206">
            <v>144141</v>
          </cell>
          <cell r="B206" t="str">
            <v>Transmission Plant Accum Depn-Over/Under</v>
          </cell>
          <cell r="C206">
            <v>334659</v>
          </cell>
        </row>
        <row r="207">
          <cell r="A207">
            <v>144143</v>
          </cell>
          <cell r="B207" t="str">
            <v>Transmission Plant Accum Depn-Removal</v>
          </cell>
          <cell r="C207">
            <v>58612.92</v>
          </cell>
        </row>
        <row r="208">
          <cell r="A208">
            <v>144144</v>
          </cell>
          <cell r="B208" t="str">
            <v>Transmission Plant Accum Depn-Other</v>
          </cell>
          <cell r="C208">
            <v>-70480.100000000006</v>
          </cell>
        </row>
        <row r="209">
          <cell r="A209">
            <v>144161</v>
          </cell>
          <cell r="B209" t="str">
            <v>Distribution - Accum Depn-Over/Under</v>
          </cell>
          <cell r="C209">
            <v>1976498.76</v>
          </cell>
        </row>
        <row r="210">
          <cell r="A210">
            <v>144162</v>
          </cell>
          <cell r="B210" t="str">
            <v>Distribution - Accum Depn-Salvage</v>
          </cell>
          <cell r="C210">
            <v>-317025.03999999998</v>
          </cell>
        </row>
        <row r="211">
          <cell r="A211">
            <v>144163</v>
          </cell>
          <cell r="B211" t="str">
            <v>Distribution - Accum Depn-Removal</v>
          </cell>
          <cell r="C211">
            <v>1490012.19</v>
          </cell>
        </row>
        <row r="212">
          <cell r="A212">
            <v>144164</v>
          </cell>
          <cell r="B212" t="str">
            <v>Distribution - Accum Depn-Other</v>
          </cell>
          <cell r="C212">
            <v>-1570692.71</v>
          </cell>
        </row>
        <row r="213">
          <cell r="A213">
            <v>144181</v>
          </cell>
          <cell r="B213" t="str">
            <v>Motor Vehicles &amp; Mobile Plant - Accum Depn-Over/Un</v>
          </cell>
          <cell r="C213">
            <v>1883513.98</v>
          </cell>
        </row>
        <row r="214">
          <cell r="A214">
            <v>144182</v>
          </cell>
          <cell r="B214" t="str">
            <v>Motor Vehicles &amp; Mobile Plant - Accum Depn-Salvage</v>
          </cell>
          <cell r="C214">
            <v>-56709.06</v>
          </cell>
        </row>
        <row r="215">
          <cell r="A215">
            <v>144201</v>
          </cell>
          <cell r="B215" t="str">
            <v>Other General Plant &amp; Equip - Accum Depn-Over/Unde</v>
          </cell>
          <cell r="C215">
            <v>335380.5</v>
          </cell>
        </row>
        <row r="216">
          <cell r="A216">
            <v>144203</v>
          </cell>
          <cell r="B216" t="str">
            <v>Other General Plant &amp; Equip - Accum Depn-Removal</v>
          </cell>
          <cell r="C216">
            <v>500</v>
          </cell>
        </row>
        <row r="217">
          <cell r="A217">
            <v>144211</v>
          </cell>
          <cell r="B217" t="str">
            <v>Mining Assets - Accum Depn - Over/Under</v>
          </cell>
          <cell r="C217">
            <v>4833.99</v>
          </cell>
        </row>
        <row r="218">
          <cell r="A218">
            <v>144212</v>
          </cell>
          <cell r="B218" t="str">
            <v>Mining Assets - Accum Depn - Salvage</v>
          </cell>
          <cell r="C218">
            <v>-23200</v>
          </cell>
        </row>
        <row r="219">
          <cell r="A219">
            <v>144901</v>
          </cell>
          <cell r="B219" t="str">
            <v>Removal Costs - Steam Production</v>
          </cell>
          <cell r="C219">
            <v>-2784061.97</v>
          </cell>
        </row>
        <row r="220">
          <cell r="A220">
            <v>144902</v>
          </cell>
          <cell r="B220" t="str">
            <v>Removal Costs - Hydro Production</v>
          </cell>
          <cell r="C220">
            <v>-583414.30000000005</v>
          </cell>
        </row>
        <row r="221">
          <cell r="A221">
            <v>144904</v>
          </cell>
          <cell r="B221" t="str">
            <v>Removal Costs - Transmission</v>
          </cell>
          <cell r="C221">
            <v>-523597.88</v>
          </cell>
        </row>
        <row r="222">
          <cell r="A222">
            <v>144905</v>
          </cell>
          <cell r="B222" t="str">
            <v>Removal Costs - Distribution</v>
          </cell>
          <cell r="C222">
            <v>-15205824.02</v>
          </cell>
        </row>
        <row r="223">
          <cell r="A223">
            <v>144906</v>
          </cell>
          <cell r="B223" t="str">
            <v>Removal Costs - General</v>
          </cell>
          <cell r="C223">
            <v>-318200.82</v>
          </cell>
        </row>
        <row r="224">
          <cell r="A224">
            <v>144911</v>
          </cell>
          <cell r="B224" t="str">
            <v>Accrued Removal - Steam Production</v>
          </cell>
          <cell r="C224">
            <v>78013326.700000003</v>
          </cell>
        </row>
        <row r="225">
          <cell r="A225">
            <v>144912</v>
          </cell>
          <cell r="B225" t="str">
            <v>Accrued Removal - Hydro Production</v>
          </cell>
          <cell r="C225">
            <v>12280090.5</v>
          </cell>
        </row>
        <row r="226">
          <cell r="A226">
            <v>144913</v>
          </cell>
          <cell r="B226" t="str">
            <v>Accrued Removal - Other Production</v>
          </cell>
          <cell r="C226">
            <v>206103.8</v>
          </cell>
        </row>
        <row r="227">
          <cell r="A227">
            <v>144914</v>
          </cell>
          <cell r="B227" t="str">
            <v>Accrued Removal - Transmission</v>
          </cell>
          <cell r="C227">
            <v>180377267.80000001</v>
          </cell>
        </row>
        <row r="228">
          <cell r="A228">
            <v>144915</v>
          </cell>
          <cell r="B228" t="str">
            <v>Accrued Removal - Distribution</v>
          </cell>
          <cell r="C228">
            <v>409460553.19999999</v>
          </cell>
        </row>
        <row r="229">
          <cell r="A229">
            <v>144916</v>
          </cell>
          <cell r="B229" t="str">
            <v>Accrued Removal - General</v>
          </cell>
          <cell r="C229">
            <v>4938934.0999999996</v>
          </cell>
        </row>
        <row r="230">
          <cell r="A230">
            <v>144998</v>
          </cell>
          <cell r="B230" t="str">
            <v>Depreciation Reserve Redist Concentration</v>
          </cell>
          <cell r="C230">
            <v>472.46</v>
          </cell>
        </row>
        <row r="231">
          <cell r="A231">
            <v>145120</v>
          </cell>
          <cell r="B231" t="str">
            <v>Accumulated Depreciation - Buildings</v>
          </cell>
          <cell r="C231">
            <v>-34560682.32</v>
          </cell>
        </row>
        <row r="232">
          <cell r="A232">
            <v>145130</v>
          </cell>
          <cell r="B232" t="str">
            <v>Production Plant - Accumulated Depreciation</v>
          </cell>
          <cell r="C232">
            <v>-2385394442.0700002</v>
          </cell>
        </row>
        <row r="233">
          <cell r="A233">
            <v>145137</v>
          </cell>
          <cell r="B233" t="str">
            <v>ARO Actual Removal Costs - Production</v>
          </cell>
          <cell r="C233">
            <v>-85203.98</v>
          </cell>
        </row>
        <row r="234">
          <cell r="A234">
            <v>145138</v>
          </cell>
          <cell r="B234" t="str">
            <v>ARO Removal Accrual Reversal - Production</v>
          </cell>
          <cell r="C234">
            <v>17514697.5</v>
          </cell>
        </row>
        <row r="235">
          <cell r="A235">
            <v>145139</v>
          </cell>
          <cell r="B235" t="str">
            <v>Production Plant-Accum Depreciation</v>
          </cell>
          <cell r="C235">
            <v>0</v>
          </cell>
        </row>
        <row r="236">
          <cell r="A236">
            <v>145140</v>
          </cell>
          <cell r="B236" t="str">
            <v>Transmission Plant Accumulated Depreciation</v>
          </cell>
          <cell r="C236">
            <v>-894988635.61000001</v>
          </cell>
        </row>
        <row r="237">
          <cell r="A237">
            <v>145160</v>
          </cell>
          <cell r="B237" t="str">
            <v>Distribution - Accumulated Depreciation</v>
          </cell>
          <cell r="C237">
            <v>-1517141004.8299999</v>
          </cell>
        </row>
        <row r="238">
          <cell r="A238">
            <v>145180</v>
          </cell>
          <cell r="B238" t="str">
            <v>Accumulated Depreciation- Motor Veh &amp; Mobile Plant</v>
          </cell>
          <cell r="C238">
            <v>-60638603.149999999</v>
          </cell>
        </row>
        <row r="239">
          <cell r="A239">
            <v>145190</v>
          </cell>
          <cell r="B239" t="str">
            <v>Office Furniture &amp; Equipment - Accum. Depreciation</v>
          </cell>
          <cell r="C239">
            <v>-57171977.039999999</v>
          </cell>
        </row>
        <row r="240">
          <cell r="A240">
            <v>145199</v>
          </cell>
          <cell r="B240" t="str">
            <v>Office Furniture &amp; Equip - Accum. Depreciation-Non</v>
          </cell>
          <cell r="C240">
            <v>-3437.34</v>
          </cell>
        </row>
        <row r="241">
          <cell r="A241">
            <v>145200</v>
          </cell>
          <cell r="B241" t="str">
            <v>Accumulated Depreciation - General Assets</v>
          </cell>
          <cell r="C241">
            <v>-143451292.61000001</v>
          </cell>
        </row>
        <row r="242">
          <cell r="A242">
            <v>145209</v>
          </cell>
          <cell r="B242" t="str">
            <v>Other Gen'l Plant &amp; Equip - Accum Depreciation-Non</v>
          </cell>
          <cell r="C242">
            <v>-142846.87</v>
          </cell>
        </row>
        <row r="243">
          <cell r="A243">
            <v>145215</v>
          </cell>
          <cell r="B243" t="str">
            <v>Accumulated Depreciation - Mining Assets</v>
          </cell>
          <cell r="C243">
            <v>-155290162.78</v>
          </cell>
        </row>
        <row r="244">
          <cell r="A244">
            <v>145240</v>
          </cell>
          <cell r="B244" t="str">
            <v>Accum Depr - Asset Retire.Oblig. - Production</v>
          </cell>
          <cell r="C244">
            <v>-1189862.95</v>
          </cell>
        </row>
        <row r="245">
          <cell r="A245">
            <v>145249</v>
          </cell>
          <cell r="B245" t="str">
            <v>Accum Deprec - Production Asset Ret. Oblig.</v>
          </cell>
          <cell r="C245">
            <v>-5303535</v>
          </cell>
        </row>
        <row r="246">
          <cell r="A246">
            <v>145800</v>
          </cell>
          <cell r="B246" t="str">
            <v>Accum Prov for Asset Acquisition Adjustments</v>
          </cell>
          <cell r="C246">
            <v>-63907368.119999997</v>
          </cell>
        </row>
        <row r="247">
          <cell r="A247">
            <v>146130</v>
          </cell>
          <cell r="B247" t="str">
            <v>Organization Costs - Accum Amort</v>
          </cell>
          <cell r="C247">
            <v>-24160553.890000001</v>
          </cell>
        </row>
        <row r="248">
          <cell r="A248">
            <v>146140</v>
          </cell>
          <cell r="B248" t="str">
            <v>Software Development - Accum Amort</v>
          </cell>
          <cell r="C248">
            <v>-256379426.69999999</v>
          </cell>
        </row>
        <row r="249">
          <cell r="A249">
            <v>146200</v>
          </cell>
          <cell r="B249" t="str">
            <v>Other Intangible Assets - Accum Amort</v>
          </cell>
          <cell r="C249">
            <v>-42939926.780000001</v>
          </cell>
        </row>
        <row r="250">
          <cell r="A250">
            <v>146450</v>
          </cell>
          <cell r="B250" t="str">
            <v>Capital Leases - Accumulated Amortization</v>
          </cell>
          <cell r="C250">
            <v>2912216.29</v>
          </cell>
        </row>
        <row r="251">
          <cell r="A251">
            <v>146500</v>
          </cell>
          <cell r="B251" t="str">
            <v>Non-Utility Property - Accum Depn</v>
          </cell>
          <cell r="C251">
            <v>-1111838.1000000001</v>
          </cell>
        </row>
        <row r="252">
          <cell r="A252">
            <v>148000</v>
          </cell>
          <cell r="B252" t="str">
            <v>Assets Under Construction</v>
          </cell>
          <cell r="C252">
            <v>349915203.81</v>
          </cell>
        </row>
        <row r="253">
          <cell r="A253">
            <v>148001</v>
          </cell>
          <cell r="B253" t="str">
            <v>CWIP Conversion</v>
          </cell>
          <cell r="C253">
            <v>-3892666.41</v>
          </cell>
        </row>
        <row r="254">
          <cell r="A254">
            <v>148002</v>
          </cell>
          <cell r="B254" t="str">
            <v>CWIP Conv Transfer to Plant in Service</v>
          </cell>
          <cell r="C254">
            <v>-1163603.79</v>
          </cell>
        </row>
        <row r="255">
          <cell r="A255">
            <v>149999</v>
          </cell>
          <cell r="B255" t="str">
            <v>JVA Asset Cutback Clearing Account</v>
          </cell>
          <cell r="C255">
            <v>0</v>
          </cell>
        </row>
        <row r="256">
          <cell r="A256">
            <v>156009</v>
          </cell>
          <cell r="B256" t="str">
            <v>Notes Receivable - Current</v>
          </cell>
          <cell r="C256">
            <v>519695.21</v>
          </cell>
        </row>
        <row r="257">
          <cell r="A257">
            <v>156076</v>
          </cell>
          <cell r="B257" t="str">
            <v>Employee Receivables-Noncurrent-Clearing</v>
          </cell>
          <cell r="C257">
            <v>329598.52</v>
          </cell>
        </row>
        <row r="258">
          <cell r="A258">
            <v>156901</v>
          </cell>
          <cell r="B258" t="str">
            <v>Other Receivables-Noncurrent-Clearing</v>
          </cell>
          <cell r="C258">
            <v>22563.09</v>
          </cell>
        </row>
        <row r="259">
          <cell r="A259">
            <v>157009</v>
          </cell>
          <cell r="B259" t="str">
            <v>Notes Receivable-Noncurrent-Reconciliation</v>
          </cell>
          <cell r="C259">
            <v>6756613.0899999999</v>
          </cell>
        </row>
        <row r="260">
          <cell r="A260">
            <v>157499</v>
          </cell>
          <cell r="B260" t="str">
            <v>Notes Receivable-Reclass to Current</v>
          </cell>
          <cell r="C260">
            <v>-519695.21</v>
          </cell>
        </row>
        <row r="261">
          <cell r="A261">
            <v>157500</v>
          </cell>
          <cell r="B261" t="str">
            <v>Intercompany Notes Receivable-Noncurrent</v>
          </cell>
          <cell r="C261">
            <v>0</v>
          </cell>
        </row>
        <row r="262">
          <cell r="A262">
            <v>162000</v>
          </cell>
          <cell r="B262" t="str">
            <v>Weatherization/DSR Loan Investments</v>
          </cell>
          <cell r="C262">
            <v>240379.35</v>
          </cell>
        </row>
        <row r="263">
          <cell r="A263">
            <v>162001</v>
          </cell>
          <cell r="B263" t="str">
            <v>CSS/ELI Billings</v>
          </cell>
          <cell r="C263">
            <v>-458127.49</v>
          </cell>
        </row>
        <row r="264">
          <cell r="A264">
            <v>162010</v>
          </cell>
          <cell r="B264" t="str">
            <v>Reserve for Uncoll ESC/Wz Loans</v>
          </cell>
          <cell r="C264">
            <v>-559362.16</v>
          </cell>
        </row>
        <row r="265">
          <cell r="A265">
            <v>162011</v>
          </cell>
          <cell r="B265" t="str">
            <v>Pacific Power Intrest Free Loan</v>
          </cell>
          <cell r="C265">
            <v>2510944.31</v>
          </cell>
        </row>
        <row r="266">
          <cell r="A266">
            <v>162013</v>
          </cell>
          <cell r="B266" t="str">
            <v>Idaho Interest Free Loan</v>
          </cell>
          <cell r="C266">
            <v>43402.32</v>
          </cell>
        </row>
        <row r="267">
          <cell r="A267">
            <v>162014</v>
          </cell>
          <cell r="B267" t="str">
            <v>Oregon 6-1/2% Weatherization Loan</v>
          </cell>
          <cell r="C267">
            <v>5879.64</v>
          </cell>
        </row>
        <row r="268">
          <cell r="A268">
            <v>162015</v>
          </cell>
          <cell r="B268" t="str">
            <v>Weatherization Loan-Variable Interest</v>
          </cell>
          <cell r="C268">
            <v>104435.94</v>
          </cell>
        </row>
        <row r="269">
          <cell r="A269">
            <v>162016</v>
          </cell>
          <cell r="B269" t="str">
            <v>Weatherization Loan-W/Betc</v>
          </cell>
          <cell r="C269">
            <v>16448.28</v>
          </cell>
        </row>
        <row r="270">
          <cell r="A270">
            <v>162017</v>
          </cell>
          <cell r="B270" t="str">
            <v>PPL- New 0% Weatherization Loan</v>
          </cell>
          <cell r="C270">
            <v>380.14</v>
          </cell>
        </row>
        <row r="271">
          <cell r="A271">
            <v>162019</v>
          </cell>
          <cell r="B271" t="str">
            <v>The Energy Finanswer</v>
          </cell>
          <cell r="C271">
            <v>8635547.6099999994</v>
          </cell>
        </row>
        <row r="272">
          <cell r="A272">
            <v>162020</v>
          </cell>
          <cell r="B272" t="str">
            <v>Pacific Environments</v>
          </cell>
          <cell r="C272">
            <v>53664.73</v>
          </cell>
        </row>
        <row r="273">
          <cell r="A273">
            <v>162021</v>
          </cell>
          <cell r="B273" t="str">
            <v>Industrial Finanswer</v>
          </cell>
          <cell r="C273">
            <v>513422.89</v>
          </cell>
        </row>
        <row r="274">
          <cell r="A274">
            <v>162022</v>
          </cell>
          <cell r="B274" t="str">
            <v>Home Comfort</v>
          </cell>
          <cell r="C274">
            <v>351146.71</v>
          </cell>
        </row>
        <row r="275">
          <cell r="A275">
            <v>162024</v>
          </cell>
          <cell r="B275" t="str">
            <v>Finanswer 12,000</v>
          </cell>
          <cell r="C275">
            <v>170476.07</v>
          </cell>
        </row>
        <row r="276">
          <cell r="A276">
            <v>162025</v>
          </cell>
          <cell r="B276" t="str">
            <v>Irrigation Finanswer</v>
          </cell>
          <cell r="C276">
            <v>104612.41</v>
          </cell>
        </row>
        <row r="277">
          <cell r="A277">
            <v>162026</v>
          </cell>
          <cell r="B277" t="str">
            <v>Retrofit Energy Finanswer</v>
          </cell>
          <cell r="C277">
            <v>531578.69999999995</v>
          </cell>
        </row>
        <row r="278">
          <cell r="A278">
            <v>162028</v>
          </cell>
          <cell r="B278" t="str">
            <v>California Weatherization Loans</v>
          </cell>
          <cell r="C278">
            <v>1511.35</v>
          </cell>
        </row>
        <row r="279">
          <cell r="A279">
            <v>162400</v>
          </cell>
          <cell r="B279" t="str">
            <v>Nuclear Decommissioning Trust Fund Investments</v>
          </cell>
          <cell r="C279">
            <v>1421324.6</v>
          </cell>
        </row>
        <row r="280">
          <cell r="A280">
            <v>162401</v>
          </cell>
          <cell r="B280" t="str">
            <v>Craig Plant Escrow Account - Scrubber</v>
          </cell>
          <cell r="C280">
            <v>302464.64000000001</v>
          </cell>
        </row>
        <row r="281">
          <cell r="A281">
            <v>163000</v>
          </cell>
          <cell r="B281" t="str">
            <v>Reclamation Trust Funds</v>
          </cell>
          <cell r="C281">
            <v>0</v>
          </cell>
        </row>
        <row r="282">
          <cell r="A282">
            <v>163001</v>
          </cell>
          <cell r="B282" t="str">
            <v>Hermiston Reclamation Funds</v>
          </cell>
          <cell r="C282">
            <v>363530</v>
          </cell>
        </row>
        <row r="283">
          <cell r="A283">
            <v>163005</v>
          </cell>
          <cell r="B283" t="str">
            <v>Columbia Bond Investments</v>
          </cell>
          <cell r="C283">
            <v>30998756.73</v>
          </cell>
        </row>
        <row r="284">
          <cell r="A284">
            <v>163500</v>
          </cell>
          <cell r="B284" t="str">
            <v>SERP-CSV</v>
          </cell>
          <cell r="C284">
            <v>33188551.949999999</v>
          </cell>
        </row>
        <row r="285">
          <cell r="A285">
            <v>163504</v>
          </cell>
          <cell r="B285" t="str">
            <v>Invest in SERP Trust</v>
          </cell>
          <cell r="C285">
            <v>557621.43999999994</v>
          </cell>
        </row>
        <row r="286">
          <cell r="A286">
            <v>163505</v>
          </cell>
          <cell r="B286" t="str">
            <v>Investment in Trust - Def Cmp</v>
          </cell>
          <cell r="C286">
            <v>10385204.369999999</v>
          </cell>
        </row>
        <row r="287">
          <cell r="A287">
            <v>163510</v>
          </cell>
          <cell r="B287" t="str">
            <v>Corp - Owned Life - Cash Surr Value</v>
          </cell>
          <cell r="C287">
            <v>96013373.909999996</v>
          </cell>
        </row>
        <row r="288">
          <cell r="A288">
            <v>163520</v>
          </cell>
          <cell r="B288" t="str">
            <v>Corp - Owned Life (COLI) Loans</v>
          </cell>
          <cell r="C288">
            <v>-75074723.069999993</v>
          </cell>
        </row>
        <row r="289">
          <cell r="A289">
            <v>163751</v>
          </cell>
          <cell r="B289" t="str">
            <v>LCT Operating Trust Account</v>
          </cell>
          <cell r="C289">
            <v>343068</v>
          </cell>
        </row>
        <row r="290">
          <cell r="A290">
            <v>164000</v>
          </cell>
          <cell r="B290" t="str">
            <v>Other Investments - Other</v>
          </cell>
          <cell r="C290">
            <v>125006.5</v>
          </cell>
        </row>
        <row r="291">
          <cell r="A291">
            <v>165101</v>
          </cell>
          <cell r="B291" t="str">
            <v>Interwest Mining</v>
          </cell>
          <cell r="C291">
            <v>1000</v>
          </cell>
        </row>
        <row r="292">
          <cell r="A292">
            <v>165102</v>
          </cell>
          <cell r="B292" t="str">
            <v>PacifiCorp Environmental Remediation Co. (PERCO)</v>
          </cell>
          <cell r="C292">
            <v>900000</v>
          </cell>
        </row>
        <row r="293">
          <cell r="A293">
            <v>165105</v>
          </cell>
          <cell r="B293" t="str">
            <v>Centralia Mining Co.</v>
          </cell>
          <cell r="C293">
            <v>1000</v>
          </cell>
        </row>
        <row r="294">
          <cell r="A294">
            <v>165106</v>
          </cell>
          <cell r="B294" t="str">
            <v>Energy West Mining Co.</v>
          </cell>
          <cell r="C294">
            <v>1000</v>
          </cell>
        </row>
        <row r="295">
          <cell r="A295">
            <v>165107</v>
          </cell>
          <cell r="B295" t="str">
            <v>Pacific Power &amp; Light</v>
          </cell>
          <cell r="C295">
            <v>100</v>
          </cell>
        </row>
        <row r="296">
          <cell r="A296">
            <v>165110</v>
          </cell>
          <cell r="B296" t="str">
            <v>PMI/Bridger</v>
          </cell>
          <cell r="C296">
            <v>1</v>
          </cell>
        </row>
        <row r="297">
          <cell r="A297">
            <v>165111</v>
          </cell>
          <cell r="B297" t="str">
            <v>Glenrock Coal</v>
          </cell>
          <cell r="C297">
            <v>1</v>
          </cell>
        </row>
        <row r="298">
          <cell r="A298">
            <v>165112</v>
          </cell>
          <cell r="B298" t="str">
            <v>PacifiCorp Capital I</v>
          </cell>
          <cell r="C298">
            <v>0</v>
          </cell>
        </row>
        <row r="299">
          <cell r="A299">
            <v>165113</v>
          </cell>
          <cell r="B299" t="str">
            <v>PacifiCorp Capital II</v>
          </cell>
          <cell r="C299">
            <v>0</v>
          </cell>
        </row>
        <row r="300">
          <cell r="A300">
            <v>165294</v>
          </cell>
          <cell r="B300" t="str">
            <v>Investment in Canopy Botanicals, Inc.</v>
          </cell>
          <cell r="C300">
            <v>251.02</v>
          </cell>
        </row>
        <row r="301">
          <cell r="A301">
            <v>167102</v>
          </cell>
          <cell r="B301" t="str">
            <v>PacifiCorp Environmental Remediation Co. (PERCO)</v>
          </cell>
          <cell r="C301">
            <v>5057490.97</v>
          </cell>
        </row>
        <row r="302">
          <cell r="A302">
            <v>167110</v>
          </cell>
          <cell r="B302" t="str">
            <v>PMI/Bridger</v>
          </cell>
          <cell r="C302">
            <v>65224461.689999998</v>
          </cell>
        </row>
        <row r="303">
          <cell r="A303">
            <v>167293</v>
          </cell>
          <cell r="B303" t="str">
            <v>Invest in PCorp Future Generations, Inc. Eq Earn</v>
          </cell>
          <cell r="C303">
            <v>-3900.91</v>
          </cell>
        </row>
        <row r="304">
          <cell r="A304">
            <v>167294</v>
          </cell>
          <cell r="B304" t="str">
            <v>Investment in Canopy Botanicals, Inc.- Equity Earn</v>
          </cell>
          <cell r="C304">
            <v>-3747.61</v>
          </cell>
        </row>
        <row r="305">
          <cell r="A305">
            <v>175501</v>
          </cell>
          <cell r="B305" t="str">
            <v>Investment in Williams Fork (Trapper Mine)</v>
          </cell>
          <cell r="C305">
            <v>6433900</v>
          </cell>
        </row>
        <row r="306">
          <cell r="A306">
            <v>175502</v>
          </cell>
          <cell r="B306" t="str">
            <v>Investment Land Resources (Bogle Farms)</v>
          </cell>
          <cell r="C306">
            <v>69928.31</v>
          </cell>
        </row>
        <row r="307">
          <cell r="A307">
            <v>175751</v>
          </cell>
          <cell r="B307" t="str">
            <v>Investment in Trapper Mine-Equity Earnings</v>
          </cell>
          <cell r="C307">
            <v>268735.23</v>
          </cell>
        </row>
        <row r="308">
          <cell r="A308">
            <v>177002</v>
          </cell>
          <cell r="B308" t="str">
            <v>2000 SPI Stock Incentive Plan</v>
          </cell>
          <cell r="C308">
            <v>-0.01</v>
          </cell>
        </row>
        <row r="309">
          <cell r="A309">
            <v>177003</v>
          </cell>
          <cell r="B309" t="str">
            <v>2001 SPI Stock Incentive Plan</v>
          </cell>
          <cell r="C309">
            <v>58878.25</v>
          </cell>
        </row>
        <row r="310">
          <cell r="A310">
            <v>177004</v>
          </cell>
          <cell r="B310" t="str">
            <v>2002 SPI Stock Incentive Plan</v>
          </cell>
          <cell r="C310">
            <v>299846.96999999997</v>
          </cell>
        </row>
        <row r="311">
          <cell r="A311">
            <v>177005</v>
          </cell>
          <cell r="B311" t="str">
            <v>2002 SPI Stock Incentive Plan - PPM</v>
          </cell>
          <cell r="C311">
            <v>44978</v>
          </cell>
        </row>
        <row r="312">
          <cell r="A312">
            <v>182600</v>
          </cell>
          <cell r="B312" t="str">
            <v>Prepayment-Other</v>
          </cell>
          <cell r="C312">
            <v>730046.16</v>
          </cell>
        </row>
        <row r="313">
          <cell r="A313">
            <v>183103</v>
          </cell>
          <cell r="B313" t="str">
            <v>8 1/4% Quips Series A 6/30/2036 (PC I)</v>
          </cell>
          <cell r="C313">
            <v>0</v>
          </cell>
        </row>
        <row r="314">
          <cell r="A314">
            <v>183104</v>
          </cell>
          <cell r="B314" t="str">
            <v>7.70% QUIPS Series B 9/30/2037 (PC II)</v>
          </cell>
          <cell r="C314">
            <v>0</v>
          </cell>
        </row>
        <row r="315">
          <cell r="A315">
            <v>183105</v>
          </cell>
          <cell r="B315" t="str">
            <v>Emery Co. 1991 Refunding PCRB</v>
          </cell>
          <cell r="C315">
            <v>412885.8</v>
          </cell>
        </row>
        <row r="316">
          <cell r="A316">
            <v>183106</v>
          </cell>
          <cell r="B316" t="str">
            <v>3.4% Lincoln Co. 1991 PCRB Due 2016</v>
          </cell>
          <cell r="C316">
            <v>368594.48</v>
          </cell>
        </row>
        <row r="317">
          <cell r="A317">
            <v>183107</v>
          </cell>
          <cell r="B317" t="str">
            <v>PCRB - Forsyth 1/1/18</v>
          </cell>
          <cell r="C317">
            <v>172291.56</v>
          </cell>
        </row>
        <row r="318">
          <cell r="A318">
            <v>183108</v>
          </cell>
          <cell r="B318" t="str">
            <v>PCRB - Sweetwater A 1/1/17</v>
          </cell>
          <cell r="C318">
            <v>194743.86</v>
          </cell>
        </row>
        <row r="319">
          <cell r="A319">
            <v>183109</v>
          </cell>
          <cell r="B319" t="str">
            <v>PCRB - Gillette 1/1/14</v>
          </cell>
          <cell r="C319">
            <v>151442.01999999999</v>
          </cell>
        </row>
        <row r="320">
          <cell r="A320">
            <v>183110</v>
          </cell>
          <cell r="B320" t="str">
            <v>PCRB - Sweetwater/Converse 1/1/14</v>
          </cell>
          <cell r="C320">
            <v>0</v>
          </cell>
        </row>
        <row r="321">
          <cell r="A321">
            <v>183111</v>
          </cell>
          <cell r="B321" t="str">
            <v>3.9% Sweetwater Co. 1984 PCRB Due 2014</v>
          </cell>
          <cell r="C321">
            <v>128121.3</v>
          </cell>
        </row>
        <row r="322">
          <cell r="A322">
            <v>183112</v>
          </cell>
          <cell r="B322" t="str">
            <v>4.125% City of Forsyth 1986 PCRB Due 2016</v>
          </cell>
          <cell r="C322">
            <v>54401.440000000002</v>
          </cell>
        </row>
        <row r="323">
          <cell r="A323">
            <v>183113</v>
          </cell>
          <cell r="B323" t="str">
            <v>Sweetwater 1990A (Refunding 1983B PCRB)</v>
          </cell>
          <cell r="C323">
            <v>303528.93</v>
          </cell>
        </row>
        <row r="324">
          <cell r="A324">
            <v>183114</v>
          </cell>
          <cell r="B324" t="str">
            <v>Sweetwater 1992A PCRB Due 4/1/05</v>
          </cell>
          <cell r="C324">
            <v>12934.41</v>
          </cell>
        </row>
        <row r="325">
          <cell r="A325">
            <v>183115</v>
          </cell>
          <cell r="B325" t="str">
            <v>Converse 1992 PCRB Due 7/1/06</v>
          </cell>
          <cell r="C325">
            <v>33239.78</v>
          </cell>
        </row>
        <row r="326">
          <cell r="A326">
            <v>183116</v>
          </cell>
          <cell r="B326" t="str">
            <v>Sweetwater 1992B PCRB Due 12/1/05</v>
          </cell>
          <cell r="C326">
            <v>18614.080000000002</v>
          </cell>
        </row>
        <row r="327">
          <cell r="A327">
            <v>183117</v>
          </cell>
          <cell r="B327" t="str">
            <v>5.65% Emery 1993A PCRB Due 2023</v>
          </cell>
          <cell r="C327">
            <v>1069319.78</v>
          </cell>
        </row>
        <row r="328">
          <cell r="A328">
            <v>183118</v>
          </cell>
          <cell r="B328" t="str">
            <v>5 5/8% Emery 1993B PCRB Due 2023</v>
          </cell>
          <cell r="C328">
            <v>412283.87</v>
          </cell>
        </row>
        <row r="329">
          <cell r="A329">
            <v>183119</v>
          </cell>
          <cell r="B329" t="str">
            <v>5 5/8% Lincoln 1993 PCRB Due 2021</v>
          </cell>
          <cell r="C329">
            <v>145973.79</v>
          </cell>
        </row>
        <row r="330">
          <cell r="A330">
            <v>183120</v>
          </cell>
          <cell r="B330" t="str">
            <v>Sweetwater Float Rate PCRB Series 1994A</v>
          </cell>
          <cell r="C330">
            <v>354571.39</v>
          </cell>
        </row>
        <row r="331">
          <cell r="A331">
            <v>183121</v>
          </cell>
          <cell r="B331" t="str">
            <v>Converse Float Rate PCRB Series 1994</v>
          </cell>
          <cell r="C331">
            <v>145544.01</v>
          </cell>
        </row>
        <row r="332">
          <cell r="A332">
            <v>183122</v>
          </cell>
          <cell r="B332" t="str">
            <v>Emery Float Rate PCRB Series 1994</v>
          </cell>
          <cell r="C332">
            <v>2268479.56</v>
          </cell>
        </row>
        <row r="333">
          <cell r="A333">
            <v>183123</v>
          </cell>
          <cell r="B333" t="str">
            <v>Carbon Float Rate PCRB Series 1994</v>
          </cell>
          <cell r="C333">
            <v>143201.31</v>
          </cell>
        </row>
        <row r="334">
          <cell r="A334">
            <v>183124</v>
          </cell>
          <cell r="B334" t="str">
            <v>Lincoln Float Rate PCRB Series 1994</v>
          </cell>
          <cell r="C334">
            <v>293129.8</v>
          </cell>
        </row>
        <row r="335">
          <cell r="A335">
            <v>183125</v>
          </cell>
          <cell r="B335" t="str">
            <v>Moffat Float Rate PCRB Series 1994</v>
          </cell>
          <cell r="C335">
            <v>438317.62</v>
          </cell>
        </row>
        <row r="336">
          <cell r="A336">
            <v>183126</v>
          </cell>
          <cell r="B336" t="str">
            <v>4.125% Converse Co. 1995 PCRB Due 2025</v>
          </cell>
          <cell r="C336">
            <v>96178.66</v>
          </cell>
        </row>
        <row r="337">
          <cell r="A337">
            <v>183127</v>
          </cell>
          <cell r="B337" t="str">
            <v>4.125% Lincoln Co. 1995 PCRB Due 2025</v>
          </cell>
          <cell r="C337">
            <v>293697.5</v>
          </cell>
        </row>
        <row r="338">
          <cell r="A338">
            <v>183128</v>
          </cell>
          <cell r="B338" t="str">
            <v>Sweetwater Float Rate PCRB Series 1995</v>
          </cell>
          <cell r="C338">
            <v>163858.5</v>
          </cell>
        </row>
        <row r="339">
          <cell r="A339">
            <v>183129</v>
          </cell>
          <cell r="B339" t="str">
            <v>Emery 6.15% PCRB Series 1996</v>
          </cell>
          <cell r="C339">
            <v>435765.66</v>
          </cell>
        </row>
        <row r="340">
          <cell r="A340">
            <v>183130</v>
          </cell>
          <cell r="B340" t="str">
            <v>6 3/4% FMB Due 4/1/2005</v>
          </cell>
          <cell r="C340">
            <v>106446.93</v>
          </cell>
        </row>
        <row r="341">
          <cell r="A341">
            <v>183131</v>
          </cell>
          <cell r="B341" t="str">
            <v>5.65% FMB Due 11/1/2006</v>
          </cell>
          <cell r="C341">
            <v>2080110.56</v>
          </cell>
        </row>
        <row r="342">
          <cell r="A342">
            <v>183144</v>
          </cell>
          <cell r="B342" t="str">
            <v>Med-Term Note Ser.C 9% Due 9/1/03</v>
          </cell>
          <cell r="C342">
            <v>0</v>
          </cell>
        </row>
        <row r="343">
          <cell r="A343">
            <v>183157</v>
          </cell>
          <cell r="B343" t="str">
            <v>Med-Term Note Ser.C 9.15% Due 8/9/11</v>
          </cell>
          <cell r="C343">
            <v>28082.61</v>
          </cell>
        </row>
        <row r="344">
          <cell r="A344">
            <v>183158</v>
          </cell>
          <cell r="B344" t="str">
            <v>Med-Term Note Ser.C 8.95% Due 9/1/11</v>
          </cell>
          <cell r="C344">
            <v>65873.25</v>
          </cell>
        </row>
        <row r="345">
          <cell r="A345">
            <v>183159</v>
          </cell>
          <cell r="B345" t="str">
            <v>Med-Term Note Ser.C 8.95% Due 9/1/11</v>
          </cell>
          <cell r="C345">
            <v>49623.75</v>
          </cell>
        </row>
        <row r="346">
          <cell r="A346">
            <v>183160</v>
          </cell>
          <cell r="B346" t="str">
            <v>Med-Term Note Ser.C 8.92% Due 9/1/11</v>
          </cell>
          <cell r="C346">
            <v>70699.05</v>
          </cell>
        </row>
        <row r="347">
          <cell r="A347">
            <v>183161</v>
          </cell>
          <cell r="B347" t="str">
            <v>Med Term Note Ser.C 8.53% Due 12/16/21</v>
          </cell>
          <cell r="C347">
            <v>68515.31</v>
          </cell>
        </row>
        <row r="348">
          <cell r="A348">
            <v>183162</v>
          </cell>
          <cell r="B348" t="str">
            <v>Med-Term Note Ser.C 8.29% Due 12/30/11</v>
          </cell>
          <cell r="C348">
            <v>9031.0499999999993</v>
          </cell>
        </row>
        <row r="349">
          <cell r="A349">
            <v>183163</v>
          </cell>
          <cell r="B349" t="str">
            <v>Med-Term Note Ser.C 8.375% Due 12/31/21</v>
          </cell>
          <cell r="C349">
            <v>22838.66</v>
          </cell>
        </row>
        <row r="350">
          <cell r="A350">
            <v>183164</v>
          </cell>
          <cell r="B350" t="str">
            <v>Med-Term Note Ser.C 8.26% Due 1/7/22</v>
          </cell>
          <cell r="C350">
            <v>19826.03</v>
          </cell>
        </row>
        <row r="351">
          <cell r="A351">
            <v>183165</v>
          </cell>
          <cell r="B351" t="str">
            <v>Med-Term Note Ser.C 8.27% Due 1/10/22</v>
          </cell>
          <cell r="C351">
            <v>18245.23</v>
          </cell>
        </row>
        <row r="352">
          <cell r="A352">
            <v>183166</v>
          </cell>
          <cell r="B352" t="str">
            <v>Med-Term Note Ser.C 8.26% Due 1/10/12</v>
          </cell>
          <cell r="C352">
            <v>3010.35</v>
          </cell>
        </row>
        <row r="353">
          <cell r="A353">
            <v>183167</v>
          </cell>
          <cell r="B353" t="str">
            <v>Med-Term Note Ser.C 7.67% Due 1/10/07</v>
          </cell>
          <cell r="C353">
            <v>6964.39</v>
          </cell>
        </row>
        <row r="354">
          <cell r="A354">
            <v>183168</v>
          </cell>
          <cell r="B354" t="str">
            <v>Med-Term Note Ser.C 8.28% Due 1/10/12</v>
          </cell>
          <cell r="C354">
            <v>5233.96</v>
          </cell>
        </row>
        <row r="355">
          <cell r="A355">
            <v>183169</v>
          </cell>
          <cell r="B355" t="str">
            <v>Med-Term Note Ser.C 8.25% Due 2/1/12</v>
          </cell>
          <cell r="C355">
            <v>9089.1200000000008</v>
          </cell>
        </row>
        <row r="356">
          <cell r="A356">
            <v>183170</v>
          </cell>
          <cell r="B356" t="str">
            <v>Med-Term Note Ser.D 7.86% Due 2/16/04</v>
          </cell>
          <cell r="C356">
            <v>0</v>
          </cell>
        </row>
        <row r="357">
          <cell r="A357">
            <v>183171</v>
          </cell>
          <cell r="B357" t="str">
            <v>Med-Term Note Ser.D 7.81% Due 2/16/04</v>
          </cell>
          <cell r="C357">
            <v>0</v>
          </cell>
        </row>
        <row r="358">
          <cell r="A358">
            <v>183174</v>
          </cell>
          <cell r="B358" t="str">
            <v>Med-Term Note Ser.D 7.79% Due 2/16/04</v>
          </cell>
          <cell r="C358">
            <v>0</v>
          </cell>
        </row>
        <row r="359">
          <cell r="A359">
            <v>183177</v>
          </cell>
          <cell r="B359" t="str">
            <v>Med-Term Note Ser.D 7.75% Due 2/16/04</v>
          </cell>
          <cell r="C359">
            <v>0</v>
          </cell>
        </row>
        <row r="360">
          <cell r="A360">
            <v>183192</v>
          </cell>
          <cell r="B360" t="str">
            <v>Med-Term Note Ser.E 7.32% Due 9/3/04</v>
          </cell>
          <cell r="C360">
            <v>2362.5300000000002</v>
          </cell>
        </row>
        <row r="361">
          <cell r="A361">
            <v>183196</v>
          </cell>
          <cell r="B361" t="str">
            <v>Med-Term Note Ser.E 8.07% Due 9/9/22</v>
          </cell>
          <cell r="C361">
            <v>43348.83</v>
          </cell>
        </row>
        <row r="362">
          <cell r="A362">
            <v>183199</v>
          </cell>
          <cell r="B362" t="str">
            <v>Med-Term Note Ser.E 7.43% Due 9/11/07</v>
          </cell>
          <cell r="C362">
            <v>3641.2</v>
          </cell>
        </row>
        <row r="363">
          <cell r="A363">
            <v>183200</v>
          </cell>
          <cell r="B363" t="str">
            <v>Med-Term Note Ser.E 8.12% Due 9/9/22</v>
          </cell>
          <cell r="C363">
            <v>270931.71000000002</v>
          </cell>
        </row>
        <row r="364">
          <cell r="A364">
            <v>183201</v>
          </cell>
          <cell r="B364" t="str">
            <v>Med-Term Note Ser.E 8.11% Due 9/9/22</v>
          </cell>
          <cell r="C364">
            <v>65023.41</v>
          </cell>
        </row>
        <row r="365">
          <cell r="A365">
            <v>183202</v>
          </cell>
          <cell r="B365" t="str">
            <v>Med-Term Note Ser.E 8.05% Due 9/14/22</v>
          </cell>
          <cell r="C365">
            <v>54186.57</v>
          </cell>
        </row>
        <row r="366">
          <cell r="A366">
            <v>183208</v>
          </cell>
          <cell r="B366" t="str">
            <v>Med-Term Note Ser.E 7.22% Due 9/18/07</v>
          </cell>
          <cell r="C366">
            <v>4634.32</v>
          </cell>
        </row>
        <row r="367">
          <cell r="A367">
            <v>183209</v>
          </cell>
          <cell r="B367" t="str">
            <v>Med-Term Note Ser.E 8.05% Due 9/1/22</v>
          </cell>
          <cell r="C367">
            <v>81279.75</v>
          </cell>
        </row>
        <row r="368">
          <cell r="A368">
            <v>183211</v>
          </cell>
          <cell r="B368" t="str">
            <v>Med-Term Note Ser.E 7.27% Due 9/24/07</v>
          </cell>
          <cell r="C368">
            <v>7414.7</v>
          </cell>
        </row>
        <row r="369">
          <cell r="A369">
            <v>183214</v>
          </cell>
          <cell r="B369" t="str">
            <v>Med-Term Note Ser.E 7.11% Due 9/24/04</v>
          </cell>
          <cell r="C369">
            <v>2372.2600000000002</v>
          </cell>
        </row>
        <row r="370">
          <cell r="A370">
            <v>183215</v>
          </cell>
          <cell r="B370" t="str">
            <v>Med-Term Note Ser.E 8.08% Due 10/14/22</v>
          </cell>
          <cell r="C370">
            <v>129268.07</v>
          </cell>
        </row>
        <row r="371">
          <cell r="A371">
            <v>183216</v>
          </cell>
          <cell r="B371" t="str">
            <v>Med-Term Note Ser.E 8.08% Due 10/14/22</v>
          </cell>
          <cell r="C371">
            <v>124296.8</v>
          </cell>
        </row>
        <row r="372">
          <cell r="A372">
            <v>183219</v>
          </cell>
          <cell r="B372" t="str">
            <v>Med-Term Note Ser.E 7.03% Due 10/15/03</v>
          </cell>
          <cell r="C372">
            <v>0</v>
          </cell>
        </row>
        <row r="373">
          <cell r="A373">
            <v>183220</v>
          </cell>
          <cell r="B373" t="str">
            <v>Med-Term Note Ser.E 7.34% Due 10/17/05</v>
          </cell>
          <cell r="C373">
            <v>4325.7</v>
          </cell>
        </row>
        <row r="374">
          <cell r="A374">
            <v>183221</v>
          </cell>
          <cell r="B374" t="str">
            <v>Med-Term Note Ser.E 7.36% Due 10/17/05</v>
          </cell>
          <cell r="C374">
            <v>4325.7</v>
          </cell>
        </row>
        <row r="375">
          <cell r="A375">
            <v>183222</v>
          </cell>
          <cell r="B375" t="str">
            <v>Med-Term Note Ser.E 7.27% Due 10/21/03</v>
          </cell>
          <cell r="C375">
            <v>0</v>
          </cell>
        </row>
        <row r="376">
          <cell r="A376">
            <v>183223</v>
          </cell>
          <cell r="B376" t="str">
            <v>Med-Term Note Ser.E 7.39% Due 10/21/03</v>
          </cell>
          <cell r="C376">
            <v>0</v>
          </cell>
        </row>
        <row r="377">
          <cell r="A377">
            <v>183224</v>
          </cell>
          <cell r="B377" t="str">
            <v>Med-Term Note Ser.E 7.30% Due 10/22/04</v>
          </cell>
          <cell r="C377">
            <v>3748.44</v>
          </cell>
        </row>
        <row r="378">
          <cell r="A378">
            <v>183225</v>
          </cell>
          <cell r="B378" t="str">
            <v>Med-Term Note Ser.E 7.30% Due 10/22/04</v>
          </cell>
          <cell r="C378">
            <v>3748.44</v>
          </cell>
        </row>
        <row r="379">
          <cell r="A379">
            <v>183226</v>
          </cell>
          <cell r="B379" t="str">
            <v>Med-Term Note Ser.E 7.30% Due 10/22/03</v>
          </cell>
          <cell r="C379">
            <v>0</v>
          </cell>
        </row>
        <row r="380">
          <cell r="A380">
            <v>183227</v>
          </cell>
          <cell r="B380" t="str">
            <v>Med-Term Note Ser.E 7.53% Due 10/26/04</v>
          </cell>
          <cell r="C380">
            <v>281.16000000000003</v>
          </cell>
        </row>
        <row r="381">
          <cell r="A381">
            <v>183228</v>
          </cell>
          <cell r="B381" t="str">
            <v>Med-Term Note Ser.E 7.71% Due 10/27/04</v>
          </cell>
          <cell r="C381">
            <v>1124.52</v>
          </cell>
        </row>
        <row r="382">
          <cell r="A382">
            <v>183229</v>
          </cell>
          <cell r="B382" t="str">
            <v>Med-Term Note Ser.E 7.71% Due 10/27/04</v>
          </cell>
          <cell r="C382">
            <v>1218.28</v>
          </cell>
        </row>
        <row r="383">
          <cell r="A383">
            <v>183230</v>
          </cell>
          <cell r="B383" t="str">
            <v>Med-Term Note Ser.E 7.72% Due 11/2/04</v>
          </cell>
          <cell r="C383">
            <v>548.52</v>
          </cell>
        </row>
        <row r="384">
          <cell r="A384">
            <v>183231</v>
          </cell>
          <cell r="B384" t="str">
            <v>Med-Term Note Ser.E 7.60% Due 11/1/04</v>
          </cell>
          <cell r="C384">
            <v>365.72</v>
          </cell>
        </row>
        <row r="385">
          <cell r="A385">
            <v>183233</v>
          </cell>
          <cell r="B385" t="str">
            <v>Med-Term Note Ser.E 7.66% Due 10/22/04</v>
          </cell>
          <cell r="C385">
            <v>1828.44</v>
          </cell>
        </row>
        <row r="386">
          <cell r="A386">
            <v>183236</v>
          </cell>
          <cell r="B386" t="str">
            <v>Med-Term Note Ser.E 8.13% Due 1/22/13</v>
          </cell>
          <cell r="C386">
            <v>33769.730000000003</v>
          </cell>
        </row>
        <row r="387">
          <cell r="A387">
            <v>183237</v>
          </cell>
          <cell r="B387" t="str">
            <v>Med-Term Note Ser.E 8.23% Due 1/20/23</v>
          </cell>
          <cell r="C387">
            <v>23889.88</v>
          </cell>
        </row>
        <row r="388">
          <cell r="A388">
            <v>183241</v>
          </cell>
          <cell r="B388" t="str">
            <v>Med-Term Note Ser.E 7.43% Due 1/24/05</v>
          </cell>
          <cell r="C388">
            <v>482.62</v>
          </cell>
        </row>
        <row r="389">
          <cell r="A389">
            <v>183242</v>
          </cell>
          <cell r="B389" t="str">
            <v>Med-Term Note Ser.E 7.43% Due 1/24/05</v>
          </cell>
          <cell r="C389">
            <v>1206.6400000000001</v>
          </cell>
        </row>
        <row r="390">
          <cell r="A390">
            <v>183246</v>
          </cell>
          <cell r="B390" t="str">
            <v>Med-Term Note Ser.E 8.23% Due 1/20/23</v>
          </cell>
          <cell r="C390">
            <v>19112.150000000001</v>
          </cell>
        </row>
        <row r="391">
          <cell r="A391">
            <v>183247</v>
          </cell>
          <cell r="B391" t="str">
            <v>Med-Term Note Ser.F 7.25% Due 8/1/13</v>
          </cell>
          <cell r="C391">
            <v>0</v>
          </cell>
        </row>
        <row r="392">
          <cell r="A392">
            <v>183248</v>
          </cell>
          <cell r="B392" t="str">
            <v>Med-Term Note Ser.F 7.25% Due 8/1/13</v>
          </cell>
          <cell r="C392">
            <v>0</v>
          </cell>
        </row>
        <row r="393">
          <cell r="A393">
            <v>183249</v>
          </cell>
          <cell r="B393" t="str">
            <v>Med-Term Note Ser.F 7.25% Due 8/1/13</v>
          </cell>
          <cell r="C393">
            <v>0</v>
          </cell>
        </row>
        <row r="394">
          <cell r="A394">
            <v>183250</v>
          </cell>
          <cell r="B394" t="str">
            <v>Med-Term Note Ser.F 7.25% Due 8/1/13</v>
          </cell>
          <cell r="C394">
            <v>0</v>
          </cell>
        </row>
        <row r="395">
          <cell r="A395">
            <v>183251</v>
          </cell>
          <cell r="B395" t="str">
            <v>Med-Term Note Ser.F 6.34% Due 7/28/03</v>
          </cell>
          <cell r="C395">
            <v>0</v>
          </cell>
        </row>
        <row r="396">
          <cell r="A396">
            <v>183252</v>
          </cell>
          <cell r="B396" t="str">
            <v>Med-Term Note Ser.F 6.34% Due 7/28/03</v>
          </cell>
          <cell r="C396">
            <v>0</v>
          </cell>
        </row>
        <row r="397">
          <cell r="A397">
            <v>183253</v>
          </cell>
          <cell r="B397" t="str">
            <v>Med-Term Note Ser.F 6.34% Due 7/28/03</v>
          </cell>
          <cell r="C397">
            <v>0</v>
          </cell>
        </row>
        <row r="398">
          <cell r="A398">
            <v>183254</v>
          </cell>
          <cell r="B398" t="str">
            <v>Med-Term Note Ser.F 6.34% Due 7/28/03</v>
          </cell>
          <cell r="C398">
            <v>0</v>
          </cell>
        </row>
        <row r="399">
          <cell r="A399">
            <v>183255</v>
          </cell>
          <cell r="B399" t="str">
            <v>Med-Term Note Ser.F 6.34% Due 7/28/03</v>
          </cell>
          <cell r="C399">
            <v>0</v>
          </cell>
        </row>
        <row r="400">
          <cell r="A400">
            <v>183256</v>
          </cell>
          <cell r="B400" t="str">
            <v>Med-Term Note Ser.F 6.31% Due 7/28/03</v>
          </cell>
          <cell r="C400">
            <v>0</v>
          </cell>
        </row>
        <row r="401">
          <cell r="A401">
            <v>183257</v>
          </cell>
          <cell r="B401" t="str">
            <v>Med-Term Note Ser.F 6.31% Due 7/28/03</v>
          </cell>
          <cell r="C401">
            <v>0</v>
          </cell>
        </row>
        <row r="402">
          <cell r="A402">
            <v>183258</v>
          </cell>
          <cell r="B402" t="str">
            <v>Med-Term Note Ser.F 6.31% Due 7/28/03</v>
          </cell>
          <cell r="C402">
            <v>0</v>
          </cell>
        </row>
        <row r="403">
          <cell r="A403">
            <v>183259</v>
          </cell>
          <cell r="B403" t="str">
            <v>Med-Term Note Ser.F 6.31% Due 7/28/03</v>
          </cell>
          <cell r="C403">
            <v>0</v>
          </cell>
        </row>
        <row r="404">
          <cell r="A404">
            <v>183260</v>
          </cell>
          <cell r="B404" t="str">
            <v>Med-Term Note Ser.F 7.40% Due 7/28/23</v>
          </cell>
          <cell r="C404">
            <v>0</v>
          </cell>
        </row>
        <row r="405">
          <cell r="A405">
            <v>183261</v>
          </cell>
          <cell r="B405" t="str">
            <v>Med-Term Note Ser.F 7.26% Due 7/21/23</v>
          </cell>
          <cell r="C405">
            <v>159971.97</v>
          </cell>
        </row>
        <row r="406">
          <cell r="A406">
            <v>183262</v>
          </cell>
          <cell r="B406" t="str">
            <v>Med-Term Note Ser.F 7.26% Due 7/21/23</v>
          </cell>
          <cell r="C406">
            <v>65173.59</v>
          </cell>
        </row>
        <row r="407">
          <cell r="A407">
            <v>183272</v>
          </cell>
          <cell r="B407" t="str">
            <v>Med-Term Note Ser.F 7.23% Due 8/16/23</v>
          </cell>
          <cell r="C407">
            <v>89209.98</v>
          </cell>
        </row>
        <row r="408">
          <cell r="A408">
            <v>183273</v>
          </cell>
          <cell r="B408" t="str">
            <v>Med-Term Note Ser.F 7.24% Due 8/16/23</v>
          </cell>
          <cell r="C408">
            <v>178419.91</v>
          </cell>
        </row>
        <row r="409">
          <cell r="A409">
            <v>183274</v>
          </cell>
          <cell r="B409" t="str">
            <v>Med-Term Note Ser.F 7.37% Due 8/11/2023</v>
          </cell>
          <cell r="C409">
            <v>0</v>
          </cell>
        </row>
        <row r="410">
          <cell r="A410">
            <v>183275</v>
          </cell>
          <cell r="B410" t="str">
            <v>Med-Term Note Ser.F 6.75% Due 9/14/23</v>
          </cell>
          <cell r="C410">
            <v>24938.27</v>
          </cell>
        </row>
        <row r="411">
          <cell r="A411">
            <v>183276</v>
          </cell>
          <cell r="B411" t="str">
            <v>Med-Term Note Ser.F 6.75% Due 9/14/23</v>
          </cell>
          <cell r="C411">
            <v>9975.1299999999992</v>
          </cell>
        </row>
        <row r="412">
          <cell r="A412">
            <v>183277</v>
          </cell>
          <cell r="B412" t="str">
            <v>Med-Term Note Ser.F 6.72% Due 9/14/23</v>
          </cell>
          <cell r="C412">
            <v>9975.1299999999992</v>
          </cell>
        </row>
        <row r="413">
          <cell r="A413">
            <v>183278</v>
          </cell>
          <cell r="B413" t="str">
            <v>Med-Term Note Ser.F 6.75% Due 10/26/23</v>
          </cell>
          <cell r="C413">
            <v>99878.74</v>
          </cell>
        </row>
        <row r="414">
          <cell r="A414">
            <v>183279</v>
          </cell>
          <cell r="B414" t="str">
            <v>Med-Term Note Ser.F 6.75% Due 10/26/23</v>
          </cell>
          <cell r="C414">
            <v>79903.28</v>
          </cell>
        </row>
        <row r="415">
          <cell r="A415">
            <v>183280</v>
          </cell>
          <cell r="B415" t="str">
            <v>Med-Term Note Ser.F 6.75% Due 10/26/23</v>
          </cell>
          <cell r="C415">
            <v>59927.18</v>
          </cell>
        </row>
        <row r="416">
          <cell r="A416">
            <v>183281</v>
          </cell>
          <cell r="B416" t="str">
            <v>Med-Term Note Ser.F 8.625% Due 12/31/24</v>
          </cell>
          <cell r="C416">
            <v>104587.44</v>
          </cell>
        </row>
        <row r="417">
          <cell r="A417">
            <v>183282</v>
          </cell>
          <cell r="B417" t="str">
            <v>Med Term Note Ser G 6.625% Due 6/1/07</v>
          </cell>
          <cell r="C417">
            <v>345980.5</v>
          </cell>
        </row>
        <row r="418">
          <cell r="A418">
            <v>183283</v>
          </cell>
          <cell r="B418" t="str">
            <v>Med-Term Note Ser.G 6.12% Due 1/15/2006</v>
          </cell>
          <cell r="C418">
            <v>130460.71</v>
          </cell>
        </row>
        <row r="419">
          <cell r="A419">
            <v>183284</v>
          </cell>
          <cell r="B419" t="str">
            <v>Med-Term Note Ser.G 6.71% Due 1/15/2026</v>
          </cell>
          <cell r="C419">
            <v>661043.80000000005</v>
          </cell>
        </row>
        <row r="420">
          <cell r="A420">
            <v>183285</v>
          </cell>
          <cell r="B420" t="str">
            <v>Med-Term Note Ser H 6.75% Due 7/15/2004</v>
          </cell>
          <cell r="C420">
            <v>159656.57</v>
          </cell>
        </row>
        <row r="421">
          <cell r="A421">
            <v>183286</v>
          </cell>
          <cell r="B421" t="str">
            <v>Med-Term Note Ser H 7.00% Due 7/15/2009</v>
          </cell>
          <cell r="C421">
            <v>892733.72</v>
          </cell>
        </row>
        <row r="422">
          <cell r="A422">
            <v>183287</v>
          </cell>
          <cell r="B422" t="str">
            <v>Med-Term Note Ser H 6.375% Due 5/15/2008</v>
          </cell>
          <cell r="C422">
            <v>598546.96</v>
          </cell>
        </row>
        <row r="423">
          <cell r="A423">
            <v>183289</v>
          </cell>
          <cell r="B423" t="str">
            <v>Unsecured Debt Issuance Expense</v>
          </cell>
          <cell r="C423">
            <v>229257.86</v>
          </cell>
        </row>
        <row r="424">
          <cell r="A424">
            <v>183290</v>
          </cell>
          <cell r="B424" t="str">
            <v>6.90% FMB Due 11/15/2011</v>
          </cell>
          <cell r="C424">
            <v>2766649.54</v>
          </cell>
        </row>
        <row r="425">
          <cell r="A425">
            <v>183291</v>
          </cell>
          <cell r="B425" t="str">
            <v>7.70% FMB Due 11/15/2031</v>
          </cell>
          <cell r="C425">
            <v>2659105.04</v>
          </cell>
        </row>
        <row r="426">
          <cell r="A426">
            <v>183292</v>
          </cell>
          <cell r="B426" t="str">
            <v>Sweetwater Co. 1988B Due 2014</v>
          </cell>
          <cell r="C426">
            <v>36675.83</v>
          </cell>
        </row>
        <row r="427">
          <cell r="A427">
            <v>183293</v>
          </cell>
          <cell r="B427" t="str">
            <v>3.9% Converse Co. 1988 PCRB Due 2014</v>
          </cell>
          <cell r="C427">
            <v>54216.43</v>
          </cell>
        </row>
        <row r="428">
          <cell r="A428">
            <v>183294</v>
          </cell>
          <cell r="B428" t="str">
            <v>4.30% FMB Due 9/15/2008</v>
          </cell>
          <cell r="C428">
            <v>1100000</v>
          </cell>
        </row>
        <row r="429">
          <cell r="A429">
            <v>183295</v>
          </cell>
          <cell r="B429" t="str">
            <v>5.45% FMB Due 9/15/2013</v>
          </cell>
          <cell r="C429">
            <v>1245833.3500000001</v>
          </cell>
        </row>
        <row r="430">
          <cell r="A430">
            <v>183901</v>
          </cell>
          <cell r="B430" t="str">
            <v>Preferred Stock Issuance Costs - $7.48 Series</v>
          </cell>
          <cell r="C430">
            <v>560288.37</v>
          </cell>
        </row>
        <row r="431">
          <cell r="A431">
            <v>184405</v>
          </cell>
          <cell r="B431" t="str">
            <v>Bridger Deferred Billings</v>
          </cell>
          <cell r="C431">
            <v>7035.46</v>
          </cell>
        </row>
        <row r="432">
          <cell r="A432">
            <v>184413</v>
          </cell>
          <cell r="B432" t="str">
            <v>Hayden Settlement</v>
          </cell>
          <cell r="C432">
            <v>613172.14</v>
          </cell>
        </row>
        <row r="433">
          <cell r="A433">
            <v>184414</v>
          </cell>
          <cell r="B433" t="str">
            <v>Deferred Coal Costs - Wyodak Settlement</v>
          </cell>
          <cell r="C433">
            <v>6340522.6600000001</v>
          </cell>
        </row>
        <row r="434">
          <cell r="A434">
            <v>184500</v>
          </cell>
          <cell r="B434" t="str">
            <v>Deferred Regulatory Expense</v>
          </cell>
          <cell r="C434">
            <v>5000</v>
          </cell>
        </row>
        <row r="435">
          <cell r="A435">
            <v>184750</v>
          </cell>
          <cell r="B435" t="str">
            <v>Preliminary Survey &amp; Investigation</v>
          </cell>
          <cell r="C435">
            <v>2725166.83</v>
          </cell>
        </row>
        <row r="436">
          <cell r="A436">
            <v>184960</v>
          </cell>
          <cell r="B436" t="str">
            <v>Temporary Facilities - Reconciliation</v>
          </cell>
          <cell r="C436">
            <v>87879.94</v>
          </cell>
        </row>
        <row r="437">
          <cell r="A437">
            <v>185010</v>
          </cell>
          <cell r="B437" t="str">
            <v>Mill Fork Tract Mine Rights - Lease Payments</v>
          </cell>
          <cell r="C437">
            <v>251753.12</v>
          </cell>
        </row>
        <row r="438">
          <cell r="A438">
            <v>185011</v>
          </cell>
          <cell r="B438" t="str">
            <v>Sales of Electric Utility Facilities &amp; Properties</v>
          </cell>
          <cell r="C438">
            <v>292203.84999999998</v>
          </cell>
        </row>
        <row r="439">
          <cell r="A439">
            <v>185012</v>
          </cell>
          <cell r="B439" t="str">
            <v>Property Damage Repairs - Insurance Losses</v>
          </cell>
          <cell r="C439">
            <v>1019.59</v>
          </cell>
        </row>
        <row r="440">
          <cell r="A440">
            <v>185015</v>
          </cell>
          <cell r="B440" t="str">
            <v>Deferred Projects - New Generation</v>
          </cell>
          <cell r="C440">
            <v>165.88</v>
          </cell>
        </row>
        <row r="441">
          <cell r="A441">
            <v>185020</v>
          </cell>
          <cell r="B441" t="str">
            <v>Deferred Charges - Water Rights Lease</v>
          </cell>
          <cell r="C441">
            <v>1225879.73</v>
          </cell>
        </row>
        <row r="442">
          <cell r="A442">
            <v>185025</v>
          </cell>
          <cell r="B442" t="str">
            <v>Deferred Financing Costs</v>
          </cell>
          <cell r="C442">
            <v>241968.36</v>
          </cell>
        </row>
        <row r="443">
          <cell r="A443">
            <v>185026</v>
          </cell>
          <cell r="B443" t="str">
            <v>Deferred S-3 Shelf Registration Costs</v>
          </cell>
          <cell r="C443">
            <v>161601.04</v>
          </cell>
        </row>
        <row r="444">
          <cell r="A444">
            <v>185027</v>
          </cell>
          <cell r="B444" t="str">
            <v>Unamortized Credit Agreement Costs</v>
          </cell>
          <cell r="C444">
            <v>496186.42</v>
          </cell>
        </row>
        <row r="445">
          <cell r="A445">
            <v>185028</v>
          </cell>
          <cell r="B445" t="str">
            <v>Unamortized PCRB LOC/SBBPA Costs</v>
          </cell>
          <cell r="C445">
            <v>242076.14</v>
          </cell>
        </row>
        <row r="446">
          <cell r="A446">
            <v>185029</v>
          </cell>
          <cell r="B446" t="str">
            <v>Unamortized PCRB Mode Conversion Costs</v>
          </cell>
          <cell r="C446">
            <v>1008862.67</v>
          </cell>
        </row>
        <row r="447">
          <cell r="A447">
            <v>185306</v>
          </cell>
          <cell r="B447" t="str">
            <v>TGS Buyout</v>
          </cell>
          <cell r="C447">
            <v>246286.86</v>
          </cell>
        </row>
        <row r="448">
          <cell r="A448">
            <v>185307</v>
          </cell>
          <cell r="B448" t="str">
            <v>TGS Buyout - CA Gen</v>
          </cell>
          <cell r="C448">
            <v>0</v>
          </cell>
        </row>
        <row r="449">
          <cell r="A449">
            <v>185308</v>
          </cell>
          <cell r="B449" t="str">
            <v>TGS Buyout - MT Gen</v>
          </cell>
          <cell r="C449">
            <v>0</v>
          </cell>
        </row>
        <row r="450">
          <cell r="A450">
            <v>185309</v>
          </cell>
          <cell r="B450" t="str">
            <v>Lakeview Buyout</v>
          </cell>
          <cell r="C450">
            <v>212792.31</v>
          </cell>
        </row>
        <row r="451">
          <cell r="A451">
            <v>185310</v>
          </cell>
          <cell r="B451" t="str">
            <v>Buffalo Settlement</v>
          </cell>
          <cell r="C451">
            <v>33882.39</v>
          </cell>
        </row>
        <row r="452">
          <cell r="A452">
            <v>185311</v>
          </cell>
          <cell r="B452" t="str">
            <v>Joseph Settlement</v>
          </cell>
          <cell r="C452">
            <v>1911882.8</v>
          </cell>
        </row>
        <row r="453">
          <cell r="A453">
            <v>185312</v>
          </cell>
          <cell r="B453" t="str">
            <v>Tri-State Firm Wheeling</v>
          </cell>
          <cell r="C453">
            <v>794610</v>
          </cell>
        </row>
        <row r="454">
          <cell r="A454">
            <v>185313</v>
          </cell>
          <cell r="B454" t="str">
            <v>Mead-Phoenix-Availability &amp; Trans Charge</v>
          </cell>
          <cell r="C454">
            <v>16338120</v>
          </cell>
        </row>
        <row r="455">
          <cell r="A455">
            <v>185318</v>
          </cell>
          <cell r="B455" t="str">
            <v>Bogus Creek Settlement</v>
          </cell>
          <cell r="C455">
            <v>-236000</v>
          </cell>
        </row>
        <row r="456">
          <cell r="A456">
            <v>185322</v>
          </cell>
          <cell r="B456" t="str">
            <v>Serp Intangible Asset</v>
          </cell>
          <cell r="C456">
            <v>1260000</v>
          </cell>
        </row>
        <row r="457">
          <cell r="A457">
            <v>185327</v>
          </cell>
          <cell r="B457" t="str">
            <v>Firth Cogeneration Buyout</v>
          </cell>
          <cell r="C457">
            <v>814146.74</v>
          </cell>
        </row>
        <row r="458">
          <cell r="A458">
            <v>185328</v>
          </cell>
          <cell r="B458" t="str">
            <v>Firth Cogeneration Buyout-CA</v>
          </cell>
          <cell r="C458">
            <v>0</v>
          </cell>
        </row>
        <row r="459">
          <cell r="A459">
            <v>185329</v>
          </cell>
          <cell r="B459" t="str">
            <v>Firth Cogeneration Buyout-MT</v>
          </cell>
          <cell r="C459">
            <v>0</v>
          </cell>
        </row>
        <row r="460">
          <cell r="A460">
            <v>185333</v>
          </cell>
          <cell r="B460" t="str">
            <v>Option Purchases</v>
          </cell>
          <cell r="C460">
            <v>720000</v>
          </cell>
        </row>
        <row r="461">
          <cell r="A461">
            <v>185334</v>
          </cell>
          <cell r="B461" t="str">
            <v>Hermiston Swap</v>
          </cell>
          <cell r="C461">
            <v>6699694.3600000003</v>
          </cell>
        </row>
        <row r="462">
          <cell r="A462">
            <v>185335</v>
          </cell>
          <cell r="B462" t="str">
            <v>Lacomb Irrigation</v>
          </cell>
          <cell r="C462">
            <v>819150</v>
          </cell>
        </row>
        <row r="463">
          <cell r="A463">
            <v>185336</v>
          </cell>
          <cell r="B463" t="str">
            <v>Bogus Creek</v>
          </cell>
          <cell r="C463">
            <v>1482640</v>
          </cell>
        </row>
        <row r="464">
          <cell r="A464">
            <v>185337</v>
          </cell>
          <cell r="B464" t="str">
            <v>Point-to-Point Transmission Reservations</v>
          </cell>
          <cell r="C464">
            <v>1423847.5</v>
          </cell>
        </row>
        <row r="465">
          <cell r="A465">
            <v>185340</v>
          </cell>
          <cell r="B465" t="str">
            <v>Transition Costs - Washington State</v>
          </cell>
          <cell r="C465">
            <v>2656079.77</v>
          </cell>
        </row>
        <row r="466">
          <cell r="A466">
            <v>185341</v>
          </cell>
          <cell r="B466" t="str">
            <v>Deferred Aquila Streamflow Hedge Costs</v>
          </cell>
          <cell r="C466">
            <v>1166664</v>
          </cell>
        </row>
        <row r="467">
          <cell r="A467">
            <v>185342</v>
          </cell>
          <cell r="B467" t="str">
            <v>Jim Boyd Hydro Buyout</v>
          </cell>
          <cell r="C467">
            <v>821695</v>
          </cell>
        </row>
        <row r="468">
          <cell r="A468">
            <v>185801</v>
          </cell>
          <cell r="B468" t="str">
            <v>Unrecovered Plant - Trojan-Debits</v>
          </cell>
          <cell r="C468">
            <v>15289420.93</v>
          </cell>
        </row>
        <row r="469">
          <cell r="A469">
            <v>185802</v>
          </cell>
          <cell r="B469" t="str">
            <v>Unrecovered Plant - Trojan-Credits-Dep'n</v>
          </cell>
          <cell r="C469">
            <v>-9603755.7599999998</v>
          </cell>
        </row>
        <row r="470">
          <cell r="A470">
            <v>185803</v>
          </cell>
          <cell r="B470" t="str">
            <v>Unrecovered Plant - Trojan-Decom-Dr</v>
          </cell>
          <cell r="C470">
            <v>17980540.710000001</v>
          </cell>
        </row>
        <row r="471">
          <cell r="A471">
            <v>185804</v>
          </cell>
          <cell r="B471" t="str">
            <v>Unrecovered Plant - Trojan-Decom-Cr</v>
          </cell>
          <cell r="C471">
            <v>-9704350.1699999999</v>
          </cell>
        </row>
        <row r="472">
          <cell r="A472">
            <v>185806</v>
          </cell>
          <cell r="B472" t="str">
            <v>Unrec Plant-Trojan-California</v>
          </cell>
          <cell r="C472">
            <v>0</v>
          </cell>
        </row>
        <row r="473">
          <cell r="A473">
            <v>185807</v>
          </cell>
          <cell r="B473" t="str">
            <v>Unrec Plant-Trojan-Montana</v>
          </cell>
          <cell r="C473">
            <v>0</v>
          </cell>
        </row>
        <row r="474">
          <cell r="A474">
            <v>185808</v>
          </cell>
          <cell r="B474" t="str">
            <v>Unrec Plant-Trojan-Washington</v>
          </cell>
          <cell r="C474">
            <v>-1907378.16</v>
          </cell>
        </row>
        <row r="475">
          <cell r="A475">
            <v>185809</v>
          </cell>
          <cell r="B475" t="str">
            <v>Unrec Plant-Trojan-Oregon</v>
          </cell>
          <cell r="C475">
            <v>-470009.77</v>
          </cell>
        </row>
        <row r="476">
          <cell r="A476">
            <v>185901</v>
          </cell>
          <cell r="B476" t="str">
            <v>FAS 133 Derivative Net Asset-NonCurrent</v>
          </cell>
          <cell r="C476">
            <v>155826567</v>
          </cell>
        </row>
        <row r="477">
          <cell r="A477">
            <v>185903</v>
          </cell>
          <cell r="B477" t="str">
            <v>MtM Trading Position - NonCurrent</v>
          </cell>
          <cell r="C477">
            <v>-1</v>
          </cell>
        </row>
        <row r="478">
          <cell r="A478">
            <v>186000</v>
          </cell>
          <cell r="B478" t="str">
            <v>DSR Regulatory Assets</v>
          </cell>
          <cell r="C478">
            <v>41486410.590000004</v>
          </cell>
        </row>
        <row r="479">
          <cell r="A479">
            <v>186110</v>
          </cell>
          <cell r="B479" t="str">
            <v>UT DSM AC-DLC Program</v>
          </cell>
          <cell r="C479">
            <v>-20</v>
          </cell>
        </row>
        <row r="480">
          <cell r="A480">
            <v>186901</v>
          </cell>
          <cell r="B480" t="str">
            <v>FAS 133 Derivative Net Regulatory Asset</v>
          </cell>
          <cell r="C480">
            <v>526897468</v>
          </cell>
        </row>
        <row r="481">
          <cell r="A481">
            <v>187001</v>
          </cell>
          <cell r="B481" t="str">
            <v>IDAI Costs - No. CA - Direct Access</v>
          </cell>
          <cell r="C481">
            <v>1582247.22</v>
          </cell>
        </row>
        <row r="482">
          <cell r="A482">
            <v>187002</v>
          </cell>
          <cell r="B482" t="str">
            <v>Oregon Direct Access</v>
          </cell>
          <cell r="C482">
            <v>267542.93</v>
          </cell>
        </row>
        <row r="483">
          <cell r="A483">
            <v>187003</v>
          </cell>
          <cell r="B483" t="str">
            <v>Retail Access Project - INC.</v>
          </cell>
          <cell r="C483">
            <v>1967252.22</v>
          </cell>
        </row>
        <row r="484">
          <cell r="A484">
            <v>187004</v>
          </cell>
          <cell r="B484" t="str">
            <v>Energy Trust of Oregon - SB 1149</v>
          </cell>
          <cell r="C484">
            <v>596.48</v>
          </cell>
        </row>
        <row r="485">
          <cell r="A485">
            <v>187005</v>
          </cell>
          <cell r="B485" t="str">
            <v>SB 1149 Implementation Costs - Phase 1 Residential</v>
          </cell>
          <cell r="C485">
            <v>904051.31</v>
          </cell>
        </row>
        <row r="486">
          <cell r="A486">
            <v>187006</v>
          </cell>
          <cell r="B486" t="str">
            <v>SB 1149 Implementation Costs-Small Non-Residential</v>
          </cell>
          <cell r="C486">
            <v>329198.21999999997</v>
          </cell>
        </row>
        <row r="487">
          <cell r="A487">
            <v>187007</v>
          </cell>
          <cell r="B487" t="str">
            <v>SB 1149 Implementation Costs-Large Non-Residential</v>
          </cell>
          <cell r="C487">
            <v>2797066.32</v>
          </cell>
        </row>
        <row r="488">
          <cell r="A488">
            <v>187015</v>
          </cell>
          <cell r="B488" t="str">
            <v>Reg Asset - Min. Pension Liab. Adj.</v>
          </cell>
          <cell r="C488">
            <v>233771982</v>
          </cell>
        </row>
        <row r="489">
          <cell r="A489">
            <v>187016</v>
          </cell>
          <cell r="B489" t="str">
            <v>Reg Asset - Min. SERP Liab. Adj.</v>
          </cell>
          <cell r="C489">
            <v>0</v>
          </cell>
        </row>
        <row r="490">
          <cell r="A490">
            <v>187020</v>
          </cell>
          <cell r="B490" t="str">
            <v>FAS 87 Def Pension</v>
          </cell>
          <cell r="C490">
            <v>0</v>
          </cell>
        </row>
        <row r="491">
          <cell r="A491">
            <v>187021</v>
          </cell>
          <cell r="B491" t="str">
            <v>FAS 88 Def Pension-Early Retirement</v>
          </cell>
          <cell r="C491">
            <v>0</v>
          </cell>
        </row>
        <row r="492">
          <cell r="A492">
            <v>187022</v>
          </cell>
          <cell r="B492" t="str">
            <v>FAS 87 Def Pension - CA-Gen</v>
          </cell>
          <cell r="C492">
            <v>0</v>
          </cell>
        </row>
        <row r="493">
          <cell r="A493">
            <v>187023</v>
          </cell>
          <cell r="B493" t="str">
            <v>FAS 88 Def Pension - CA-Gen-Er-Retire</v>
          </cell>
          <cell r="C493">
            <v>0</v>
          </cell>
        </row>
        <row r="494">
          <cell r="A494">
            <v>187024</v>
          </cell>
          <cell r="B494" t="str">
            <v>FAS 87 Def Pension - MT-Gen</v>
          </cell>
          <cell r="C494">
            <v>0</v>
          </cell>
        </row>
        <row r="495">
          <cell r="A495">
            <v>187025</v>
          </cell>
          <cell r="B495" t="str">
            <v>FAS 88 Def Pension - MT-Gen-Er-Retire</v>
          </cell>
          <cell r="C495">
            <v>0</v>
          </cell>
        </row>
        <row r="496">
          <cell r="A496">
            <v>187026</v>
          </cell>
          <cell r="B496" t="str">
            <v>FAS 87 Def Pension - Write-Down</v>
          </cell>
          <cell r="C496">
            <v>0</v>
          </cell>
        </row>
        <row r="497">
          <cell r="A497">
            <v>187027</v>
          </cell>
          <cell r="B497" t="str">
            <v>FAS 88 Def Pension - Write-Down-Er-Retire</v>
          </cell>
          <cell r="C497">
            <v>0</v>
          </cell>
        </row>
        <row r="498">
          <cell r="A498">
            <v>187030</v>
          </cell>
          <cell r="B498" t="str">
            <v>FAS 109 - Income Taxes- Electric</v>
          </cell>
          <cell r="C498">
            <v>536056206.06</v>
          </cell>
        </row>
        <row r="499">
          <cell r="A499">
            <v>187032</v>
          </cell>
          <cell r="B499" t="str">
            <v>FAS 109 - CA -Generation</v>
          </cell>
          <cell r="C499">
            <v>0</v>
          </cell>
        </row>
        <row r="500">
          <cell r="A500">
            <v>187033</v>
          </cell>
          <cell r="B500" t="str">
            <v>FAS 109 - MT-Generation</v>
          </cell>
          <cell r="C500">
            <v>0</v>
          </cell>
        </row>
        <row r="501">
          <cell r="A501">
            <v>187050</v>
          </cell>
          <cell r="B501" t="str">
            <v>Cholla Plant Transaction Costs</v>
          </cell>
          <cell r="C501">
            <v>15059202.619999999</v>
          </cell>
        </row>
        <row r="502">
          <cell r="A502">
            <v>187051</v>
          </cell>
          <cell r="B502" t="str">
            <v>Washington Colstrip #3 Regulatory Asset</v>
          </cell>
          <cell r="C502">
            <v>882876.74</v>
          </cell>
        </row>
        <row r="503">
          <cell r="A503">
            <v>187054</v>
          </cell>
          <cell r="B503" t="str">
            <v>Cholla Plant Transaction Costs-CA</v>
          </cell>
          <cell r="C503">
            <v>0</v>
          </cell>
        </row>
        <row r="504">
          <cell r="A504">
            <v>187055</v>
          </cell>
          <cell r="B504" t="str">
            <v>Cholla Plant Transaction Costs-MT</v>
          </cell>
          <cell r="C504">
            <v>0</v>
          </cell>
        </row>
        <row r="505">
          <cell r="A505">
            <v>187058</v>
          </cell>
          <cell r="B505" t="str">
            <v>Trail Mountain Mine Closure Costs</v>
          </cell>
          <cell r="C505">
            <v>8220372.9699999997</v>
          </cell>
        </row>
        <row r="506">
          <cell r="A506">
            <v>187059</v>
          </cell>
          <cell r="B506" t="str">
            <v>Trail Mountain Mine Unrecovered Investment</v>
          </cell>
          <cell r="C506">
            <v>11050217.52</v>
          </cell>
        </row>
        <row r="507">
          <cell r="A507">
            <v>187060</v>
          </cell>
          <cell r="B507" t="str">
            <v>Cholla Plant Transaction Costs-OR</v>
          </cell>
          <cell r="C507">
            <v>-721991.96</v>
          </cell>
        </row>
        <row r="508">
          <cell r="A508">
            <v>187061</v>
          </cell>
          <cell r="B508" t="str">
            <v>Cholla Plant Transaction Costs-WA</v>
          </cell>
          <cell r="C508">
            <v>-1301500.1599999999</v>
          </cell>
        </row>
        <row r="509">
          <cell r="A509">
            <v>187062</v>
          </cell>
          <cell r="B509" t="str">
            <v>Cholla Plant Transaction Costs-ID</v>
          </cell>
          <cell r="C509">
            <v>-442391.83</v>
          </cell>
        </row>
        <row r="510">
          <cell r="A510">
            <v>187104</v>
          </cell>
          <cell r="B510" t="str">
            <v>FAS 87/88 Pension UT</v>
          </cell>
          <cell r="C510">
            <v>12109553.59</v>
          </cell>
        </row>
        <row r="511">
          <cell r="A511">
            <v>187105</v>
          </cell>
          <cell r="B511" t="str">
            <v>98-00 Y2K Expense OR</v>
          </cell>
          <cell r="C511">
            <v>223882.5</v>
          </cell>
        </row>
        <row r="512">
          <cell r="A512">
            <v>187106</v>
          </cell>
          <cell r="B512" t="str">
            <v>BSIP/SAP - UT</v>
          </cell>
          <cell r="C512">
            <v>6310.79</v>
          </cell>
        </row>
        <row r="513">
          <cell r="A513">
            <v>187107</v>
          </cell>
          <cell r="B513" t="str">
            <v>Glenrock Mine Excluding Reclamation - UT</v>
          </cell>
          <cell r="C513">
            <v>7421353.5499999998</v>
          </cell>
        </row>
        <row r="514">
          <cell r="A514">
            <v>187108</v>
          </cell>
          <cell r="B514" t="str">
            <v>Software Write-Down 1997 - UT</v>
          </cell>
          <cell r="C514">
            <v>300045.3</v>
          </cell>
        </row>
        <row r="515">
          <cell r="A515">
            <v>187109</v>
          </cell>
          <cell r="B515" t="str">
            <v>Software Write-Down 1999 - UT</v>
          </cell>
          <cell r="C515">
            <v>214096.65</v>
          </cell>
        </row>
        <row r="516">
          <cell r="A516">
            <v>187110</v>
          </cell>
          <cell r="B516" t="str">
            <v>Transition Team Costs - UT</v>
          </cell>
          <cell r="C516">
            <v>283444.25</v>
          </cell>
        </row>
        <row r="517">
          <cell r="A517">
            <v>187111</v>
          </cell>
          <cell r="B517" t="str">
            <v>Noell Kempf CAP - UT</v>
          </cell>
          <cell r="C517">
            <v>49809.59</v>
          </cell>
        </row>
        <row r="518">
          <cell r="A518">
            <v>187112</v>
          </cell>
          <cell r="B518" t="str">
            <v>P&amp;M Strike Amort - UT</v>
          </cell>
          <cell r="C518">
            <v>748623.83</v>
          </cell>
        </row>
        <row r="519">
          <cell r="A519">
            <v>187113</v>
          </cell>
          <cell r="B519" t="str">
            <v>98 Early Retirement - OR</v>
          </cell>
          <cell r="C519">
            <v>14094962.75</v>
          </cell>
        </row>
        <row r="520">
          <cell r="A520">
            <v>187201</v>
          </cell>
          <cell r="B520" t="str">
            <v>May 2000 Transition Plan Costs - CA</v>
          </cell>
          <cell r="C520">
            <v>0</v>
          </cell>
        </row>
        <row r="521">
          <cell r="A521">
            <v>187202</v>
          </cell>
          <cell r="B521" t="str">
            <v>May 2000 Transition Plan Costs - ID</v>
          </cell>
          <cell r="C521">
            <v>1629381.01</v>
          </cell>
        </row>
        <row r="522">
          <cell r="A522">
            <v>187203</v>
          </cell>
          <cell r="B522" t="str">
            <v>May 2000 Transition Plan Costs - OR</v>
          </cell>
          <cell r="C522">
            <v>26050600.010000002</v>
          </cell>
        </row>
        <row r="523">
          <cell r="A523">
            <v>187204</v>
          </cell>
          <cell r="B523" t="str">
            <v>May 2000 Transition Plan Costs - UT</v>
          </cell>
          <cell r="C523">
            <v>10402582.720000001</v>
          </cell>
        </row>
        <row r="524">
          <cell r="A524">
            <v>187205</v>
          </cell>
          <cell r="B524" t="str">
            <v>May 2000 Transition Plan Costs - WY East</v>
          </cell>
          <cell r="C524">
            <v>3708057.87</v>
          </cell>
        </row>
        <row r="525">
          <cell r="A525">
            <v>187206</v>
          </cell>
          <cell r="B525" t="str">
            <v>May 2000 Transition Plan Costs - WY West</v>
          </cell>
          <cell r="C525">
            <v>656127.61</v>
          </cell>
        </row>
        <row r="526">
          <cell r="A526">
            <v>187240</v>
          </cell>
          <cell r="B526" t="str">
            <v>Contra Reg Asset - Transition Plan Severance</v>
          </cell>
          <cell r="C526">
            <v>-3406940.72</v>
          </cell>
        </row>
        <row r="527">
          <cell r="A527">
            <v>187507</v>
          </cell>
          <cell r="B527" t="str">
            <v>ARO/Reg Diff - Blundell Plant</v>
          </cell>
          <cell r="C527">
            <v>1097504.58</v>
          </cell>
        </row>
        <row r="528">
          <cell r="A528">
            <v>187508</v>
          </cell>
          <cell r="B528" t="str">
            <v>ARO/Reg Diff - Colstrip Plant Ponds</v>
          </cell>
          <cell r="C528">
            <v>21747</v>
          </cell>
        </row>
        <row r="529">
          <cell r="A529">
            <v>187509</v>
          </cell>
          <cell r="B529" t="str">
            <v>ARO/Reg Diff - Dave Johnson Plant Landfill</v>
          </cell>
          <cell r="C529">
            <v>31336.98</v>
          </cell>
        </row>
        <row r="530">
          <cell r="A530">
            <v>187510</v>
          </cell>
          <cell r="B530" t="str">
            <v>ARO/Reg Diff - Hunter Plant Original Landfill</v>
          </cell>
          <cell r="C530">
            <v>21185.8</v>
          </cell>
        </row>
        <row r="531">
          <cell r="A531">
            <v>187511</v>
          </cell>
          <cell r="B531" t="str">
            <v>ARO/Reg Diff - Hunter Plant Landfill Expansion</v>
          </cell>
          <cell r="C531">
            <v>16494.95</v>
          </cell>
        </row>
        <row r="532">
          <cell r="A532">
            <v>187513</v>
          </cell>
          <cell r="B532" t="str">
            <v>ARO/Reg Diff - Huntington Plant Landfill Expansion</v>
          </cell>
          <cell r="C532">
            <v>1657.38</v>
          </cell>
        </row>
        <row r="533">
          <cell r="A533">
            <v>187514</v>
          </cell>
          <cell r="B533" t="str">
            <v>ARO/Reg Diff - Jim Bridger Plant Landfill</v>
          </cell>
          <cell r="C533">
            <v>199121.43</v>
          </cell>
        </row>
        <row r="534">
          <cell r="A534">
            <v>187515</v>
          </cell>
          <cell r="B534" t="str">
            <v>ARO/Reg Diff - Jim Bridger Plant FGD Pond #1</v>
          </cell>
          <cell r="C534">
            <v>132300.91</v>
          </cell>
        </row>
        <row r="535">
          <cell r="A535">
            <v>187517</v>
          </cell>
          <cell r="B535" t="str">
            <v>ARO/Reg Diff - Jim Bridger Plant Evap Pond #3</v>
          </cell>
          <cell r="C535">
            <v>68513.17</v>
          </cell>
        </row>
        <row r="536">
          <cell r="A536">
            <v>187518</v>
          </cell>
          <cell r="B536" t="str">
            <v>ARO/Reg Diff - Jim Bridger Plant Raw Water Pond</v>
          </cell>
          <cell r="C536">
            <v>45635.69</v>
          </cell>
        </row>
        <row r="537">
          <cell r="A537">
            <v>187519</v>
          </cell>
          <cell r="B537" t="str">
            <v>ARO/Reg Diff - Jim Bridger Plant Pipeline</v>
          </cell>
          <cell r="C537">
            <v>947953.49</v>
          </cell>
        </row>
        <row r="538">
          <cell r="A538">
            <v>187527</v>
          </cell>
          <cell r="B538" t="str">
            <v>ARO/Reg Diff - Hermiston Plant</v>
          </cell>
          <cell r="C538">
            <v>349889.89</v>
          </cell>
        </row>
        <row r="539">
          <cell r="A539">
            <v>187528</v>
          </cell>
          <cell r="B539" t="str">
            <v>ARO/Reg Diff - American Fork Hydro Plant</v>
          </cell>
          <cell r="C539">
            <v>84584.47</v>
          </cell>
        </row>
        <row r="540">
          <cell r="A540">
            <v>187529</v>
          </cell>
          <cell r="B540" t="str">
            <v>ARO/Reg Diff - Powerdale Hydro Plant</v>
          </cell>
          <cell r="C540">
            <v>447131.41</v>
          </cell>
        </row>
        <row r="541">
          <cell r="A541">
            <v>187702</v>
          </cell>
          <cell r="B541" t="str">
            <v>Sch 292 Def Transition Adjust Reg Asset</v>
          </cell>
          <cell r="C541">
            <v>-1513</v>
          </cell>
        </row>
        <row r="542">
          <cell r="A542">
            <v>187703</v>
          </cell>
          <cell r="B542" t="str">
            <v>Sch 293 Def Transition Adjust Reg Asset</v>
          </cell>
          <cell r="C542">
            <v>-546</v>
          </cell>
        </row>
        <row r="543">
          <cell r="A543">
            <v>187708</v>
          </cell>
          <cell r="B543" t="str">
            <v>Sch 292 Small Non-Res SB1149 Adj Bal Acct</v>
          </cell>
          <cell r="C543">
            <v>546</v>
          </cell>
        </row>
        <row r="544">
          <cell r="A544">
            <v>187728</v>
          </cell>
          <cell r="B544" t="str">
            <v>Sch 293 Large Non-Res SB1149 Adj Bal Acct</v>
          </cell>
          <cell r="C544">
            <v>1513</v>
          </cell>
        </row>
        <row r="545">
          <cell r="A545">
            <v>187743</v>
          </cell>
          <cell r="B545" t="str">
            <v>Sch 294-25 Transition Adjustment Bal Acct</v>
          </cell>
          <cell r="C545">
            <v>354.79</v>
          </cell>
        </row>
        <row r="546">
          <cell r="A546">
            <v>187744</v>
          </cell>
          <cell r="B546" t="str">
            <v>Sch 294-27 Transition Adjustment Bal Acct</v>
          </cell>
          <cell r="C546">
            <v>2808.82</v>
          </cell>
        </row>
        <row r="547">
          <cell r="A547">
            <v>187764</v>
          </cell>
          <cell r="B547" t="str">
            <v>Implementation Cost II - Residential</v>
          </cell>
          <cell r="C547">
            <v>955212.48</v>
          </cell>
        </row>
        <row r="548">
          <cell r="A548">
            <v>187765</v>
          </cell>
          <cell r="B548" t="str">
            <v>Implementation Cost II - Non-Residential-Small</v>
          </cell>
          <cell r="C548">
            <v>984016.01</v>
          </cell>
        </row>
        <row r="549">
          <cell r="A549">
            <v>187766</v>
          </cell>
          <cell r="B549" t="str">
            <v>Implementation Cost II - Non-Residential-Large</v>
          </cell>
          <cell r="C549">
            <v>8495606.7799999993</v>
          </cell>
        </row>
        <row r="550">
          <cell r="A550">
            <v>187767</v>
          </cell>
          <cell r="B550" t="str">
            <v>Implementation cost 3 - Residential</v>
          </cell>
          <cell r="C550">
            <v>1053337.48</v>
          </cell>
        </row>
        <row r="551">
          <cell r="A551">
            <v>187768</v>
          </cell>
          <cell r="B551" t="str">
            <v>Implementation cost 3 - Non residential - Small</v>
          </cell>
          <cell r="C551">
            <v>641237.23</v>
          </cell>
        </row>
        <row r="552">
          <cell r="A552">
            <v>187769</v>
          </cell>
          <cell r="B552" t="str">
            <v>Implementation cost 3 - Non residential - Large</v>
          </cell>
          <cell r="C552">
            <v>3085522.34</v>
          </cell>
        </row>
        <row r="553">
          <cell r="A553">
            <v>187901</v>
          </cell>
          <cell r="B553" t="str">
            <v>Deferred Excess Net Power Costs - OR UM 995</v>
          </cell>
          <cell r="C553">
            <v>60694466</v>
          </cell>
        </row>
        <row r="554">
          <cell r="A554">
            <v>187902</v>
          </cell>
          <cell r="B554" t="str">
            <v>Deferred Excess Net Power Costs - UT</v>
          </cell>
          <cell r="C554">
            <v>4983733.91</v>
          </cell>
        </row>
        <row r="555">
          <cell r="A555">
            <v>187904</v>
          </cell>
          <cell r="B555" t="str">
            <v>Deferred Excess Net Power Costs - ID</v>
          </cell>
          <cell r="C555">
            <v>2372404</v>
          </cell>
        </row>
        <row r="556">
          <cell r="A556">
            <v>187906</v>
          </cell>
          <cell r="B556" t="str">
            <v>Deferred Excess Net Power Costs - OR UE 116 Bridge</v>
          </cell>
          <cell r="C556">
            <v>372673</v>
          </cell>
        </row>
        <row r="557">
          <cell r="A557">
            <v>187907</v>
          </cell>
          <cell r="B557" t="str">
            <v>Oregon UE134 Power Cost</v>
          </cell>
          <cell r="C557">
            <v>0</v>
          </cell>
        </row>
        <row r="558">
          <cell r="A558">
            <v>187951</v>
          </cell>
          <cell r="B558" t="str">
            <v>Deferred Cost of TOU Guarantee</v>
          </cell>
          <cell r="C558">
            <v>1633.51</v>
          </cell>
        </row>
        <row r="559">
          <cell r="A559">
            <v>187952</v>
          </cell>
          <cell r="B559" t="str">
            <v>Deferred Intervener Funding Grants</v>
          </cell>
          <cell r="C559">
            <v>103788</v>
          </cell>
        </row>
        <row r="560">
          <cell r="A560">
            <v>188010</v>
          </cell>
          <cell r="B560" t="str">
            <v>Environmental Costs</v>
          </cell>
          <cell r="C560">
            <v>5961535.9000000004</v>
          </cell>
        </row>
        <row r="561">
          <cell r="A561">
            <v>189201</v>
          </cell>
          <cell r="B561" t="str">
            <v>7% Series FMB Due 1998</v>
          </cell>
          <cell r="C561">
            <v>25344.34</v>
          </cell>
        </row>
        <row r="562">
          <cell r="A562">
            <v>189203</v>
          </cell>
          <cell r="B562" t="str">
            <v>7 1/2% Series FMB Due 2002</v>
          </cell>
          <cell r="C562">
            <v>100915.81</v>
          </cell>
        </row>
        <row r="563">
          <cell r="A563">
            <v>189204</v>
          </cell>
          <cell r="B563" t="str">
            <v>10 1/4% Series FMB Due 2005</v>
          </cell>
          <cell r="C563">
            <v>401155.17</v>
          </cell>
        </row>
        <row r="564">
          <cell r="A564">
            <v>189205</v>
          </cell>
          <cell r="B564" t="str">
            <v>9% Series FMB Due 2006</v>
          </cell>
          <cell r="C564">
            <v>582898</v>
          </cell>
        </row>
        <row r="565">
          <cell r="A565">
            <v>189206</v>
          </cell>
          <cell r="B565" t="str">
            <v>8 3/4% Series FMB Due 4/1/06</v>
          </cell>
          <cell r="C565">
            <v>433253.21</v>
          </cell>
        </row>
        <row r="566">
          <cell r="A566">
            <v>189207</v>
          </cell>
          <cell r="B566" t="str">
            <v>8 3/8% Series FMB Due 2006</v>
          </cell>
          <cell r="C566">
            <v>187472.17</v>
          </cell>
        </row>
        <row r="567">
          <cell r="A567">
            <v>189208</v>
          </cell>
          <cell r="B567" t="str">
            <v>8 1/2% Series FMB Due 3/1/07</v>
          </cell>
          <cell r="C567">
            <v>751414.89</v>
          </cell>
        </row>
        <row r="568">
          <cell r="A568">
            <v>189209</v>
          </cell>
          <cell r="B568" t="str">
            <v>8 1/4% Series FMB Due 2007</v>
          </cell>
          <cell r="C568">
            <v>163510.13</v>
          </cell>
        </row>
        <row r="569">
          <cell r="A569">
            <v>189212</v>
          </cell>
          <cell r="B569" t="str">
            <v>10 1/4% Series FMB Due 2009</v>
          </cell>
          <cell r="C569">
            <v>735106.46</v>
          </cell>
        </row>
        <row r="570">
          <cell r="A570">
            <v>189213</v>
          </cell>
          <cell r="B570" t="str">
            <v>13% Series FMB Due 2012</v>
          </cell>
          <cell r="C570">
            <v>160133.4</v>
          </cell>
        </row>
        <row r="571">
          <cell r="A571">
            <v>189214</v>
          </cell>
          <cell r="B571" t="str">
            <v>9 3/8% Series FMB Due 10/1/2016</v>
          </cell>
          <cell r="C571">
            <v>955249.68</v>
          </cell>
        </row>
        <row r="572">
          <cell r="A572">
            <v>189215</v>
          </cell>
          <cell r="B572" t="str">
            <v>8 3/4% Series FMB Due 12/1/16</v>
          </cell>
          <cell r="C572">
            <v>1774876.37</v>
          </cell>
        </row>
        <row r="573">
          <cell r="A573">
            <v>189216</v>
          </cell>
          <cell r="B573" t="str">
            <v>9 7/8% Series FMB Due 2017</v>
          </cell>
          <cell r="C573">
            <v>2656055.9</v>
          </cell>
        </row>
        <row r="574">
          <cell r="A574">
            <v>189217</v>
          </cell>
          <cell r="B574" t="str">
            <v>14 3/4% Series FMB Due 2010</v>
          </cell>
          <cell r="C574">
            <v>133990.56</v>
          </cell>
        </row>
        <row r="575">
          <cell r="A575">
            <v>189218</v>
          </cell>
          <cell r="B575" t="str">
            <v>16 3/8 % Series FMB Due 2011</v>
          </cell>
          <cell r="C575">
            <v>514960.99</v>
          </cell>
        </row>
        <row r="576">
          <cell r="A576">
            <v>189219</v>
          </cell>
          <cell r="B576" t="str">
            <v>7 3/4% Series FMB Due 2002</v>
          </cell>
          <cell r="C576">
            <v>114748.72</v>
          </cell>
        </row>
        <row r="577">
          <cell r="A577">
            <v>189220</v>
          </cell>
          <cell r="B577" t="str">
            <v>7 7/8% Series FMB Due 2001</v>
          </cell>
          <cell r="C577">
            <v>76975.91</v>
          </cell>
        </row>
        <row r="578">
          <cell r="A578">
            <v>189221</v>
          </cell>
          <cell r="B578" t="str">
            <v>8% Series FMB Due 2001</v>
          </cell>
          <cell r="C578">
            <v>74909.22</v>
          </cell>
        </row>
        <row r="579">
          <cell r="A579">
            <v>189222</v>
          </cell>
          <cell r="B579" t="str">
            <v>8% Series FMB Due 1999</v>
          </cell>
          <cell r="C579">
            <v>44074.96</v>
          </cell>
        </row>
        <row r="580">
          <cell r="A580">
            <v>189223</v>
          </cell>
          <cell r="B580" t="str">
            <v>8 3/8% Series FMB Due 1/1/04</v>
          </cell>
          <cell r="C580">
            <v>561719.68999999994</v>
          </cell>
        </row>
        <row r="581">
          <cell r="A581">
            <v>189224</v>
          </cell>
          <cell r="B581" t="str">
            <v>8 5/8% Series FMB Due 2006</v>
          </cell>
          <cell r="C581">
            <v>230839</v>
          </cell>
        </row>
        <row r="582">
          <cell r="A582">
            <v>189225</v>
          </cell>
          <cell r="B582" t="str">
            <v>MTN - 8.75% Series Due 11/1/99</v>
          </cell>
          <cell r="C582">
            <v>53320.17</v>
          </cell>
        </row>
        <row r="583">
          <cell r="A583">
            <v>189226</v>
          </cell>
          <cell r="B583" t="str">
            <v>8 7/8% Series FMB Due 11/1/07</v>
          </cell>
          <cell r="C583">
            <v>404318.13</v>
          </cell>
        </row>
        <row r="584">
          <cell r="A584">
            <v>189229</v>
          </cell>
          <cell r="B584" t="str">
            <v>MTN - 10.25% Series Due 4/1/09</v>
          </cell>
          <cell r="C584">
            <v>1507552.01</v>
          </cell>
        </row>
        <row r="585">
          <cell r="A585">
            <v>189230</v>
          </cell>
          <cell r="B585" t="str">
            <v>MTN - 14.75% Series Due 4/1/09</v>
          </cell>
          <cell r="C585">
            <v>209417.54</v>
          </cell>
        </row>
        <row r="586">
          <cell r="A586">
            <v>189231</v>
          </cell>
          <cell r="B586" t="str">
            <v>Variable Rate FMB Loss</v>
          </cell>
          <cell r="C586">
            <v>340185.06</v>
          </cell>
        </row>
        <row r="587">
          <cell r="A587">
            <v>189232</v>
          </cell>
          <cell r="B587" t="str">
            <v>MTN - 12.625% Series Due 4/1/13</v>
          </cell>
          <cell r="C587">
            <v>2107988.71</v>
          </cell>
        </row>
        <row r="588">
          <cell r="A588">
            <v>189233</v>
          </cell>
          <cell r="B588" t="str">
            <v>8 5/8% FMB Due 1996</v>
          </cell>
          <cell r="C588">
            <v>486934</v>
          </cell>
        </row>
        <row r="589">
          <cell r="A589">
            <v>189234</v>
          </cell>
          <cell r="B589" t="str">
            <v>8 1/2% Series FMB Due 1996</v>
          </cell>
          <cell r="C589">
            <v>501016.4</v>
          </cell>
        </row>
        <row r="590">
          <cell r="A590">
            <v>189235</v>
          </cell>
          <cell r="B590" t="str">
            <v>MTN - 9.0% Series C Due 9/1/03</v>
          </cell>
          <cell r="C590">
            <v>0</v>
          </cell>
        </row>
        <row r="591">
          <cell r="A591">
            <v>189236</v>
          </cell>
          <cell r="B591" t="str">
            <v>Wyodak Series A And B Bonds</v>
          </cell>
          <cell r="C591">
            <v>0</v>
          </cell>
        </row>
        <row r="592">
          <cell r="A592">
            <v>189237</v>
          </cell>
          <cell r="B592" t="str">
            <v>FMB-California Gen</v>
          </cell>
          <cell r="C592">
            <v>0</v>
          </cell>
        </row>
        <row r="593">
          <cell r="A593">
            <v>189238</v>
          </cell>
          <cell r="B593" t="str">
            <v>FMB-Montana Gen</v>
          </cell>
          <cell r="C593">
            <v>0</v>
          </cell>
        </row>
        <row r="594">
          <cell r="A594">
            <v>189301</v>
          </cell>
          <cell r="B594" t="str">
            <v>8 3/8% QUIDS Series A due 06/30/35</v>
          </cell>
          <cell r="C594">
            <v>3380462.99</v>
          </cell>
        </row>
        <row r="595">
          <cell r="A595">
            <v>189302</v>
          </cell>
          <cell r="B595" t="str">
            <v>8.55% QUIDS Series B due 12/31/25</v>
          </cell>
          <cell r="C595">
            <v>1835830.07</v>
          </cell>
        </row>
        <row r="596">
          <cell r="A596">
            <v>189401</v>
          </cell>
          <cell r="B596" t="str">
            <v>MTN Series F &amp; QUIPS Series A &amp; B</v>
          </cell>
          <cell r="C596">
            <v>5371037.4900000002</v>
          </cell>
        </row>
        <row r="597">
          <cell r="A597">
            <v>189402</v>
          </cell>
          <cell r="B597" t="str">
            <v>MTN Series F &amp; QUIPS Series A &amp; B</v>
          </cell>
          <cell r="C597">
            <v>5669428.46</v>
          </cell>
        </row>
        <row r="598">
          <cell r="A598">
            <v>189701</v>
          </cell>
          <cell r="B598" t="str">
            <v>6 1/8% Series Emery PCRB Due 2004</v>
          </cell>
          <cell r="C598">
            <v>55435.7</v>
          </cell>
        </row>
        <row r="599">
          <cell r="A599">
            <v>189702</v>
          </cell>
          <cell r="B599" t="str">
            <v>6 1/8% Series Carbon PCRB Due 2004</v>
          </cell>
          <cell r="C599">
            <v>43511.55</v>
          </cell>
        </row>
        <row r="600">
          <cell r="A600">
            <v>189703</v>
          </cell>
          <cell r="B600" t="str">
            <v>6 1/8% Series Lincoln PCRB Due 2004</v>
          </cell>
          <cell r="C600">
            <v>63330.26</v>
          </cell>
        </row>
        <row r="601">
          <cell r="A601">
            <v>189704</v>
          </cell>
          <cell r="B601" t="str">
            <v>Emery 6 3/8% PCRB Due 11/1/2006</v>
          </cell>
          <cell r="C601">
            <v>349430.76</v>
          </cell>
        </row>
        <row r="602">
          <cell r="A602">
            <v>189705</v>
          </cell>
          <cell r="B602" t="str">
            <v>Emery 5.9% PCRB Due 4/1/2008</v>
          </cell>
          <cell r="C602">
            <v>238001.96</v>
          </cell>
        </row>
        <row r="603">
          <cell r="A603">
            <v>189706</v>
          </cell>
          <cell r="B603" t="str">
            <v>11 1/8% Emery Co. PCRB (Refunded)</v>
          </cell>
          <cell r="C603">
            <v>1212713.99</v>
          </cell>
        </row>
        <row r="604">
          <cell r="A604">
            <v>189707</v>
          </cell>
          <cell r="B604" t="str">
            <v>11 1/8% Lincoln Co. PCRB (Refunded)</v>
          </cell>
          <cell r="C604">
            <v>1227565.1499999999</v>
          </cell>
        </row>
        <row r="605">
          <cell r="A605">
            <v>189708</v>
          </cell>
          <cell r="B605" t="str">
            <v>Emery 10.70% PCRB Due 9/1/2014</v>
          </cell>
          <cell r="C605">
            <v>693466.97</v>
          </cell>
        </row>
        <row r="606">
          <cell r="A606">
            <v>189709</v>
          </cell>
          <cell r="B606" t="str">
            <v>8 1/4% Series PCRB Due 6/1/17</v>
          </cell>
          <cell r="C606">
            <v>763286.54</v>
          </cell>
        </row>
        <row r="607">
          <cell r="A607">
            <v>189710</v>
          </cell>
          <cell r="B607" t="str">
            <v>8 5/8% Series PCRB Emery Due 6/1/17</v>
          </cell>
          <cell r="C607">
            <v>538113.28000000003</v>
          </cell>
        </row>
        <row r="608">
          <cell r="A608">
            <v>189711</v>
          </cell>
          <cell r="B608" t="str">
            <v>8 5/8% PCRB Lincoln Due 6/1/17</v>
          </cell>
          <cell r="C608">
            <v>262147.55</v>
          </cell>
        </row>
        <row r="609">
          <cell r="A609">
            <v>189712</v>
          </cell>
          <cell r="B609" t="str">
            <v>13 1/2% Series PCRB Due 2012</v>
          </cell>
          <cell r="C609">
            <v>559850.86</v>
          </cell>
        </row>
        <row r="610">
          <cell r="A610">
            <v>189713</v>
          </cell>
          <cell r="B610" t="str">
            <v>Moffat PCRB'S Due 1995-2008</v>
          </cell>
          <cell r="C610">
            <v>37450.17</v>
          </cell>
        </row>
        <row r="611">
          <cell r="A611">
            <v>189714</v>
          </cell>
          <cell r="B611" t="str">
            <v>Converse 6 3/8% PCRB Due 1/1/2007</v>
          </cell>
          <cell r="C611">
            <v>59794.04</v>
          </cell>
        </row>
        <row r="612">
          <cell r="A612">
            <v>189715</v>
          </cell>
          <cell r="B612" t="str">
            <v>Converse 7 3/4% PCRB Due 7/1/06</v>
          </cell>
          <cell r="C612">
            <v>51469.74</v>
          </cell>
        </row>
        <row r="613">
          <cell r="A613">
            <v>189716</v>
          </cell>
          <cell r="B613" t="str">
            <v>Sweetwater 6 % PCRB Due 10/1/2003</v>
          </cell>
          <cell r="C613">
            <v>60695.94</v>
          </cell>
        </row>
        <row r="614">
          <cell r="A614">
            <v>189717</v>
          </cell>
          <cell r="B614" t="str">
            <v>Sweetwater 8 3/8% Due 7/1/06</v>
          </cell>
          <cell r="C614">
            <v>11621.42</v>
          </cell>
        </row>
        <row r="615">
          <cell r="A615">
            <v>189718</v>
          </cell>
          <cell r="B615" t="str">
            <v>Sweetwater 8 1/2 % Due 12/1/05</v>
          </cell>
          <cell r="C615">
            <v>13156.6</v>
          </cell>
        </row>
        <row r="616">
          <cell r="A616">
            <v>189719</v>
          </cell>
          <cell r="B616" t="str">
            <v>Forsyth Loss Amortization</v>
          </cell>
          <cell r="C616">
            <v>467236.05</v>
          </cell>
        </row>
        <row r="617">
          <cell r="A617">
            <v>189720</v>
          </cell>
          <cell r="B617" t="str">
            <v>Sweetwater A Loss Amortization</v>
          </cell>
          <cell r="C617">
            <v>390355.35</v>
          </cell>
        </row>
        <row r="618">
          <cell r="A618">
            <v>189721</v>
          </cell>
          <cell r="B618" t="str">
            <v>Sweetwater 1983B Unamortized Loss</v>
          </cell>
          <cell r="C618">
            <v>362874.52</v>
          </cell>
        </row>
        <row r="619">
          <cell r="A619">
            <v>189722</v>
          </cell>
          <cell r="B619" t="str">
            <v>City Of Gillette PCRB         Unamortize</v>
          </cell>
          <cell r="C619">
            <v>417549.34</v>
          </cell>
        </row>
        <row r="620">
          <cell r="A620">
            <v>189723</v>
          </cell>
          <cell r="B620" t="str">
            <v>Swt/Con Loss Amortization</v>
          </cell>
          <cell r="C620">
            <v>405692.85</v>
          </cell>
        </row>
        <row r="621">
          <cell r="A621">
            <v>189724</v>
          </cell>
          <cell r="B621" t="str">
            <v>Sweetwater 1990A 7/1/2019</v>
          </cell>
          <cell r="C621">
            <v>350930.94</v>
          </cell>
        </row>
        <row r="622">
          <cell r="A622">
            <v>189725</v>
          </cell>
          <cell r="B622" t="str">
            <v>PCRB-California Gen</v>
          </cell>
          <cell r="C622">
            <v>0</v>
          </cell>
        </row>
        <row r="623">
          <cell r="A623">
            <v>189726</v>
          </cell>
          <cell r="B623" t="str">
            <v>PCRB-Montana Gen</v>
          </cell>
          <cell r="C623">
            <v>0</v>
          </cell>
        </row>
        <row r="624">
          <cell r="A624">
            <v>190101</v>
          </cell>
          <cell r="B624" t="str">
            <v>ADIT-Amort Of Debt Disc &amp; Exp</v>
          </cell>
          <cell r="C624">
            <v>119263.79</v>
          </cell>
        </row>
        <row r="625">
          <cell r="A625">
            <v>190103</v>
          </cell>
          <cell r="B625" t="str">
            <v>ADIT-Obsolete Mine Inventory</v>
          </cell>
          <cell r="C625">
            <v>7762271.6699999999</v>
          </cell>
        </row>
        <row r="626">
          <cell r="A626">
            <v>190105</v>
          </cell>
          <cell r="B626" t="str">
            <v>ADIT-Deferred Comp</v>
          </cell>
          <cell r="C626">
            <v>3434588.27</v>
          </cell>
        </row>
        <row r="627">
          <cell r="A627">
            <v>190107</v>
          </cell>
          <cell r="B627" t="str">
            <v>ADIT-Fed Inc Tax Interest</v>
          </cell>
          <cell r="C627">
            <v>-256</v>
          </cell>
        </row>
        <row r="628">
          <cell r="A628">
            <v>190111</v>
          </cell>
          <cell r="B628" t="str">
            <v>ADIT-Bad Debt</v>
          </cell>
          <cell r="C628">
            <v>19040048.34</v>
          </cell>
        </row>
        <row r="629">
          <cell r="A629">
            <v>190113</v>
          </cell>
          <cell r="B629" t="str">
            <v>ADIT-Sick Leave, Vacation &amp; Pt</v>
          </cell>
          <cell r="C629">
            <v>8807587.6999999993</v>
          </cell>
        </row>
        <row r="630">
          <cell r="A630">
            <v>190115</v>
          </cell>
          <cell r="B630" t="str">
            <v>ADIT-Injury &amp; Damages</v>
          </cell>
          <cell r="C630">
            <v>9168199.2300000004</v>
          </cell>
        </row>
        <row r="631">
          <cell r="A631">
            <v>190119</v>
          </cell>
          <cell r="B631" t="str">
            <v>ADIT-SERP Utility</v>
          </cell>
          <cell r="C631">
            <v>11681352.880000001</v>
          </cell>
        </row>
        <row r="632">
          <cell r="A632">
            <v>190121</v>
          </cell>
          <cell r="B632" t="str">
            <v>Cholla/GE Contract Amort</v>
          </cell>
          <cell r="C632">
            <v>23190445.649999999</v>
          </cell>
        </row>
        <row r="633">
          <cell r="A633">
            <v>190126</v>
          </cell>
          <cell r="B633" t="str">
            <v>Trojan-Additional Decommission</v>
          </cell>
          <cell r="C633">
            <v>-3637135.9</v>
          </cell>
        </row>
        <row r="634">
          <cell r="A634">
            <v>190128</v>
          </cell>
          <cell r="B634" t="str">
            <v>ADIT-Misc. Def Tax Debits</v>
          </cell>
          <cell r="C634">
            <v>4463966.88</v>
          </cell>
        </row>
        <row r="635">
          <cell r="A635">
            <v>190130</v>
          </cell>
          <cell r="B635" t="str">
            <v>ADIT-Misc. Def Reg. Asset</v>
          </cell>
          <cell r="C635">
            <v>-43182344.020000003</v>
          </cell>
        </row>
        <row r="636">
          <cell r="A636">
            <v>190134</v>
          </cell>
          <cell r="B636" t="str">
            <v>ADIT-Noncash Pension/Bonus/Severance</v>
          </cell>
          <cell r="C636">
            <v>-71245893.260000005</v>
          </cell>
        </row>
        <row r="637">
          <cell r="A637">
            <v>190136</v>
          </cell>
          <cell r="B637" t="str">
            <v>ADIT-Utility Asset Write Down</v>
          </cell>
          <cell r="C637">
            <v>22283417.66</v>
          </cell>
        </row>
        <row r="638">
          <cell r="A638">
            <v>190138</v>
          </cell>
          <cell r="B638" t="str">
            <v>ADIT-Misc. Accruals</v>
          </cell>
          <cell r="C638">
            <v>-16939732.460000001</v>
          </cell>
        </row>
        <row r="639">
          <cell r="A639">
            <v>190142</v>
          </cell>
          <cell r="B639" t="str">
            <v>Monsanto Contract</v>
          </cell>
          <cell r="C639">
            <v>1</v>
          </cell>
        </row>
        <row r="640">
          <cell r="A640">
            <v>190144</v>
          </cell>
          <cell r="B640" t="str">
            <v>ADIT- Emission Allowance</v>
          </cell>
          <cell r="C640">
            <v>-123489</v>
          </cell>
        </row>
        <row r="641">
          <cell r="A641">
            <v>190148</v>
          </cell>
          <cell r="B641" t="str">
            <v>ADIT- Bonus Liability</v>
          </cell>
          <cell r="C641">
            <v>3334489</v>
          </cell>
        </row>
        <row r="642">
          <cell r="A642">
            <v>190150</v>
          </cell>
          <cell r="B642" t="str">
            <v>ADIT- Nw Power Act</v>
          </cell>
          <cell r="C642">
            <v>3625243.2</v>
          </cell>
        </row>
        <row r="643">
          <cell r="A643">
            <v>190152</v>
          </cell>
          <cell r="B643" t="str">
            <v>ADIT- Glenrock 263A</v>
          </cell>
          <cell r="C643">
            <v>-3183815.14</v>
          </cell>
        </row>
        <row r="644">
          <cell r="A644">
            <v>190156</v>
          </cell>
          <cell r="B644" t="str">
            <v>Amort. Overburden-Glenrock</v>
          </cell>
          <cell r="C644">
            <v>-3447242</v>
          </cell>
        </row>
        <row r="645">
          <cell r="A645">
            <v>190158</v>
          </cell>
          <cell r="B645" t="str">
            <v>Redding Renegotiated Contract</v>
          </cell>
          <cell r="C645">
            <v>2511552.83</v>
          </cell>
        </row>
        <row r="646">
          <cell r="A646">
            <v>190170</v>
          </cell>
          <cell r="B646" t="str">
            <v>Exch Gain/Loss-Tulana Farms</v>
          </cell>
          <cell r="C646">
            <v>295695</v>
          </cell>
        </row>
        <row r="647">
          <cell r="A647">
            <v>190172</v>
          </cell>
          <cell r="B647" t="str">
            <v>SEC 174 R&amp;E Expend</v>
          </cell>
          <cell r="C647">
            <v>9160594.0700000003</v>
          </cell>
        </row>
        <row r="648">
          <cell r="A648">
            <v>190174</v>
          </cell>
          <cell r="B648" t="str">
            <v>ADIT-Severance</v>
          </cell>
          <cell r="C648">
            <v>-4671771.53</v>
          </cell>
        </row>
        <row r="649">
          <cell r="A649">
            <v>190180</v>
          </cell>
          <cell r="B649" t="str">
            <v>ADIT-Merger Credits/Misc. Giveback</v>
          </cell>
          <cell r="C649">
            <v>23127568.68</v>
          </cell>
        </row>
        <row r="650">
          <cell r="A650">
            <v>190184</v>
          </cell>
          <cell r="B650" t="str">
            <v>ADIT-FAS 87/88 Deferred Pension</v>
          </cell>
          <cell r="C650">
            <v>32973615</v>
          </cell>
        </row>
        <row r="651">
          <cell r="A651">
            <v>190186</v>
          </cell>
          <cell r="B651" t="str">
            <v>ADIT-FAS CA/MT Writeoff-Fed</v>
          </cell>
          <cell r="C651">
            <v>-110621</v>
          </cell>
        </row>
        <row r="652">
          <cell r="A652">
            <v>190188</v>
          </cell>
          <cell r="B652" t="str">
            <v>ADIT-University of WY Contract Amort</v>
          </cell>
          <cell r="C652">
            <v>-1237.6099999999999</v>
          </cell>
        </row>
        <row r="653">
          <cell r="A653">
            <v>190190</v>
          </cell>
          <cell r="B653" t="str">
            <v>ADIT-Minimum Pension Liability Adj.</v>
          </cell>
          <cell r="C653">
            <v>838344</v>
          </cell>
        </row>
        <row r="654">
          <cell r="A654">
            <v>190192</v>
          </cell>
          <cell r="B654" t="str">
            <v>ADIT-Minimum SERP Liability Adj.</v>
          </cell>
          <cell r="C654">
            <v>300943</v>
          </cell>
        </row>
        <row r="655">
          <cell r="A655">
            <v>190193</v>
          </cell>
          <cell r="B655" t="str">
            <v>ADIT-FAS 143 ARO Adjustment</v>
          </cell>
          <cell r="C655">
            <v>558242</v>
          </cell>
        </row>
        <row r="656">
          <cell r="A656">
            <v>190400</v>
          </cell>
          <cell r="B656" t="str">
            <v>PMI-Vacation/Bonus Adj.</v>
          </cell>
          <cell r="C656">
            <v>608085.34</v>
          </cell>
        </row>
        <row r="657">
          <cell r="A657">
            <v>190401</v>
          </cell>
          <cell r="B657" t="str">
            <v>PMI-Rent Exp (Safe Harbor Lease)</v>
          </cell>
          <cell r="C657">
            <v>-1063045.9099999999</v>
          </cell>
        </row>
        <row r="658">
          <cell r="A658">
            <v>190402</v>
          </cell>
          <cell r="B658" t="str">
            <v>PMI-Sec. 263A Adj.</v>
          </cell>
          <cell r="C658">
            <v>2196127.89</v>
          </cell>
        </row>
        <row r="659">
          <cell r="A659">
            <v>190403</v>
          </cell>
          <cell r="B659" t="str">
            <v>PMI-Recl Trust Earn-Interest</v>
          </cell>
          <cell r="C659">
            <v>9857198.7799999993</v>
          </cell>
        </row>
        <row r="660">
          <cell r="A660">
            <v>190404</v>
          </cell>
          <cell r="B660" t="str">
            <v>PMI-Wy Extraction Taxes</v>
          </cell>
          <cell r="C660">
            <v>3673161.07</v>
          </cell>
        </row>
        <row r="661">
          <cell r="A661">
            <v>190500</v>
          </cell>
          <cell r="B661" t="str">
            <v>CMC-Accrued Final Reclam.</v>
          </cell>
          <cell r="C661">
            <v>-5032968.78</v>
          </cell>
        </row>
        <row r="662">
          <cell r="A662">
            <v>190504</v>
          </cell>
          <cell r="B662" t="str">
            <v>CMC-Amort. Overburden</v>
          </cell>
          <cell r="C662">
            <v>507078</v>
          </cell>
        </row>
        <row r="663">
          <cell r="A663">
            <v>192001</v>
          </cell>
          <cell r="B663" t="str">
            <v>ADIT-Malin Line Adj.</v>
          </cell>
          <cell r="C663">
            <v>12551411.42</v>
          </cell>
        </row>
        <row r="664">
          <cell r="A664">
            <v>192008</v>
          </cell>
          <cell r="B664" t="str">
            <v>ADIT-Bend Service Center</v>
          </cell>
          <cell r="C664">
            <v>245408.67</v>
          </cell>
        </row>
        <row r="665">
          <cell r="A665">
            <v>192010</v>
          </cell>
          <cell r="B665" t="str">
            <v>ADIT-Non Utility Asset Write Down</v>
          </cell>
          <cell r="C665">
            <v>142666</v>
          </cell>
        </row>
        <row r="666">
          <cell r="A666">
            <v>192020</v>
          </cell>
          <cell r="B666" t="str">
            <v>ADIT-Yakima Hydro Licensing Fee Write-off</v>
          </cell>
          <cell r="C666">
            <v>-2101661</v>
          </cell>
        </row>
        <row r="667">
          <cell r="A667">
            <v>192021</v>
          </cell>
          <cell r="B667" t="str">
            <v>ADIT-Trail Mountain Closing Costs</v>
          </cell>
          <cell r="C667">
            <v>-1202271</v>
          </cell>
        </row>
        <row r="668">
          <cell r="A668">
            <v>192500</v>
          </cell>
          <cell r="B668" t="str">
            <v>Reclamation-NOB's</v>
          </cell>
          <cell r="C668">
            <v>-4726577</v>
          </cell>
        </row>
        <row r="669">
          <cell r="A669">
            <v>200010</v>
          </cell>
          <cell r="B669" t="str">
            <v>Intercompany Notes Payable</v>
          </cell>
          <cell r="C669">
            <v>-28592376.010000002</v>
          </cell>
        </row>
        <row r="670">
          <cell r="A670">
            <v>202000</v>
          </cell>
          <cell r="B670" t="str">
            <v>Notes Payable - Commercial Paper</v>
          </cell>
          <cell r="C670">
            <v>-149841348.61000001</v>
          </cell>
        </row>
        <row r="671">
          <cell r="A671">
            <v>203000</v>
          </cell>
          <cell r="B671" t="str">
            <v>Discount on Short Term Securities</v>
          </cell>
          <cell r="C671">
            <v>109066.67</v>
          </cell>
        </row>
        <row r="672">
          <cell r="A672">
            <v>210100</v>
          </cell>
          <cell r="B672" t="str">
            <v>Trade Accts Payable - Reconciliation Account</v>
          </cell>
          <cell r="C672">
            <v>-47878251.090000004</v>
          </cell>
        </row>
        <row r="673">
          <cell r="A673">
            <v>210150</v>
          </cell>
          <cell r="B673" t="str">
            <v>Accts Payable Purchase Card-Reconciliation Account</v>
          </cell>
          <cell r="C673">
            <v>76.66</v>
          </cell>
        </row>
        <row r="674">
          <cell r="A674">
            <v>210402</v>
          </cell>
          <cell r="B674" t="str">
            <v>Minority Plant Operating Accrual - Colstrip</v>
          </cell>
          <cell r="C674">
            <v>-346861</v>
          </cell>
        </row>
        <row r="675">
          <cell r="A675">
            <v>210403</v>
          </cell>
          <cell r="B675" t="str">
            <v>Minority Plant Operating Accrual - Cholla</v>
          </cell>
          <cell r="C675">
            <v>1258835.75</v>
          </cell>
        </row>
        <row r="676">
          <cell r="A676">
            <v>210404</v>
          </cell>
          <cell r="B676" t="str">
            <v>Minority Plant Operating Accrual - Yampa (Craig)</v>
          </cell>
          <cell r="C676">
            <v>1325925.5</v>
          </cell>
        </row>
        <row r="677">
          <cell r="A677">
            <v>210405</v>
          </cell>
          <cell r="B677" t="str">
            <v>Minority Plant Operating Accrual - Hayden</v>
          </cell>
          <cell r="C677">
            <v>0</v>
          </cell>
        </row>
        <row r="678">
          <cell r="A678">
            <v>210406</v>
          </cell>
          <cell r="B678" t="str">
            <v>Minority Plant Operating Accrual - Hermiston</v>
          </cell>
          <cell r="C678">
            <v>-171804.87</v>
          </cell>
        </row>
        <row r="679">
          <cell r="A679">
            <v>210460</v>
          </cell>
          <cell r="B679" t="str">
            <v>Joint Owner Receivables - Credit</v>
          </cell>
          <cell r="C679">
            <v>-342659.42</v>
          </cell>
        </row>
        <row r="680">
          <cell r="A680">
            <v>210545</v>
          </cell>
          <cell r="B680" t="str">
            <v>OLEE Expense Express Liability</v>
          </cell>
          <cell r="C680">
            <v>-137336.06</v>
          </cell>
        </row>
        <row r="681">
          <cell r="A681">
            <v>210550</v>
          </cell>
          <cell r="B681" t="str">
            <v>Payments Received Uncompleted Projects</v>
          </cell>
          <cell r="C681">
            <v>-3665954.45</v>
          </cell>
        </row>
        <row r="682">
          <cell r="A682">
            <v>210599</v>
          </cell>
          <cell r="B682" t="str">
            <v>Accrued Liabilities</v>
          </cell>
          <cell r="C682">
            <v>-81188.69</v>
          </cell>
        </row>
        <row r="683">
          <cell r="A683">
            <v>210610</v>
          </cell>
          <cell r="B683" t="str">
            <v>Wyodak Coal Inventory</v>
          </cell>
          <cell r="C683">
            <v>885497.65</v>
          </cell>
        </row>
        <row r="684">
          <cell r="A684">
            <v>210612</v>
          </cell>
          <cell r="B684" t="str">
            <v>Burlington Northern Coal</v>
          </cell>
          <cell r="C684">
            <v>61662.98</v>
          </cell>
        </row>
        <row r="685">
          <cell r="A685">
            <v>210613</v>
          </cell>
          <cell r="B685" t="str">
            <v>Black Butte Coal Co</v>
          </cell>
          <cell r="C685">
            <v>0</v>
          </cell>
        </row>
        <row r="686">
          <cell r="A686">
            <v>210614</v>
          </cell>
          <cell r="B686" t="str">
            <v>Mining Division - Central Whse</v>
          </cell>
          <cell r="C686">
            <v>-1425460.41</v>
          </cell>
        </row>
        <row r="687">
          <cell r="A687">
            <v>210616</v>
          </cell>
          <cell r="B687" t="str">
            <v>Western Energy - Colstrip</v>
          </cell>
          <cell r="C687">
            <v>-246918.81</v>
          </cell>
        </row>
        <row r="688">
          <cell r="A688">
            <v>210625</v>
          </cell>
          <cell r="B688" t="str">
            <v>Cbp - Coal Purchases</v>
          </cell>
          <cell r="C688">
            <v>0</v>
          </cell>
        </row>
        <row r="689">
          <cell r="A689">
            <v>210627</v>
          </cell>
          <cell r="B689" t="str">
            <v>Cox Transportation</v>
          </cell>
          <cell r="C689">
            <v>6568.49</v>
          </cell>
        </row>
        <row r="690">
          <cell r="A690">
            <v>210634</v>
          </cell>
          <cell r="B690" t="str">
            <v>Kennecott Coal Purchases</v>
          </cell>
          <cell r="C690">
            <v>-466382.66</v>
          </cell>
        </row>
        <row r="691">
          <cell r="A691">
            <v>210637</v>
          </cell>
          <cell r="B691" t="str">
            <v>Canyon Fuel Coal Purchases</v>
          </cell>
          <cell r="C691">
            <v>-2931443.5</v>
          </cell>
        </row>
        <row r="692">
          <cell r="A692">
            <v>210638</v>
          </cell>
          <cell r="B692" t="str">
            <v>Westridge Resources Coal Purchases</v>
          </cell>
          <cell r="C692">
            <v>672406.58</v>
          </cell>
        </row>
        <row r="693">
          <cell r="A693">
            <v>210640</v>
          </cell>
          <cell r="B693" t="str">
            <v>Arizona Public Service/P &amp; M Coal Sales</v>
          </cell>
          <cell r="C693">
            <v>-405402.76</v>
          </cell>
        </row>
        <row r="694">
          <cell r="A694">
            <v>210641</v>
          </cell>
          <cell r="B694" t="str">
            <v>Colo Wyo Coal Purchases</v>
          </cell>
          <cell r="C694">
            <v>-2277.71</v>
          </cell>
        </row>
        <row r="695">
          <cell r="A695">
            <v>210642</v>
          </cell>
          <cell r="B695" t="str">
            <v>Peabody Coal Purchases</v>
          </cell>
          <cell r="C695">
            <v>0</v>
          </cell>
        </row>
        <row r="696">
          <cell r="A696">
            <v>210644</v>
          </cell>
          <cell r="B696" t="str">
            <v>Gadsby Gas Accruals</v>
          </cell>
          <cell r="C696">
            <v>-120849.76</v>
          </cell>
        </row>
        <row r="697">
          <cell r="A697">
            <v>210645</v>
          </cell>
          <cell r="B697" t="str">
            <v>Blundell Geothermal</v>
          </cell>
          <cell r="C697">
            <v>-170001.81</v>
          </cell>
        </row>
        <row r="698">
          <cell r="A698">
            <v>210646</v>
          </cell>
          <cell r="B698" t="str">
            <v>Naughton Gas Accruals</v>
          </cell>
          <cell r="C698">
            <v>-68439.92</v>
          </cell>
        </row>
        <row r="699">
          <cell r="A699">
            <v>210649</v>
          </cell>
          <cell r="B699" t="str">
            <v>Pittsburg &amp; Midway Coal Company</v>
          </cell>
          <cell r="C699">
            <v>-938612.9</v>
          </cell>
        </row>
        <row r="700">
          <cell r="A700">
            <v>210650</v>
          </cell>
          <cell r="B700" t="str">
            <v>Bear Canyon Coal - Carbon</v>
          </cell>
          <cell r="C700">
            <v>-243000</v>
          </cell>
        </row>
        <row r="701">
          <cell r="A701">
            <v>210652</v>
          </cell>
          <cell r="B701" t="str">
            <v>Hermiston Generating Co</v>
          </cell>
          <cell r="C701">
            <v>-4145820.82</v>
          </cell>
        </row>
        <row r="702">
          <cell r="A702">
            <v>210657</v>
          </cell>
          <cell r="B702" t="str">
            <v>Craig/Trapper Coal Purchases</v>
          </cell>
          <cell r="C702">
            <v>-477028.74</v>
          </cell>
        </row>
        <row r="703">
          <cell r="A703">
            <v>210658</v>
          </cell>
          <cell r="B703" t="str">
            <v>Little Mountain Gas Accrual Payable</v>
          </cell>
          <cell r="C703">
            <v>-348776.76</v>
          </cell>
        </row>
        <row r="704">
          <cell r="A704">
            <v>210659</v>
          </cell>
          <cell r="B704" t="str">
            <v>Headwaters Coal</v>
          </cell>
          <cell r="C704">
            <v>176317.7</v>
          </cell>
        </row>
        <row r="705">
          <cell r="A705">
            <v>210660</v>
          </cell>
          <cell r="B705" t="str">
            <v>West Valley Gas Accruals</v>
          </cell>
          <cell r="C705">
            <v>-192959.58</v>
          </cell>
        </row>
        <row r="706">
          <cell r="A706">
            <v>210670</v>
          </cell>
          <cell r="B706" t="str">
            <v>Barney/Robinson Transportation</v>
          </cell>
          <cell r="C706">
            <v>-45793.599999999999</v>
          </cell>
        </row>
        <row r="707">
          <cell r="A707">
            <v>210671</v>
          </cell>
          <cell r="B707" t="str">
            <v>Commonwealth Coal Purchases</v>
          </cell>
          <cell r="C707">
            <v>-151880.78</v>
          </cell>
        </row>
        <row r="708">
          <cell r="A708">
            <v>210672</v>
          </cell>
          <cell r="B708" t="str">
            <v>D &amp; D Transportaion</v>
          </cell>
          <cell r="C708">
            <v>4117.03</v>
          </cell>
        </row>
        <row r="709">
          <cell r="A709">
            <v>210712</v>
          </cell>
          <cell r="B709" t="str">
            <v>Intercomp A/P-Bridger Coal Mine</v>
          </cell>
          <cell r="C709">
            <v>0</v>
          </cell>
        </row>
        <row r="710">
          <cell r="A710">
            <v>210715</v>
          </cell>
          <cell r="B710" t="str">
            <v>Intercomp A/P-PacifiCorp Electric</v>
          </cell>
          <cell r="C710">
            <v>0</v>
          </cell>
        </row>
        <row r="711">
          <cell r="A711">
            <v>210720</v>
          </cell>
          <cell r="B711" t="str">
            <v>Intercomp A/P-ScottishPower</v>
          </cell>
          <cell r="C711">
            <v>-3186480.72</v>
          </cell>
        </row>
        <row r="712">
          <cell r="A712">
            <v>210750</v>
          </cell>
          <cell r="B712" t="str">
            <v>Intercomp Tax Payable - PHI</v>
          </cell>
          <cell r="C712">
            <v>5633375.21</v>
          </cell>
        </row>
        <row r="713">
          <cell r="A713">
            <v>210800</v>
          </cell>
          <cell r="B713" t="str">
            <v>Accts Payable-Negative Cash Reclass</v>
          </cell>
          <cell r="C713">
            <v>0</v>
          </cell>
        </row>
        <row r="714">
          <cell r="A714">
            <v>210900</v>
          </cell>
          <cell r="B714" t="str">
            <v>GR/IR (Goods Receipt/Invoice Receipt)</v>
          </cell>
          <cell r="C714">
            <v>-5139363.3600000003</v>
          </cell>
        </row>
        <row r="715">
          <cell r="A715">
            <v>210910</v>
          </cell>
          <cell r="B715" t="str">
            <v>Freight Clearing</v>
          </cell>
          <cell r="C715">
            <v>-5244.09</v>
          </cell>
        </row>
        <row r="716">
          <cell r="A716">
            <v>210970</v>
          </cell>
          <cell r="B716" t="str">
            <v>Blue Sky Clearing</v>
          </cell>
          <cell r="C716">
            <v>-13.65</v>
          </cell>
        </row>
        <row r="717">
          <cell r="A717">
            <v>210990</v>
          </cell>
          <cell r="B717" t="str">
            <v>Purch Card Trans Liab</v>
          </cell>
          <cell r="C717">
            <v>-492195.91</v>
          </cell>
        </row>
        <row r="718">
          <cell r="A718">
            <v>211000</v>
          </cell>
          <cell r="B718" t="str">
            <v>Payroll Technical Account (Clearing)</v>
          </cell>
          <cell r="C718">
            <v>-14119.58</v>
          </cell>
        </row>
        <row r="719">
          <cell r="A719">
            <v>211108</v>
          </cell>
          <cell r="B719" t="str">
            <v>Union Dues/Contributions Withholding</v>
          </cell>
          <cell r="C719">
            <v>0</v>
          </cell>
        </row>
        <row r="720">
          <cell r="A720">
            <v>211109</v>
          </cell>
          <cell r="B720" t="str">
            <v>Met Pay-Home/Auto Withholdings</v>
          </cell>
          <cell r="C720">
            <v>-21.27</v>
          </cell>
        </row>
        <row r="721">
          <cell r="A721">
            <v>211110</v>
          </cell>
          <cell r="B721" t="str">
            <v>Credit Union Withholdings</v>
          </cell>
          <cell r="C721">
            <v>108779.04</v>
          </cell>
        </row>
        <row r="722">
          <cell r="A722">
            <v>211111</v>
          </cell>
          <cell r="B722" t="str">
            <v>Savings Bonds Withholdings</v>
          </cell>
          <cell r="C722">
            <v>-1225</v>
          </cell>
        </row>
        <row r="723">
          <cell r="A723">
            <v>211149</v>
          </cell>
          <cell r="B723" t="str">
            <v>Other Payroll Liability</v>
          </cell>
          <cell r="C723">
            <v>-1641.95</v>
          </cell>
        </row>
        <row r="724">
          <cell r="A724">
            <v>211200</v>
          </cell>
          <cell r="B724" t="str">
            <v>Income Withholding Tax Only</v>
          </cell>
          <cell r="C724">
            <v>-219616.08</v>
          </cell>
        </row>
        <row r="725">
          <cell r="A725">
            <v>211220</v>
          </cell>
          <cell r="B725" t="str">
            <v>Social Security Tax Withholding</v>
          </cell>
          <cell r="C725">
            <v>-87593.24</v>
          </cell>
        </row>
        <row r="726">
          <cell r="A726">
            <v>215049</v>
          </cell>
          <cell r="B726" t="str">
            <v>Ferron Canal &amp; Reservoir Co</v>
          </cell>
          <cell r="C726">
            <v>-72400</v>
          </cell>
        </row>
        <row r="727">
          <cell r="A727">
            <v>215079</v>
          </cell>
          <cell r="B727" t="str">
            <v>K-Plus Employer Contributions</v>
          </cell>
          <cell r="C727">
            <v>-86023.25</v>
          </cell>
        </row>
        <row r="728">
          <cell r="A728">
            <v>215080</v>
          </cell>
          <cell r="B728" t="str">
            <v>Metlife Medical Insurance</v>
          </cell>
          <cell r="C728">
            <v>-5773282.1600000001</v>
          </cell>
        </row>
        <row r="729">
          <cell r="A729">
            <v>215081</v>
          </cell>
          <cell r="B729" t="str">
            <v>Other Employee Benefits</v>
          </cell>
          <cell r="C729">
            <v>-683103.54</v>
          </cell>
        </row>
        <row r="730">
          <cell r="A730">
            <v>215082</v>
          </cell>
          <cell r="B730" t="str">
            <v>Metlife Dental Insurance</v>
          </cell>
          <cell r="C730">
            <v>-1392025.26</v>
          </cell>
        </row>
        <row r="731">
          <cell r="A731">
            <v>215084</v>
          </cell>
          <cell r="B731" t="str">
            <v>Metlife Vision Insurance</v>
          </cell>
          <cell r="C731">
            <v>-59869.31</v>
          </cell>
        </row>
        <row r="732">
          <cell r="A732">
            <v>215090</v>
          </cell>
          <cell r="B732" t="str">
            <v>Lumenos Health Plan</v>
          </cell>
          <cell r="C732">
            <v>-185562.4</v>
          </cell>
        </row>
        <row r="733">
          <cell r="A733">
            <v>215095</v>
          </cell>
          <cell r="B733" t="str">
            <v>Hmo Health Plan</v>
          </cell>
          <cell r="C733">
            <v>-142036.13</v>
          </cell>
        </row>
        <row r="734">
          <cell r="A734">
            <v>215097</v>
          </cell>
          <cell r="B734" t="str">
            <v>LAMPAC Coordination</v>
          </cell>
          <cell r="C734">
            <v>-19292.099999999999</v>
          </cell>
        </row>
        <row r="735">
          <cell r="A735">
            <v>215101</v>
          </cell>
          <cell r="B735" t="str">
            <v>Mining Division - Major Overhaul</v>
          </cell>
          <cell r="C735">
            <v>-299096.96999999997</v>
          </cell>
        </row>
        <row r="736">
          <cell r="A736">
            <v>215102</v>
          </cell>
          <cell r="B736" t="str">
            <v>Savage Brothers - Up&amp;L</v>
          </cell>
          <cell r="C736">
            <v>-12324.45</v>
          </cell>
        </row>
        <row r="737">
          <cell r="A737">
            <v>215104</v>
          </cell>
          <cell r="B737" t="str">
            <v>Mining Division - Payroll Accrual</v>
          </cell>
          <cell r="C737">
            <v>-1768708.56</v>
          </cell>
        </row>
        <row r="738">
          <cell r="A738">
            <v>215107</v>
          </cell>
          <cell r="B738" t="str">
            <v>Metropolitan Life Insurance</v>
          </cell>
          <cell r="C738">
            <v>6314.64</v>
          </cell>
        </row>
        <row r="739">
          <cell r="A739">
            <v>215109</v>
          </cell>
          <cell r="B739" t="str">
            <v>Standard Insurance</v>
          </cell>
          <cell r="C739">
            <v>-37833.269999999997</v>
          </cell>
        </row>
        <row r="740">
          <cell r="A740">
            <v>215110</v>
          </cell>
          <cell r="B740" t="str">
            <v>LTD Income - Fully Insured</v>
          </cell>
          <cell r="C740">
            <v>-128430.33</v>
          </cell>
        </row>
        <row r="741">
          <cell r="A741">
            <v>215111</v>
          </cell>
          <cell r="B741" t="str">
            <v>Ibew 57 Life Insurance</v>
          </cell>
          <cell r="C741">
            <v>-11604.19</v>
          </cell>
        </row>
        <row r="742">
          <cell r="A742">
            <v>215116</v>
          </cell>
          <cell r="B742" t="str">
            <v>Ibew 57 Medical Insurance</v>
          </cell>
          <cell r="C742">
            <v>533671.43000000005</v>
          </cell>
        </row>
        <row r="743">
          <cell r="A743">
            <v>215120</v>
          </cell>
          <cell r="B743" t="str">
            <v>Mining Division - Other</v>
          </cell>
          <cell r="C743">
            <v>-213000</v>
          </cell>
        </row>
        <row r="744">
          <cell r="A744">
            <v>215122</v>
          </cell>
          <cell r="B744" t="str">
            <v>Accrued UMWA Royalties</v>
          </cell>
          <cell r="C744">
            <v>-15614.99</v>
          </cell>
        </row>
        <row r="745">
          <cell r="A745">
            <v>215124</v>
          </cell>
          <cell r="B745" t="str">
            <v>Mining Division - Reclamation Fee</v>
          </cell>
          <cell r="C745">
            <v>-249398.81</v>
          </cell>
        </row>
        <row r="746">
          <cell r="A746">
            <v>215125</v>
          </cell>
          <cell r="B746" t="str">
            <v>Mining Division - Vac Pay &amp; Fixed Ovhd</v>
          </cell>
          <cell r="C746">
            <v>-1843648.97</v>
          </cell>
        </row>
        <row r="747">
          <cell r="A747">
            <v>215127</v>
          </cell>
          <cell r="B747" t="str">
            <v>Mining Division - Fica</v>
          </cell>
          <cell r="C747">
            <v>-182021.99</v>
          </cell>
        </row>
        <row r="748">
          <cell r="A748">
            <v>215129</v>
          </cell>
          <cell r="B748" t="str">
            <v>Mine Operating Exp Timing Differences</v>
          </cell>
          <cell r="C748">
            <v>93180.800000000003</v>
          </cell>
        </row>
        <row r="749">
          <cell r="A749">
            <v>215136</v>
          </cell>
          <cell r="B749" t="str">
            <v>Esop Accrual</v>
          </cell>
          <cell r="C749">
            <v>-15670.98</v>
          </cell>
        </row>
        <row r="750">
          <cell r="A750">
            <v>215165</v>
          </cell>
          <cell r="B750" t="str">
            <v>CSS - NCO E-Payments - NSF Returned Checks</v>
          </cell>
          <cell r="C750">
            <v>-54902.38</v>
          </cell>
        </row>
        <row r="751">
          <cell r="A751">
            <v>215169</v>
          </cell>
          <cell r="B751" t="str">
            <v>Css Refunds</v>
          </cell>
          <cell r="C751">
            <v>-331919.15000000002</v>
          </cell>
        </row>
        <row r="752">
          <cell r="A752">
            <v>215174</v>
          </cell>
          <cell r="B752" t="str">
            <v>Millard County Landfill Fee</v>
          </cell>
          <cell r="C752">
            <v>-10770</v>
          </cell>
        </row>
        <row r="753">
          <cell r="A753">
            <v>215176</v>
          </cell>
          <cell r="B753" t="str">
            <v>Beaver County Landfill Fee</v>
          </cell>
          <cell r="C753">
            <v>-7739.6</v>
          </cell>
        </row>
        <row r="754">
          <cell r="A754">
            <v>215186</v>
          </cell>
          <cell r="B754" t="str">
            <v>Black Lung Accrual - Mining Division</v>
          </cell>
          <cell r="C754">
            <v>-99036.46</v>
          </cell>
        </row>
        <row r="755">
          <cell r="A755">
            <v>215187</v>
          </cell>
          <cell r="B755" t="str">
            <v>Workers Compensation Accrual-Mining Div</v>
          </cell>
          <cell r="C755">
            <v>0</v>
          </cell>
        </row>
        <row r="756">
          <cell r="A756">
            <v>215196</v>
          </cell>
          <cell r="B756" t="str">
            <v>Sanpete County Fire District</v>
          </cell>
          <cell r="C756">
            <v>-3326</v>
          </cell>
        </row>
        <row r="757">
          <cell r="A757">
            <v>215197</v>
          </cell>
          <cell r="B757" t="str">
            <v>West Valley City Garbage Collection Fee</v>
          </cell>
          <cell r="C757">
            <v>-108018.03</v>
          </cell>
        </row>
        <row r="758">
          <cell r="A758">
            <v>215198</v>
          </cell>
          <cell r="B758" t="str">
            <v>West Valley City Storm Drains Fee</v>
          </cell>
          <cell r="C758">
            <v>-118548.82</v>
          </cell>
        </row>
        <row r="759">
          <cell r="A759">
            <v>215209</v>
          </cell>
          <cell r="B759" t="str">
            <v>Draper City Garbage Fee</v>
          </cell>
          <cell r="C759">
            <v>-30650.639999999999</v>
          </cell>
        </row>
        <row r="760">
          <cell r="A760">
            <v>215210</v>
          </cell>
          <cell r="B760" t="str">
            <v>Sanpete County Land Fill Fee</v>
          </cell>
          <cell r="C760">
            <v>-3538.5</v>
          </cell>
        </row>
        <row r="761">
          <cell r="A761">
            <v>215211</v>
          </cell>
          <cell r="B761" t="str">
            <v>Draper City Storm Drain</v>
          </cell>
          <cell r="C761">
            <v>-21037.66</v>
          </cell>
        </row>
        <row r="762">
          <cell r="A762">
            <v>215271</v>
          </cell>
          <cell r="B762" t="str">
            <v>K Plus Employee Contributions</v>
          </cell>
          <cell r="C762">
            <v>-36867.26</v>
          </cell>
        </row>
        <row r="763">
          <cell r="A763">
            <v>215272</v>
          </cell>
          <cell r="B763" t="str">
            <v>K Plus Loans (Payroll Deductions)</v>
          </cell>
          <cell r="C763">
            <v>56118.42</v>
          </cell>
        </row>
        <row r="764">
          <cell r="A764">
            <v>215350</v>
          </cell>
          <cell r="B764" t="str">
            <v>IBEW 57 Health Reimbursement, current year</v>
          </cell>
          <cell r="C764">
            <v>-227</v>
          </cell>
        </row>
        <row r="765">
          <cell r="A765">
            <v>215356</v>
          </cell>
          <cell r="B765" t="str">
            <v>Health Reimbursement, current year</v>
          </cell>
          <cell r="C765">
            <v>-169339.93</v>
          </cell>
        </row>
        <row r="766">
          <cell r="A766">
            <v>215357</v>
          </cell>
          <cell r="B766" t="str">
            <v>Dependent Care Reimbursement, current year</v>
          </cell>
          <cell r="C766">
            <v>-75448.320000000007</v>
          </cell>
        </row>
        <row r="767">
          <cell r="A767">
            <v>215358</v>
          </cell>
          <cell r="B767" t="str">
            <v>Health Reimbursement, prior year</v>
          </cell>
          <cell r="C767">
            <v>0</v>
          </cell>
        </row>
        <row r="768">
          <cell r="A768">
            <v>215359</v>
          </cell>
          <cell r="B768" t="str">
            <v>Dependent Care Reimbursement, prior year</v>
          </cell>
          <cell r="C768">
            <v>0</v>
          </cell>
        </row>
        <row r="769">
          <cell r="A769">
            <v>215410</v>
          </cell>
          <cell r="B769" t="str">
            <v>Jensen Trucking</v>
          </cell>
          <cell r="C769">
            <v>-23046</v>
          </cell>
        </row>
        <row r="770">
          <cell r="A770">
            <v>215414</v>
          </cell>
          <cell r="B770" t="str">
            <v>Union Pacific Railroad</v>
          </cell>
          <cell r="C770">
            <v>0</v>
          </cell>
        </row>
        <row r="771">
          <cell r="A771">
            <v>215427</v>
          </cell>
          <cell r="B771" t="str">
            <v>Project Help</v>
          </cell>
          <cell r="C771">
            <v>-12114.12</v>
          </cell>
        </row>
        <row r="772">
          <cell r="A772">
            <v>215428</v>
          </cell>
          <cell r="B772" t="str">
            <v>CSS Project Help</v>
          </cell>
          <cell r="C772">
            <v>-8788.57</v>
          </cell>
        </row>
        <row r="773">
          <cell r="A773">
            <v>215429</v>
          </cell>
          <cell r="B773" t="str">
            <v>CSS Oregon Low Income Assistance Surcharge</v>
          </cell>
          <cell r="C773">
            <v>-268163.34000000003</v>
          </cell>
        </row>
        <row r="774">
          <cell r="A774">
            <v>215430</v>
          </cell>
          <cell r="B774" t="str">
            <v>Oregon Public Purpose 3% Surcharge</v>
          </cell>
          <cell r="C774">
            <v>-1578001.57</v>
          </cell>
        </row>
        <row r="775">
          <cell r="A775">
            <v>215431</v>
          </cell>
          <cell r="B775" t="str">
            <v>OR Blended Renewable &amp; Habitat Friendly Product</v>
          </cell>
          <cell r="C775">
            <v>-163101.68</v>
          </cell>
        </row>
        <row r="776">
          <cell r="A776">
            <v>215432</v>
          </cell>
          <cell r="B776" t="str">
            <v>OR Salmon Habitat Program</v>
          </cell>
          <cell r="C776">
            <v>-9241.5300000000007</v>
          </cell>
        </row>
        <row r="777">
          <cell r="A777">
            <v>215433</v>
          </cell>
          <cell r="B777" t="str">
            <v>School Energy Conservation</v>
          </cell>
          <cell r="C777">
            <v>-4548.96</v>
          </cell>
        </row>
        <row r="778">
          <cell r="A778">
            <v>215434</v>
          </cell>
          <cell r="B778" t="str">
            <v>Local and New Market Conservation</v>
          </cell>
          <cell r="C778">
            <v>-1651.9</v>
          </cell>
        </row>
        <row r="779">
          <cell r="A779">
            <v>215435</v>
          </cell>
          <cell r="B779" t="str">
            <v>Renewable Energy Resources</v>
          </cell>
          <cell r="C779">
            <v>-5619.81</v>
          </cell>
        </row>
        <row r="780">
          <cell r="A780">
            <v>215436</v>
          </cell>
          <cell r="B780" t="str">
            <v>Low Income Weatherization</v>
          </cell>
          <cell r="C780">
            <v>-5142.05</v>
          </cell>
        </row>
        <row r="781">
          <cell r="A781">
            <v>215437</v>
          </cell>
          <cell r="B781" t="str">
            <v>Rehabilitation of Low Income Housing</v>
          </cell>
          <cell r="C781">
            <v>-1973.5</v>
          </cell>
        </row>
        <row r="782">
          <cell r="A782">
            <v>215510</v>
          </cell>
          <cell r="B782" t="str">
            <v>Med/Dent/Vision - Energy West</v>
          </cell>
          <cell r="C782">
            <v>-1549623.94</v>
          </cell>
        </row>
        <row r="783">
          <cell r="A783">
            <v>215511</v>
          </cell>
          <cell r="B783" t="str">
            <v>Employee Life - Energy West</v>
          </cell>
          <cell r="C783">
            <v>45.12</v>
          </cell>
        </row>
        <row r="784">
          <cell r="A784">
            <v>215512</v>
          </cell>
          <cell r="B784" t="str">
            <v>Dependent Life - Energy West</v>
          </cell>
          <cell r="C784">
            <v>2251.27</v>
          </cell>
        </row>
        <row r="785">
          <cell r="A785">
            <v>215513</v>
          </cell>
          <cell r="B785" t="str">
            <v>Ltd - Energy West</v>
          </cell>
          <cell r="C785">
            <v>3562.64</v>
          </cell>
        </row>
        <row r="786">
          <cell r="A786">
            <v>215514</v>
          </cell>
          <cell r="B786" t="str">
            <v>K Plus Co. Match &amp; Admin Energy West</v>
          </cell>
          <cell r="C786">
            <v>12866.29</v>
          </cell>
        </row>
        <row r="787">
          <cell r="A787">
            <v>215515</v>
          </cell>
          <cell r="B787" t="str">
            <v>Esop - Fixed Energy West</v>
          </cell>
          <cell r="C787">
            <v>10284.209999999999</v>
          </cell>
        </row>
        <row r="788">
          <cell r="A788">
            <v>215518</v>
          </cell>
          <cell r="B788" t="str">
            <v>Pension Admin - Energy West</v>
          </cell>
          <cell r="C788">
            <v>5403.68</v>
          </cell>
        </row>
        <row r="789">
          <cell r="A789">
            <v>215521</v>
          </cell>
          <cell r="B789" t="str">
            <v>E.W. Health Care Reimb</v>
          </cell>
          <cell r="C789">
            <v>-7979.04</v>
          </cell>
        </row>
        <row r="790">
          <cell r="A790">
            <v>215530</v>
          </cell>
          <cell r="B790" t="str">
            <v>Med/Dent/Vision - Glen Rock</v>
          </cell>
          <cell r="C790">
            <v>-162721.24</v>
          </cell>
        </row>
        <row r="791">
          <cell r="A791">
            <v>215531</v>
          </cell>
          <cell r="B791" t="str">
            <v>Employee Life - Glen Rock</v>
          </cell>
          <cell r="C791">
            <v>179.38</v>
          </cell>
        </row>
        <row r="792">
          <cell r="A792">
            <v>215533</v>
          </cell>
          <cell r="B792" t="str">
            <v>Ltd - Glen Rock</v>
          </cell>
          <cell r="C792">
            <v>-1370.35</v>
          </cell>
        </row>
        <row r="793">
          <cell r="A793">
            <v>215534</v>
          </cell>
          <cell r="B793" t="str">
            <v>K Plus Co. Match - Glen Rock</v>
          </cell>
          <cell r="C793">
            <v>-21.16</v>
          </cell>
        </row>
        <row r="794">
          <cell r="A794">
            <v>215538</v>
          </cell>
          <cell r="B794" t="str">
            <v>Pension Admin - Glen Rock</v>
          </cell>
          <cell r="C794">
            <v>-44.97</v>
          </cell>
        </row>
        <row r="795">
          <cell r="A795">
            <v>215541</v>
          </cell>
          <cell r="B795" t="str">
            <v>Glen Rock Health Care Reimb</v>
          </cell>
          <cell r="C795">
            <v>-1005.64</v>
          </cell>
        </row>
        <row r="796">
          <cell r="A796">
            <v>215550</v>
          </cell>
          <cell r="B796" t="str">
            <v>Med/Dent/Vision - Bridger</v>
          </cell>
          <cell r="C796">
            <v>-210473.92</v>
          </cell>
        </row>
        <row r="797">
          <cell r="A797">
            <v>215551</v>
          </cell>
          <cell r="B797" t="str">
            <v>Employee Life - Bridger</v>
          </cell>
          <cell r="C797">
            <v>74.78</v>
          </cell>
        </row>
        <row r="798">
          <cell r="A798">
            <v>215553</v>
          </cell>
          <cell r="B798" t="str">
            <v>Ltd - Bridger</v>
          </cell>
          <cell r="C798">
            <v>9328.86</v>
          </cell>
        </row>
        <row r="799">
          <cell r="A799">
            <v>215554</v>
          </cell>
          <cell r="B799" t="str">
            <v>K Plus Co. Match - Bridger</v>
          </cell>
          <cell r="C799">
            <v>5586.81</v>
          </cell>
        </row>
        <row r="800">
          <cell r="A800">
            <v>215558</v>
          </cell>
          <cell r="B800" t="str">
            <v>Pension Admin - Bridger</v>
          </cell>
          <cell r="C800">
            <v>16860.66</v>
          </cell>
        </row>
        <row r="801">
          <cell r="A801">
            <v>215585</v>
          </cell>
          <cell r="B801" t="str">
            <v>Western Coal Carriers Benefit Accrual</v>
          </cell>
          <cell r="C801">
            <v>-7119427.0499999998</v>
          </cell>
        </row>
        <row r="802">
          <cell r="A802">
            <v>215588</v>
          </cell>
          <cell r="B802" t="str">
            <v>Bridger Health Care Reimbursement</v>
          </cell>
          <cell r="C802">
            <v>-9428.5</v>
          </cell>
        </row>
        <row r="803">
          <cell r="A803">
            <v>215666</v>
          </cell>
          <cell r="B803" t="str">
            <v>Lloyd Tower Accounts Payable</v>
          </cell>
          <cell r="C803">
            <v>-5000</v>
          </cell>
        </row>
        <row r="804">
          <cell r="A804">
            <v>215700</v>
          </cell>
          <cell r="B804" t="str">
            <v>Metlife Medical Claims</v>
          </cell>
          <cell r="C804">
            <v>2318105.5499999998</v>
          </cell>
        </row>
        <row r="805">
          <cell r="A805">
            <v>215701</v>
          </cell>
          <cell r="B805" t="str">
            <v>Metlife Dental/Vision Claims</v>
          </cell>
          <cell r="C805">
            <v>820880.82</v>
          </cell>
        </row>
        <row r="806">
          <cell r="A806">
            <v>215808</v>
          </cell>
          <cell r="B806" t="str">
            <v>Eua Onsite</v>
          </cell>
          <cell r="C806">
            <v>-79698.899999999994</v>
          </cell>
        </row>
        <row r="807">
          <cell r="A807">
            <v>215905</v>
          </cell>
          <cell r="B807" t="str">
            <v>Interest Ref To Exempt Cust - Up&amp;L-Utah</v>
          </cell>
          <cell r="C807">
            <v>21084.1</v>
          </cell>
        </row>
        <row r="808">
          <cell r="A808">
            <v>215990</v>
          </cell>
          <cell r="B808" t="str">
            <v>Hassle Free Premium Accrual</v>
          </cell>
          <cell r="C808">
            <v>0</v>
          </cell>
        </row>
        <row r="809">
          <cell r="A809">
            <v>220000</v>
          </cell>
          <cell r="B809" t="str">
            <v>Accounts Payable - Other</v>
          </cell>
          <cell r="C809">
            <v>-6585838.9199999999</v>
          </cell>
        </row>
        <row r="810">
          <cell r="A810">
            <v>220009</v>
          </cell>
          <cell r="B810" t="str">
            <v>Accounts Payable - Suspense</v>
          </cell>
          <cell r="C810">
            <v>-42121.39</v>
          </cell>
        </row>
        <row r="811">
          <cell r="A811">
            <v>220099</v>
          </cell>
          <cell r="B811" t="str">
            <v>Net Power Cost Payable Estimate</v>
          </cell>
          <cell r="C811">
            <v>0</v>
          </cell>
        </row>
        <row r="812">
          <cell r="A812">
            <v>230140</v>
          </cell>
          <cell r="B812" t="str">
            <v>Customer Security Deposits</v>
          </cell>
          <cell r="C812">
            <v>-15044142.789999999</v>
          </cell>
        </row>
        <row r="813">
          <cell r="A813">
            <v>230190</v>
          </cell>
          <cell r="B813" t="str">
            <v>Margin Requirements Payable</v>
          </cell>
          <cell r="C813">
            <v>-6600000</v>
          </cell>
        </row>
        <row r="814">
          <cell r="A814">
            <v>230195</v>
          </cell>
          <cell r="B814" t="str">
            <v>InterCo Transmission Service Deposits</v>
          </cell>
          <cell r="C814">
            <v>-556875</v>
          </cell>
        </row>
        <row r="815">
          <cell r="A815">
            <v>232000</v>
          </cell>
          <cell r="B815" t="str">
            <v>Franchise/License Tax Collections</v>
          </cell>
          <cell r="C815">
            <v>-44624.83</v>
          </cell>
        </row>
        <row r="816">
          <cell r="A816">
            <v>232501</v>
          </cell>
          <cell r="B816" t="str">
            <v>Franchise/License Tax Accruals</v>
          </cell>
          <cell r="C816">
            <v>-3018989.24</v>
          </cell>
        </row>
        <row r="817">
          <cell r="A817">
            <v>233001</v>
          </cell>
          <cell r="B817" t="str">
            <v>OR - Property Tax</v>
          </cell>
          <cell r="C817">
            <v>-14795.04</v>
          </cell>
        </row>
        <row r="818">
          <cell r="A818">
            <v>233002</v>
          </cell>
          <cell r="B818" t="str">
            <v>WA - Property Tax</v>
          </cell>
          <cell r="C818">
            <v>-5097375.46</v>
          </cell>
        </row>
        <row r="819">
          <cell r="A819">
            <v>233003</v>
          </cell>
          <cell r="B819" t="str">
            <v>CA - Property Tax</v>
          </cell>
          <cell r="C819">
            <v>-811669.84</v>
          </cell>
        </row>
        <row r="820">
          <cell r="A820">
            <v>233004</v>
          </cell>
          <cell r="B820" t="str">
            <v>UT - Property Tax</v>
          </cell>
          <cell r="C820">
            <v>-6999046.2599999998</v>
          </cell>
        </row>
        <row r="821">
          <cell r="A821">
            <v>233005</v>
          </cell>
          <cell r="B821" t="str">
            <v>WY - Property Tax</v>
          </cell>
          <cell r="C821">
            <v>-4320824.42</v>
          </cell>
        </row>
        <row r="822">
          <cell r="A822">
            <v>233006</v>
          </cell>
          <cell r="B822" t="str">
            <v>ID - Property Tax</v>
          </cell>
          <cell r="C822">
            <v>-1668820.03</v>
          </cell>
        </row>
        <row r="823">
          <cell r="A823">
            <v>233007</v>
          </cell>
          <cell r="B823" t="str">
            <v>MT - Property Tax</v>
          </cell>
          <cell r="C823">
            <v>-1630435.75</v>
          </cell>
        </row>
        <row r="824">
          <cell r="A824">
            <v>233008</v>
          </cell>
          <cell r="B824" t="str">
            <v>Navajo Possessory Tax</v>
          </cell>
          <cell r="C824">
            <v>-20164.810000000001</v>
          </cell>
        </row>
        <row r="825">
          <cell r="A825">
            <v>233009</v>
          </cell>
          <cell r="B825" t="str">
            <v>Ute Possessory Tax</v>
          </cell>
          <cell r="C825">
            <v>-1422.66</v>
          </cell>
        </row>
        <row r="826">
          <cell r="A826">
            <v>233010</v>
          </cell>
          <cell r="B826" t="str">
            <v>Sho-Ban Possessory Tax</v>
          </cell>
          <cell r="C826">
            <v>-22268.560000000001</v>
          </cell>
        </row>
        <row r="827">
          <cell r="A827">
            <v>233011</v>
          </cell>
          <cell r="B827" t="str">
            <v>Goshute Possessory Tax</v>
          </cell>
          <cell r="C827">
            <v>-15526.26</v>
          </cell>
        </row>
        <row r="828">
          <cell r="A828">
            <v>233012</v>
          </cell>
          <cell r="B828" t="str">
            <v>CO - Property Tax</v>
          </cell>
          <cell r="C828">
            <v>-2899576.47</v>
          </cell>
        </row>
        <row r="829">
          <cell r="A829">
            <v>233013</v>
          </cell>
          <cell r="B829" t="str">
            <v>NM - Property Tax</v>
          </cell>
          <cell r="C829">
            <v>-4924.43</v>
          </cell>
        </row>
        <row r="830">
          <cell r="A830">
            <v>233014</v>
          </cell>
          <cell r="B830" t="str">
            <v>AZ - Property Tax</v>
          </cell>
          <cell r="C830">
            <v>-1469465.93</v>
          </cell>
        </row>
        <row r="831">
          <cell r="A831">
            <v>233015</v>
          </cell>
          <cell r="B831" t="str">
            <v>Crow Possessory Tax</v>
          </cell>
          <cell r="C831">
            <v>-42430.49</v>
          </cell>
        </row>
        <row r="832">
          <cell r="A832">
            <v>233016</v>
          </cell>
          <cell r="B832" t="str">
            <v>Umatilla Possessory Tax</v>
          </cell>
          <cell r="C832">
            <v>-10096.14</v>
          </cell>
        </row>
        <row r="833">
          <cell r="A833">
            <v>235120</v>
          </cell>
          <cell r="B833" t="str">
            <v>Accrual - Miscellaneous Expenditure</v>
          </cell>
          <cell r="C833">
            <v>0</v>
          </cell>
        </row>
        <row r="834">
          <cell r="A834">
            <v>235130</v>
          </cell>
          <cell r="B834" t="str">
            <v>Accrual - Electricity Purchases-Recon Acct</v>
          </cell>
          <cell r="C834">
            <v>-24727418.719999999</v>
          </cell>
        </row>
        <row r="835">
          <cell r="A835">
            <v>235131</v>
          </cell>
          <cell r="B835" t="str">
            <v>Accrual - Electricity Purchases-Clearing</v>
          </cell>
          <cell r="C835">
            <v>-49944569.909999996</v>
          </cell>
        </row>
        <row r="836">
          <cell r="A836">
            <v>235190</v>
          </cell>
          <cell r="B836" t="str">
            <v>Accrual - Severance Payments</v>
          </cell>
          <cell r="C836">
            <v>-1273175.23</v>
          </cell>
        </row>
        <row r="837">
          <cell r="A837">
            <v>235200</v>
          </cell>
          <cell r="B837" t="str">
            <v>Accrual - Sales &amp; Use Tax</v>
          </cell>
          <cell r="C837">
            <v>-408675.52</v>
          </cell>
        </row>
        <row r="838">
          <cell r="A838">
            <v>235201</v>
          </cell>
          <cell r="B838" t="str">
            <v>Accrual-Sales &amp; Used Tax Non-Rec.</v>
          </cell>
          <cell r="C838">
            <v>-2655.07</v>
          </cell>
        </row>
        <row r="839">
          <cell r="A839">
            <v>235203</v>
          </cell>
          <cell r="B839" t="str">
            <v>Use Tax Clearing</v>
          </cell>
          <cell r="C839">
            <v>-53801.55</v>
          </cell>
        </row>
        <row r="840">
          <cell r="A840">
            <v>235205</v>
          </cell>
          <cell r="B840" t="str">
            <v>Sales Tax Ref to Exempt Cust</v>
          </cell>
          <cell r="C840">
            <v>147594.03</v>
          </cell>
        </row>
        <row r="841">
          <cell r="A841">
            <v>235230</v>
          </cell>
          <cell r="B841" t="str">
            <v>Accrual - Royalties</v>
          </cell>
          <cell r="C841">
            <v>-6099484.4800000004</v>
          </cell>
        </row>
        <row r="842">
          <cell r="A842">
            <v>235240</v>
          </cell>
          <cell r="B842" t="str">
            <v>Montana Wholesale Energy Transaction Tax</v>
          </cell>
          <cell r="C842">
            <v>-32470.01</v>
          </cell>
        </row>
        <row r="843">
          <cell r="A843">
            <v>235280</v>
          </cell>
          <cell r="B843" t="str">
            <v>Accrual - Extraction Tax</v>
          </cell>
          <cell r="C843">
            <v>-59543.27</v>
          </cell>
        </row>
        <row r="844">
          <cell r="A844">
            <v>235290</v>
          </cell>
          <cell r="B844" t="str">
            <v>Accrual - Severance Tax</v>
          </cell>
          <cell r="C844">
            <v>0</v>
          </cell>
        </row>
        <row r="845">
          <cell r="A845">
            <v>235301</v>
          </cell>
          <cell r="B845" t="str">
            <v>Federal Excise Tax On Coal - Deer Creek</v>
          </cell>
          <cell r="C845">
            <v>18476.61</v>
          </cell>
        </row>
        <row r="846">
          <cell r="A846">
            <v>235303</v>
          </cell>
          <cell r="B846" t="str">
            <v>Federal Excise Tax - Diesel Fuel</v>
          </cell>
          <cell r="C846">
            <v>0</v>
          </cell>
        </row>
        <row r="847">
          <cell r="A847">
            <v>235320</v>
          </cell>
          <cell r="B847" t="str">
            <v>Accrual - Black Lung Tax</v>
          </cell>
          <cell r="C847">
            <v>-113800.76</v>
          </cell>
        </row>
        <row r="848">
          <cell r="A848">
            <v>235500</v>
          </cell>
          <cell r="B848" t="str">
            <v>Payroll/Salary-Net Pay</v>
          </cell>
          <cell r="C848">
            <v>30803.96</v>
          </cell>
        </row>
        <row r="849">
          <cell r="A849">
            <v>235501</v>
          </cell>
          <cell r="B849" t="str">
            <v>Accrual - Payroll/Salaries</v>
          </cell>
          <cell r="C849">
            <v>-1846251.43</v>
          </cell>
        </row>
        <row r="850">
          <cell r="A850">
            <v>235510</v>
          </cell>
          <cell r="B850" t="str">
            <v>Incentive Plan - Corporate</v>
          </cell>
          <cell r="C850">
            <v>-42369535.240000002</v>
          </cell>
        </row>
        <row r="851">
          <cell r="A851">
            <v>236000</v>
          </cell>
          <cell r="B851" t="str">
            <v>Dividend Payable - Intercompany</v>
          </cell>
          <cell r="C851">
            <v>-40139601.520000003</v>
          </cell>
        </row>
        <row r="852">
          <cell r="A852">
            <v>236002</v>
          </cell>
          <cell r="B852" t="str">
            <v>Dividends Declared - Preferred</v>
          </cell>
          <cell r="C852">
            <v>-520947.43</v>
          </cell>
        </row>
        <row r="853">
          <cell r="A853">
            <v>236005</v>
          </cell>
          <cell r="B853" t="str">
            <v>Dividends Payable - Bank of New York</v>
          </cell>
          <cell r="C853">
            <v>0</v>
          </cell>
        </row>
        <row r="854">
          <cell r="A854">
            <v>236090</v>
          </cell>
          <cell r="B854" t="str">
            <v>Interest Payable - Preferred Stock</v>
          </cell>
          <cell r="C854">
            <v>-1122000</v>
          </cell>
        </row>
        <row r="855">
          <cell r="A855">
            <v>238000</v>
          </cell>
          <cell r="B855" t="str">
            <v>Accrual - Interest</v>
          </cell>
          <cell r="C855">
            <v>0</v>
          </cell>
        </row>
        <row r="856">
          <cell r="A856">
            <v>238001</v>
          </cell>
          <cell r="B856" t="str">
            <v>8.271% FMB C-U (Rea) Due 2010</v>
          </cell>
          <cell r="C856">
            <v>-914979.37</v>
          </cell>
        </row>
        <row r="857">
          <cell r="A857">
            <v>238002</v>
          </cell>
          <cell r="B857" t="str">
            <v>7.978% FMB C-U Series (Rea) Due 2011</v>
          </cell>
          <cell r="C857">
            <v>-84666.52</v>
          </cell>
        </row>
        <row r="858">
          <cell r="A858">
            <v>238003</v>
          </cell>
          <cell r="B858" t="str">
            <v>8.493% FMB C-U Series (Rea) Due 2012</v>
          </cell>
          <cell r="C858">
            <v>-438911.17</v>
          </cell>
        </row>
        <row r="859">
          <cell r="A859">
            <v>238004</v>
          </cell>
          <cell r="B859" t="str">
            <v>8.797% FMB C-U Series (Rea) Due 2013</v>
          </cell>
          <cell r="C859">
            <v>-396488.12</v>
          </cell>
        </row>
        <row r="860">
          <cell r="A860">
            <v>238005</v>
          </cell>
          <cell r="B860" t="str">
            <v>8.734% FMB C-U Series (Rea) Due 2014</v>
          </cell>
          <cell r="C860">
            <v>-715605.72</v>
          </cell>
        </row>
        <row r="861">
          <cell r="A861">
            <v>238006</v>
          </cell>
          <cell r="B861" t="str">
            <v>8.294% FMB Cpu Series (Rea) Due 2015</v>
          </cell>
          <cell r="C861">
            <v>-1159708.55</v>
          </cell>
        </row>
        <row r="862">
          <cell r="A862">
            <v>238007</v>
          </cell>
          <cell r="B862" t="str">
            <v>8.635% FMB C-U Series (Rea) Due 2016</v>
          </cell>
          <cell r="C862">
            <v>-503600.4</v>
          </cell>
        </row>
        <row r="863">
          <cell r="A863">
            <v>238008</v>
          </cell>
          <cell r="B863" t="str">
            <v>8.470% FMB C-U Series (Rea) Due 2017</v>
          </cell>
          <cell r="C863">
            <v>-529480.88</v>
          </cell>
        </row>
        <row r="864">
          <cell r="A864">
            <v>238009</v>
          </cell>
          <cell r="B864" t="str">
            <v>6 3/4% FMB Due 4/1/2005</v>
          </cell>
          <cell r="C864">
            <v>-4218750</v>
          </cell>
        </row>
        <row r="865">
          <cell r="A865">
            <v>238010</v>
          </cell>
          <cell r="B865" t="str">
            <v>5.65% FMB Due 11/1/2006</v>
          </cell>
          <cell r="C865">
            <v>-3766666.66</v>
          </cell>
        </row>
        <row r="866">
          <cell r="A866">
            <v>238022</v>
          </cell>
          <cell r="B866" t="str">
            <v>Med-Term Note Ser.C 9% Due 9/1/03</v>
          </cell>
          <cell r="C866">
            <v>0</v>
          </cell>
        </row>
        <row r="867">
          <cell r="A867">
            <v>238035</v>
          </cell>
          <cell r="B867" t="str">
            <v>Med-Term Note Ser.C 9.15% Due 8/9/11</v>
          </cell>
          <cell r="C867">
            <v>-366000</v>
          </cell>
        </row>
        <row r="868">
          <cell r="A868">
            <v>238036</v>
          </cell>
          <cell r="B868" t="str">
            <v>Med-Term Note Ser.C 8.95% Due 9/1/11</v>
          </cell>
          <cell r="C868">
            <v>-1118750</v>
          </cell>
        </row>
        <row r="869">
          <cell r="A869">
            <v>238037</v>
          </cell>
          <cell r="B869" t="str">
            <v>Med-Term Note Ser.C 8.95% Due 9/1/11</v>
          </cell>
          <cell r="C869">
            <v>-895000</v>
          </cell>
        </row>
        <row r="870">
          <cell r="A870">
            <v>238038</v>
          </cell>
          <cell r="B870" t="str">
            <v>Med-Term Note Ser.C 8.92% Due 9/1/11</v>
          </cell>
          <cell r="C870">
            <v>-892000</v>
          </cell>
        </row>
        <row r="871">
          <cell r="A871">
            <v>238039</v>
          </cell>
          <cell r="B871" t="str">
            <v>Med Term Note Ser.C 8.53% Due 12/16/21</v>
          </cell>
          <cell r="C871">
            <v>-639750</v>
          </cell>
        </row>
        <row r="872">
          <cell r="A872">
            <v>238040</v>
          </cell>
          <cell r="B872" t="str">
            <v>Med-Term Note Ser.C 8.29% Due 12/30/11</v>
          </cell>
          <cell r="C872">
            <v>-124350</v>
          </cell>
        </row>
        <row r="873">
          <cell r="A873">
            <v>238041</v>
          </cell>
          <cell r="B873" t="str">
            <v>Med-Term Note Ser.C 8.375% Due 12/31/21</v>
          </cell>
          <cell r="C873">
            <v>-209375</v>
          </cell>
        </row>
        <row r="874">
          <cell r="A874">
            <v>238042</v>
          </cell>
          <cell r="B874" t="str">
            <v>Med-Term Note Ser.C 8.26% Due 1/7/22</v>
          </cell>
          <cell r="C874">
            <v>-206500</v>
          </cell>
        </row>
        <row r="875">
          <cell r="A875">
            <v>238043</v>
          </cell>
          <cell r="B875" t="str">
            <v>Med-Term Note Ser.C 8.27% Due 1/10/22</v>
          </cell>
          <cell r="C875">
            <v>-165400</v>
          </cell>
        </row>
        <row r="876">
          <cell r="A876">
            <v>238044</v>
          </cell>
          <cell r="B876" t="str">
            <v>Med-Term Note Ser.C 8.26% Due 1/10/12</v>
          </cell>
          <cell r="C876">
            <v>-41300</v>
          </cell>
        </row>
        <row r="877">
          <cell r="A877">
            <v>238045</v>
          </cell>
          <cell r="B877" t="str">
            <v>Med-Term Note Ser.C 7.67% Due 1/10/07</v>
          </cell>
          <cell r="C877">
            <v>-219515.4</v>
          </cell>
        </row>
        <row r="878">
          <cell r="A878">
            <v>238046</v>
          </cell>
          <cell r="B878" t="str">
            <v>Med-Term Note Ser.C 8.28% Due 1/10/12</v>
          </cell>
          <cell r="C878">
            <v>-82800</v>
          </cell>
        </row>
        <row r="879">
          <cell r="A879">
            <v>238047</v>
          </cell>
          <cell r="B879" t="str">
            <v>Med-Term Note Ser.C 8.25% Due 2/1/12</v>
          </cell>
          <cell r="C879">
            <v>-123750</v>
          </cell>
        </row>
        <row r="880">
          <cell r="A880">
            <v>238048</v>
          </cell>
          <cell r="B880" t="str">
            <v>Med-Term Note Ser.D 7.86% Due 2/16/04</v>
          </cell>
          <cell r="C880">
            <v>0</v>
          </cell>
        </row>
        <row r="881">
          <cell r="A881">
            <v>238049</v>
          </cell>
          <cell r="B881" t="str">
            <v>Med-Term Note Ser.D 7.81% Due 2/16/04</v>
          </cell>
          <cell r="C881">
            <v>0</v>
          </cell>
        </row>
        <row r="882">
          <cell r="A882">
            <v>238052</v>
          </cell>
          <cell r="B882" t="str">
            <v>Med-Term Note Ser.D 7.79% Due 2/16/04</v>
          </cell>
          <cell r="C882">
            <v>0</v>
          </cell>
        </row>
        <row r="883">
          <cell r="A883">
            <v>238055</v>
          </cell>
          <cell r="B883" t="str">
            <v>Med-Term Note Ser.D 7.75% Due 2/16/04</v>
          </cell>
          <cell r="C883">
            <v>0</v>
          </cell>
        </row>
        <row r="884">
          <cell r="A884">
            <v>238070</v>
          </cell>
          <cell r="B884" t="str">
            <v>Med-Term Note Ser.E 7.32% Due 9/3/04</v>
          </cell>
          <cell r="C884">
            <v>-274500</v>
          </cell>
        </row>
        <row r="885">
          <cell r="A885">
            <v>238074</v>
          </cell>
          <cell r="B885" t="str">
            <v>Med-Term Note Ser.E 8.07% Due 9/9/22</v>
          </cell>
          <cell r="C885">
            <v>-322800</v>
          </cell>
        </row>
        <row r="886">
          <cell r="A886">
            <v>238077</v>
          </cell>
          <cell r="B886" t="str">
            <v>Med-Term Note Ser.E 7.43% Due 9/11/07</v>
          </cell>
          <cell r="C886">
            <v>-74300</v>
          </cell>
        </row>
        <row r="887">
          <cell r="A887">
            <v>238078</v>
          </cell>
          <cell r="B887" t="str">
            <v>Med-Term Note Ser.E 8.12% Due 9/9/22</v>
          </cell>
          <cell r="C887">
            <v>-2030000</v>
          </cell>
        </row>
        <row r="888">
          <cell r="A888">
            <v>238079</v>
          </cell>
          <cell r="B888" t="str">
            <v>Med-Term Note Ser.E 8.11% Due 9/9/22</v>
          </cell>
          <cell r="C888">
            <v>-486600</v>
          </cell>
        </row>
        <row r="889">
          <cell r="A889">
            <v>238080</v>
          </cell>
          <cell r="B889" t="str">
            <v>Med-Term Note Ser.E 8.05% Due 9/14/22</v>
          </cell>
          <cell r="C889">
            <v>-402500</v>
          </cell>
        </row>
        <row r="890">
          <cell r="A890">
            <v>238086</v>
          </cell>
          <cell r="B890" t="str">
            <v>Med-Term Note Ser.E 7.22% Due 9/18/07</v>
          </cell>
          <cell r="C890">
            <v>-90250</v>
          </cell>
        </row>
        <row r="891">
          <cell r="A891">
            <v>238087</v>
          </cell>
          <cell r="B891" t="str">
            <v>Med-Term Note Ser.E 8.05% Due 9/1/22</v>
          </cell>
          <cell r="C891">
            <v>-603750</v>
          </cell>
        </row>
        <row r="892">
          <cell r="A892">
            <v>238089</v>
          </cell>
          <cell r="B892" t="str">
            <v>Med-Term Note Ser.E 7.27% Due 9/24/07</v>
          </cell>
          <cell r="C892">
            <v>-145400</v>
          </cell>
        </row>
        <row r="893">
          <cell r="A893">
            <v>238092</v>
          </cell>
          <cell r="B893" t="str">
            <v>Med-Term Note Ser.E 7.11% Due 9/24/04</v>
          </cell>
          <cell r="C893">
            <v>-231075</v>
          </cell>
        </row>
        <row r="894">
          <cell r="A894">
            <v>238093</v>
          </cell>
          <cell r="B894" t="str">
            <v>Med-Term Note Ser.E 8.08% Due 10/14/22</v>
          </cell>
          <cell r="C894">
            <v>-1050400</v>
          </cell>
        </row>
        <row r="895">
          <cell r="A895">
            <v>238094</v>
          </cell>
          <cell r="B895" t="str">
            <v>Med-Term Note Ser.E 8.08% Due 10/14/22</v>
          </cell>
          <cell r="C895">
            <v>-1010000</v>
          </cell>
        </row>
        <row r="896">
          <cell r="A896">
            <v>238097</v>
          </cell>
          <cell r="B896" t="str">
            <v>Med-Term Note Ser.E 7.03% Due 10/15/03</v>
          </cell>
          <cell r="C896">
            <v>0</v>
          </cell>
        </row>
        <row r="897">
          <cell r="A897">
            <v>238098</v>
          </cell>
          <cell r="B897" t="str">
            <v>Med-Term Note Ser.E 7.34% Due 10/17/05</v>
          </cell>
          <cell r="C897">
            <v>-183500</v>
          </cell>
        </row>
        <row r="898">
          <cell r="A898">
            <v>238099</v>
          </cell>
          <cell r="B898" t="str">
            <v>Med-Term Note Ser.E 7.36% Due 10/17/05</v>
          </cell>
          <cell r="C898">
            <v>-184000</v>
          </cell>
        </row>
        <row r="899">
          <cell r="A899">
            <v>238100</v>
          </cell>
          <cell r="B899" t="str">
            <v>Med-Term Note Ser.E 7.27% Due 10/21/03</v>
          </cell>
          <cell r="C899">
            <v>0</v>
          </cell>
        </row>
        <row r="900">
          <cell r="A900">
            <v>238101</v>
          </cell>
          <cell r="B900" t="str">
            <v>Med-Term Note Ser.E 7.39% Due 10/21/03</v>
          </cell>
          <cell r="C900">
            <v>0</v>
          </cell>
        </row>
        <row r="901">
          <cell r="A901">
            <v>238102</v>
          </cell>
          <cell r="B901" t="str">
            <v>Med-Term Note Ser.E 7.30% Due 10/22/04</v>
          </cell>
          <cell r="C901">
            <v>-365000</v>
          </cell>
        </row>
        <row r="902">
          <cell r="A902">
            <v>238103</v>
          </cell>
          <cell r="B902" t="str">
            <v>Med-Term Note Ser.E 7.30% Due 10/22/04</v>
          </cell>
          <cell r="C902">
            <v>-365000</v>
          </cell>
        </row>
        <row r="903">
          <cell r="A903">
            <v>238104</v>
          </cell>
          <cell r="B903" t="str">
            <v>Med-Term Note Ser.E 7.30% Due 10/22/03</v>
          </cell>
          <cell r="C903">
            <v>0</v>
          </cell>
        </row>
        <row r="904">
          <cell r="A904">
            <v>238105</v>
          </cell>
          <cell r="B904" t="str">
            <v>Med-Term Note Ser.E 7.53% Due 10/26/04</v>
          </cell>
          <cell r="C904">
            <v>-28237.5</v>
          </cell>
        </row>
        <row r="905">
          <cell r="A905">
            <v>238106</v>
          </cell>
          <cell r="B905" t="str">
            <v>Med-Term Note Ser.E 7.71% Due 10/27/04</v>
          </cell>
          <cell r="C905">
            <v>-115650</v>
          </cell>
        </row>
        <row r="906">
          <cell r="A906">
            <v>238107</v>
          </cell>
          <cell r="B906" t="str">
            <v>Med-Term Note Ser.E 7.71% Due 10/27/04</v>
          </cell>
          <cell r="C906">
            <v>-125287.5</v>
          </cell>
        </row>
        <row r="907">
          <cell r="A907">
            <v>238108</v>
          </cell>
          <cell r="B907" t="str">
            <v>Med-Term Note Ser.E 7.72% Due 11/2/04</v>
          </cell>
          <cell r="C907">
            <v>-57900</v>
          </cell>
        </row>
        <row r="908">
          <cell r="A908">
            <v>238109</v>
          </cell>
          <cell r="B908" t="str">
            <v>Med-Term Note Ser.E 7.60% Due 11/1/04</v>
          </cell>
          <cell r="C908">
            <v>-38000</v>
          </cell>
        </row>
        <row r="909">
          <cell r="A909">
            <v>238111</v>
          </cell>
          <cell r="B909" t="str">
            <v>Med-Term Note Ser.E 7.66% Due 10/22/04</v>
          </cell>
          <cell r="C909">
            <v>-191500</v>
          </cell>
        </row>
        <row r="910">
          <cell r="A910">
            <v>238114</v>
          </cell>
          <cell r="B910" t="str">
            <v>Med-Term Note Ser.E 8.13% Due 1/22/13</v>
          </cell>
          <cell r="C910">
            <v>-406500</v>
          </cell>
        </row>
        <row r="911">
          <cell r="A911">
            <v>238115</v>
          </cell>
          <cell r="B911" t="str">
            <v>Med-Term Note Ser.E 8.23% Due 1/20/23</v>
          </cell>
          <cell r="C911">
            <v>-205750</v>
          </cell>
        </row>
        <row r="912">
          <cell r="A912">
            <v>238119</v>
          </cell>
          <cell r="B912" t="str">
            <v>Med-Term Note Ser.E 7.43% Due 1/24/05</v>
          </cell>
          <cell r="C912">
            <v>-37150</v>
          </cell>
        </row>
        <row r="913">
          <cell r="A913">
            <v>238120</v>
          </cell>
          <cell r="B913" t="str">
            <v>Med-Term Note Ser.E 7.43% Due 1/24/05</v>
          </cell>
          <cell r="C913">
            <v>-92875</v>
          </cell>
        </row>
        <row r="914">
          <cell r="A914">
            <v>238124</v>
          </cell>
          <cell r="B914" t="str">
            <v>Med-Term Note Ser.E 8.23% Due 1/20/23</v>
          </cell>
          <cell r="C914">
            <v>-164600</v>
          </cell>
        </row>
        <row r="915">
          <cell r="A915">
            <v>238125</v>
          </cell>
          <cell r="B915" t="str">
            <v>Med-Term Note Ser.F 7.25% Due 8/1/13</v>
          </cell>
          <cell r="C915">
            <v>0</v>
          </cell>
        </row>
        <row r="916">
          <cell r="A916">
            <v>238126</v>
          </cell>
          <cell r="B916" t="str">
            <v>Med-Term Note Ser.F 7.25% Due 8/1/13</v>
          </cell>
          <cell r="C916">
            <v>0</v>
          </cell>
        </row>
        <row r="917">
          <cell r="A917">
            <v>238127</v>
          </cell>
          <cell r="B917" t="str">
            <v>Med-Term Note Ser.F 7.25% Due 8/1/13</v>
          </cell>
          <cell r="C917">
            <v>0</v>
          </cell>
        </row>
        <row r="918">
          <cell r="A918">
            <v>238128</v>
          </cell>
          <cell r="B918" t="str">
            <v>Med-Term Note Ser.F 7.25% Due 8/1/13</v>
          </cell>
          <cell r="C918">
            <v>0</v>
          </cell>
        </row>
        <row r="919">
          <cell r="A919">
            <v>238129</v>
          </cell>
          <cell r="B919" t="str">
            <v>Med-Term Note Ser.F 6.34% Due 7/28/03</v>
          </cell>
          <cell r="C919">
            <v>0</v>
          </cell>
        </row>
        <row r="920">
          <cell r="A920">
            <v>238130</v>
          </cell>
          <cell r="B920" t="str">
            <v>Med-Term Note Ser.F 6.34% Due 7/28/03</v>
          </cell>
          <cell r="C920">
            <v>0</v>
          </cell>
        </row>
        <row r="921">
          <cell r="A921">
            <v>238131</v>
          </cell>
          <cell r="B921" t="str">
            <v>Med-Term Note Ser.F 6.34% Due 7/28/03</v>
          </cell>
          <cell r="C921">
            <v>0</v>
          </cell>
        </row>
        <row r="922">
          <cell r="A922">
            <v>238132</v>
          </cell>
          <cell r="B922" t="str">
            <v>Med-Term Note Ser.F 6.34% Due 7/28/03</v>
          </cell>
          <cell r="C922">
            <v>0</v>
          </cell>
        </row>
        <row r="923">
          <cell r="A923">
            <v>238133</v>
          </cell>
          <cell r="B923" t="str">
            <v>Med-Term Note Ser.F 6.34% Due 7/28/03</v>
          </cell>
          <cell r="C923">
            <v>0</v>
          </cell>
        </row>
        <row r="924">
          <cell r="A924">
            <v>238134</v>
          </cell>
          <cell r="B924" t="str">
            <v>Med-Term Note Ser.F 6.31% Due 7/28/03</v>
          </cell>
          <cell r="C924">
            <v>0</v>
          </cell>
        </row>
        <row r="925">
          <cell r="A925">
            <v>238135</v>
          </cell>
          <cell r="B925" t="str">
            <v>Med-Term Note Ser.F 6.31% Due 7/28/03</v>
          </cell>
          <cell r="C925">
            <v>0</v>
          </cell>
        </row>
        <row r="926">
          <cell r="A926">
            <v>238136</v>
          </cell>
          <cell r="B926" t="str">
            <v>Med-Term Note Ser.F 6.31% Due 7/28/03</v>
          </cell>
          <cell r="C926">
            <v>0</v>
          </cell>
        </row>
        <row r="927">
          <cell r="A927">
            <v>238137</v>
          </cell>
          <cell r="B927" t="str">
            <v>Med-Term Note Ser.F 6.31% Due 7/28/03</v>
          </cell>
          <cell r="C927">
            <v>0</v>
          </cell>
        </row>
        <row r="928">
          <cell r="A928">
            <v>238138</v>
          </cell>
          <cell r="B928" t="str">
            <v>Med-Term Note Ser.F 7.40% Due 7/28/23</v>
          </cell>
          <cell r="C928">
            <v>0</v>
          </cell>
        </row>
        <row r="929">
          <cell r="A929">
            <v>238139</v>
          </cell>
          <cell r="B929" t="str">
            <v>Med-Term Note Ser.F 7.26% Due 7/21/23</v>
          </cell>
          <cell r="C929">
            <v>-816750</v>
          </cell>
        </row>
        <row r="930">
          <cell r="A930">
            <v>238140</v>
          </cell>
          <cell r="B930" t="str">
            <v>Med-Term Note Ser.F 7.26% Due 7/21/23</v>
          </cell>
          <cell r="C930">
            <v>-332750</v>
          </cell>
        </row>
        <row r="931">
          <cell r="A931">
            <v>238150</v>
          </cell>
          <cell r="B931" t="str">
            <v>Med-Term Note Ser.F 7.23% Due 8/16/23</v>
          </cell>
          <cell r="C931">
            <v>-451875</v>
          </cell>
        </row>
        <row r="932">
          <cell r="A932">
            <v>238151</v>
          </cell>
          <cell r="B932" t="str">
            <v>Med-Term Note Ser.F 7.24% Due 8/16/23</v>
          </cell>
          <cell r="C932">
            <v>-905000</v>
          </cell>
        </row>
        <row r="933">
          <cell r="A933">
            <v>238152</v>
          </cell>
          <cell r="B933" t="str">
            <v>Med-Term Note Ser.F 7.37% Due 8/11/23</v>
          </cell>
          <cell r="C933">
            <v>0</v>
          </cell>
        </row>
        <row r="934">
          <cell r="A934">
            <v>238153</v>
          </cell>
          <cell r="B934" t="str">
            <v>Med-Term Note Ser.F 6.75% Due 9/14/23</v>
          </cell>
          <cell r="C934">
            <v>-140625</v>
          </cell>
        </row>
        <row r="935">
          <cell r="A935">
            <v>238154</v>
          </cell>
          <cell r="B935" t="str">
            <v>Med-Term Note Ser.F 6.75% Due 9/14/23</v>
          </cell>
          <cell r="C935">
            <v>-56250</v>
          </cell>
        </row>
        <row r="936">
          <cell r="A936">
            <v>238155</v>
          </cell>
          <cell r="B936" t="str">
            <v>Med-Term Note Ser.F 6.72% Due 9/14/23</v>
          </cell>
          <cell r="C936">
            <v>-56000</v>
          </cell>
        </row>
        <row r="937">
          <cell r="A937">
            <v>238156</v>
          </cell>
          <cell r="B937" t="str">
            <v>Med-Term Note Ser.F 6.75% Due 10/26/23</v>
          </cell>
          <cell r="C937">
            <v>-562500</v>
          </cell>
        </row>
        <row r="938">
          <cell r="A938">
            <v>238157</v>
          </cell>
          <cell r="B938" t="str">
            <v>Med-Term Note Ser.F 6.75% Due 10/26/23</v>
          </cell>
          <cell r="C938">
            <v>-450000</v>
          </cell>
        </row>
        <row r="939">
          <cell r="A939">
            <v>238158</v>
          </cell>
          <cell r="B939" t="str">
            <v>Med-Term Note Ser.F 6.75% Due 10/26/23</v>
          </cell>
          <cell r="C939">
            <v>-337500</v>
          </cell>
        </row>
        <row r="940">
          <cell r="A940">
            <v>238159</v>
          </cell>
          <cell r="B940" t="str">
            <v>Med-Term Note Ser.F 8.625% Due 12/31/24</v>
          </cell>
          <cell r="C940">
            <v>-718750</v>
          </cell>
        </row>
        <row r="941">
          <cell r="A941">
            <v>238160</v>
          </cell>
          <cell r="B941" t="str">
            <v>Med Term Note Ser G 6.625% Due 6/1/07</v>
          </cell>
          <cell r="C941">
            <v>-1656250</v>
          </cell>
        </row>
        <row r="942">
          <cell r="A942">
            <v>238161</v>
          </cell>
          <cell r="B942" t="str">
            <v>Med-Term Note Ser.G 6.12% Due 1/15/2006</v>
          </cell>
          <cell r="C942">
            <v>-782000</v>
          </cell>
        </row>
        <row r="943">
          <cell r="A943">
            <v>238162</v>
          </cell>
          <cell r="B943" t="str">
            <v>Med-Term Note Ser.G 6.71% Due 1/15/2026</v>
          </cell>
          <cell r="C943">
            <v>-857388.88</v>
          </cell>
        </row>
        <row r="944">
          <cell r="A944">
            <v>238163</v>
          </cell>
          <cell r="B944" t="str">
            <v>Med-Term Note Ser H 6.75% Due 7/15/2004</v>
          </cell>
          <cell r="C944">
            <v>-1509375</v>
          </cell>
        </row>
        <row r="945">
          <cell r="A945">
            <v>238164</v>
          </cell>
          <cell r="B945" t="str">
            <v>Med-Term Note Ser H 7.00% Due 7/15/2009</v>
          </cell>
          <cell r="C945">
            <v>-1118055.55</v>
          </cell>
        </row>
        <row r="946">
          <cell r="A946">
            <v>238165</v>
          </cell>
          <cell r="B946" t="str">
            <v>Med-Term Note Ser H 6.375% Due 5/15/2008</v>
          </cell>
          <cell r="C946">
            <v>-3718750</v>
          </cell>
        </row>
        <row r="947">
          <cell r="A947">
            <v>238166</v>
          </cell>
          <cell r="B947" t="str">
            <v>6.90% FMB Due 11/15/2011</v>
          </cell>
          <cell r="C947">
            <v>-10062500</v>
          </cell>
        </row>
        <row r="948">
          <cell r="A948">
            <v>238167</v>
          </cell>
          <cell r="B948" t="str">
            <v>7.70% FMB Due 11/15/2031</v>
          </cell>
          <cell r="C948">
            <v>-6737500</v>
          </cell>
        </row>
        <row r="949">
          <cell r="A949">
            <v>238168</v>
          </cell>
          <cell r="B949" t="str">
            <v>4.30% FMB Due 9/15/2008</v>
          </cell>
          <cell r="C949">
            <v>-4085000</v>
          </cell>
        </row>
        <row r="950">
          <cell r="A950">
            <v>238169</v>
          </cell>
          <cell r="B950" t="str">
            <v>5.45% FMB Due 9/15/2013</v>
          </cell>
          <cell r="C950">
            <v>-5177500</v>
          </cell>
        </row>
        <row r="951">
          <cell r="A951">
            <v>238600</v>
          </cell>
          <cell r="B951" t="str">
            <v>PCRB-Emery Co. 1991 Due 2015</v>
          </cell>
          <cell r="C951">
            <v>1204.92</v>
          </cell>
        </row>
        <row r="952">
          <cell r="A952">
            <v>238601</v>
          </cell>
          <cell r="B952" t="str">
            <v>PCRB-Lincoln Co. 1991 Due 2016</v>
          </cell>
          <cell r="C952">
            <v>-382500</v>
          </cell>
        </row>
        <row r="953">
          <cell r="A953">
            <v>238602</v>
          </cell>
          <cell r="B953" t="str">
            <v>PCRB-Sweetwater Co. 1988A Due 2017</v>
          </cell>
          <cell r="C953">
            <v>21154.400000000001</v>
          </cell>
        </row>
        <row r="954">
          <cell r="A954">
            <v>238603</v>
          </cell>
          <cell r="B954" t="str">
            <v>PCRB-City of Gillette 1988 Due 2018</v>
          </cell>
          <cell r="C954">
            <v>2206.33</v>
          </cell>
        </row>
        <row r="955">
          <cell r="A955">
            <v>238604</v>
          </cell>
          <cell r="B955" t="str">
            <v>PCRB-Sweetwater/Converse Co.1988 Due 2014/Due 2016</v>
          </cell>
          <cell r="C955">
            <v>0</v>
          </cell>
        </row>
        <row r="956">
          <cell r="A956">
            <v>238605</v>
          </cell>
          <cell r="B956" t="str">
            <v>PCRB-Sweetwater Co. 1984 Due 2014</v>
          </cell>
          <cell r="C956">
            <v>-146250</v>
          </cell>
        </row>
        <row r="957">
          <cell r="A957">
            <v>238606</v>
          </cell>
          <cell r="B957" t="str">
            <v>PCRB-Sweetwater Co. 1992A Due 2005</v>
          </cell>
          <cell r="C957">
            <v>397.89</v>
          </cell>
        </row>
        <row r="958">
          <cell r="A958">
            <v>238607</v>
          </cell>
          <cell r="B958" t="str">
            <v>PCRB-Converse Co. 1992 Due 2006</v>
          </cell>
          <cell r="C958">
            <v>958.38</v>
          </cell>
        </row>
        <row r="959">
          <cell r="A959">
            <v>238608</v>
          </cell>
          <cell r="B959" t="str">
            <v>PCRB-Sweetwater 1992B Due 2005</v>
          </cell>
          <cell r="C959">
            <v>268.74</v>
          </cell>
        </row>
        <row r="960">
          <cell r="A960">
            <v>238609</v>
          </cell>
          <cell r="B960" t="str">
            <v>PCRB-Emery Co. 1993A Due 2023</v>
          </cell>
          <cell r="C960">
            <v>-875750</v>
          </cell>
        </row>
        <row r="961">
          <cell r="A961">
            <v>238610</v>
          </cell>
          <cell r="B961" t="str">
            <v>PCRB-Emery Co. 1993B Due 2023</v>
          </cell>
          <cell r="C961">
            <v>-307500</v>
          </cell>
        </row>
        <row r="962">
          <cell r="A962">
            <v>238611</v>
          </cell>
          <cell r="B962" t="str">
            <v>PCRB-Lincoln Co. 1993 Due 2021</v>
          </cell>
          <cell r="C962">
            <v>-155625</v>
          </cell>
        </row>
        <row r="963">
          <cell r="A963">
            <v>238612</v>
          </cell>
          <cell r="B963" t="str">
            <v>PCRB-Sweetwater Co. 1994A Due 2024</v>
          </cell>
          <cell r="C963">
            <v>606.57000000000005</v>
          </cell>
        </row>
        <row r="964">
          <cell r="A964">
            <v>238613</v>
          </cell>
          <cell r="B964" t="str">
            <v>PCRB-Carbon Co. 1994 Due 2024</v>
          </cell>
          <cell r="C964">
            <v>255.87</v>
          </cell>
        </row>
        <row r="965">
          <cell r="A965">
            <v>238614</v>
          </cell>
          <cell r="B965" t="str">
            <v>PCRB-Moffat Co. 1994 Due 2013</v>
          </cell>
          <cell r="C965">
            <v>1110.8</v>
          </cell>
        </row>
        <row r="966">
          <cell r="A966">
            <v>238615</v>
          </cell>
          <cell r="B966" t="str">
            <v>PCRB-Lincoln Co. 1995 Due 2025</v>
          </cell>
          <cell r="C966">
            <v>-226875</v>
          </cell>
        </row>
        <row r="967">
          <cell r="A967">
            <v>238616</v>
          </cell>
          <cell r="B967" t="str">
            <v>PCRB-Sweetwater Co. 1995 Due 2025</v>
          </cell>
          <cell r="C967">
            <v>713.33</v>
          </cell>
        </row>
        <row r="968">
          <cell r="A968">
            <v>238617</v>
          </cell>
          <cell r="B968" t="str">
            <v>PCRB-Emery Co. 1996 Due 2030</v>
          </cell>
          <cell r="C968">
            <v>-389756.25</v>
          </cell>
        </row>
        <row r="969">
          <cell r="A969">
            <v>238621</v>
          </cell>
          <cell r="B969" t="str">
            <v>PCRB-City of Forsyth 1988 Due 2019</v>
          </cell>
          <cell r="C969">
            <v>0</v>
          </cell>
        </row>
        <row r="970">
          <cell r="A970">
            <v>238622</v>
          </cell>
          <cell r="B970" t="str">
            <v>PCRB-City of Forsyth 1986 Due 2016</v>
          </cell>
          <cell r="C970">
            <v>-87656.25</v>
          </cell>
        </row>
        <row r="971">
          <cell r="A971">
            <v>238624</v>
          </cell>
          <cell r="B971" t="str">
            <v>PCRB-Sweetwater 1990A Due 2015</v>
          </cell>
          <cell r="C971">
            <v>3729.51</v>
          </cell>
        </row>
        <row r="972">
          <cell r="A972">
            <v>238625</v>
          </cell>
          <cell r="B972" t="str">
            <v>PCRB-Converse Co. 1994 Due 2024</v>
          </cell>
          <cell r="C972">
            <v>234.96</v>
          </cell>
        </row>
        <row r="973">
          <cell r="A973">
            <v>238626</v>
          </cell>
          <cell r="B973" t="str">
            <v>PCRB-Emery Co. 1994 Due 2024</v>
          </cell>
          <cell r="C973">
            <v>3331.69</v>
          </cell>
        </row>
        <row r="974">
          <cell r="A974">
            <v>238627</v>
          </cell>
          <cell r="B974" t="str">
            <v>PCRB-Lincoln Co. 1994 Due 2024</v>
          </cell>
          <cell r="C974">
            <v>432.05</v>
          </cell>
        </row>
        <row r="975">
          <cell r="A975">
            <v>238628</v>
          </cell>
          <cell r="B975" t="str">
            <v>PCRB-Converse Co. 1995 Due 2025</v>
          </cell>
          <cell r="C975">
            <v>-54656.25</v>
          </cell>
        </row>
        <row r="976">
          <cell r="A976">
            <v>238629</v>
          </cell>
          <cell r="B976" t="str">
            <v>PCRB-Sweetwater Co. 1988B Due 2014</v>
          </cell>
          <cell r="C976">
            <v>-1.77</v>
          </cell>
        </row>
        <row r="977">
          <cell r="A977">
            <v>238630</v>
          </cell>
          <cell r="B977" t="str">
            <v>PCRB-Converse Co. 1988 Due 2014</v>
          </cell>
          <cell r="C977">
            <v>-165750</v>
          </cell>
        </row>
        <row r="978">
          <cell r="A978">
            <v>238951</v>
          </cell>
          <cell r="B978" t="str">
            <v>Interest Accrued - Customer Deposits</v>
          </cell>
          <cell r="C978">
            <v>-447000</v>
          </cell>
        </row>
        <row r="979">
          <cell r="A979">
            <v>238957</v>
          </cell>
          <cell r="B979" t="str">
            <v>Federal Income Tax Interest Accrued</v>
          </cell>
          <cell r="C979">
            <v>-0.47</v>
          </cell>
        </row>
        <row r="980">
          <cell r="A980">
            <v>238958</v>
          </cell>
          <cell r="B980" t="str">
            <v>Interest On Overpayments By Elec Custome</v>
          </cell>
          <cell r="C980">
            <v>2988.93</v>
          </cell>
        </row>
        <row r="981">
          <cell r="A981">
            <v>238959</v>
          </cell>
          <cell r="B981" t="str">
            <v>Int Accr - Sunnyside Cogen Sec Dep</v>
          </cell>
          <cell r="C981">
            <v>-220634.65</v>
          </cell>
        </row>
        <row r="982">
          <cell r="A982">
            <v>239900</v>
          </cell>
          <cell r="B982" t="str">
            <v>Accrual - Intercompany Interest</v>
          </cell>
          <cell r="C982">
            <v>-37.86</v>
          </cell>
        </row>
        <row r="983">
          <cell r="A983">
            <v>240310</v>
          </cell>
          <cell r="B983" t="str">
            <v>Provision for Unemployment Taxes</v>
          </cell>
          <cell r="C983">
            <v>-74912.19</v>
          </cell>
        </row>
        <row r="984">
          <cell r="A984">
            <v>240324</v>
          </cell>
          <cell r="B984" t="str">
            <v>Reserve for Undercollected Franchise Tax</v>
          </cell>
          <cell r="C984">
            <v>0</v>
          </cell>
        </row>
        <row r="985">
          <cell r="A985">
            <v>240325</v>
          </cell>
          <cell r="B985" t="str">
            <v>Provision for Franchise/License Taxes-CSS</v>
          </cell>
          <cell r="C985">
            <v>-3577539.47</v>
          </cell>
        </row>
        <row r="986">
          <cell r="A986">
            <v>240330</v>
          </cell>
          <cell r="B986" t="str">
            <v>Provision for Workers' Compensation</v>
          </cell>
          <cell r="C986">
            <v>-774375.72</v>
          </cell>
        </row>
        <row r="987">
          <cell r="A987">
            <v>240341</v>
          </cell>
          <cell r="B987" t="str">
            <v>Washington Revenue Tax Associated W/Unbilled</v>
          </cell>
          <cell r="C987">
            <v>-451200</v>
          </cell>
        </row>
        <row r="988">
          <cell r="A988">
            <v>240342</v>
          </cell>
          <cell r="B988" t="str">
            <v>Utah Gross Receipts Tax</v>
          </cell>
          <cell r="C988">
            <v>-479556.42</v>
          </cell>
        </row>
        <row r="989">
          <cell r="A989">
            <v>240350</v>
          </cell>
          <cell r="B989" t="str">
            <v>Other Payroll Related Taxes/Liabilities</v>
          </cell>
          <cell r="C989">
            <v>0</v>
          </cell>
        </row>
        <row r="990">
          <cell r="A990">
            <v>240392</v>
          </cell>
          <cell r="B990" t="str">
            <v>Idaho Kwh Tax</v>
          </cell>
          <cell r="C990">
            <v>-499.7</v>
          </cell>
        </row>
        <row r="991">
          <cell r="A991">
            <v>240394</v>
          </cell>
          <cell r="B991" t="str">
            <v>Navajo Sales Tax</v>
          </cell>
          <cell r="C991">
            <v>-12037.08</v>
          </cell>
        </row>
        <row r="992">
          <cell r="A992">
            <v>240501</v>
          </cell>
          <cell r="B992" t="str">
            <v>Washington Public Utility Tax</v>
          </cell>
          <cell r="C992">
            <v>-232064.13</v>
          </cell>
        </row>
        <row r="993">
          <cell r="A993">
            <v>240502</v>
          </cell>
          <cell r="B993" t="str">
            <v>Washington Business/Occupation Tax</v>
          </cell>
          <cell r="C993">
            <v>-572.38</v>
          </cell>
        </row>
        <row r="994">
          <cell r="A994">
            <v>240504</v>
          </cell>
          <cell r="B994" t="str">
            <v>Washington Retailing Tax</v>
          </cell>
          <cell r="C994">
            <v>0</v>
          </cell>
        </row>
        <row r="995">
          <cell r="A995">
            <v>241002</v>
          </cell>
          <cell r="B995" t="str">
            <v>Federal Income Tax</v>
          </cell>
          <cell r="C995">
            <v>-18825832.73</v>
          </cell>
        </row>
        <row r="996">
          <cell r="A996">
            <v>241064</v>
          </cell>
          <cell r="B996" t="str">
            <v>PMI Fed Income Tax</v>
          </cell>
          <cell r="C996">
            <v>-31939</v>
          </cell>
        </row>
        <row r="997">
          <cell r="A997">
            <v>243000</v>
          </cell>
          <cell r="B997" t="str">
            <v>Provision for Income Taxes-Curr-State</v>
          </cell>
          <cell r="C997">
            <v>345230.77</v>
          </cell>
        </row>
        <row r="998">
          <cell r="A998">
            <v>243003</v>
          </cell>
          <cell r="B998" t="str">
            <v>Arizona State Income Tax</v>
          </cell>
          <cell r="C998">
            <v>0</v>
          </cell>
        </row>
        <row r="999">
          <cell r="A999">
            <v>243005</v>
          </cell>
          <cell r="B999" t="str">
            <v>California State Income Tax</v>
          </cell>
          <cell r="C999">
            <v>0</v>
          </cell>
        </row>
        <row r="1000">
          <cell r="A1000">
            <v>243012</v>
          </cell>
          <cell r="B1000" t="str">
            <v>Idaho State Income Tax</v>
          </cell>
          <cell r="C1000">
            <v>0</v>
          </cell>
        </row>
        <row r="1001">
          <cell r="A1001">
            <v>243037</v>
          </cell>
          <cell r="B1001" t="str">
            <v>Oregon State Income Tax</v>
          </cell>
          <cell r="C1001">
            <v>0</v>
          </cell>
        </row>
        <row r="1002">
          <cell r="A1002">
            <v>243044</v>
          </cell>
          <cell r="B1002" t="str">
            <v>Utah State Income Tax</v>
          </cell>
          <cell r="C1002">
            <v>0</v>
          </cell>
        </row>
        <row r="1003">
          <cell r="A1003">
            <v>245100</v>
          </cell>
          <cell r="B1003" t="str">
            <v>Capital Lease Obligations - Current</v>
          </cell>
          <cell r="C1003">
            <v>-176480.6</v>
          </cell>
        </row>
        <row r="1004">
          <cell r="A1004">
            <v>245935</v>
          </cell>
          <cell r="B1004" t="str">
            <v>Sales Tax Collections Payable</v>
          </cell>
          <cell r="C1004">
            <v>-4674933.09</v>
          </cell>
        </row>
        <row r="1005">
          <cell r="A1005">
            <v>245942</v>
          </cell>
          <cell r="B1005" t="str">
            <v>Multnomah County, Oregon Business Tax</v>
          </cell>
          <cell r="C1005">
            <v>-386765.1</v>
          </cell>
        </row>
        <row r="1006">
          <cell r="A1006">
            <v>245943</v>
          </cell>
          <cell r="B1006" t="str">
            <v>Wash Public Util Tax, Indian Exemption</v>
          </cell>
          <cell r="C1006">
            <v>1109.8</v>
          </cell>
        </row>
        <row r="1007">
          <cell r="A1007">
            <v>245946</v>
          </cell>
          <cell r="B1007" t="str">
            <v>California Energy Resources Tax</v>
          </cell>
          <cell r="C1007">
            <v>-33470.42</v>
          </cell>
        </row>
        <row r="1008">
          <cell r="A1008">
            <v>245949</v>
          </cell>
          <cell r="B1008" t="str">
            <v>Ut St Mineral Rylty Wthlding Tax-Peabody</v>
          </cell>
          <cell r="C1008">
            <v>143.26</v>
          </cell>
        </row>
        <row r="1009">
          <cell r="A1009">
            <v>245951</v>
          </cell>
          <cell r="B1009" t="str">
            <v>Utah State Mineral Withholding Tax-Enron</v>
          </cell>
          <cell r="C1009">
            <v>-5908.3</v>
          </cell>
        </row>
        <row r="1010">
          <cell r="A1010">
            <v>246000</v>
          </cell>
          <cell r="B1010" t="str">
            <v>Currently Maturing Long-term Debt</v>
          </cell>
          <cell r="C1010">
            <v>0</v>
          </cell>
        </row>
        <row r="1011">
          <cell r="A1011">
            <v>246050</v>
          </cell>
          <cell r="B1011" t="str">
            <v>Currently Maturing First Mortgage Bonds</v>
          </cell>
          <cell r="C1011">
            <v>-8975000</v>
          </cell>
        </row>
        <row r="1012">
          <cell r="A1012">
            <v>246051</v>
          </cell>
          <cell r="B1012" t="str">
            <v>Currently Maturing Med-Term Notes</v>
          </cell>
          <cell r="C1012">
            <v>-227000000</v>
          </cell>
        </row>
        <row r="1013">
          <cell r="A1013">
            <v>246091</v>
          </cell>
          <cell r="B1013" t="str">
            <v>Currently Maturing Discount - MTN</v>
          </cell>
          <cell r="C1013">
            <v>29791.67</v>
          </cell>
        </row>
        <row r="1014">
          <cell r="A1014">
            <v>247500</v>
          </cell>
          <cell r="B1014" t="str">
            <v>Currently Maturing Pref. Stock Mand. Redem.</v>
          </cell>
          <cell r="C1014">
            <v>-3750000</v>
          </cell>
        </row>
        <row r="1015">
          <cell r="A1015">
            <v>248000</v>
          </cell>
          <cell r="B1015" t="str">
            <v>Misc Current &amp; Accrued Liabilities</v>
          </cell>
          <cell r="C1015">
            <v>-3269123.77</v>
          </cell>
        </row>
        <row r="1016">
          <cell r="A1016">
            <v>248008</v>
          </cell>
          <cell r="B1016" t="str">
            <v>BPA Conservation &amp; Renewables Discount</v>
          </cell>
          <cell r="C1016">
            <v>-553737</v>
          </cell>
        </row>
        <row r="1017">
          <cell r="A1017">
            <v>248012</v>
          </cell>
          <cell r="B1017" t="str">
            <v>DRIP Liability</v>
          </cell>
          <cell r="C1017">
            <v>0</v>
          </cell>
        </row>
        <row r="1018">
          <cell r="A1018">
            <v>248025</v>
          </cell>
          <cell r="B1018" t="str">
            <v>Misc. Wholesale Provisions</v>
          </cell>
          <cell r="C1018">
            <v>-18386766.940000001</v>
          </cell>
        </row>
        <row r="1019">
          <cell r="A1019">
            <v>248050</v>
          </cell>
          <cell r="B1019" t="str">
            <v>Unclaimed/Outstnding Checks</v>
          </cell>
          <cell r="C1019">
            <v>-220751.21</v>
          </cell>
        </row>
        <row r="1020">
          <cell r="A1020">
            <v>248055</v>
          </cell>
          <cell r="B1020" t="str">
            <v>CSS Miscellaneous Adjustments on Write-off Accts</v>
          </cell>
          <cell r="C1020">
            <v>-548.53</v>
          </cell>
        </row>
        <row r="1021">
          <cell r="A1021">
            <v>248060</v>
          </cell>
          <cell r="B1021" t="str">
            <v>Unclaimed Dividend Checks</v>
          </cell>
          <cell r="C1021">
            <v>-33538.03</v>
          </cell>
        </row>
        <row r="1022">
          <cell r="A1022">
            <v>248070</v>
          </cell>
          <cell r="B1022" t="str">
            <v>Accrued Settlement Provisions</v>
          </cell>
          <cell r="C1022">
            <v>-825000</v>
          </cell>
        </row>
        <row r="1023">
          <cell r="A1023">
            <v>248092</v>
          </cell>
          <cell r="B1023" t="str">
            <v>Accrued Fees-Wash Util &amp; Transp Commission</v>
          </cell>
          <cell r="C1023">
            <v>-219624.65</v>
          </cell>
        </row>
        <row r="1024">
          <cell r="A1024">
            <v>248100</v>
          </cell>
          <cell r="B1024" t="str">
            <v>Ferc Hydro Admin Fee Accrual</v>
          </cell>
          <cell r="C1024">
            <v>-1032390.42</v>
          </cell>
        </row>
        <row r="1025">
          <cell r="A1025">
            <v>248101</v>
          </cell>
          <cell r="B1025" t="str">
            <v>Ferc Annual Fee Accrual</v>
          </cell>
          <cell r="C1025">
            <v>-166666.66</v>
          </cell>
        </row>
        <row r="1026">
          <cell r="A1026">
            <v>248103</v>
          </cell>
          <cell r="B1026" t="str">
            <v>American United Life Insurance Ofc/Svc C</v>
          </cell>
          <cell r="C1026">
            <v>-38766.199999999997</v>
          </cell>
        </row>
        <row r="1027">
          <cell r="A1027">
            <v>248104</v>
          </cell>
          <cell r="B1027" t="str">
            <v>Vacation Accrual-Utah</v>
          </cell>
          <cell r="C1027">
            <v>-8707024.8100000005</v>
          </cell>
        </row>
        <row r="1028">
          <cell r="A1028">
            <v>248105</v>
          </cell>
          <cell r="B1028" t="str">
            <v>Vacations Earned-Pacific</v>
          </cell>
          <cell r="C1028">
            <v>-4427127.47</v>
          </cell>
        </row>
        <row r="1029">
          <cell r="A1029">
            <v>248106</v>
          </cell>
          <cell r="B1029" t="str">
            <v>Personal Time Liability</v>
          </cell>
          <cell r="C1029">
            <v>-15633060.720000001</v>
          </cell>
        </row>
        <row r="1030">
          <cell r="A1030">
            <v>248107</v>
          </cell>
          <cell r="B1030" t="str">
            <v>Sick Leave Liability-Utah</v>
          </cell>
          <cell r="C1030">
            <v>-5999431.4000000004</v>
          </cell>
        </row>
        <row r="1031">
          <cell r="A1031">
            <v>248108</v>
          </cell>
          <cell r="B1031" t="str">
            <v>Mccormick, A L Clatsop Sv</v>
          </cell>
          <cell r="C1031">
            <v>-31111.98</v>
          </cell>
        </row>
        <row r="1032">
          <cell r="A1032">
            <v>248109</v>
          </cell>
          <cell r="B1032" t="str">
            <v>Mutual Benefit Life Insurance Ofc/Svc Ct</v>
          </cell>
          <cell r="C1032">
            <v>-17191.32</v>
          </cell>
        </row>
        <row r="1033">
          <cell r="A1033">
            <v>248110</v>
          </cell>
          <cell r="B1033" t="str">
            <v>Ohio National Life Insurance Ofc/Svc Ct</v>
          </cell>
          <cell r="C1033">
            <v>-5138.95</v>
          </cell>
        </row>
        <row r="1034">
          <cell r="A1034">
            <v>248117</v>
          </cell>
          <cell r="B1034" t="str">
            <v>Oregon LIC Bid - Liability Reserve</v>
          </cell>
          <cell r="C1034">
            <v>-580000</v>
          </cell>
        </row>
        <row r="1035">
          <cell r="A1035">
            <v>248118</v>
          </cell>
          <cell r="B1035" t="str">
            <v>CSS Interface Offset</v>
          </cell>
          <cell r="C1035">
            <v>-1394604.92</v>
          </cell>
        </row>
        <row r="1036">
          <cell r="A1036">
            <v>248120</v>
          </cell>
          <cell r="B1036" t="str">
            <v>Employee Contributions to Agencies</v>
          </cell>
          <cell r="C1036">
            <v>0</v>
          </cell>
        </row>
        <row r="1037">
          <cell r="A1037">
            <v>248200</v>
          </cell>
          <cell r="B1037" t="str">
            <v>Utah Life Line Rate Payable</v>
          </cell>
          <cell r="C1037">
            <v>-1500960.21</v>
          </cell>
        </row>
        <row r="1038">
          <cell r="A1038">
            <v>248201</v>
          </cell>
          <cell r="B1038" t="str">
            <v>Washington Low Income Assistance</v>
          </cell>
          <cell r="C1038">
            <v>-358490.03</v>
          </cell>
        </row>
        <row r="1039">
          <cell r="A1039">
            <v>248220</v>
          </cell>
          <cell r="B1039" t="str">
            <v>Idaho Customer Balancing Account</v>
          </cell>
          <cell r="C1039">
            <v>0</v>
          </cell>
        </row>
        <row r="1040">
          <cell r="A1040">
            <v>248221</v>
          </cell>
          <cell r="B1040" t="str">
            <v>Oregon Customer Balancing Account</v>
          </cell>
          <cell r="C1040">
            <v>0</v>
          </cell>
        </row>
        <row r="1041">
          <cell r="A1041">
            <v>248901</v>
          </cell>
          <cell r="B1041" t="str">
            <v>FAS 133 Derivative Net Liability-Current</v>
          </cell>
          <cell r="C1041">
            <v>-94671686</v>
          </cell>
        </row>
        <row r="1042">
          <cell r="A1042">
            <v>248902</v>
          </cell>
          <cell r="B1042" t="str">
            <v>Weather Derivative Liability - Current</v>
          </cell>
          <cell r="C1042">
            <v>-3189360</v>
          </cell>
        </row>
        <row r="1043">
          <cell r="A1043">
            <v>248903</v>
          </cell>
          <cell r="B1043" t="str">
            <v>Energy Trading Derivative Liability - Current</v>
          </cell>
          <cell r="C1043">
            <v>-1000013</v>
          </cell>
        </row>
        <row r="1044">
          <cell r="A1044">
            <v>249981</v>
          </cell>
          <cell r="B1044" t="str">
            <v>Auditing Services Liability</v>
          </cell>
          <cell r="C1044">
            <v>-484899</v>
          </cell>
        </row>
        <row r="1045">
          <cell r="A1045">
            <v>249999</v>
          </cell>
          <cell r="B1045" t="str">
            <v>Other Deferred Credits - Current Portion</v>
          </cell>
          <cell r="C1045">
            <v>-54400954.43</v>
          </cell>
        </row>
        <row r="1046">
          <cell r="A1046">
            <v>269001</v>
          </cell>
          <cell r="B1046" t="str">
            <v>8-1/4% Series A - QUIPS</v>
          </cell>
          <cell r="C1046">
            <v>0</v>
          </cell>
        </row>
        <row r="1047">
          <cell r="A1047">
            <v>269002</v>
          </cell>
          <cell r="B1047" t="str">
            <v>7.70% Series B - QUIPS</v>
          </cell>
          <cell r="C1047">
            <v>0</v>
          </cell>
        </row>
        <row r="1048">
          <cell r="A1048">
            <v>270246</v>
          </cell>
          <cell r="B1048" t="str">
            <v>8.271% Fmb C-U Series (Rea) Due 2010</v>
          </cell>
          <cell r="C1048">
            <v>-23599000</v>
          </cell>
        </row>
        <row r="1049">
          <cell r="A1049">
            <v>270247</v>
          </cell>
          <cell r="B1049" t="str">
            <v>7.978% Fmb C-U Series (Rea) Due 2011</v>
          </cell>
          <cell r="C1049">
            <v>-2308000</v>
          </cell>
        </row>
        <row r="1050">
          <cell r="A1050">
            <v>270248</v>
          </cell>
          <cell r="B1050" t="str">
            <v>8.493% Fmb C-U Series (Rea) Due 2012</v>
          </cell>
          <cell r="C1050">
            <v>-11430000</v>
          </cell>
        </row>
        <row r="1051">
          <cell r="A1051">
            <v>270249</v>
          </cell>
          <cell r="B1051" t="str">
            <v>8.797% Fmb C-U Series (Rea) Due 2013</v>
          </cell>
          <cell r="C1051">
            <v>-10099000</v>
          </cell>
        </row>
        <row r="1052">
          <cell r="A1052">
            <v>270250</v>
          </cell>
          <cell r="B1052" t="str">
            <v>8.734% Fmb C-U Series (Rea) Due 2014</v>
          </cell>
          <cell r="C1052">
            <v>-18529000</v>
          </cell>
        </row>
        <row r="1053">
          <cell r="A1053">
            <v>270251</v>
          </cell>
          <cell r="B1053" t="str">
            <v>8.294% Fmb C-U Series (Rea) Due 2015</v>
          </cell>
          <cell r="C1053">
            <v>-31821000</v>
          </cell>
        </row>
        <row r="1054">
          <cell r="A1054">
            <v>270252</v>
          </cell>
          <cell r="B1054" t="str">
            <v>8.635% Fmb C-U Series (Rea) Due 2016</v>
          </cell>
          <cell r="C1054">
            <v>-13373000</v>
          </cell>
        </row>
        <row r="1055">
          <cell r="A1055">
            <v>270253</v>
          </cell>
          <cell r="B1055" t="str">
            <v>8.470% Fmb C-U Series (Rea) Due 2017</v>
          </cell>
          <cell r="C1055">
            <v>-14405000</v>
          </cell>
        </row>
        <row r="1056">
          <cell r="A1056">
            <v>270254</v>
          </cell>
          <cell r="B1056" t="str">
            <v>6 3/4% Due Fmb Due 4/1/2005</v>
          </cell>
          <cell r="C1056">
            <v>-150000000</v>
          </cell>
        </row>
        <row r="1057">
          <cell r="A1057">
            <v>270255</v>
          </cell>
          <cell r="B1057" t="str">
            <v>5.65% Due FMB Due 11/1/2006</v>
          </cell>
          <cell r="C1057">
            <v>-200000000</v>
          </cell>
        </row>
        <row r="1058">
          <cell r="A1058">
            <v>270256</v>
          </cell>
          <cell r="B1058" t="str">
            <v>6.90% FMB Due 11/15/2011</v>
          </cell>
          <cell r="C1058">
            <v>-500000000</v>
          </cell>
        </row>
        <row r="1059">
          <cell r="A1059">
            <v>270257</v>
          </cell>
          <cell r="B1059" t="str">
            <v>7.70% FMB Due 11/15/2031</v>
          </cell>
          <cell r="C1059">
            <v>-300000000</v>
          </cell>
        </row>
        <row r="1060">
          <cell r="A1060">
            <v>270258</v>
          </cell>
          <cell r="B1060" t="str">
            <v>4.30% FMB Due 9/15/2008)</v>
          </cell>
          <cell r="C1060">
            <v>-200000000</v>
          </cell>
        </row>
        <row r="1061">
          <cell r="A1061">
            <v>270259</v>
          </cell>
          <cell r="B1061" t="str">
            <v>5.45% FMB Due 9/15/2013)</v>
          </cell>
          <cell r="C1061">
            <v>-200000000</v>
          </cell>
        </row>
        <row r="1062">
          <cell r="A1062">
            <v>271001</v>
          </cell>
          <cell r="B1062" t="str">
            <v>3.4% Lincoln Co. 1991 PCRB Due 2016</v>
          </cell>
          <cell r="C1062">
            <v>-45000000</v>
          </cell>
        </row>
        <row r="1063">
          <cell r="A1063">
            <v>271002</v>
          </cell>
          <cell r="B1063" t="str">
            <v>3.9% Converse Co. 1988 PCRB Due 2014</v>
          </cell>
          <cell r="C1063">
            <v>-17000000</v>
          </cell>
        </row>
        <row r="1064">
          <cell r="A1064">
            <v>271003</v>
          </cell>
          <cell r="B1064" t="str">
            <v>3.9% Sweetwater Co. 1984 PCRB Due 2014</v>
          </cell>
          <cell r="C1064">
            <v>-15000000</v>
          </cell>
        </row>
        <row r="1065">
          <cell r="A1065">
            <v>271004</v>
          </cell>
          <cell r="B1065" t="str">
            <v>4.125% City of Forsyth 1986 PCRB Due 2016</v>
          </cell>
          <cell r="C1065">
            <v>-8500000</v>
          </cell>
        </row>
        <row r="1066">
          <cell r="A1066">
            <v>271005</v>
          </cell>
          <cell r="B1066" t="str">
            <v>4.125% Converse Co. 1995 PCRB Due 2025</v>
          </cell>
          <cell r="C1066">
            <v>-5300000</v>
          </cell>
        </row>
        <row r="1067">
          <cell r="A1067">
            <v>271006</v>
          </cell>
          <cell r="B1067" t="str">
            <v>4.125% Lincoln Co. 1995 PCRB Due 2025</v>
          </cell>
          <cell r="C1067">
            <v>-22000000</v>
          </cell>
        </row>
        <row r="1068">
          <cell r="A1068">
            <v>271137</v>
          </cell>
          <cell r="B1068" t="str">
            <v>Emery Co. 1991 Refunding PCRB</v>
          </cell>
          <cell r="C1068">
            <v>-45000000</v>
          </cell>
        </row>
        <row r="1069">
          <cell r="A1069">
            <v>271138</v>
          </cell>
          <cell r="B1069" t="str">
            <v>Lincoln Co. Refunding PCRB Due 1/1/16</v>
          </cell>
          <cell r="C1069">
            <v>0</v>
          </cell>
        </row>
        <row r="1070">
          <cell r="A1070">
            <v>271181</v>
          </cell>
          <cell r="B1070" t="str">
            <v>Var. Rate - Forsyth - Rosebud County</v>
          </cell>
          <cell r="C1070">
            <v>-45000000</v>
          </cell>
        </row>
        <row r="1071">
          <cell r="A1071">
            <v>271182</v>
          </cell>
          <cell r="B1071" t="str">
            <v>Sweetwater County Pollution Control Bond</v>
          </cell>
          <cell r="C1071">
            <v>-50000000</v>
          </cell>
        </row>
        <row r="1072">
          <cell r="A1072">
            <v>271184</v>
          </cell>
          <cell r="B1072" t="str">
            <v>Wyodak Power Fcl. Trust Completion Fund</v>
          </cell>
          <cell r="C1072">
            <v>-41200000</v>
          </cell>
        </row>
        <row r="1073">
          <cell r="A1073">
            <v>271185</v>
          </cell>
          <cell r="B1073" t="str">
            <v>Swtwtr/Conv 17 &amp; 11-5 Mil Pol Con Rev Bn</v>
          </cell>
          <cell r="C1073">
            <v>0</v>
          </cell>
        </row>
        <row r="1074">
          <cell r="A1074">
            <v>271186</v>
          </cell>
          <cell r="B1074" t="str">
            <v>PCRB Sweetwater 'C'</v>
          </cell>
          <cell r="C1074">
            <v>0</v>
          </cell>
        </row>
        <row r="1075">
          <cell r="A1075">
            <v>271187</v>
          </cell>
          <cell r="B1075" t="str">
            <v>City Of Forsyth Poll Rev Bonds$8.5 M (19</v>
          </cell>
          <cell r="C1075">
            <v>0</v>
          </cell>
        </row>
        <row r="1076">
          <cell r="A1076">
            <v>271189</v>
          </cell>
          <cell r="B1076" t="str">
            <v>Sweetwater 1990A (Refunding 1983B PCRB)</v>
          </cell>
          <cell r="C1076">
            <v>-70000000</v>
          </cell>
        </row>
        <row r="1077">
          <cell r="A1077">
            <v>271190</v>
          </cell>
          <cell r="B1077" t="str">
            <v>Sweetwater 1992A PCRB Due 4/1/05</v>
          </cell>
          <cell r="C1077">
            <v>-9335000</v>
          </cell>
        </row>
        <row r="1078">
          <cell r="A1078">
            <v>271191</v>
          </cell>
          <cell r="B1078" t="str">
            <v>Converse 1992 PCRB Due 7/1/06</v>
          </cell>
          <cell r="C1078">
            <v>-22485000</v>
          </cell>
        </row>
        <row r="1079">
          <cell r="A1079">
            <v>271192</v>
          </cell>
          <cell r="B1079" t="str">
            <v>Sweetwater 1992B PCRB Due 12/1/05</v>
          </cell>
          <cell r="C1079">
            <v>-6305000</v>
          </cell>
        </row>
        <row r="1080">
          <cell r="A1080">
            <v>271193</v>
          </cell>
          <cell r="B1080" t="str">
            <v>5.65% Emery 1993A PCRB Due 2023</v>
          </cell>
          <cell r="C1080">
            <v>-46500000</v>
          </cell>
        </row>
        <row r="1081">
          <cell r="A1081">
            <v>271194</v>
          </cell>
          <cell r="B1081" t="str">
            <v>5 5/8% Emery 1993B PCRB Due 2023</v>
          </cell>
          <cell r="C1081">
            <v>-16400000</v>
          </cell>
        </row>
        <row r="1082">
          <cell r="A1082">
            <v>271195</v>
          </cell>
          <cell r="B1082" t="str">
            <v>5 5/8% Lincoln 1993 PCRB Due 2021</v>
          </cell>
          <cell r="C1082">
            <v>-8300000</v>
          </cell>
        </row>
        <row r="1083">
          <cell r="A1083">
            <v>271196</v>
          </cell>
          <cell r="B1083" t="str">
            <v>Sweetwater Float Rate PCRB Series 1994A</v>
          </cell>
          <cell r="C1083">
            <v>-21260000</v>
          </cell>
        </row>
        <row r="1084">
          <cell r="A1084">
            <v>271197</v>
          </cell>
          <cell r="B1084" t="str">
            <v>Converse Float Rate PCRB Series 1994</v>
          </cell>
          <cell r="C1084">
            <v>-8190000</v>
          </cell>
        </row>
        <row r="1085">
          <cell r="A1085">
            <v>271198</v>
          </cell>
          <cell r="B1085" t="str">
            <v>Emery Float Rate PCRB Series 1994</v>
          </cell>
          <cell r="C1085">
            <v>-121940000</v>
          </cell>
        </row>
        <row r="1086">
          <cell r="A1086">
            <v>271199</v>
          </cell>
          <cell r="B1086" t="str">
            <v>Carbon Float Rate PCRB Series 1994</v>
          </cell>
          <cell r="C1086">
            <v>-9365000</v>
          </cell>
        </row>
        <row r="1087">
          <cell r="A1087">
            <v>271200</v>
          </cell>
          <cell r="B1087" t="str">
            <v>Lincoln Float Rate PCRB Series</v>
          </cell>
          <cell r="C1087">
            <v>-15060000</v>
          </cell>
        </row>
        <row r="1088">
          <cell r="A1088">
            <v>271201</v>
          </cell>
          <cell r="B1088" t="str">
            <v>Moffat Float Rate PCRB Series 1994</v>
          </cell>
          <cell r="C1088">
            <v>-40655000</v>
          </cell>
        </row>
        <row r="1089">
          <cell r="A1089">
            <v>271202</v>
          </cell>
          <cell r="B1089" t="str">
            <v>Converse Float Rate PCRB Series 1995</v>
          </cell>
          <cell r="C1089">
            <v>0</v>
          </cell>
        </row>
        <row r="1090">
          <cell r="A1090">
            <v>271203</v>
          </cell>
          <cell r="B1090" t="str">
            <v>Lincoln Float Rate PCRB Series 1995</v>
          </cell>
          <cell r="C1090">
            <v>0</v>
          </cell>
        </row>
        <row r="1091">
          <cell r="A1091">
            <v>271204</v>
          </cell>
          <cell r="B1091" t="str">
            <v>Sweetwater Float Rate PCRB Series 1995</v>
          </cell>
          <cell r="C1091">
            <v>-24400000</v>
          </cell>
        </row>
        <row r="1092">
          <cell r="A1092">
            <v>271205</v>
          </cell>
          <cell r="B1092" t="str">
            <v>Emery 6.15% PCRB Series 1996</v>
          </cell>
          <cell r="C1092">
            <v>-12675000</v>
          </cell>
        </row>
        <row r="1093">
          <cell r="A1093">
            <v>271206</v>
          </cell>
          <cell r="B1093" t="str">
            <v>Sweetwater Co. 1988B PCRB Due 1/1/14</v>
          </cell>
          <cell r="C1093">
            <v>-11500000</v>
          </cell>
        </row>
        <row r="1094">
          <cell r="A1094">
            <v>273203</v>
          </cell>
          <cell r="B1094" t="str">
            <v>Construction Fund - Lincoln 1995</v>
          </cell>
          <cell r="C1094">
            <v>2066674.01</v>
          </cell>
        </row>
        <row r="1095">
          <cell r="A1095">
            <v>274342</v>
          </cell>
          <cell r="B1095" t="str">
            <v>Med-Term Note Ser.C 9.15% Due 8/9/11</v>
          </cell>
          <cell r="C1095">
            <v>-8000000</v>
          </cell>
        </row>
        <row r="1096">
          <cell r="A1096">
            <v>274343</v>
          </cell>
          <cell r="B1096" t="str">
            <v>Med-Term Note Ser.C 8.95% Due 9/1/11</v>
          </cell>
          <cell r="C1096">
            <v>-25000000</v>
          </cell>
        </row>
        <row r="1097">
          <cell r="A1097">
            <v>274344</v>
          </cell>
          <cell r="B1097" t="str">
            <v>Med-Term Note Ser.C 8.95% Due 9/1/11</v>
          </cell>
          <cell r="C1097">
            <v>-20000000</v>
          </cell>
        </row>
        <row r="1098">
          <cell r="A1098">
            <v>274345</v>
          </cell>
          <cell r="B1098" t="str">
            <v>Med-Term Note Ser.C 8.92% Due 9/1/11</v>
          </cell>
          <cell r="C1098">
            <v>-20000000</v>
          </cell>
        </row>
        <row r="1099">
          <cell r="A1099">
            <v>274346</v>
          </cell>
          <cell r="B1099" t="str">
            <v>Med Term Note Ser.C 8.53% Due 12/16/21</v>
          </cell>
          <cell r="C1099">
            <v>-15000000</v>
          </cell>
        </row>
        <row r="1100">
          <cell r="A1100">
            <v>274347</v>
          </cell>
          <cell r="B1100" t="str">
            <v>Med-Term Note Ser.C 8.29% Due 12/30/11</v>
          </cell>
          <cell r="C1100">
            <v>-3000000</v>
          </cell>
        </row>
        <row r="1101">
          <cell r="A1101">
            <v>274348</v>
          </cell>
          <cell r="B1101" t="str">
            <v>Med-Term Note Ser.C 8.375% Due 12/31/21</v>
          </cell>
          <cell r="C1101">
            <v>-5000000</v>
          </cell>
        </row>
        <row r="1102">
          <cell r="A1102">
            <v>274349</v>
          </cell>
          <cell r="B1102" t="str">
            <v>Med-Term Note Ser.C 8.26% Due 1/7/22</v>
          </cell>
          <cell r="C1102">
            <v>-5000000</v>
          </cell>
        </row>
        <row r="1103">
          <cell r="A1103">
            <v>274350</v>
          </cell>
          <cell r="B1103" t="str">
            <v>Med-Term Note Ser.C 8.27% Due 1/10/22</v>
          </cell>
          <cell r="C1103">
            <v>-4000000</v>
          </cell>
        </row>
        <row r="1104">
          <cell r="A1104">
            <v>274351</v>
          </cell>
          <cell r="B1104" t="str">
            <v>Med-Term Note Ser.C 8.26% Due 1/10/12</v>
          </cell>
          <cell r="C1104">
            <v>-1000000</v>
          </cell>
        </row>
        <row r="1105">
          <cell r="A1105">
            <v>274352</v>
          </cell>
          <cell r="B1105" t="str">
            <v>Med-Term Note Ser.C 7.67% Due 1/10/07</v>
          </cell>
          <cell r="C1105">
            <v>-5724000</v>
          </cell>
        </row>
        <row r="1106">
          <cell r="A1106">
            <v>274353</v>
          </cell>
          <cell r="B1106" t="str">
            <v>Med-Term Note Ser.C 8.28% Due 1/10/12</v>
          </cell>
          <cell r="C1106">
            <v>-2000000</v>
          </cell>
        </row>
        <row r="1107">
          <cell r="A1107">
            <v>274354</v>
          </cell>
          <cell r="B1107" t="str">
            <v>Med-Term Note Ser.C 8.25% Due 2/1/12</v>
          </cell>
          <cell r="C1107">
            <v>-3000000</v>
          </cell>
        </row>
        <row r="1108">
          <cell r="A1108">
            <v>274381</v>
          </cell>
          <cell r="B1108" t="str">
            <v>Med-Term Note Ser.E 7.32% Due 9/3/04</v>
          </cell>
          <cell r="C1108">
            <v>0</v>
          </cell>
        </row>
        <row r="1109">
          <cell r="A1109">
            <v>274385</v>
          </cell>
          <cell r="B1109" t="str">
            <v>Med-Term Note Ser.E 8.07% Due 9/9/22</v>
          </cell>
          <cell r="C1109">
            <v>-8000000</v>
          </cell>
        </row>
        <row r="1110">
          <cell r="A1110">
            <v>274388</v>
          </cell>
          <cell r="B1110" t="str">
            <v>Med-Term Note Ser.E 7.43% Due 9/11/07</v>
          </cell>
          <cell r="C1110">
            <v>-2000000</v>
          </cell>
        </row>
        <row r="1111">
          <cell r="A1111">
            <v>274389</v>
          </cell>
          <cell r="B1111" t="str">
            <v>Med-Term Note Ser.E 8.12% Due 9/9/22</v>
          </cell>
          <cell r="C1111">
            <v>-50000000</v>
          </cell>
        </row>
        <row r="1112">
          <cell r="A1112">
            <v>274390</v>
          </cell>
          <cell r="B1112" t="str">
            <v>Med-Term Note Ser.E 8.11% Due 9/9/22</v>
          </cell>
          <cell r="C1112">
            <v>-12000000</v>
          </cell>
        </row>
        <row r="1113">
          <cell r="A1113">
            <v>274391</v>
          </cell>
          <cell r="B1113" t="str">
            <v>Med-Term Note Ser.E 8.05% Due 9/14/22</v>
          </cell>
          <cell r="C1113">
            <v>-10000000</v>
          </cell>
        </row>
        <row r="1114">
          <cell r="A1114">
            <v>274397</v>
          </cell>
          <cell r="B1114" t="str">
            <v>Med-Term Note Ser.E 7.22% Due 9/18/07</v>
          </cell>
          <cell r="C1114">
            <v>-2500000</v>
          </cell>
        </row>
        <row r="1115">
          <cell r="A1115">
            <v>274398</v>
          </cell>
          <cell r="B1115" t="str">
            <v>Med-Term Note Ser.E 8.05% Due 9/1/22</v>
          </cell>
          <cell r="C1115">
            <v>-15000000</v>
          </cell>
        </row>
        <row r="1116">
          <cell r="A1116">
            <v>274400</v>
          </cell>
          <cell r="B1116" t="str">
            <v>Med-Term Note Ser.E 7.27% Due 9/24/07</v>
          </cell>
          <cell r="C1116">
            <v>-4000000</v>
          </cell>
        </row>
        <row r="1117">
          <cell r="A1117">
            <v>274403</v>
          </cell>
          <cell r="B1117" t="str">
            <v>Med-Term Note Ser.E 7.11% Due 9/24/04</v>
          </cell>
          <cell r="C1117">
            <v>0</v>
          </cell>
        </row>
        <row r="1118">
          <cell r="A1118">
            <v>274404</v>
          </cell>
          <cell r="B1118" t="str">
            <v>Med-Term Note Ser.E 8.08% Due 10/14/22</v>
          </cell>
          <cell r="C1118">
            <v>-26000000</v>
          </cell>
        </row>
        <row r="1119">
          <cell r="A1119">
            <v>274405</v>
          </cell>
          <cell r="B1119" t="str">
            <v>Med-Term Note Ser.E 8.08% Due 10/14/22</v>
          </cell>
          <cell r="C1119">
            <v>-25000000</v>
          </cell>
        </row>
        <row r="1120">
          <cell r="A1120">
            <v>274417</v>
          </cell>
          <cell r="B1120" t="str">
            <v>Med-Term Note Ser.E 7.34% Due 10/17/05</v>
          </cell>
          <cell r="C1120">
            <v>-5000000</v>
          </cell>
        </row>
        <row r="1121">
          <cell r="A1121">
            <v>274418</v>
          </cell>
          <cell r="B1121" t="str">
            <v>Med-Term Note Ser.E 7.36% Due 10/17/05</v>
          </cell>
          <cell r="C1121">
            <v>-5000000</v>
          </cell>
        </row>
        <row r="1122">
          <cell r="A1122">
            <v>274422</v>
          </cell>
          <cell r="B1122" t="str">
            <v>Med-Term Note Ser.E 7.30% Due 10/22/04</v>
          </cell>
          <cell r="C1122">
            <v>0</v>
          </cell>
        </row>
        <row r="1123">
          <cell r="A1123">
            <v>274423</v>
          </cell>
          <cell r="B1123" t="str">
            <v>Med-Term Note Ser.E 7.30% Due 10/22/04</v>
          </cell>
          <cell r="C1123">
            <v>0</v>
          </cell>
        </row>
        <row r="1124">
          <cell r="A1124">
            <v>274425</v>
          </cell>
          <cell r="B1124" t="str">
            <v>Med-Term Note Ser.E 7.53% Due 10/26/04</v>
          </cell>
          <cell r="C1124">
            <v>0</v>
          </cell>
        </row>
        <row r="1125">
          <cell r="A1125">
            <v>274426</v>
          </cell>
          <cell r="B1125" t="str">
            <v>Med-Term Note Ser.E 7.71% Due 10/27/04</v>
          </cell>
          <cell r="C1125">
            <v>0</v>
          </cell>
        </row>
        <row r="1126">
          <cell r="A1126">
            <v>274427</v>
          </cell>
          <cell r="B1126" t="str">
            <v>Med-Term Note Ser.E 7.71% Due 10/27/04</v>
          </cell>
          <cell r="C1126">
            <v>0</v>
          </cell>
        </row>
        <row r="1127">
          <cell r="A1127">
            <v>274428</v>
          </cell>
          <cell r="B1127" t="str">
            <v>Med-Term Note Ser.E 7.72% Due 11/2/04</v>
          </cell>
          <cell r="C1127">
            <v>0</v>
          </cell>
        </row>
        <row r="1128">
          <cell r="A1128">
            <v>274429</v>
          </cell>
          <cell r="B1128" t="str">
            <v>Med-Term Note Ser.E 7.60% Due 11/1/04</v>
          </cell>
          <cell r="C1128">
            <v>0</v>
          </cell>
        </row>
        <row r="1129">
          <cell r="A1129">
            <v>274431</v>
          </cell>
          <cell r="B1129" t="str">
            <v>Med-Term Note Ser.E 7.66% Due 10/22/04</v>
          </cell>
          <cell r="C1129">
            <v>0</v>
          </cell>
        </row>
        <row r="1130">
          <cell r="A1130">
            <v>274434</v>
          </cell>
          <cell r="B1130" t="str">
            <v>Med-Term Note Ser.E 8.13% Due 1/22/13</v>
          </cell>
          <cell r="C1130">
            <v>-10000000</v>
          </cell>
        </row>
        <row r="1131">
          <cell r="A1131">
            <v>274435</v>
          </cell>
          <cell r="B1131" t="str">
            <v>Med-Term Note Ser.E 8.23% Due 1/20/23</v>
          </cell>
          <cell r="C1131">
            <v>-5000000</v>
          </cell>
        </row>
        <row r="1132">
          <cell r="A1132">
            <v>274439</v>
          </cell>
          <cell r="B1132" t="str">
            <v>Med-Term Note Ser.E 7.43% Due 1/24/05</v>
          </cell>
          <cell r="C1132">
            <v>0</v>
          </cell>
        </row>
        <row r="1133">
          <cell r="A1133">
            <v>274440</v>
          </cell>
          <cell r="B1133" t="str">
            <v>Med-Term Note Ser.E 7.43% Due 1/24/05</v>
          </cell>
          <cell r="C1133">
            <v>0</v>
          </cell>
        </row>
        <row r="1134">
          <cell r="A1134">
            <v>274444</v>
          </cell>
          <cell r="B1134" t="str">
            <v>Med-Term Note Ser.E 8.23% Due 1/20/23</v>
          </cell>
          <cell r="C1134">
            <v>-4000000</v>
          </cell>
        </row>
        <row r="1135">
          <cell r="A1135">
            <v>274445</v>
          </cell>
          <cell r="B1135" t="str">
            <v>Med-Term Note Ser.F 7.25% Due 8/1/13</v>
          </cell>
          <cell r="C1135">
            <v>0</v>
          </cell>
        </row>
        <row r="1136">
          <cell r="A1136">
            <v>274446</v>
          </cell>
          <cell r="B1136" t="str">
            <v>Med-Term Note Ser.F 7.25% Due 8/1/13</v>
          </cell>
          <cell r="C1136">
            <v>0</v>
          </cell>
        </row>
        <row r="1137">
          <cell r="A1137">
            <v>274447</v>
          </cell>
          <cell r="B1137" t="str">
            <v>Med-Term Note Ser.F 7.25% Due 8/1/13</v>
          </cell>
          <cell r="C1137">
            <v>0</v>
          </cell>
        </row>
        <row r="1138">
          <cell r="A1138">
            <v>274448</v>
          </cell>
          <cell r="B1138" t="str">
            <v>Med-Term Note Ser.F 7.25% Due 8/1/13</v>
          </cell>
          <cell r="C1138">
            <v>0</v>
          </cell>
        </row>
        <row r="1139">
          <cell r="A1139">
            <v>274458</v>
          </cell>
          <cell r="B1139" t="str">
            <v>Med-Term Note Ser.F 7.40% Due 7/28/23</v>
          </cell>
          <cell r="C1139">
            <v>0</v>
          </cell>
        </row>
        <row r="1140">
          <cell r="A1140">
            <v>274459</v>
          </cell>
          <cell r="B1140" t="str">
            <v>Med-Term Note Ser.F 7.26% Due 7/21/23</v>
          </cell>
          <cell r="C1140">
            <v>-27000000</v>
          </cell>
        </row>
        <row r="1141">
          <cell r="A1141">
            <v>274460</v>
          </cell>
          <cell r="B1141" t="str">
            <v>Med-Term Note Ser.F 7.26% Due 7/21/23</v>
          </cell>
          <cell r="C1141">
            <v>-11000000</v>
          </cell>
        </row>
        <row r="1142">
          <cell r="A1142">
            <v>274470</v>
          </cell>
          <cell r="B1142" t="str">
            <v>Med-Term Note Ser.F 7.23% Due 8/16/23</v>
          </cell>
          <cell r="C1142">
            <v>-15000000</v>
          </cell>
        </row>
        <row r="1143">
          <cell r="A1143">
            <v>274471</v>
          </cell>
          <cell r="B1143" t="str">
            <v>Med-Term Note Ser.F 7.24% Due 8/16/23</v>
          </cell>
          <cell r="C1143">
            <v>-30000000</v>
          </cell>
        </row>
        <row r="1144">
          <cell r="A1144">
            <v>274472</v>
          </cell>
          <cell r="B1144" t="str">
            <v>Med-Term Note Ser.F 7.37% Due 8/11/23</v>
          </cell>
          <cell r="C1144">
            <v>0</v>
          </cell>
        </row>
        <row r="1145">
          <cell r="A1145">
            <v>274478</v>
          </cell>
          <cell r="B1145" t="str">
            <v>Med-Term Note Ser.F 6.75% Due 9/14/23</v>
          </cell>
          <cell r="C1145">
            <v>-2000000</v>
          </cell>
        </row>
        <row r="1146">
          <cell r="A1146">
            <v>274479</v>
          </cell>
          <cell r="B1146" t="str">
            <v>Med-Term Note Ser.F 6.72% Due 9/14/23</v>
          </cell>
          <cell r="C1146">
            <v>-2000000</v>
          </cell>
        </row>
        <row r="1147">
          <cell r="A1147">
            <v>274480</v>
          </cell>
          <cell r="B1147" t="str">
            <v>Med-Term Note Ser.F 6.75% Due 10/26/23</v>
          </cell>
          <cell r="C1147">
            <v>-20000000</v>
          </cell>
        </row>
        <row r="1148">
          <cell r="A1148">
            <v>274481</v>
          </cell>
          <cell r="B1148" t="str">
            <v>Med-Term Note Ser.F 6.75% Due 10/26/23</v>
          </cell>
          <cell r="C1148">
            <v>-16000000</v>
          </cell>
        </row>
        <row r="1149">
          <cell r="A1149">
            <v>274482</v>
          </cell>
          <cell r="B1149" t="str">
            <v>Med-Term Note Ser.F 6.75% Due 10/26/23</v>
          </cell>
          <cell r="C1149">
            <v>-12000000</v>
          </cell>
        </row>
        <row r="1150">
          <cell r="A1150">
            <v>274483</v>
          </cell>
          <cell r="B1150" t="str">
            <v>Med-Term Note Ser.F 8.625% Due 12/31/24</v>
          </cell>
          <cell r="C1150">
            <v>-20000000</v>
          </cell>
        </row>
        <row r="1151">
          <cell r="A1151">
            <v>274484</v>
          </cell>
          <cell r="B1151" t="str">
            <v>Med Term Note Ser G 6.625% Due 6/1/07</v>
          </cell>
          <cell r="C1151">
            <v>-100000000</v>
          </cell>
        </row>
        <row r="1152">
          <cell r="A1152">
            <v>274485</v>
          </cell>
          <cell r="B1152" t="str">
            <v>Med-Term Note Ser.G 6.12% Due 1/15/2006</v>
          </cell>
          <cell r="C1152">
            <v>-100000000</v>
          </cell>
        </row>
        <row r="1153">
          <cell r="A1153">
            <v>274486</v>
          </cell>
          <cell r="B1153" t="str">
            <v>Med-Term Note Ser.G 6.71% Due 1/15/2026</v>
          </cell>
          <cell r="C1153">
            <v>-100000000</v>
          </cell>
        </row>
        <row r="1154">
          <cell r="A1154">
            <v>274487</v>
          </cell>
          <cell r="B1154" t="str">
            <v>Med-Term Note Ser.H 6.75% Due 7/15/2004</v>
          </cell>
          <cell r="C1154">
            <v>0</v>
          </cell>
        </row>
        <row r="1155">
          <cell r="A1155">
            <v>274488</v>
          </cell>
          <cell r="B1155" t="str">
            <v>Med-Term Note Ser.H 7.00% Due 7/15/2009</v>
          </cell>
          <cell r="C1155">
            <v>-125000000</v>
          </cell>
        </row>
        <row r="1156">
          <cell r="A1156">
            <v>274489</v>
          </cell>
          <cell r="B1156" t="str">
            <v>Med-Term Note Ser.H 6.375% Due 5/15/2008</v>
          </cell>
          <cell r="C1156">
            <v>-200000000</v>
          </cell>
        </row>
        <row r="1157">
          <cell r="A1157">
            <v>274490</v>
          </cell>
          <cell r="B1157" t="str">
            <v>Med-Term Note Ser.F 6.75% Due 9/14/23</v>
          </cell>
          <cell r="C1157">
            <v>-5000000</v>
          </cell>
        </row>
        <row r="1158">
          <cell r="A1158">
            <v>276444</v>
          </cell>
          <cell r="B1158" t="str">
            <v>Med-Term Note Ser. E 8.23% Due 1/20/23</v>
          </cell>
          <cell r="C1158">
            <v>-51418.9</v>
          </cell>
        </row>
        <row r="1159">
          <cell r="A1159">
            <v>277186</v>
          </cell>
          <cell r="B1159" t="str">
            <v>3.9% Sweetwater Co. 1984 PCRB Due 2014</v>
          </cell>
          <cell r="C1159">
            <v>36820.339999999997</v>
          </cell>
        </row>
        <row r="1160">
          <cell r="A1160">
            <v>277194</v>
          </cell>
          <cell r="B1160" t="str">
            <v>5 5/8% Emery 1993B PCRB Due 2023</v>
          </cell>
          <cell r="C1160">
            <v>256049.92000000001</v>
          </cell>
        </row>
        <row r="1161">
          <cell r="A1161">
            <v>277195</v>
          </cell>
          <cell r="B1161" t="str">
            <v>5 5/8% Lincoln 1993 PCRB Due 2021</v>
          </cell>
          <cell r="C1161">
            <v>124748.11</v>
          </cell>
        </row>
        <row r="1162">
          <cell r="A1162">
            <v>277205</v>
          </cell>
          <cell r="B1162" t="str">
            <v>Emery 6.15% PCRB Series 1996</v>
          </cell>
          <cell r="C1162">
            <v>139438.39000000001</v>
          </cell>
        </row>
        <row r="1163">
          <cell r="A1163">
            <v>277254</v>
          </cell>
          <cell r="B1163" t="str">
            <v>6 3/4% FMB Due 4/1/2005</v>
          </cell>
          <cell r="C1163">
            <v>17739.599999999999</v>
          </cell>
        </row>
        <row r="1164">
          <cell r="A1164">
            <v>277483</v>
          </cell>
          <cell r="B1164" t="str">
            <v>MTN Ser.F 8.625% Due 12/13/2024</v>
          </cell>
          <cell r="C1164">
            <v>345267.61</v>
          </cell>
        </row>
        <row r="1165">
          <cell r="A1165">
            <v>277484</v>
          </cell>
          <cell r="B1165" t="str">
            <v>MTN Ser G 6.625% Due 6/1/07</v>
          </cell>
          <cell r="C1165">
            <v>171818.2</v>
          </cell>
        </row>
        <row r="1166">
          <cell r="A1166">
            <v>277487</v>
          </cell>
          <cell r="B1166" t="str">
            <v>MTN Ser H 6.75% Due 7/15/2004</v>
          </cell>
          <cell r="C1166">
            <v>0</v>
          </cell>
        </row>
        <row r="1167">
          <cell r="A1167">
            <v>277488</v>
          </cell>
          <cell r="B1167" t="str">
            <v>MTN Ser H 7.00% Due 7/15/2009</v>
          </cell>
          <cell r="C1167">
            <v>203689.28</v>
          </cell>
        </row>
        <row r="1168">
          <cell r="A1168">
            <v>277489</v>
          </cell>
          <cell r="B1168" t="str">
            <v>MTN Ser H 6.375% Due 5/15/2008</v>
          </cell>
          <cell r="C1168">
            <v>271438.06</v>
          </cell>
        </row>
        <row r="1169">
          <cell r="A1169">
            <v>277490</v>
          </cell>
          <cell r="B1169" t="str">
            <v>5.65% FMB due 11/1/2006</v>
          </cell>
          <cell r="C1169">
            <v>223333.28</v>
          </cell>
        </row>
        <row r="1170">
          <cell r="A1170">
            <v>277491</v>
          </cell>
          <cell r="B1170" t="str">
            <v>6.90% FMB Due 11/15/2011</v>
          </cell>
          <cell r="C1170">
            <v>1330166.76</v>
          </cell>
        </row>
        <row r="1171">
          <cell r="A1171">
            <v>277492</v>
          </cell>
          <cell r="B1171" t="str">
            <v>7.70% FMB Due 11/15/2031</v>
          </cell>
          <cell r="C1171">
            <v>796800</v>
          </cell>
        </row>
        <row r="1172">
          <cell r="A1172">
            <v>277493</v>
          </cell>
          <cell r="B1172" t="str">
            <v>4.30% FMB Due 9/15/2008</v>
          </cell>
          <cell r="C1172">
            <v>259200</v>
          </cell>
        </row>
        <row r="1173">
          <cell r="A1173">
            <v>277494</v>
          </cell>
          <cell r="B1173" t="str">
            <v>5.45% FMB Due 9/15/2013</v>
          </cell>
          <cell r="C1173">
            <v>220400.02</v>
          </cell>
        </row>
        <row r="1174">
          <cell r="A1174">
            <v>278000</v>
          </cell>
          <cell r="B1174" t="str">
            <v>Loans from Affiliates</v>
          </cell>
          <cell r="C1174">
            <v>0</v>
          </cell>
        </row>
        <row r="1175">
          <cell r="A1175">
            <v>278500</v>
          </cell>
          <cell r="B1175" t="str">
            <v>Other Long Term Debt</v>
          </cell>
          <cell r="C1175">
            <v>0</v>
          </cell>
        </row>
        <row r="1176">
          <cell r="A1176">
            <v>279501</v>
          </cell>
          <cell r="B1176" t="str">
            <v>Noncurrent Oblig - One Utah Center</v>
          </cell>
          <cell r="C1176">
            <v>-21600490.219999999</v>
          </cell>
        </row>
        <row r="1177">
          <cell r="A1177">
            <v>279502</v>
          </cell>
          <cell r="B1177" t="str">
            <v>Noncurrent Oblig - Clatsop</v>
          </cell>
          <cell r="C1177">
            <v>-963218.92</v>
          </cell>
        </row>
        <row r="1178">
          <cell r="A1178">
            <v>279503</v>
          </cell>
          <cell r="B1178" t="str">
            <v>Noncurrent Oblig - Western</v>
          </cell>
          <cell r="C1178">
            <v>-992643.62</v>
          </cell>
        </row>
        <row r="1179">
          <cell r="A1179">
            <v>279504</v>
          </cell>
          <cell r="B1179" t="str">
            <v>Noncurrent Oblig - Casper</v>
          </cell>
          <cell r="C1179">
            <v>-1278072.98</v>
          </cell>
        </row>
        <row r="1180">
          <cell r="A1180">
            <v>279505</v>
          </cell>
          <cell r="B1180" t="str">
            <v>Noncurrent Oblig - Willamette</v>
          </cell>
          <cell r="C1180">
            <v>-2598919.5299999998</v>
          </cell>
        </row>
        <row r="1181">
          <cell r="A1181">
            <v>280301</v>
          </cell>
          <cell r="B1181" t="str">
            <v>Accum Prv-Property Insurance-Thermal</v>
          </cell>
          <cell r="C1181">
            <v>-1362743.55</v>
          </cell>
        </row>
        <row r="1182">
          <cell r="A1182">
            <v>280302</v>
          </cell>
          <cell r="B1182" t="str">
            <v>Accum Prov For Prop Insurance T&amp;D Lines</v>
          </cell>
          <cell r="C1182">
            <v>-7896908.25</v>
          </cell>
        </row>
        <row r="1183">
          <cell r="A1183">
            <v>280309</v>
          </cell>
          <cell r="B1183" t="str">
            <v>Prop Insur Provisions - Reclass to Current</v>
          </cell>
          <cell r="C1183">
            <v>1328344.57</v>
          </cell>
        </row>
        <row r="1184">
          <cell r="A1184">
            <v>280311</v>
          </cell>
          <cell r="B1184" t="str">
            <v>Accumltd Prov For Inj &amp; Dam (Excl Auto)</v>
          </cell>
          <cell r="C1184">
            <v>-10675008.26</v>
          </cell>
        </row>
        <row r="1185">
          <cell r="A1185">
            <v>280312</v>
          </cell>
          <cell r="B1185" t="str">
            <v>Accum Prov For Injuries &amp; Damages - Auto</v>
          </cell>
          <cell r="C1185">
            <v>-907924.45</v>
          </cell>
        </row>
        <row r="1186">
          <cell r="A1186">
            <v>280313</v>
          </cell>
          <cell r="B1186" t="str">
            <v>Accum Prov For I &amp; D - Construction</v>
          </cell>
          <cell r="C1186">
            <v>-8174.87</v>
          </cell>
        </row>
        <row r="1187">
          <cell r="A1187">
            <v>280314</v>
          </cell>
          <cell r="B1187" t="str">
            <v>I &amp; D Provisions - Reclass to Current</v>
          </cell>
          <cell r="C1187">
            <v>11744772.68</v>
          </cell>
        </row>
        <row r="1188">
          <cell r="A1188">
            <v>280320</v>
          </cell>
          <cell r="B1188" t="str">
            <v>Provision for Pension &amp; Benefits</v>
          </cell>
          <cell r="C1188">
            <v>0</v>
          </cell>
        </row>
        <row r="1189">
          <cell r="A1189">
            <v>280321</v>
          </cell>
          <cell r="B1189" t="str">
            <v>FAS 106-Pacificorp(Excl. Coal Mines)</v>
          </cell>
          <cell r="C1189">
            <v>-45927713.18</v>
          </cell>
        </row>
        <row r="1190">
          <cell r="A1190">
            <v>280322</v>
          </cell>
          <cell r="B1190" t="str">
            <v>FAS 106-Energy West Mining</v>
          </cell>
          <cell r="C1190">
            <v>-187239.3</v>
          </cell>
        </row>
        <row r="1191">
          <cell r="A1191">
            <v>280323</v>
          </cell>
          <cell r="B1191" t="str">
            <v>FAS 106-Bridger Coal Company</v>
          </cell>
          <cell r="C1191">
            <v>-59523.040000000001</v>
          </cell>
        </row>
        <row r="1192">
          <cell r="A1192">
            <v>280324</v>
          </cell>
          <cell r="B1192" t="str">
            <v>FAS 106-Glenrock Coal Company</v>
          </cell>
          <cell r="C1192">
            <v>-40635.980000000003</v>
          </cell>
        </row>
        <row r="1193">
          <cell r="A1193">
            <v>280325</v>
          </cell>
          <cell r="B1193" t="str">
            <v>SERP Regulated Liability</v>
          </cell>
          <cell r="C1193">
            <v>-24522042.530000001</v>
          </cell>
        </row>
        <row r="1194">
          <cell r="A1194">
            <v>280327</v>
          </cell>
          <cell r="B1194" t="str">
            <v>SERP Non-Regulated Liability</v>
          </cell>
          <cell r="C1194">
            <v>-16993913.75</v>
          </cell>
        </row>
        <row r="1195">
          <cell r="A1195">
            <v>280328</v>
          </cell>
          <cell r="B1195" t="str">
            <v>Retiree Trust Contributions</v>
          </cell>
          <cell r="C1195">
            <v>61273.93</v>
          </cell>
        </row>
        <row r="1196">
          <cell r="A1196">
            <v>280330</v>
          </cell>
          <cell r="B1196" t="str">
            <v>FAS 112 Book Reserve</v>
          </cell>
          <cell r="C1196">
            <v>-10127790.76</v>
          </cell>
        </row>
        <row r="1197">
          <cell r="A1197">
            <v>280331</v>
          </cell>
          <cell r="B1197" t="str">
            <v>FAS 112 - Bridger</v>
          </cell>
          <cell r="C1197">
            <v>14721</v>
          </cell>
        </row>
        <row r="1198">
          <cell r="A1198">
            <v>280332</v>
          </cell>
          <cell r="B1198" t="str">
            <v>FAS 112 - Energy West</v>
          </cell>
          <cell r="C1198">
            <v>-134306.99</v>
          </cell>
        </row>
        <row r="1199">
          <cell r="A1199">
            <v>280333</v>
          </cell>
          <cell r="B1199" t="str">
            <v>FAS 112 - Glenrock</v>
          </cell>
          <cell r="C1199">
            <v>-67518</v>
          </cell>
        </row>
        <row r="1200">
          <cell r="A1200">
            <v>280340</v>
          </cell>
          <cell r="B1200" t="str">
            <v>Pension</v>
          </cell>
          <cell r="C1200">
            <v>-12719645.4</v>
          </cell>
        </row>
        <row r="1201">
          <cell r="A1201">
            <v>280341</v>
          </cell>
          <cell r="B1201" t="str">
            <v>Pension - Early Retirement</v>
          </cell>
          <cell r="C1201">
            <v>-30327348.800000001</v>
          </cell>
        </row>
        <row r="1202">
          <cell r="A1202">
            <v>280342</v>
          </cell>
          <cell r="B1202" t="str">
            <v>SERP - Minimum Liability</v>
          </cell>
          <cell r="C1202">
            <v>-2053000</v>
          </cell>
        </row>
        <row r="1203">
          <cell r="A1203">
            <v>280343</v>
          </cell>
          <cell r="B1203" t="str">
            <v>Pension - Minimum Liability</v>
          </cell>
          <cell r="C1203">
            <v>-278461000</v>
          </cell>
        </row>
        <row r="1204">
          <cell r="A1204">
            <v>280345</v>
          </cell>
          <cell r="B1204" t="str">
            <v>Pension - Energy West</v>
          </cell>
          <cell r="C1204">
            <v>-99818.01</v>
          </cell>
        </row>
        <row r="1205">
          <cell r="A1205">
            <v>280346</v>
          </cell>
          <cell r="B1205" t="str">
            <v>Pension - Glenrock Coal</v>
          </cell>
          <cell r="C1205">
            <v>-48665</v>
          </cell>
        </row>
        <row r="1206">
          <cell r="A1206">
            <v>280347</v>
          </cell>
          <cell r="B1206" t="str">
            <v>Pension - Bridger Coal</v>
          </cell>
          <cell r="C1206">
            <v>-192443</v>
          </cell>
        </row>
        <row r="1207">
          <cell r="A1207">
            <v>280349</v>
          </cell>
          <cell r="B1207" t="str">
            <v>Suppl. Pension Benefits (Retire Allow)</v>
          </cell>
          <cell r="C1207">
            <v>24429.39</v>
          </cell>
        </row>
        <row r="1208">
          <cell r="A1208">
            <v>280490</v>
          </cell>
          <cell r="B1208" t="str">
            <v>FAS 112 - Wasatch Worker's Comp</v>
          </cell>
          <cell r="C1208">
            <v>-12041580.35</v>
          </cell>
        </row>
        <row r="1209">
          <cell r="A1209">
            <v>283901</v>
          </cell>
          <cell r="B1209" t="str">
            <v>FAS 133 Derivative Net Liability-NonCurrent</v>
          </cell>
          <cell r="C1209">
            <v>-683465515</v>
          </cell>
        </row>
        <row r="1210">
          <cell r="A1210">
            <v>283902</v>
          </cell>
          <cell r="B1210" t="str">
            <v>Weather Derivative Liability - Non Current</v>
          </cell>
          <cell r="C1210">
            <v>-1693685</v>
          </cell>
        </row>
        <row r="1211">
          <cell r="A1211">
            <v>283903</v>
          </cell>
          <cell r="B1211" t="str">
            <v>MtM Trading Position - NonCurrent</v>
          </cell>
          <cell r="C1211">
            <v>-766959</v>
          </cell>
        </row>
        <row r="1212">
          <cell r="A1212">
            <v>284910</v>
          </cell>
          <cell r="B1212" t="str">
            <v>Decommissioning Liability</v>
          </cell>
          <cell r="C1212">
            <v>-2934512.14</v>
          </cell>
        </row>
        <row r="1213">
          <cell r="A1213">
            <v>284915</v>
          </cell>
          <cell r="B1213" t="str">
            <v>ARO Liab - Deer Creek Mine Reclamation</v>
          </cell>
          <cell r="C1213">
            <v>-1631178.58</v>
          </cell>
        </row>
        <row r="1214">
          <cell r="A1214">
            <v>284916</v>
          </cell>
          <cell r="B1214" t="str">
            <v>ARO Liab-Glenrock Reclam - Non-Regulated</v>
          </cell>
          <cell r="C1214">
            <v>-19435133.59</v>
          </cell>
        </row>
        <row r="1215">
          <cell r="A1215">
            <v>284917</v>
          </cell>
          <cell r="B1215" t="str">
            <v>ARO Liab-Glenrock Reclam - Regulated</v>
          </cell>
          <cell r="C1215">
            <v>-5109031.76</v>
          </cell>
        </row>
        <row r="1216">
          <cell r="A1216">
            <v>284918</v>
          </cell>
          <cell r="B1216" t="str">
            <v>ARO Liab - Trojan Nuclear Plant</v>
          </cell>
          <cell r="C1216">
            <v>-3177756.7</v>
          </cell>
        </row>
        <row r="1217">
          <cell r="A1217">
            <v>284919</v>
          </cell>
          <cell r="B1217" t="str">
            <v>ARO Liab - Blundell Plant</v>
          </cell>
          <cell r="C1217">
            <v>-1912042.65</v>
          </cell>
        </row>
        <row r="1218">
          <cell r="A1218">
            <v>284920</v>
          </cell>
          <cell r="B1218" t="str">
            <v>ARO Liab - Colstrip Plant Ponds</v>
          </cell>
          <cell r="C1218">
            <v>-237829.5</v>
          </cell>
        </row>
        <row r="1219">
          <cell r="A1219">
            <v>284921</v>
          </cell>
          <cell r="B1219" t="str">
            <v>ARO Liab - Dave Johnson Plant Landfill</v>
          </cell>
          <cell r="C1219">
            <v>-600620.63</v>
          </cell>
        </row>
        <row r="1220">
          <cell r="A1220">
            <v>284922</v>
          </cell>
          <cell r="B1220" t="str">
            <v>ARO Liab - Hunter Plant Original Landfill</v>
          </cell>
          <cell r="C1220">
            <v>-60411.29</v>
          </cell>
        </row>
        <row r="1221">
          <cell r="A1221">
            <v>284923</v>
          </cell>
          <cell r="B1221" t="str">
            <v>ARO Liab - Hunter Plant Landfill Expansion</v>
          </cell>
          <cell r="C1221">
            <v>-1638552.05</v>
          </cell>
        </row>
        <row r="1222">
          <cell r="A1222">
            <v>284924</v>
          </cell>
          <cell r="B1222" t="str">
            <v>ARO Liab - Huntington Plant Landfill</v>
          </cell>
          <cell r="C1222">
            <v>-120190.26</v>
          </cell>
        </row>
        <row r="1223">
          <cell r="A1223">
            <v>284925</v>
          </cell>
          <cell r="B1223" t="str">
            <v>ARO Liab - Huntington Plant Landfill Expansion</v>
          </cell>
          <cell r="C1223">
            <v>-750191</v>
          </cell>
        </row>
        <row r="1224">
          <cell r="A1224">
            <v>284926</v>
          </cell>
          <cell r="B1224" t="str">
            <v>ARO Liab - Jim Bridger Plant Landfill</v>
          </cell>
          <cell r="C1224">
            <v>-1318688.44</v>
          </cell>
        </row>
        <row r="1225">
          <cell r="A1225">
            <v>284927</v>
          </cell>
          <cell r="B1225" t="str">
            <v>ARO Liab - Jim Bridger Plant FGD Pond #1</v>
          </cell>
          <cell r="C1225">
            <v>-2742549.1</v>
          </cell>
        </row>
        <row r="1226">
          <cell r="A1226">
            <v>284928</v>
          </cell>
          <cell r="B1226" t="str">
            <v>ARO Liab - Jim Bridger Plant FGD Pond #2</v>
          </cell>
          <cell r="C1226">
            <v>-5685098</v>
          </cell>
        </row>
        <row r="1227">
          <cell r="A1227">
            <v>284929</v>
          </cell>
          <cell r="B1227" t="str">
            <v>ARO Liab - Jim Bridger Plant FGD Pond #3</v>
          </cell>
          <cell r="C1227">
            <v>-438720.52</v>
          </cell>
        </row>
        <row r="1228">
          <cell r="A1228">
            <v>284930</v>
          </cell>
          <cell r="B1228" t="str">
            <v>ARO Liab - Jim Bridger Plant Raw Water Pond</v>
          </cell>
          <cell r="C1228">
            <v>-303784.40999999997</v>
          </cell>
        </row>
        <row r="1229">
          <cell r="A1229">
            <v>284931</v>
          </cell>
          <cell r="B1229" t="str">
            <v>ARO Liab - Jim Bridger Plant Pipeline</v>
          </cell>
          <cell r="C1229">
            <v>-5857193.0300000003</v>
          </cell>
        </row>
        <row r="1230">
          <cell r="A1230">
            <v>284932</v>
          </cell>
          <cell r="B1230" t="str">
            <v>ARO Liab - Naughton Plant Landfill</v>
          </cell>
          <cell r="C1230">
            <v>-109964.67</v>
          </cell>
        </row>
        <row r="1231">
          <cell r="A1231">
            <v>284933</v>
          </cell>
          <cell r="B1231" t="str">
            <v>ARO Liab - Naughton Plant 1 &amp; 2 Clearwater Pond</v>
          </cell>
          <cell r="C1231">
            <v>-196537.57</v>
          </cell>
        </row>
        <row r="1232">
          <cell r="A1232">
            <v>284934</v>
          </cell>
          <cell r="B1232" t="str">
            <v>ARO Liab - Naughton Plant 3 Clearwater Pond</v>
          </cell>
          <cell r="C1232">
            <v>-439149.56</v>
          </cell>
        </row>
        <row r="1233">
          <cell r="A1233">
            <v>284935</v>
          </cell>
          <cell r="B1233" t="str">
            <v>ARO Liab - Naughton Plant 1 &amp; 2 Ash Pond</v>
          </cell>
          <cell r="C1233">
            <v>-1787346.26</v>
          </cell>
        </row>
        <row r="1234">
          <cell r="A1234">
            <v>284936</v>
          </cell>
          <cell r="B1234" t="str">
            <v>ARO Liab - Naughton Plant 3 Ash Pond</v>
          </cell>
          <cell r="C1234">
            <v>-2260275.91</v>
          </cell>
        </row>
        <row r="1235">
          <cell r="A1235">
            <v>284937</v>
          </cell>
          <cell r="B1235" t="str">
            <v>ARO Liab - Naughton Plant 3 FGD Pond 1</v>
          </cell>
          <cell r="C1235">
            <v>-534367.34</v>
          </cell>
        </row>
        <row r="1236">
          <cell r="A1236">
            <v>284938</v>
          </cell>
          <cell r="B1236" t="str">
            <v>ARO Liab - Naughton Plant 3 FGD Pond 2</v>
          </cell>
          <cell r="C1236">
            <v>-703264.76</v>
          </cell>
        </row>
        <row r="1237">
          <cell r="A1237">
            <v>284939</v>
          </cell>
          <cell r="B1237" t="str">
            <v>ARO Liab - Hermiston Plant</v>
          </cell>
          <cell r="C1237">
            <v>-1177656.48</v>
          </cell>
        </row>
        <row r="1238">
          <cell r="A1238">
            <v>284940</v>
          </cell>
          <cell r="B1238" t="str">
            <v>ARO Liab - American Fork Hydro Plant</v>
          </cell>
          <cell r="C1238">
            <v>-1071881.1000000001</v>
          </cell>
        </row>
        <row r="1239">
          <cell r="A1239">
            <v>284941</v>
          </cell>
          <cell r="B1239" t="str">
            <v>ARO Liab - Powerdale Hydro Plant</v>
          </cell>
          <cell r="C1239">
            <v>-4878815.59</v>
          </cell>
        </row>
        <row r="1240">
          <cell r="A1240">
            <v>284949</v>
          </cell>
          <cell r="B1240" t="str">
            <v>Decom Provisions - Reclass to Current</v>
          </cell>
          <cell r="C1240">
            <v>11038986</v>
          </cell>
        </row>
        <row r="1241">
          <cell r="A1241">
            <v>285050</v>
          </cell>
          <cell r="B1241" t="str">
            <v>Customer Advances for Const-Refundable-PPL</v>
          </cell>
          <cell r="C1241">
            <v>-228395.39</v>
          </cell>
        </row>
        <row r="1242">
          <cell r="A1242">
            <v>285200</v>
          </cell>
          <cell r="B1242" t="str">
            <v>Customer Advances for Const-Potentially Refundable</v>
          </cell>
          <cell r="C1242">
            <v>-3669389.59</v>
          </cell>
        </row>
        <row r="1243">
          <cell r="A1243">
            <v>285499</v>
          </cell>
          <cell r="B1243" t="str">
            <v>Customer Advances - Reclass to Current</v>
          </cell>
          <cell r="C1243">
            <v>3783161.78</v>
          </cell>
        </row>
        <row r="1244">
          <cell r="A1244">
            <v>285500</v>
          </cell>
          <cell r="B1244" t="str">
            <v>Line Extension Refunds Between Customers</v>
          </cell>
          <cell r="C1244">
            <v>158679.35999999999</v>
          </cell>
        </row>
        <row r="1245">
          <cell r="A1245">
            <v>285601</v>
          </cell>
          <cell r="B1245" t="str">
            <v>Acc Def ITC-Pacific-Malin Line 46(F)(1)</v>
          </cell>
          <cell r="C1245">
            <v>-3489426</v>
          </cell>
        </row>
        <row r="1246">
          <cell r="A1246">
            <v>285602</v>
          </cell>
          <cell r="B1246" t="str">
            <v>Accum Def ITC - PPL - 1983</v>
          </cell>
          <cell r="C1246">
            <v>-5187519</v>
          </cell>
        </row>
        <row r="1247">
          <cell r="A1247">
            <v>285603</v>
          </cell>
          <cell r="B1247" t="str">
            <v>Accum Def ITC - PPL - 1984</v>
          </cell>
          <cell r="C1247">
            <v>-3465024</v>
          </cell>
        </row>
        <row r="1248">
          <cell r="A1248">
            <v>285604</v>
          </cell>
          <cell r="B1248" t="str">
            <v>Accum Def ITC - PPL - 1985</v>
          </cell>
          <cell r="C1248">
            <v>-3595049</v>
          </cell>
        </row>
        <row r="1249">
          <cell r="A1249">
            <v>285605</v>
          </cell>
          <cell r="B1249" t="str">
            <v>Accum Def ITC - PPL - 1986</v>
          </cell>
          <cell r="C1249">
            <v>-2938951</v>
          </cell>
        </row>
        <row r="1250">
          <cell r="A1250">
            <v>285606</v>
          </cell>
          <cell r="B1250" t="str">
            <v>Accum Def ITC - PPL - 1987</v>
          </cell>
          <cell r="C1250">
            <v>-397545</v>
          </cell>
        </row>
        <row r="1251">
          <cell r="A1251">
            <v>285607</v>
          </cell>
          <cell r="B1251" t="str">
            <v>Accum Def ITC - PPL - 1988</v>
          </cell>
          <cell r="C1251">
            <v>-835311</v>
          </cell>
        </row>
        <row r="1252">
          <cell r="A1252">
            <v>285608</v>
          </cell>
          <cell r="B1252" t="str">
            <v>Jim Bridger Retrofit ITC - PPL</v>
          </cell>
          <cell r="C1252">
            <v>-486164</v>
          </cell>
        </row>
        <row r="1253">
          <cell r="A1253">
            <v>285610</v>
          </cell>
          <cell r="B1253" t="str">
            <v>Accum Deferred ITC - Upl - 71 Post</v>
          </cell>
          <cell r="C1253">
            <v>-63293681</v>
          </cell>
        </row>
        <row r="1254">
          <cell r="A1254">
            <v>285690</v>
          </cell>
          <cell r="B1254" t="str">
            <v>Accum Deferred ITC-Utah-Idaho-46(F)(2)</v>
          </cell>
          <cell r="C1254">
            <v>-1099620</v>
          </cell>
        </row>
        <row r="1255">
          <cell r="A1255">
            <v>286002</v>
          </cell>
          <cell r="B1255" t="str">
            <v>6 1/8% Series Emery Co. Pcrb Due 2004</v>
          </cell>
          <cell r="C1255">
            <v>0</v>
          </cell>
        </row>
        <row r="1256">
          <cell r="A1256">
            <v>286003</v>
          </cell>
          <cell r="B1256" t="str">
            <v>6 1/8% Series Carbon Co. Pcrb Due 2004</v>
          </cell>
          <cell r="C1256">
            <v>0</v>
          </cell>
        </row>
        <row r="1257">
          <cell r="A1257">
            <v>286004</v>
          </cell>
          <cell r="B1257" t="str">
            <v>6 1/8% Series Lincoln Co. Pcrb Due 2004</v>
          </cell>
          <cell r="C1257">
            <v>0</v>
          </cell>
        </row>
        <row r="1258">
          <cell r="A1258">
            <v>286005</v>
          </cell>
          <cell r="B1258" t="str">
            <v>8 1/4% Series Up&amp;L Fmb Due 2007</v>
          </cell>
          <cell r="C1258">
            <v>-294872.40999999997</v>
          </cell>
        </row>
        <row r="1259">
          <cell r="A1259">
            <v>286010</v>
          </cell>
          <cell r="B1259" t="str">
            <v>First Mtg Bond 10% Due 1 1 06</v>
          </cell>
          <cell r="C1259">
            <v>-1880.48</v>
          </cell>
        </row>
        <row r="1260">
          <cell r="A1260">
            <v>286500</v>
          </cell>
          <cell r="B1260" t="str">
            <v>Accum Deferred Income Taxes-State</v>
          </cell>
          <cell r="C1260">
            <v>167299.63</v>
          </cell>
        </row>
        <row r="1261">
          <cell r="A1261">
            <v>286550</v>
          </cell>
          <cell r="B1261" t="str">
            <v>Accum Deferred Income Taxes-NOL</v>
          </cell>
          <cell r="C1261">
            <v>1046749</v>
          </cell>
        </row>
        <row r="1262">
          <cell r="A1262">
            <v>286601</v>
          </cell>
          <cell r="B1262" t="str">
            <v>Accum Dit - Ppl Emergency Facilities</v>
          </cell>
          <cell r="C1262">
            <v>-1392714</v>
          </cell>
        </row>
        <row r="1263">
          <cell r="A1263">
            <v>287001</v>
          </cell>
          <cell r="B1263" t="str">
            <v>Adit - Development 30% Amort</v>
          </cell>
          <cell r="C1263">
            <v>636762.85</v>
          </cell>
        </row>
        <row r="1264">
          <cell r="A1264">
            <v>287003</v>
          </cell>
          <cell r="B1264" t="str">
            <v>Adit Amort Ltd Term Plt</v>
          </cell>
          <cell r="C1264">
            <v>-6073323</v>
          </cell>
        </row>
        <row r="1265">
          <cell r="A1265">
            <v>287008</v>
          </cell>
          <cell r="B1265" t="str">
            <v>ADIT - Federal - Property, Plant &amp; Equipment</v>
          </cell>
          <cell r="C1265">
            <v>-1105012986.6500001</v>
          </cell>
        </row>
        <row r="1266">
          <cell r="A1266">
            <v>287020</v>
          </cell>
          <cell r="B1266" t="str">
            <v>Accum Dit - Soga Upl</v>
          </cell>
          <cell r="C1266">
            <v>-106249</v>
          </cell>
        </row>
        <row r="1267">
          <cell r="A1267">
            <v>287022</v>
          </cell>
          <cell r="B1267" t="str">
            <v>Accum Dit - Epud</v>
          </cell>
          <cell r="C1267">
            <v>-1333473</v>
          </cell>
        </row>
        <row r="1268">
          <cell r="A1268">
            <v>287024</v>
          </cell>
          <cell r="B1268" t="str">
            <v>Accum Dit - Repair Allow</v>
          </cell>
          <cell r="C1268">
            <v>-70908</v>
          </cell>
        </row>
        <row r="1269">
          <cell r="A1269">
            <v>287026</v>
          </cell>
          <cell r="B1269" t="str">
            <v>Cholla Tax Benefits Amort</v>
          </cell>
          <cell r="C1269">
            <v>-10687437</v>
          </cell>
        </row>
        <row r="1270">
          <cell r="A1270">
            <v>287027</v>
          </cell>
          <cell r="B1270" t="str">
            <v>Accum Dit - Soga Ppl</v>
          </cell>
          <cell r="C1270">
            <v>316761</v>
          </cell>
        </row>
        <row r="1271">
          <cell r="A1271">
            <v>287029</v>
          </cell>
          <cell r="B1271" t="str">
            <v>Cholla Contract Discount Amort</v>
          </cell>
          <cell r="C1271">
            <v>-1932527.21</v>
          </cell>
        </row>
        <row r="1272">
          <cell r="A1272">
            <v>287031</v>
          </cell>
          <cell r="B1272" t="str">
            <v>PMI - Depreciation (Tax)</v>
          </cell>
          <cell r="C1272">
            <v>-8695328.8200000003</v>
          </cell>
        </row>
        <row r="1273">
          <cell r="A1273">
            <v>287101</v>
          </cell>
          <cell r="B1273" t="str">
            <v>Accum Dit-Malin Tax Lease-Amort Inc</v>
          </cell>
          <cell r="C1273">
            <v>-8605600.7300000004</v>
          </cell>
        </row>
        <row r="1274">
          <cell r="A1274">
            <v>287102</v>
          </cell>
          <cell r="B1274" t="str">
            <v>Accum Dit-Malin Tax Lease-Amort Exp</v>
          </cell>
          <cell r="C1274">
            <v>-1243311.73</v>
          </cell>
        </row>
        <row r="1275">
          <cell r="A1275">
            <v>287201</v>
          </cell>
          <cell r="B1275" t="str">
            <v>Fas 109 Deferred Tax Liability-Electric</v>
          </cell>
          <cell r="C1275">
            <v>-499036365.66000003</v>
          </cell>
        </row>
        <row r="1276">
          <cell r="A1276">
            <v>287500</v>
          </cell>
          <cell r="B1276" t="str">
            <v>Accum Deferred Income Taxes-Other</v>
          </cell>
          <cell r="C1276">
            <v>-192223.37</v>
          </cell>
        </row>
        <row r="1277">
          <cell r="A1277">
            <v>287501</v>
          </cell>
          <cell r="B1277" t="str">
            <v>ADIT Misc. Contracts/Deposits</v>
          </cell>
          <cell r="C1277">
            <v>3016390.22</v>
          </cell>
        </row>
        <row r="1278">
          <cell r="A1278">
            <v>287503</v>
          </cell>
          <cell r="B1278" t="str">
            <v>ADIT Misc. Def. Credits</v>
          </cell>
          <cell r="C1278">
            <v>1325970.1100000001</v>
          </cell>
        </row>
        <row r="1279">
          <cell r="A1279">
            <v>287505</v>
          </cell>
          <cell r="B1279" t="str">
            <v>Adit Special Assessment - Doe</v>
          </cell>
          <cell r="C1279">
            <v>-138909.75</v>
          </cell>
        </row>
        <row r="1280">
          <cell r="A1280">
            <v>287507</v>
          </cell>
          <cell r="B1280" t="str">
            <v>Accum Dit - Fas106</v>
          </cell>
          <cell r="C1280">
            <v>13571217.279999999</v>
          </cell>
        </row>
        <row r="1281">
          <cell r="A1281">
            <v>287509</v>
          </cell>
          <cell r="B1281" t="str">
            <v>Adit Regulatory Asset 186.2 - Fed</v>
          </cell>
          <cell r="C1281">
            <v>7781164</v>
          </cell>
        </row>
        <row r="1282">
          <cell r="A1282">
            <v>287511</v>
          </cell>
          <cell r="B1282" t="str">
            <v>Accum Dit - Coal Pile Inventory</v>
          </cell>
          <cell r="C1282">
            <v>-665963.47</v>
          </cell>
        </row>
        <row r="1283">
          <cell r="A1283">
            <v>287515</v>
          </cell>
          <cell r="B1283" t="str">
            <v>Dit - Post Merger Debt Lost</v>
          </cell>
          <cell r="C1283">
            <v>-9318805.4299999997</v>
          </cell>
        </row>
        <row r="1284">
          <cell r="A1284">
            <v>287517</v>
          </cell>
          <cell r="B1284" t="str">
            <v>Accum Dit - Merger Cost Amort - Fed</v>
          </cell>
          <cell r="C1284">
            <v>1137447</v>
          </cell>
        </row>
        <row r="1285">
          <cell r="A1285">
            <v>287521</v>
          </cell>
          <cell r="B1285" t="str">
            <v>Accum Dit - Weatherization</v>
          </cell>
          <cell r="C1285">
            <v>-16905399.57</v>
          </cell>
        </row>
        <row r="1286">
          <cell r="A1286">
            <v>287525</v>
          </cell>
          <cell r="B1286" t="str">
            <v>Adit - Prepaid Taxes</v>
          </cell>
          <cell r="C1286">
            <v>-19479337.609999999</v>
          </cell>
        </row>
        <row r="1287">
          <cell r="A1287">
            <v>287527</v>
          </cell>
          <cell r="B1287" t="str">
            <v>Adit - Trust Inc + Exp</v>
          </cell>
          <cell r="C1287">
            <v>912929.67</v>
          </cell>
        </row>
        <row r="1288">
          <cell r="A1288">
            <v>287531</v>
          </cell>
          <cell r="B1288" t="str">
            <v>Adit - Environmental Cleanup</v>
          </cell>
          <cell r="C1288">
            <v>10446101.74</v>
          </cell>
        </row>
        <row r="1289">
          <cell r="A1289">
            <v>287533</v>
          </cell>
          <cell r="B1289" t="str">
            <v>Adit - Extraction Tax</v>
          </cell>
          <cell r="C1289">
            <v>102309.46</v>
          </cell>
        </row>
        <row r="1290">
          <cell r="A1290">
            <v>287537</v>
          </cell>
          <cell r="B1290" t="str">
            <v>Adit - 83-86 Irs Settlement</v>
          </cell>
          <cell r="C1290">
            <v>5542936</v>
          </cell>
        </row>
        <row r="1291">
          <cell r="A1291">
            <v>287545</v>
          </cell>
          <cell r="B1291" t="str">
            <v>Adit - Pollution Control</v>
          </cell>
          <cell r="C1291">
            <v>-1306884.8600000001</v>
          </cell>
        </row>
        <row r="1292">
          <cell r="A1292">
            <v>287549</v>
          </cell>
          <cell r="B1292" t="str">
            <v>R&amp;E - BSIP-SAP Write-off</v>
          </cell>
          <cell r="C1292">
            <v>41328248.600000001</v>
          </cell>
        </row>
        <row r="1293">
          <cell r="A1293">
            <v>287552</v>
          </cell>
          <cell r="B1293" t="str">
            <v>Pmi - Misc</v>
          </cell>
          <cell r="C1293">
            <v>-909344</v>
          </cell>
        </row>
        <row r="1294">
          <cell r="A1294">
            <v>287560</v>
          </cell>
          <cell r="B1294" t="str">
            <v>Gcc - Bonus Liability</v>
          </cell>
          <cell r="C1294">
            <v>1737968</v>
          </cell>
        </row>
        <row r="1295">
          <cell r="A1295">
            <v>287565</v>
          </cell>
          <cell r="B1295" t="str">
            <v>Adit-Flowthrough Partnership Income - Fed</v>
          </cell>
          <cell r="C1295">
            <v>-3058884</v>
          </cell>
        </row>
        <row r="1296">
          <cell r="A1296">
            <v>287901</v>
          </cell>
          <cell r="B1296" t="str">
            <v>FAS 133 Derivative Deferred Tax Liability</v>
          </cell>
          <cell r="C1296">
            <v>2201483.9700000002</v>
          </cell>
        </row>
        <row r="1297">
          <cell r="A1297">
            <v>288109</v>
          </cell>
          <cell r="B1297" t="str">
            <v>FAS 109 Regulatory Liability</v>
          </cell>
          <cell r="C1297">
            <v>-37019840.409999996</v>
          </cell>
        </row>
        <row r="1298">
          <cell r="A1298">
            <v>288110</v>
          </cell>
          <cell r="B1298" t="str">
            <v>Regulatory Liability - Centralia Gain Giveback</v>
          </cell>
          <cell r="C1298">
            <v>-48850085.549999997</v>
          </cell>
        </row>
        <row r="1299">
          <cell r="A1299">
            <v>288111</v>
          </cell>
          <cell r="B1299" t="str">
            <v>Regulatory Liability - Merger Credits</v>
          </cell>
          <cell r="C1299">
            <v>-3946277.18</v>
          </cell>
        </row>
        <row r="1300">
          <cell r="A1300">
            <v>288113</v>
          </cell>
          <cell r="B1300" t="str">
            <v>Regulatory Liability - OR Share Hermiston Gain Cr</v>
          </cell>
          <cell r="C1300">
            <v>174166.5</v>
          </cell>
        </row>
        <row r="1301">
          <cell r="A1301">
            <v>288114</v>
          </cell>
          <cell r="B1301" t="str">
            <v>Regulatory Liab.-OR Gain on Sale of Assets to EPUD</v>
          </cell>
          <cell r="C1301">
            <v>-1884169.58</v>
          </cell>
        </row>
        <row r="1302">
          <cell r="A1302">
            <v>288115</v>
          </cell>
          <cell r="B1302" t="str">
            <v>Regulatory Liability - Property Insurance Reserve</v>
          </cell>
          <cell r="C1302">
            <v>0</v>
          </cell>
        </row>
        <row r="1303">
          <cell r="A1303">
            <v>288118</v>
          </cell>
          <cell r="B1303" t="str">
            <v>Regulatory Liability - OR UE134 Power Cost</v>
          </cell>
          <cell r="C1303">
            <v>-885080</v>
          </cell>
        </row>
        <row r="1304">
          <cell r="A1304">
            <v>288119</v>
          </cell>
          <cell r="B1304" t="str">
            <v>Regulatory Liability - SMUD</v>
          </cell>
          <cell r="C1304">
            <v>-33417988.329999998</v>
          </cell>
        </row>
        <row r="1305">
          <cell r="A1305">
            <v>288200</v>
          </cell>
          <cell r="B1305" t="str">
            <v>BPA Washington Regional Balancing Account</v>
          </cell>
          <cell r="C1305">
            <v>-3260442.13</v>
          </cell>
        </row>
        <row r="1306">
          <cell r="A1306">
            <v>288201</v>
          </cell>
          <cell r="B1306" t="str">
            <v>BPA Oregon Balancing Account</v>
          </cell>
          <cell r="C1306">
            <v>-4366010.41</v>
          </cell>
        </row>
        <row r="1307">
          <cell r="A1307">
            <v>288202</v>
          </cell>
          <cell r="B1307" t="str">
            <v>BPA Idaho Balancing Account</v>
          </cell>
          <cell r="C1307">
            <v>2739649</v>
          </cell>
        </row>
        <row r="1308">
          <cell r="A1308">
            <v>288301</v>
          </cell>
          <cell r="B1308" t="str">
            <v>Reg Liab - Removal Costs - Steam Prod</v>
          </cell>
          <cell r="C1308">
            <v>-75229264.730000004</v>
          </cell>
        </row>
        <row r="1309">
          <cell r="A1309">
            <v>288302</v>
          </cell>
          <cell r="B1309" t="str">
            <v>Reg Liab - Removal Costs - Hydro Prod</v>
          </cell>
          <cell r="C1309">
            <v>-11696676.199999999</v>
          </cell>
        </row>
        <row r="1310">
          <cell r="A1310">
            <v>288303</v>
          </cell>
          <cell r="B1310" t="str">
            <v>Reg Liab - Removal Costs - Other Prod</v>
          </cell>
          <cell r="C1310">
            <v>-206103.8</v>
          </cell>
        </row>
        <row r="1311">
          <cell r="A1311">
            <v>288304</v>
          </cell>
          <cell r="B1311" t="str">
            <v>Reg Liab - Removal Costs - Transmission</v>
          </cell>
          <cell r="C1311">
            <v>-179853669.91999999</v>
          </cell>
        </row>
        <row r="1312">
          <cell r="A1312">
            <v>288305</v>
          </cell>
          <cell r="B1312" t="str">
            <v>Reg Liab - Removal Costs - Distribution</v>
          </cell>
          <cell r="C1312">
            <v>-394254729.18000001</v>
          </cell>
        </row>
        <row r="1313">
          <cell r="A1313">
            <v>288306</v>
          </cell>
          <cell r="B1313" t="str">
            <v>Reg Liab - Removal Costs - General</v>
          </cell>
          <cell r="C1313">
            <v>-4620733.28</v>
          </cell>
        </row>
        <row r="1314">
          <cell r="A1314">
            <v>288500</v>
          </cell>
          <cell r="B1314" t="str">
            <v>Reclamation Liabilities - Federal</v>
          </cell>
          <cell r="C1314">
            <v>0</v>
          </cell>
        </row>
        <row r="1315">
          <cell r="A1315">
            <v>288503</v>
          </cell>
          <cell r="B1315" t="str">
            <v>ARO/Reg Diff - Deer Creek Mine Reclamation</v>
          </cell>
          <cell r="C1315">
            <v>-140834.67000000001</v>
          </cell>
        </row>
        <row r="1316">
          <cell r="A1316">
            <v>288506</v>
          </cell>
          <cell r="B1316" t="str">
            <v>ARO/Reg Diff - Trojan Nuclear Plant</v>
          </cell>
          <cell r="C1316">
            <v>-782497.3</v>
          </cell>
        </row>
        <row r="1317">
          <cell r="A1317">
            <v>288512</v>
          </cell>
          <cell r="B1317" t="str">
            <v>ARO/Reg Diff - Huntington Plant Landfill</v>
          </cell>
          <cell r="C1317">
            <v>-1705.11</v>
          </cell>
        </row>
        <row r="1318">
          <cell r="A1318">
            <v>288516</v>
          </cell>
          <cell r="B1318" t="str">
            <v>ARO/Reg Diff - Jim Bridger Plant FGD Pond #2</v>
          </cell>
          <cell r="C1318">
            <v>-150705.14000000001</v>
          </cell>
        </row>
        <row r="1319">
          <cell r="A1319">
            <v>288520</v>
          </cell>
          <cell r="B1319" t="str">
            <v>ARO/Reg Diff - Naughton Plant Landfill</v>
          </cell>
          <cell r="C1319">
            <v>-27791.13</v>
          </cell>
        </row>
        <row r="1320">
          <cell r="A1320">
            <v>288521</v>
          </cell>
          <cell r="B1320" t="str">
            <v>ARO/Reg Diff - Naughton Plant 1 &amp; 2 Clearwater Pon</v>
          </cell>
          <cell r="C1320">
            <v>-57429.01</v>
          </cell>
        </row>
        <row r="1321">
          <cell r="A1321">
            <v>288522</v>
          </cell>
          <cell r="B1321" t="str">
            <v>ARO/Reg Diff - Naughton Plant 3 Clearwater Pond</v>
          </cell>
          <cell r="C1321">
            <v>-128311</v>
          </cell>
        </row>
        <row r="1322">
          <cell r="A1322">
            <v>288523</v>
          </cell>
          <cell r="B1322" t="str">
            <v>ARO/Reg Diff - Naughton Plant 1 &amp; 2 Ash Pond</v>
          </cell>
          <cell r="C1322">
            <v>-522199.2</v>
          </cell>
        </row>
        <row r="1323">
          <cell r="A1323">
            <v>288524</v>
          </cell>
          <cell r="B1323" t="str">
            <v>ARO/Reg Diff - Naughton Plant 3 Ash Pond</v>
          </cell>
          <cell r="C1323">
            <v>-660381.5</v>
          </cell>
        </row>
        <row r="1324">
          <cell r="A1324">
            <v>288525</v>
          </cell>
          <cell r="B1324" t="str">
            <v>ARO/Reg Diff - Naughton Plant 3 FGD Pond 1</v>
          </cell>
          <cell r="C1324">
            <v>-100550.29</v>
          </cell>
        </row>
        <row r="1325">
          <cell r="A1325">
            <v>288526</v>
          </cell>
          <cell r="B1325" t="str">
            <v>ARO/Reg Diff - Naughton Plant 3 FGD Pond 2</v>
          </cell>
          <cell r="C1325">
            <v>-132338.04999999999</v>
          </cell>
        </row>
        <row r="1326">
          <cell r="A1326">
            <v>288600</v>
          </cell>
          <cell r="B1326" t="str">
            <v>Environmental Liabilities - Non Current</v>
          </cell>
          <cell r="C1326">
            <v>-27356120.199999999</v>
          </cell>
        </row>
        <row r="1327">
          <cell r="A1327">
            <v>288601</v>
          </cell>
          <cell r="B1327" t="str">
            <v>Environmental Liabilities - Centralia Plant</v>
          </cell>
          <cell r="C1327">
            <v>-1918605.53</v>
          </cell>
        </row>
        <row r="1328">
          <cell r="A1328">
            <v>288602</v>
          </cell>
          <cell r="B1328" t="str">
            <v>Environmental Liabilities - Centralia Mine</v>
          </cell>
          <cell r="C1328">
            <v>-3276967.89</v>
          </cell>
        </row>
        <row r="1329">
          <cell r="A1329">
            <v>289000</v>
          </cell>
          <cell r="B1329" t="str">
            <v>Deferred Credits - Other</v>
          </cell>
          <cell r="C1329">
            <v>-6315098.7000000002</v>
          </cell>
        </row>
        <row r="1330">
          <cell r="A1330">
            <v>289005</v>
          </cell>
          <cell r="B1330" t="str">
            <v>Unearned Joint Use Pole Contact Revenue</v>
          </cell>
          <cell r="C1330">
            <v>-2391714.5299999998</v>
          </cell>
        </row>
        <row r="1331">
          <cell r="A1331">
            <v>289009</v>
          </cell>
          <cell r="B1331" t="str">
            <v>Oregon DSM Loans NPV Unearned Income</v>
          </cell>
          <cell r="C1331">
            <v>-2772034</v>
          </cell>
        </row>
        <row r="1332">
          <cell r="A1332">
            <v>289029</v>
          </cell>
          <cell r="B1332" t="str">
            <v>Oth Def Cr - Cogeneration Bonds-Sunnyside</v>
          </cell>
          <cell r="C1332">
            <v>-413417</v>
          </cell>
        </row>
        <row r="1333">
          <cell r="A1333">
            <v>289040</v>
          </cell>
          <cell r="B1333" t="str">
            <v>Deferred Compensation - PPL</v>
          </cell>
          <cell r="C1333">
            <v>-5633494.0599999996</v>
          </cell>
        </row>
        <row r="1334">
          <cell r="A1334">
            <v>289399</v>
          </cell>
          <cell r="B1334" t="str">
            <v>Other Deferred Credits - Reclass to Current</v>
          </cell>
          <cell r="C1334">
            <v>14777642.58</v>
          </cell>
        </row>
        <row r="1335">
          <cell r="A1335">
            <v>289510</v>
          </cell>
          <cell r="B1335" t="str">
            <v>401K Administration Costs</v>
          </cell>
          <cell r="C1335">
            <v>-109402.08</v>
          </cell>
        </row>
        <row r="1336">
          <cell r="A1336">
            <v>289511</v>
          </cell>
          <cell r="B1336" t="str">
            <v>Deseret Mine Reclamation</v>
          </cell>
          <cell r="C1336">
            <v>-769114.05</v>
          </cell>
        </row>
        <row r="1337">
          <cell r="A1337">
            <v>289512</v>
          </cell>
          <cell r="B1337" t="str">
            <v>Deer Creek Mine Reclamation</v>
          </cell>
          <cell r="C1337">
            <v>0</v>
          </cell>
        </row>
        <row r="1338">
          <cell r="A1338">
            <v>289513</v>
          </cell>
          <cell r="B1338" t="str">
            <v>Trail Mtn Mine Reclamation</v>
          </cell>
          <cell r="C1338">
            <v>-1146738.29</v>
          </cell>
        </row>
        <row r="1339">
          <cell r="A1339">
            <v>289514</v>
          </cell>
          <cell r="B1339" t="str">
            <v>Final &amp; Interim Reclamation - Dj Mine</v>
          </cell>
          <cell r="C1339">
            <v>0</v>
          </cell>
        </row>
        <row r="1340">
          <cell r="A1340">
            <v>289517</v>
          </cell>
          <cell r="B1340" t="str">
            <v>Trapper Mine Contract Obligation</v>
          </cell>
          <cell r="C1340">
            <v>-2831971.95</v>
          </cell>
        </row>
        <row r="1341">
          <cell r="A1341">
            <v>289519</v>
          </cell>
          <cell r="B1341" t="str">
            <v>Mining Provisions - Reclass to Current</v>
          </cell>
          <cell r="C1341">
            <v>0</v>
          </cell>
        </row>
        <row r="1342">
          <cell r="A1342">
            <v>289520</v>
          </cell>
          <cell r="B1342" t="str">
            <v>Mill Fork Tract Lease Bonus Payment</v>
          </cell>
          <cell r="C1342">
            <v>0</v>
          </cell>
        </row>
        <row r="1343">
          <cell r="A1343">
            <v>289595</v>
          </cell>
          <cell r="B1343" t="str">
            <v>Pension Administrative Expense</v>
          </cell>
          <cell r="C1343">
            <v>-8182.77</v>
          </cell>
        </row>
        <row r="1344">
          <cell r="A1344">
            <v>289601</v>
          </cell>
          <cell r="B1344" t="str">
            <v>Comp Reduct - Credit</v>
          </cell>
          <cell r="C1344">
            <v>-4686611.0599999996</v>
          </cell>
        </row>
        <row r="1345">
          <cell r="A1345">
            <v>289719</v>
          </cell>
          <cell r="B1345" t="str">
            <v>Stock Incentive Plan 2000</v>
          </cell>
          <cell r="C1345">
            <v>0.01</v>
          </cell>
        </row>
        <row r="1346">
          <cell r="A1346">
            <v>289720</v>
          </cell>
          <cell r="B1346" t="str">
            <v>Stock Incentive Plan 2001</v>
          </cell>
          <cell r="C1346">
            <v>-4906.5200000000004</v>
          </cell>
        </row>
        <row r="1347">
          <cell r="A1347">
            <v>289721</v>
          </cell>
          <cell r="B1347" t="str">
            <v>Stock Incentive Plan 2002</v>
          </cell>
          <cell r="C1347">
            <v>-143694.75</v>
          </cell>
        </row>
        <row r="1348">
          <cell r="A1348">
            <v>289722</v>
          </cell>
          <cell r="B1348" t="str">
            <v>Stock Incentive Plan 2002 -PPM</v>
          </cell>
          <cell r="C1348">
            <v>-14992.64</v>
          </cell>
        </row>
        <row r="1349">
          <cell r="A1349">
            <v>289899</v>
          </cell>
          <cell r="B1349" t="str">
            <v>Deferred Compensation - Reclass to Current</v>
          </cell>
          <cell r="C1349">
            <v>2315201.5699999998</v>
          </cell>
        </row>
        <row r="1350">
          <cell r="A1350">
            <v>289904</v>
          </cell>
          <cell r="B1350" t="str">
            <v>Lakeview Buyout</v>
          </cell>
          <cell r="C1350">
            <v>-110000</v>
          </cell>
        </row>
        <row r="1351">
          <cell r="A1351">
            <v>289907</v>
          </cell>
          <cell r="B1351" t="str">
            <v>Firth Cogeneration Buyout</v>
          </cell>
          <cell r="C1351">
            <v>-669070</v>
          </cell>
        </row>
        <row r="1352">
          <cell r="A1352">
            <v>289909</v>
          </cell>
          <cell r="B1352" t="str">
            <v>Redding Contract</v>
          </cell>
          <cell r="C1352">
            <v>-6508386</v>
          </cell>
        </row>
        <row r="1353">
          <cell r="A1353">
            <v>289913</v>
          </cell>
          <cell r="B1353" t="str">
            <v>MCI - F.O.G. Wire Lease</v>
          </cell>
          <cell r="C1353">
            <v>0</v>
          </cell>
        </row>
        <row r="1354">
          <cell r="A1354">
            <v>289914</v>
          </cell>
          <cell r="B1354" t="str">
            <v>Transmission Service Deposit</v>
          </cell>
          <cell r="C1354">
            <v>-4254073</v>
          </cell>
        </row>
        <row r="1355">
          <cell r="A1355">
            <v>289915</v>
          </cell>
          <cell r="B1355" t="str">
            <v>Footcreek Contract</v>
          </cell>
          <cell r="C1355">
            <v>-1508202.49</v>
          </cell>
        </row>
        <row r="1356">
          <cell r="A1356">
            <v>289916</v>
          </cell>
          <cell r="B1356" t="str">
            <v>WY Joint Powers Water Board Settlement</v>
          </cell>
          <cell r="C1356">
            <v>-1850000</v>
          </cell>
        </row>
        <row r="1357">
          <cell r="A1357">
            <v>289919</v>
          </cell>
          <cell r="B1357" t="str">
            <v>Contracts/Buyouts - Reclass to Current</v>
          </cell>
          <cell r="C1357">
            <v>1671355.25</v>
          </cell>
        </row>
        <row r="1358">
          <cell r="A1358">
            <v>289920</v>
          </cell>
          <cell r="B1358" t="str">
            <v>Working Capital Deposit-UAMPS</v>
          </cell>
          <cell r="C1358">
            <v>-1029000</v>
          </cell>
        </row>
        <row r="1359">
          <cell r="A1359">
            <v>289921</v>
          </cell>
          <cell r="B1359" t="str">
            <v>Working Capital Deposit-DG&amp;T</v>
          </cell>
          <cell r="C1359">
            <v>-1772000</v>
          </cell>
        </row>
        <row r="1360">
          <cell r="A1360">
            <v>289922</v>
          </cell>
          <cell r="B1360" t="str">
            <v>Working Capital Deposit-Provo-Plant M&amp;S</v>
          </cell>
          <cell r="C1360">
            <v>-273000</v>
          </cell>
        </row>
        <row r="1361">
          <cell r="A1361">
            <v>289929</v>
          </cell>
          <cell r="B1361" t="str">
            <v>Service Deposits - Reclass to Current</v>
          </cell>
          <cell r="C1361">
            <v>7741490</v>
          </cell>
        </row>
        <row r="1362">
          <cell r="A1362">
            <v>289999</v>
          </cell>
          <cell r="B1362" t="str">
            <v>Other Deferred Credits</v>
          </cell>
          <cell r="C1362">
            <v>-5240801.3499999996</v>
          </cell>
        </row>
        <row r="1363">
          <cell r="A1363">
            <v>290000</v>
          </cell>
          <cell r="B1363" t="str">
            <v>Minority Interest</v>
          </cell>
          <cell r="C1363">
            <v>0</v>
          </cell>
        </row>
        <row r="1364">
          <cell r="A1364">
            <v>291001</v>
          </cell>
          <cell r="B1364" t="str">
            <v>Preferred Capital Stock - 5%</v>
          </cell>
          <cell r="C1364">
            <v>-12624300</v>
          </cell>
        </row>
        <row r="1365">
          <cell r="A1365">
            <v>291002</v>
          </cell>
          <cell r="B1365" t="str">
            <v>Serial Preferred Capital Stock - 4.52%</v>
          </cell>
          <cell r="C1365">
            <v>-206500</v>
          </cell>
        </row>
        <row r="1366">
          <cell r="A1366">
            <v>291003</v>
          </cell>
          <cell r="B1366" t="str">
            <v>Serial Preferred Capital Stock - 7%</v>
          </cell>
          <cell r="C1366">
            <v>-1804600</v>
          </cell>
        </row>
        <row r="1367">
          <cell r="A1367">
            <v>291004</v>
          </cell>
          <cell r="B1367" t="str">
            <v>Serial Preferred Capital Stock - 6%</v>
          </cell>
          <cell r="C1367">
            <v>-593000</v>
          </cell>
        </row>
        <row r="1368">
          <cell r="A1368">
            <v>291005</v>
          </cell>
          <cell r="B1368" t="str">
            <v>Serial Preferred Capital Stock - 5.40%</v>
          </cell>
          <cell r="C1368">
            <v>-6595900</v>
          </cell>
        </row>
        <row r="1369">
          <cell r="A1369">
            <v>291006</v>
          </cell>
          <cell r="B1369" t="str">
            <v>Serial Preferred Capital Stock - 5%</v>
          </cell>
          <cell r="C1369">
            <v>-4190800</v>
          </cell>
        </row>
        <row r="1370">
          <cell r="A1370">
            <v>291007</v>
          </cell>
          <cell r="B1370" t="str">
            <v>Serial Preferred Capital Stock - 4.72%</v>
          </cell>
          <cell r="C1370">
            <v>-6989000</v>
          </cell>
        </row>
        <row r="1371">
          <cell r="A1371">
            <v>291008</v>
          </cell>
          <cell r="B1371" t="str">
            <v>Serial Preferred Capital Stock - 4.56%</v>
          </cell>
          <cell r="C1371">
            <v>-8459200</v>
          </cell>
        </row>
        <row r="1372">
          <cell r="A1372">
            <v>291502</v>
          </cell>
          <cell r="B1372" t="str">
            <v>No Par Serial Preferred Stock - $7.48</v>
          </cell>
          <cell r="C1372">
            <v>-56250000</v>
          </cell>
        </row>
        <row r="1373">
          <cell r="A1373">
            <v>293000</v>
          </cell>
          <cell r="B1373" t="str">
            <v>Common Shares Issued</v>
          </cell>
          <cell r="C1373">
            <v>-312179412.44999999</v>
          </cell>
        </row>
        <row r="1374">
          <cell r="A1374">
            <v>293001</v>
          </cell>
          <cell r="B1374" t="str">
            <v>Common Stock Issued In Excess Of Par</v>
          </cell>
          <cell r="C1374">
            <v>-2621047585.2399998</v>
          </cell>
        </row>
        <row r="1375">
          <cell r="A1375">
            <v>295000</v>
          </cell>
          <cell r="B1375" t="str">
            <v>Capital in Excess of Par Value</v>
          </cell>
          <cell r="C1375">
            <v>-1000000</v>
          </cell>
        </row>
        <row r="1376">
          <cell r="A1376">
            <v>296201</v>
          </cell>
          <cell r="B1376" t="str">
            <v>Common Stock</v>
          </cell>
          <cell r="C1376">
            <v>40449847.280000001</v>
          </cell>
        </row>
        <row r="1377">
          <cell r="A1377">
            <v>296202</v>
          </cell>
          <cell r="B1377" t="str">
            <v>Preferred Capital Stock - 5%</v>
          </cell>
          <cell r="C1377">
            <v>98049.35</v>
          </cell>
        </row>
        <row r="1378">
          <cell r="A1378">
            <v>296203</v>
          </cell>
          <cell r="B1378" t="str">
            <v>Serial Preferred Capital Stock - 4.52%</v>
          </cell>
          <cell r="C1378">
            <v>9676.33</v>
          </cell>
        </row>
        <row r="1379">
          <cell r="A1379">
            <v>296204</v>
          </cell>
          <cell r="B1379" t="str">
            <v>Serial Preferred Capital Stock - 4.72%</v>
          </cell>
          <cell r="C1379">
            <v>30348.61</v>
          </cell>
        </row>
        <row r="1380">
          <cell r="A1380">
            <v>296205</v>
          </cell>
          <cell r="B1380" t="str">
            <v>Serial Preferred Capital Stock - 4.56%</v>
          </cell>
          <cell r="C1380">
            <v>49071.21</v>
          </cell>
        </row>
        <row r="1381">
          <cell r="A1381">
            <v>296208</v>
          </cell>
          <cell r="B1381" t="str">
            <v>No Par Serial Preferred Stock - $7.48</v>
          </cell>
          <cell r="C1381">
            <v>0</v>
          </cell>
        </row>
        <row r="1382">
          <cell r="A1382">
            <v>296209</v>
          </cell>
          <cell r="B1382" t="str">
            <v>Common Stock Split-1990</v>
          </cell>
          <cell r="C1382">
            <v>644091.1</v>
          </cell>
        </row>
        <row r="1383">
          <cell r="A1383">
            <v>296950</v>
          </cell>
          <cell r="B1383" t="str">
            <v>Approp Retained Earnings-Amort Res Fed</v>
          </cell>
          <cell r="C1383">
            <v>-3575811.16</v>
          </cell>
        </row>
        <row r="1384">
          <cell r="A1384">
            <v>297000</v>
          </cell>
          <cell r="B1384" t="str">
            <v>Unappropriated Retained Earnings</v>
          </cell>
          <cell r="C1384">
            <v>-972251846.74000001</v>
          </cell>
        </row>
        <row r="1385">
          <cell r="A1385">
            <v>297020</v>
          </cell>
          <cell r="B1385" t="str">
            <v>Retained Earnings - PMI</v>
          </cell>
          <cell r="C1385">
            <v>0</v>
          </cell>
        </row>
        <row r="1386">
          <cell r="A1386">
            <v>297100</v>
          </cell>
          <cell r="B1386" t="str">
            <v>Unapprop Undist Sub  Earnings</v>
          </cell>
          <cell r="C1386">
            <v>-1238867148.3</v>
          </cell>
        </row>
        <row r="1387">
          <cell r="A1387">
            <v>297900</v>
          </cell>
          <cell r="B1387" t="str">
            <v>Dividends</v>
          </cell>
          <cell r="C1387">
            <v>1903932880.71</v>
          </cell>
        </row>
        <row r="1388">
          <cell r="A1388">
            <v>298000</v>
          </cell>
          <cell r="B1388" t="str">
            <v>FAS 115 M-T-M Unrealized Gain/Loss</v>
          </cell>
          <cell r="C1388">
            <v>686069.26</v>
          </cell>
        </row>
        <row r="1389">
          <cell r="A1389">
            <v>298011</v>
          </cell>
          <cell r="B1389" t="str">
            <v>Tax on FAS 115 Securities Adjustments</v>
          </cell>
          <cell r="C1389">
            <v>-262051.95</v>
          </cell>
        </row>
        <row r="1390">
          <cell r="A1390">
            <v>299100</v>
          </cell>
          <cell r="B1390" t="str">
            <v>Pension Accum OCI</v>
          </cell>
          <cell r="C1390">
            <v>2209018</v>
          </cell>
        </row>
        <row r="1391">
          <cell r="A1391">
            <v>299101</v>
          </cell>
          <cell r="B1391" t="str">
            <v>SERP Accum OCI</v>
          </cell>
          <cell r="C1391">
            <v>793000</v>
          </cell>
        </row>
        <row r="1392">
          <cell r="A1392">
            <v>299110</v>
          </cell>
          <cell r="B1392" t="str">
            <v>Tax on Minimum Pension Liab. Adjustments</v>
          </cell>
          <cell r="C1392">
            <v>-838344</v>
          </cell>
        </row>
        <row r="1393">
          <cell r="A1393">
            <v>299111</v>
          </cell>
          <cell r="B1393" t="str">
            <v>Tax on Minimum SERP Liab. Adjustments</v>
          </cell>
          <cell r="C1393">
            <v>-300943</v>
          </cell>
        </row>
        <row r="1394">
          <cell r="A1394">
            <v>301100</v>
          </cell>
          <cell r="B1394" t="str">
            <v>Electricity Income - Residential</v>
          </cell>
          <cell r="C1394">
            <v>-876195543.40999997</v>
          </cell>
        </row>
        <row r="1395">
          <cell r="A1395">
            <v>301101</v>
          </cell>
          <cell r="B1395" t="str">
            <v>BPA Reg Bill Bal Acct - Residential</v>
          </cell>
          <cell r="C1395">
            <v>77671914.909999996</v>
          </cell>
        </row>
        <row r="1396">
          <cell r="A1396">
            <v>301109</v>
          </cell>
          <cell r="B1396" t="str">
            <v>Unbilled Revenue-Residential</v>
          </cell>
          <cell r="C1396">
            <v>-26047000</v>
          </cell>
        </row>
        <row r="1397">
          <cell r="A1397">
            <v>301200</v>
          </cell>
          <cell r="B1397" t="str">
            <v>Electricity Income - Commercial</v>
          </cell>
          <cell r="C1397">
            <v>-711519443.73000002</v>
          </cell>
        </row>
        <row r="1398">
          <cell r="A1398">
            <v>301201</v>
          </cell>
          <cell r="B1398" t="str">
            <v>BPA Reg Bill Bal Acct - Commercial</v>
          </cell>
          <cell r="C1398">
            <v>4525503.97</v>
          </cell>
        </row>
        <row r="1399">
          <cell r="A1399">
            <v>301209</v>
          </cell>
          <cell r="B1399" t="str">
            <v>Unbilled Revenue-Commercial</v>
          </cell>
          <cell r="C1399">
            <v>-4151000</v>
          </cell>
        </row>
        <row r="1400">
          <cell r="A1400">
            <v>301300</v>
          </cell>
          <cell r="B1400" t="str">
            <v>Electricity Income - Industrial</v>
          </cell>
          <cell r="C1400">
            <v>-496178894.82999998</v>
          </cell>
        </row>
        <row r="1401">
          <cell r="A1401">
            <v>301301</v>
          </cell>
          <cell r="B1401" t="str">
            <v>BPA Reg Bill Bal Acct - Industrial</v>
          </cell>
          <cell r="C1401">
            <v>337533.88</v>
          </cell>
        </row>
        <row r="1402">
          <cell r="A1402">
            <v>301302</v>
          </cell>
          <cell r="B1402" t="str">
            <v>Special Contracts-Interuptible Kwh-Enrgy</v>
          </cell>
          <cell r="C1402">
            <v>-97274784.219999999</v>
          </cell>
        </row>
        <row r="1403">
          <cell r="A1403">
            <v>301309</v>
          </cell>
          <cell r="B1403" t="str">
            <v>Unbilled Revenue-Industrial</v>
          </cell>
          <cell r="C1403">
            <v>83000</v>
          </cell>
        </row>
        <row r="1404">
          <cell r="A1404">
            <v>301403</v>
          </cell>
          <cell r="B1404" t="str">
            <v>Pre-Merger Firm Sales-PPD</v>
          </cell>
          <cell r="C1404">
            <v>-17714184.030000001</v>
          </cell>
        </row>
        <row r="1405">
          <cell r="A1405">
            <v>301404</v>
          </cell>
          <cell r="B1405" t="str">
            <v>Pre-Merger Firm Sales-UPD</v>
          </cell>
          <cell r="C1405">
            <v>-18678872.899999999</v>
          </cell>
        </row>
        <row r="1406">
          <cell r="A1406">
            <v>301405</v>
          </cell>
          <cell r="B1406" t="str">
            <v>Post-Merger Firm</v>
          </cell>
          <cell r="C1406">
            <v>-282706321.70999998</v>
          </cell>
        </row>
        <row r="1407">
          <cell r="A1407">
            <v>301406</v>
          </cell>
          <cell r="B1407" t="str">
            <v>Short-Term Firm Wholesale</v>
          </cell>
          <cell r="C1407">
            <v>-659769285.95000005</v>
          </cell>
        </row>
        <row r="1408">
          <cell r="A1408">
            <v>301408</v>
          </cell>
          <cell r="B1408" t="str">
            <v>Off-System Non Firm</v>
          </cell>
          <cell r="C1408">
            <v>-25438595.75</v>
          </cell>
        </row>
        <row r="1409">
          <cell r="A1409">
            <v>301410</v>
          </cell>
          <cell r="B1409" t="str">
            <v>Trading Sales Netted</v>
          </cell>
          <cell r="C1409">
            <v>100632443.23</v>
          </cell>
        </row>
        <row r="1410">
          <cell r="A1410">
            <v>301411</v>
          </cell>
          <cell r="B1410" t="str">
            <v>Bookout Sales Netted</v>
          </cell>
          <cell r="C1410">
            <v>0.06</v>
          </cell>
        </row>
        <row r="1411">
          <cell r="A1411">
            <v>301419</v>
          </cell>
          <cell r="B1411" t="str">
            <v>Sales for Resale Revenue Estimate</v>
          </cell>
          <cell r="C1411">
            <v>107128073</v>
          </cell>
        </row>
        <row r="1412">
          <cell r="A1412">
            <v>301421</v>
          </cell>
          <cell r="B1412" t="str">
            <v>Sales for Resale - SMUD</v>
          </cell>
          <cell r="C1412">
            <v>-1952080.82</v>
          </cell>
        </row>
        <row r="1413">
          <cell r="A1413">
            <v>301427</v>
          </cell>
          <cell r="B1413" t="str">
            <v>Trans Serv-Brigham City</v>
          </cell>
          <cell r="C1413">
            <v>-405611.58</v>
          </cell>
        </row>
        <row r="1414">
          <cell r="A1414">
            <v>301428</v>
          </cell>
          <cell r="B1414" t="str">
            <v>Trans Serv-Utah FERC Customers</v>
          </cell>
          <cell r="C1414">
            <v>-303782.53999999998</v>
          </cell>
        </row>
        <row r="1415">
          <cell r="A1415">
            <v>301429</v>
          </cell>
          <cell r="B1415" t="str">
            <v>Trans Serv-Wyo-Pacific Cheyenne</v>
          </cell>
          <cell r="C1415">
            <v>-4481.33</v>
          </cell>
        </row>
        <row r="1416">
          <cell r="A1416">
            <v>301441</v>
          </cell>
          <cell r="B1416" t="str">
            <v>On Sys Firm-Portland Gen Electric</v>
          </cell>
          <cell r="C1416">
            <v>-787630.65</v>
          </cell>
        </row>
        <row r="1417">
          <cell r="A1417">
            <v>301442</v>
          </cell>
          <cell r="B1417" t="str">
            <v>On Sys Firm-Brigham City</v>
          </cell>
          <cell r="C1417">
            <v>-2811502.36</v>
          </cell>
        </row>
        <row r="1418">
          <cell r="A1418">
            <v>301443</v>
          </cell>
          <cell r="B1418" t="str">
            <v>On Sys Firm-Utah FERC Customers</v>
          </cell>
          <cell r="C1418">
            <v>-2167710.09</v>
          </cell>
        </row>
        <row r="1419">
          <cell r="A1419">
            <v>301444</v>
          </cell>
          <cell r="B1419" t="str">
            <v>On Sys Firm-Wyo-Pacific Cheyenne</v>
          </cell>
          <cell r="C1419">
            <v>-22876.66</v>
          </cell>
        </row>
        <row r="1420">
          <cell r="A1420">
            <v>301450</v>
          </cell>
          <cell r="B1420" t="str">
            <v>Electricity Income - Irrigation/Farm</v>
          </cell>
          <cell r="C1420">
            <v>-71404568.890000001</v>
          </cell>
        </row>
        <row r="1421">
          <cell r="A1421">
            <v>301451</v>
          </cell>
          <cell r="B1421" t="str">
            <v>BPA Reg Bill Bal Acct - Irrigation</v>
          </cell>
          <cell r="C1421">
            <v>14748603.380000001</v>
          </cell>
        </row>
        <row r="1422">
          <cell r="A1422">
            <v>301459</v>
          </cell>
          <cell r="B1422" t="str">
            <v>Unbilled Revenue-Irrigation/Farm</v>
          </cell>
          <cell r="C1422">
            <v>-58000</v>
          </cell>
        </row>
        <row r="1423">
          <cell r="A1423">
            <v>301600</v>
          </cell>
          <cell r="B1423" t="str">
            <v>Electricity Income - Public St/Hwy Lighting</v>
          </cell>
          <cell r="C1423">
            <v>-13592529.09</v>
          </cell>
        </row>
        <row r="1424">
          <cell r="A1424">
            <v>301601</v>
          </cell>
          <cell r="B1424" t="str">
            <v>BPA Reg Bill Bal Acc - Public St/Hwy Lighting</v>
          </cell>
          <cell r="C1424">
            <v>144.69</v>
          </cell>
        </row>
        <row r="1425">
          <cell r="A1425">
            <v>301609</v>
          </cell>
          <cell r="B1425" t="str">
            <v>Unbilled Revenue-Public St/Hwy Lighting</v>
          </cell>
          <cell r="C1425">
            <v>-659546</v>
          </cell>
        </row>
        <row r="1426">
          <cell r="A1426">
            <v>301700</v>
          </cell>
          <cell r="B1426" t="str">
            <v>Electricity Income - Other Sales to Public Authori</v>
          </cell>
          <cell r="C1426">
            <v>-16133230.810000001</v>
          </cell>
        </row>
        <row r="1427">
          <cell r="A1427">
            <v>301709</v>
          </cell>
          <cell r="B1427" t="str">
            <v>Unbilled Revenue-Other Sales to Public Authority</v>
          </cell>
          <cell r="C1427">
            <v>176000</v>
          </cell>
        </row>
        <row r="1428">
          <cell r="A1428">
            <v>301800</v>
          </cell>
          <cell r="B1428" t="str">
            <v>Electricity Income - Intercompany/Interdepartmenta</v>
          </cell>
          <cell r="C1428">
            <v>1980.83</v>
          </cell>
        </row>
        <row r="1429">
          <cell r="A1429">
            <v>301820</v>
          </cell>
          <cell r="B1429" t="str">
            <v>Forfeited Discount Revenue-Residential</v>
          </cell>
          <cell r="C1429">
            <v>-3148092.84</v>
          </cell>
        </row>
        <row r="1430">
          <cell r="A1430">
            <v>301821</v>
          </cell>
          <cell r="B1430" t="str">
            <v>Forfeited Discount Revenue-Commercial</v>
          </cell>
          <cell r="C1430">
            <v>-1137062.26</v>
          </cell>
        </row>
        <row r="1431">
          <cell r="A1431">
            <v>301822</v>
          </cell>
          <cell r="B1431" t="str">
            <v>Forfeited Discount Revenue-Industrial</v>
          </cell>
          <cell r="C1431">
            <v>-785456.05</v>
          </cell>
        </row>
        <row r="1432">
          <cell r="A1432">
            <v>301823</v>
          </cell>
          <cell r="B1432" t="str">
            <v>Forfeited Discount Revenue-All Other</v>
          </cell>
          <cell r="C1432">
            <v>-155351.57</v>
          </cell>
        </row>
        <row r="1433">
          <cell r="A1433">
            <v>301825</v>
          </cell>
          <cell r="B1433" t="str">
            <v>Misc Serv Rev-Acct Service Charge</v>
          </cell>
          <cell r="C1433">
            <v>-2426992.9700000002</v>
          </cell>
        </row>
        <row r="1434">
          <cell r="A1434">
            <v>301826</v>
          </cell>
          <cell r="B1434" t="str">
            <v>Tampering/Unauthorized Reconnection Chgs</v>
          </cell>
          <cell r="C1434">
            <v>-71500.2</v>
          </cell>
        </row>
        <row r="1435">
          <cell r="A1435">
            <v>301828</v>
          </cell>
          <cell r="B1435" t="str">
            <v>Other</v>
          </cell>
          <cell r="C1435">
            <v>-2462559.27</v>
          </cell>
        </row>
        <row r="1436">
          <cell r="A1436">
            <v>301830</v>
          </cell>
          <cell r="B1436" t="str">
            <v>Weatherization Loans 8%</v>
          </cell>
          <cell r="C1436">
            <v>-133.13999999999999</v>
          </cell>
        </row>
        <row r="1437">
          <cell r="A1437">
            <v>301834</v>
          </cell>
          <cell r="B1437" t="str">
            <v>Weatherization Loans - Idaho Loans %</v>
          </cell>
          <cell r="C1437">
            <v>-2667.22</v>
          </cell>
        </row>
        <row r="1438">
          <cell r="A1438">
            <v>301836</v>
          </cell>
          <cell r="B1438" t="str">
            <v>Energy Finanswer (New Commercial)</v>
          </cell>
          <cell r="C1438">
            <v>-274028.93</v>
          </cell>
        </row>
        <row r="1439">
          <cell r="A1439">
            <v>301837</v>
          </cell>
          <cell r="B1439" t="str">
            <v>Pacific Environments(Existing Commercil)</v>
          </cell>
          <cell r="C1439">
            <v>-30.65</v>
          </cell>
        </row>
        <row r="1440">
          <cell r="A1440">
            <v>301838</v>
          </cell>
          <cell r="B1440" t="str">
            <v>Industrial Finanswer</v>
          </cell>
          <cell r="C1440">
            <v>-48782.51</v>
          </cell>
        </row>
        <row r="1441">
          <cell r="A1441">
            <v>301839</v>
          </cell>
          <cell r="B1441" t="str">
            <v>Home Comfort (Existing Residential)</v>
          </cell>
          <cell r="C1441">
            <v>-19892.18</v>
          </cell>
        </row>
        <row r="1442">
          <cell r="A1442">
            <v>301842</v>
          </cell>
          <cell r="B1442" t="str">
            <v>Energy Finanswer 12,000</v>
          </cell>
          <cell r="C1442">
            <v>-4481.22</v>
          </cell>
        </row>
        <row r="1443">
          <cell r="A1443">
            <v>301845</v>
          </cell>
          <cell r="B1443" t="str">
            <v>Irrigation Finanswer</v>
          </cell>
          <cell r="C1443">
            <v>-7287.53</v>
          </cell>
        </row>
        <row r="1444">
          <cell r="A1444">
            <v>301846</v>
          </cell>
          <cell r="B1444" t="str">
            <v>Retrofit Energy Finanswer</v>
          </cell>
          <cell r="C1444">
            <v>-4982.3500000000004</v>
          </cell>
        </row>
        <row r="1445">
          <cell r="A1445">
            <v>301851</v>
          </cell>
          <cell r="B1445" t="str">
            <v>Hassle Free Water Heater (Oregon Only)</v>
          </cell>
          <cell r="C1445">
            <v>-366875.87</v>
          </cell>
        </row>
        <row r="1446">
          <cell r="A1446">
            <v>301860</v>
          </cell>
          <cell r="B1446" t="str">
            <v>Rent Revenue</v>
          </cell>
          <cell r="C1446">
            <v>-1772112.61</v>
          </cell>
        </row>
        <row r="1447">
          <cell r="A1447">
            <v>301862</v>
          </cell>
          <cell r="B1447" t="str">
            <v>Rents - Non Common</v>
          </cell>
          <cell r="C1447">
            <v>-101798.22</v>
          </cell>
        </row>
        <row r="1448">
          <cell r="A1448">
            <v>301863</v>
          </cell>
          <cell r="B1448" t="str">
            <v>MCI Fiber Optic Ground Wire Revenues</v>
          </cell>
          <cell r="C1448">
            <v>-3076031.75</v>
          </cell>
        </row>
        <row r="1449">
          <cell r="A1449">
            <v>301864</v>
          </cell>
          <cell r="B1449" t="str">
            <v>Revenue - Joint use of Poles</v>
          </cell>
          <cell r="C1449">
            <v>-4652286.68</v>
          </cell>
        </row>
        <row r="1450">
          <cell r="A1450">
            <v>301866</v>
          </cell>
          <cell r="B1450" t="str">
            <v>Joint Use Sanctions &amp; Fines Revenue</v>
          </cell>
          <cell r="C1450">
            <v>-9493137.9800000004</v>
          </cell>
        </row>
        <row r="1451">
          <cell r="A1451">
            <v>301867</v>
          </cell>
          <cell r="B1451" t="str">
            <v>Joint Use Program Reimbursement Revenue</v>
          </cell>
          <cell r="C1451">
            <v>-4060717.36</v>
          </cell>
        </row>
        <row r="1452">
          <cell r="A1452">
            <v>301869</v>
          </cell>
          <cell r="B1452" t="str">
            <v>Uncollectible Revenue Joint Use</v>
          </cell>
          <cell r="C1452">
            <v>10216320.07</v>
          </cell>
        </row>
        <row r="1453">
          <cell r="A1453">
            <v>301870</v>
          </cell>
          <cell r="B1453" t="str">
            <v>Rent Revenue - Steam</v>
          </cell>
          <cell r="C1453">
            <v>-131408.1</v>
          </cell>
        </row>
        <row r="1454">
          <cell r="A1454">
            <v>301871</v>
          </cell>
          <cell r="B1454" t="str">
            <v>Rent Revenue - Hydro</v>
          </cell>
          <cell r="C1454">
            <v>-720375.05</v>
          </cell>
        </row>
        <row r="1455">
          <cell r="A1455">
            <v>301872</v>
          </cell>
          <cell r="B1455" t="str">
            <v>Rent Revenue - Transmission</v>
          </cell>
          <cell r="C1455">
            <v>-585181.69999999995</v>
          </cell>
        </row>
        <row r="1456">
          <cell r="A1456">
            <v>301873</v>
          </cell>
          <cell r="B1456" t="str">
            <v>Rent Revenue - Distribution</v>
          </cell>
          <cell r="C1456">
            <v>-121008.06</v>
          </cell>
        </row>
        <row r="1457">
          <cell r="A1457">
            <v>301874</v>
          </cell>
          <cell r="B1457" t="str">
            <v>Rent Revenue - General</v>
          </cell>
          <cell r="C1457">
            <v>-553150.57999999996</v>
          </cell>
        </row>
        <row r="1458">
          <cell r="A1458">
            <v>301875</v>
          </cell>
          <cell r="B1458" t="str">
            <v>Rent Revenue - Corporate</v>
          </cell>
          <cell r="C1458">
            <v>-1405.53</v>
          </cell>
        </row>
        <row r="1459">
          <cell r="A1459">
            <v>301876</v>
          </cell>
          <cell r="B1459" t="str">
            <v>Rent Revenue - Non-Utility - Electric</v>
          </cell>
          <cell r="C1459">
            <v>-55720.4</v>
          </cell>
        </row>
        <row r="1460">
          <cell r="A1460">
            <v>301878</v>
          </cell>
          <cell r="B1460" t="str">
            <v>Joint Use Back Rent</v>
          </cell>
          <cell r="C1460">
            <v>-1617264.96</v>
          </cell>
        </row>
        <row r="1461">
          <cell r="A1461">
            <v>301900</v>
          </cell>
          <cell r="B1461" t="str">
            <v>Electricity Income - Other</v>
          </cell>
          <cell r="C1461">
            <v>-386013.67</v>
          </cell>
        </row>
        <row r="1462">
          <cell r="A1462">
            <v>301901</v>
          </cell>
          <cell r="B1462" t="str">
            <v>Wash-Colstrip 3</v>
          </cell>
          <cell r="C1462">
            <v>47839</v>
          </cell>
        </row>
        <row r="1463">
          <cell r="A1463">
            <v>301911</v>
          </cell>
          <cell r="B1463" t="str">
            <v>Income From Fish, Wildlife, &amp; Recreation</v>
          </cell>
          <cell r="C1463">
            <v>-34515.279999999999</v>
          </cell>
        </row>
        <row r="1464">
          <cell r="A1464">
            <v>301912</v>
          </cell>
          <cell r="B1464" t="str">
            <v>Post-Merger Firm Wheeling Revenue</v>
          </cell>
          <cell r="C1464">
            <v>-12412151.76</v>
          </cell>
        </row>
        <row r="1465">
          <cell r="A1465">
            <v>301914</v>
          </cell>
          <cell r="B1465" t="str">
            <v>Rec Wheeling Revenue - UPD</v>
          </cell>
          <cell r="C1465">
            <v>-622742</v>
          </cell>
        </row>
        <row r="1466">
          <cell r="A1466">
            <v>301915</v>
          </cell>
          <cell r="B1466" t="str">
            <v>Other Electric Rev (Excluding Wheeling)</v>
          </cell>
          <cell r="C1466">
            <v>-41369340</v>
          </cell>
        </row>
        <row r="1467">
          <cell r="A1467">
            <v>301916</v>
          </cell>
          <cell r="B1467" t="str">
            <v>Pre-Merger Firm Wheeling Revenue - PPD</v>
          </cell>
          <cell r="C1467">
            <v>-4445862.49</v>
          </cell>
        </row>
        <row r="1468">
          <cell r="A1468">
            <v>301917</v>
          </cell>
          <cell r="B1468" t="str">
            <v>Pre-Merger Firm Wheeling Revenue - UPD</v>
          </cell>
          <cell r="C1468">
            <v>-9619760.2699999996</v>
          </cell>
        </row>
        <row r="1469">
          <cell r="A1469">
            <v>301919</v>
          </cell>
          <cell r="B1469" t="str">
            <v>Other Electric Rev-Dsr Carrying Charges</v>
          </cell>
          <cell r="C1469">
            <v>6154914.8499999996</v>
          </cell>
        </row>
        <row r="1470">
          <cell r="A1470">
            <v>301920</v>
          </cell>
          <cell r="B1470" t="str">
            <v>Other Electric Revenue-Dsr Def Amort</v>
          </cell>
          <cell r="C1470">
            <v>7613381.1200000001</v>
          </cell>
        </row>
        <row r="1471">
          <cell r="A1471">
            <v>301921</v>
          </cell>
          <cell r="B1471" t="str">
            <v>Dsr Net Lost Revenue</v>
          </cell>
          <cell r="C1471">
            <v>-500673.24</v>
          </cell>
        </row>
        <row r="1472">
          <cell r="A1472">
            <v>301922</v>
          </cell>
          <cell r="B1472" t="str">
            <v>Non-Firm Wheeling Revenue</v>
          </cell>
          <cell r="C1472">
            <v>-10211008.060000001</v>
          </cell>
        </row>
        <row r="1473">
          <cell r="A1473">
            <v>301923</v>
          </cell>
          <cell r="B1473" t="str">
            <v>Dsr Incentive Mechanisms</v>
          </cell>
          <cell r="C1473">
            <v>-151037.01999999999</v>
          </cell>
        </row>
        <row r="1474">
          <cell r="A1474">
            <v>301926</v>
          </cell>
          <cell r="B1474" t="str">
            <v>Short-Term Firm Wheeling</v>
          </cell>
          <cell r="C1474">
            <v>-1565796.07</v>
          </cell>
        </row>
        <row r="1475">
          <cell r="A1475">
            <v>301927</v>
          </cell>
          <cell r="B1475" t="str">
            <v>Decoupling deferred Revenue</v>
          </cell>
          <cell r="C1475">
            <v>0</v>
          </cell>
        </row>
        <row r="1476">
          <cell r="A1476">
            <v>301928</v>
          </cell>
          <cell r="B1476" t="str">
            <v>Line Loss Transmission Revenue</v>
          </cell>
          <cell r="C1476">
            <v>1102553.8899999999</v>
          </cell>
        </row>
        <row r="1477">
          <cell r="A1477">
            <v>301929</v>
          </cell>
          <cell r="B1477" t="str">
            <v>Wheeling Revenue Estimate</v>
          </cell>
          <cell r="C1477">
            <v>602571</v>
          </cell>
        </row>
        <row r="1478">
          <cell r="A1478">
            <v>301931</v>
          </cell>
          <cell r="B1478" t="str">
            <v>Other Elec Revenue-DSR Renewables</v>
          </cell>
          <cell r="C1478">
            <v>530618.4</v>
          </cell>
        </row>
        <row r="1479">
          <cell r="A1479">
            <v>301932</v>
          </cell>
          <cell r="B1479" t="str">
            <v>Other Elec Revenue-DSR Deferred Expense</v>
          </cell>
          <cell r="C1479">
            <v>86876.39</v>
          </cell>
        </row>
        <row r="1480">
          <cell r="A1480">
            <v>301933</v>
          </cell>
          <cell r="B1480" t="str">
            <v>DSM Revenue - Washington SBC Offset</v>
          </cell>
          <cell r="C1480">
            <v>3795243</v>
          </cell>
        </row>
        <row r="1481">
          <cell r="A1481">
            <v>301936</v>
          </cell>
          <cell r="B1481" t="str">
            <v>Trading Netted</v>
          </cell>
          <cell r="C1481">
            <v>-490515.58</v>
          </cell>
        </row>
        <row r="1482">
          <cell r="A1482">
            <v>301937</v>
          </cell>
          <cell r="B1482" t="str">
            <v>Bookouts Netted</v>
          </cell>
          <cell r="C1482">
            <v>0.11</v>
          </cell>
        </row>
        <row r="1483">
          <cell r="A1483">
            <v>301939</v>
          </cell>
          <cell r="B1483" t="str">
            <v>Other Electric Revenue Estimate</v>
          </cell>
          <cell r="C1483">
            <v>918910</v>
          </cell>
        </row>
        <row r="1484">
          <cell r="A1484">
            <v>301940</v>
          </cell>
          <cell r="B1484" t="str">
            <v>Flyash &amp; By-Product Sales</v>
          </cell>
          <cell r="C1484">
            <v>-677741.77</v>
          </cell>
        </row>
        <row r="1485">
          <cell r="A1485">
            <v>301945</v>
          </cell>
          <cell r="B1485" t="str">
            <v>Green Credit Sales Revenue</v>
          </cell>
          <cell r="C1485">
            <v>-108625</v>
          </cell>
        </row>
        <row r="1486">
          <cell r="A1486">
            <v>301950</v>
          </cell>
          <cell r="B1486" t="str">
            <v>Other Elec Rev-Def Net Power Costs-Carr</v>
          </cell>
          <cell r="C1486">
            <v>0</v>
          </cell>
        </row>
        <row r="1487">
          <cell r="A1487">
            <v>301976</v>
          </cell>
          <cell r="B1487" t="str">
            <v>Prv Rate Ref-Residential</v>
          </cell>
          <cell r="C1487">
            <v>-8.15</v>
          </cell>
        </row>
        <row r="1488">
          <cell r="A1488">
            <v>301977</v>
          </cell>
          <cell r="B1488" t="str">
            <v>Prv Rate Ref-Commercial</v>
          </cell>
          <cell r="C1488">
            <v>-3.14</v>
          </cell>
        </row>
        <row r="1489">
          <cell r="A1489">
            <v>301978</v>
          </cell>
          <cell r="B1489" t="str">
            <v>Prv Rate Ref-Ind (Excl Irrig)</v>
          </cell>
          <cell r="C1489">
            <v>0</v>
          </cell>
        </row>
        <row r="1490">
          <cell r="A1490">
            <v>301979</v>
          </cell>
          <cell r="B1490" t="str">
            <v>Prov For Rate Refunds-Industrial Irrig</v>
          </cell>
          <cell r="C1490">
            <v>0</v>
          </cell>
        </row>
        <row r="1491">
          <cell r="A1491">
            <v>301990</v>
          </cell>
          <cell r="B1491" t="str">
            <v>DSM Revenue - California SBC Offset</v>
          </cell>
          <cell r="C1491">
            <v>174526.07</v>
          </cell>
        </row>
        <row r="1492">
          <cell r="A1492">
            <v>359000</v>
          </cell>
          <cell r="B1492" t="str">
            <v>Material Sales</v>
          </cell>
          <cell r="C1492">
            <v>0</v>
          </cell>
        </row>
        <row r="1493">
          <cell r="A1493">
            <v>360000</v>
          </cell>
          <cell r="B1493" t="str">
            <v>Equipment Sales</v>
          </cell>
          <cell r="C1493">
            <v>-1250</v>
          </cell>
        </row>
        <row r="1494">
          <cell r="A1494">
            <v>361000</v>
          </cell>
          <cell r="B1494" t="str">
            <v>Steam Sales</v>
          </cell>
          <cell r="C1494">
            <v>-1608199.78</v>
          </cell>
        </row>
        <row r="1495">
          <cell r="A1495">
            <v>363000</v>
          </cell>
          <cell r="B1495" t="str">
            <v>Scrap Sales</v>
          </cell>
          <cell r="C1495">
            <v>-7797.44</v>
          </cell>
        </row>
        <row r="1496">
          <cell r="A1496">
            <v>364000</v>
          </cell>
          <cell r="B1496" t="str">
            <v>PERCO Service Revenue</v>
          </cell>
          <cell r="C1496">
            <v>-1187000.5</v>
          </cell>
        </row>
        <row r="1497">
          <cell r="A1497">
            <v>366000</v>
          </cell>
          <cell r="B1497" t="str">
            <v>Cash Discounts</v>
          </cell>
          <cell r="C1497">
            <v>-245591.51</v>
          </cell>
        </row>
        <row r="1498">
          <cell r="A1498">
            <v>367100</v>
          </cell>
          <cell r="B1498" t="str">
            <v>Revenue - Serv Provided to Others</v>
          </cell>
          <cell r="C1498">
            <v>-3430.93</v>
          </cell>
        </row>
        <row r="1499">
          <cell r="A1499">
            <v>367400</v>
          </cell>
          <cell r="B1499" t="str">
            <v>Revenue - Retail Products &amp; Services</v>
          </cell>
          <cell r="C1499">
            <v>-4084868.12</v>
          </cell>
        </row>
        <row r="1500">
          <cell r="A1500">
            <v>367401</v>
          </cell>
          <cell r="B1500" t="str">
            <v>Revenue - Hassel Free Program</v>
          </cell>
          <cell r="C1500">
            <v>-138132.87</v>
          </cell>
        </row>
        <row r="1501">
          <cell r="A1501">
            <v>367402</v>
          </cell>
          <cell r="B1501" t="str">
            <v>Revenue - Blue Sky Non-Residential</v>
          </cell>
          <cell r="C1501">
            <v>-144.5</v>
          </cell>
        </row>
        <row r="1502">
          <cell r="A1502">
            <v>367407</v>
          </cell>
          <cell r="B1502" t="str">
            <v>Revenue - Engineering Services</v>
          </cell>
          <cell r="C1502">
            <v>0</v>
          </cell>
        </row>
        <row r="1503">
          <cell r="A1503">
            <v>374500</v>
          </cell>
          <cell r="B1503" t="str">
            <v>Timber Sales Revenue</v>
          </cell>
          <cell r="C1503">
            <v>-972904.65</v>
          </cell>
        </row>
        <row r="1504">
          <cell r="A1504">
            <v>374600</v>
          </cell>
          <cell r="B1504" t="str">
            <v>Other Misc Sales &amp; Services Revenue</v>
          </cell>
          <cell r="C1504">
            <v>-129863.62</v>
          </cell>
        </row>
        <row r="1505">
          <cell r="A1505">
            <v>375270</v>
          </cell>
          <cell r="B1505" t="str">
            <v>Equity Earnings - Pac Capital I</v>
          </cell>
          <cell r="C1505">
            <v>-229186.84</v>
          </cell>
        </row>
        <row r="1506">
          <cell r="A1506">
            <v>375280</v>
          </cell>
          <cell r="B1506" t="str">
            <v>Equity Earnings - Pac Capital II</v>
          </cell>
          <cell r="C1506">
            <v>-133086.79999999999</v>
          </cell>
        </row>
        <row r="1507">
          <cell r="A1507">
            <v>375290</v>
          </cell>
          <cell r="B1507" t="str">
            <v>Equity Earnings - PERCO</v>
          </cell>
          <cell r="C1507">
            <v>-366640.52</v>
          </cell>
        </row>
        <row r="1508">
          <cell r="A1508">
            <v>375293</v>
          </cell>
          <cell r="B1508" t="str">
            <v>Equity Earnings - PCorp Future Generations, Inc.</v>
          </cell>
          <cell r="C1508">
            <v>375.41</v>
          </cell>
        </row>
        <row r="1509">
          <cell r="A1509">
            <v>375294</v>
          </cell>
          <cell r="B1509" t="str">
            <v>Equity Earnings - Canopy Botanicals, Inc.</v>
          </cell>
          <cell r="C1509">
            <v>222.11</v>
          </cell>
        </row>
        <row r="1510">
          <cell r="A1510">
            <v>380500</v>
          </cell>
          <cell r="B1510" t="str">
            <v>Nonoperating Rental Income</v>
          </cell>
          <cell r="C1510">
            <v>4387</v>
          </cell>
        </row>
        <row r="1511">
          <cell r="A1511">
            <v>380550</v>
          </cell>
          <cell r="B1511" t="str">
            <v>Misc Nonoperating Income</v>
          </cell>
          <cell r="C1511">
            <v>149469.07999999999</v>
          </cell>
        </row>
        <row r="1512">
          <cell r="A1512">
            <v>381000</v>
          </cell>
          <cell r="B1512" t="str">
            <v>Sale of Materials - External</v>
          </cell>
          <cell r="C1512">
            <v>0</v>
          </cell>
        </row>
        <row r="1513">
          <cell r="A1513">
            <v>382000</v>
          </cell>
          <cell r="B1513" t="str">
            <v>Interest During Construction (AFUDC equity)</v>
          </cell>
          <cell r="C1513">
            <v>-11704798.83</v>
          </cell>
        </row>
        <row r="1514">
          <cell r="A1514">
            <v>382400</v>
          </cell>
          <cell r="B1514" t="str">
            <v>Lease Income</v>
          </cell>
          <cell r="C1514">
            <v>-12616.05</v>
          </cell>
        </row>
        <row r="1515">
          <cell r="A1515">
            <v>385400</v>
          </cell>
          <cell r="B1515" t="str">
            <v>Interest Income</v>
          </cell>
          <cell r="C1515">
            <v>-1970370.4</v>
          </cell>
        </row>
        <row r="1516">
          <cell r="A1516">
            <v>385420</v>
          </cell>
          <cell r="B1516" t="str">
            <v>Interest Income on Regulatory Assets</v>
          </cell>
          <cell r="C1516">
            <v>-6722190.9699999997</v>
          </cell>
        </row>
        <row r="1517">
          <cell r="A1517">
            <v>385421</v>
          </cell>
          <cell r="B1517" t="str">
            <v>Interest Income - DSM Carrying Charge</v>
          </cell>
          <cell r="C1517">
            <v>-2394851.5699999998</v>
          </cell>
        </row>
        <row r="1518">
          <cell r="A1518">
            <v>385600</v>
          </cell>
          <cell r="B1518" t="str">
            <v>Dividends</v>
          </cell>
          <cell r="C1518">
            <v>-715.29</v>
          </cell>
        </row>
        <row r="1519">
          <cell r="A1519">
            <v>385800</v>
          </cell>
          <cell r="B1519" t="str">
            <v>Investment Income</v>
          </cell>
          <cell r="C1519">
            <v>-903163.64</v>
          </cell>
        </row>
        <row r="1520">
          <cell r="A1520">
            <v>386200</v>
          </cell>
          <cell r="B1520" t="str">
            <v>Intercompany Interest Income</v>
          </cell>
          <cell r="C1520">
            <v>-12078061.82</v>
          </cell>
        </row>
        <row r="1521">
          <cell r="A1521">
            <v>387200</v>
          </cell>
          <cell r="B1521" t="str">
            <v>Sundry Income-Other</v>
          </cell>
          <cell r="C1521">
            <v>-25</v>
          </cell>
        </row>
        <row r="1522">
          <cell r="A1522">
            <v>498110</v>
          </cell>
          <cell r="B1522" t="str">
            <v>G-W Energy Txfr Revenue</v>
          </cell>
          <cell r="C1522">
            <v>-960688807.92999995</v>
          </cell>
        </row>
        <row r="1523">
          <cell r="A1523">
            <v>498111</v>
          </cell>
          <cell r="B1523" t="str">
            <v>W-T Line Loss Commodity Revenues</v>
          </cell>
          <cell r="C1523">
            <v>0</v>
          </cell>
        </row>
        <row r="1524">
          <cell r="A1524">
            <v>498120</v>
          </cell>
          <cell r="B1524" t="str">
            <v>C&amp;T-D Retail Revenue Transfer</v>
          </cell>
          <cell r="C1524">
            <v>0</v>
          </cell>
        </row>
        <row r="1525">
          <cell r="A1525">
            <v>498160</v>
          </cell>
          <cell r="B1525" t="str">
            <v>G-CT Gas Resource Adjustment Revenue</v>
          </cell>
          <cell r="C1525">
            <v>0</v>
          </cell>
        </row>
        <row r="1526">
          <cell r="A1526">
            <v>498210</v>
          </cell>
          <cell r="B1526" t="str">
            <v>W-D 3rd Party Wheeling Rev</v>
          </cell>
          <cell r="C1526">
            <v>0</v>
          </cell>
        </row>
        <row r="1527">
          <cell r="A1527">
            <v>498220</v>
          </cell>
          <cell r="B1527" t="str">
            <v>W-G 3rd Party Wheeling Rev</v>
          </cell>
          <cell r="C1527">
            <v>-27098151.510000002</v>
          </cell>
        </row>
        <row r="1528">
          <cell r="A1528">
            <v>498310</v>
          </cell>
          <cell r="B1528" t="str">
            <v>T-C&amp;T Internal Transmission Revenue</v>
          </cell>
          <cell r="C1528">
            <v>-128266723.7</v>
          </cell>
        </row>
        <row r="1529">
          <cell r="A1529">
            <v>498330</v>
          </cell>
          <cell r="B1529" t="str">
            <v>T-W Internal Firm Transmission Revenue</v>
          </cell>
          <cell r="C1529">
            <v>-67201677.200000003</v>
          </cell>
        </row>
        <row r="1530">
          <cell r="A1530">
            <v>498340</v>
          </cell>
          <cell r="B1530" t="str">
            <v>T-W Internal Non-Firm Transmission Revenue</v>
          </cell>
          <cell r="C1530">
            <v>-1083911.96</v>
          </cell>
        </row>
        <row r="1531">
          <cell r="A1531">
            <v>498350</v>
          </cell>
          <cell r="B1531" t="str">
            <v>T-G Internal Firm Transmission Revenue</v>
          </cell>
          <cell r="C1531">
            <v>-471937.1</v>
          </cell>
        </row>
        <row r="1532">
          <cell r="A1532">
            <v>498410</v>
          </cell>
          <cell r="B1532" t="str">
            <v>T-C&amp;T Internal Ancill Serv Rev</v>
          </cell>
          <cell r="C1532">
            <v>-31113183.420000002</v>
          </cell>
        </row>
        <row r="1533">
          <cell r="A1533">
            <v>498420</v>
          </cell>
          <cell r="B1533" t="str">
            <v>T-W Internal Ancill Serv Rev</v>
          </cell>
          <cell r="C1533">
            <v>-5760863.6799999997</v>
          </cell>
        </row>
        <row r="1534">
          <cell r="A1534">
            <v>498425</v>
          </cell>
          <cell r="B1534" t="str">
            <v>CT-T 3rd Party Internal Ancill Serv Revenue</v>
          </cell>
          <cell r="C1534">
            <v>-476829.92</v>
          </cell>
        </row>
        <row r="1535">
          <cell r="A1535">
            <v>498430</v>
          </cell>
          <cell r="B1535" t="str">
            <v>CT-T Internal Reserves Revenue</v>
          </cell>
          <cell r="C1535">
            <v>-27286794.84</v>
          </cell>
        </row>
        <row r="1536">
          <cell r="A1536">
            <v>498440</v>
          </cell>
          <cell r="B1536" t="str">
            <v>W-G 3rd Pty Ancill Serv Rev</v>
          </cell>
          <cell r="C1536">
            <v>0</v>
          </cell>
        </row>
        <row r="1537">
          <cell r="A1537">
            <v>498802</v>
          </cell>
          <cell r="B1537" t="str">
            <v>T-PPM Non-firm Wheeling</v>
          </cell>
          <cell r="C1537">
            <v>0</v>
          </cell>
        </row>
        <row r="1538">
          <cell r="A1538">
            <v>498803</v>
          </cell>
          <cell r="B1538" t="str">
            <v>T-PPM Long-term Wheeling</v>
          </cell>
          <cell r="C1538">
            <v>-3297384.9</v>
          </cell>
        </row>
        <row r="1539">
          <cell r="A1539">
            <v>498804</v>
          </cell>
          <cell r="B1539" t="str">
            <v>T-PPM Line loss transm Revenue</v>
          </cell>
          <cell r="C1539">
            <v>0</v>
          </cell>
        </row>
        <row r="1540">
          <cell r="A1540">
            <v>498805</v>
          </cell>
          <cell r="B1540" t="str">
            <v>T-PPM Imbalance Settlements</v>
          </cell>
          <cell r="C1540">
            <v>94364.73</v>
          </cell>
        </row>
        <row r="1541">
          <cell r="A1541">
            <v>499110</v>
          </cell>
          <cell r="B1541" t="str">
            <v>W-G Energy Txfr Expense</v>
          </cell>
          <cell r="C1541">
            <v>960688807.92999995</v>
          </cell>
        </row>
        <row r="1542">
          <cell r="A1542">
            <v>499111</v>
          </cell>
          <cell r="B1542" t="str">
            <v>T-W Line Loss Commodity Costs</v>
          </cell>
          <cell r="C1542">
            <v>0</v>
          </cell>
        </row>
        <row r="1543">
          <cell r="A1543">
            <v>499120</v>
          </cell>
          <cell r="B1543" t="str">
            <v>D-W Load Txfr Expense</v>
          </cell>
          <cell r="C1543">
            <v>0</v>
          </cell>
        </row>
        <row r="1544">
          <cell r="A1544">
            <v>499160</v>
          </cell>
          <cell r="B1544" t="str">
            <v>CT-G Gas Resource Adjustment Expense</v>
          </cell>
          <cell r="C1544">
            <v>0</v>
          </cell>
        </row>
        <row r="1545">
          <cell r="A1545">
            <v>499210</v>
          </cell>
          <cell r="B1545" t="str">
            <v>D-W 3rd Party Wheeling Expense</v>
          </cell>
          <cell r="C1545">
            <v>0</v>
          </cell>
        </row>
        <row r="1546">
          <cell r="A1546">
            <v>499220</v>
          </cell>
          <cell r="B1546" t="str">
            <v>G-W 3rd Party Wheeling Exp</v>
          </cell>
          <cell r="C1546">
            <v>27098151.510000002</v>
          </cell>
        </row>
        <row r="1547">
          <cell r="A1547">
            <v>499310</v>
          </cell>
          <cell r="B1547" t="str">
            <v>C&amp;T-T Internal Transmission Expense</v>
          </cell>
          <cell r="C1547">
            <v>128266723.7</v>
          </cell>
        </row>
        <row r="1548">
          <cell r="A1548">
            <v>499330</v>
          </cell>
          <cell r="B1548" t="str">
            <v>W-T Internal Firm Transmission Expense</v>
          </cell>
          <cell r="C1548">
            <v>67201677.200000003</v>
          </cell>
        </row>
        <row r="1549">
          <cell r="A1549">
            <v>499340</v>
          </cell>
          <cell r="B1549" t="str">
            <v>W-T Internal Non-Firm Transmission Expense</v>
          </cell>
          <cell r="C1549">
            <v>1083911.96</v>
          </cell>
        </row>
        <row r="1550">
          <cell r="A1550">
            <v>499350</v>
          </cell>
          <cell r="B1550" t="str">
            <v>G-T Internal Firm Transmission Revenue</v>
          </cell>
          <cell r="C1550">
            <v>471937.1</v>
          </cell>
        </row>
        <row r="1551">
          <cell r="A1551">
            <v>499410</v>
          </cell>
          <cell r="B1551" t="str">
            <v>C&amp;T-T Internal Ancill Serv Exp</v>
          </cell>
          <cell r="C1551">
            <v>31113183.420000002</v>
          </cell>
        </row>
        <row r="1552">
          <cell r="A1552">
            <v>499420</v>
          </cell>
          <cell r="B1552" t="str">
            <v>W-T Internal Ancill Serv Exp</v>
          </cell>
          <cell r="C1552">
            <v>5760863.6799999997</v>
          </cell>
        </row>
        <row r="1553">
          <cell r="A1553">
            <v>499425</v>
          </cell>
          <cell r="B1553" t="str">
            <v>T-CT 3rd Party Internal Ancill Serv Expense</v>
          </cell>
          <cell r="C1553">
            <v>476829.92</v>
          </cell>
        </row>
        <row r="1554">
          <cell r="A1554">
            <v>499430</v>
          </cell>
          <cell r="B1554" t="str">
            <v>T-CT Internal Reserves Expense</v>
          </cell>
          <cell r="C1554">
            <v>27286794.84</v>
          </cell>
        </row>
        <row r="1555">
          <cell r="A1555">
            <v>499440</v>
          </cell>
          <cell r="B1555" t="str">
            <v>G-W 3rd Pty Ancill Serv Exp</v>
          </cell>
          <cell r="C1555">
            <v>0</v>
          </cell>
        </row>
        <row r="1556">
          <cell r="A1556">
            <v>500100</v>
          </cell>
          <cell r="B1556" t="str">
            <v>Regular/Ordinary Time</v>
          </cell>
          <cell r="C1556">
            <v>309673937.63999999</v>
          </cell>
        </row>
        <row r="1557">
          <cell r="A1557">
            <v>500110</v>
          </cell>
          <cell r="B1557" t="str">
            <v>Secondary Labor Adjustment</v>
          </cell>
          <cell r="C1557">
            <v>-2287757.6</v>
          </cell>
        </row>
        <row r="1558">
          <cell r="A1558">
            <v>500200</v>
          </cell>
          <cell r="B1558" t="str">
            <v>Overtime</v>
          </cell>
          <cell r="C1558">
            <v>44333075.969999999</v>
          </cell>
        </row>
        <row r="1559">
          <cell r="A1559">
            <v>500250</v>
          </cell>
          <cell r="B1559" t="str">
            <v>Overtime Meals</v>
          </cell>
          <cell r="C1559">
            <v>1045233.65</v>
          </cell>
        </row>
        <row r="1560">
          <cell r="A1560">
            <v>500300</v>
          </cell>
          <cell r="B1560" t="str">
            <v>Premium Pay</v>
          </cell>
          <cell r="C1560">
            <v>6380569.7999999998</v>
          </cell>
        </row>
        <row r="1561">
          <cell r="A1561">
            <v>500400</v>
          </cell>
          <cell r="B1561" t="str">
            <v>Bonus/Incentive</v>
          </cell>
          <cell r="C1561">
            <v>4159739.6</v>
          </cell>
        </row>
        <row r="1562">
          <cell r="A1562">
            <v>500410</v>
          </cell>
          <cell r="B1562" t="str">
            <v>Incentive(Performance Share)</v>
          </cell>
          <cell r="C1562">
            <v>38280152.210000001</v>
          </cell>
        </row>
        <row r="1563">
          <cell r="A1563">
            <v>500500</v>
          </cell>
          <cell r="B1563" t="str">
            <v>Leave/PT/Vacation/Sick</v>
          </cell>
          <cell r="C1563">
            <v>2304030.88</v>
          </cell>
        </row>
        <row r="1564">
          <cell r="A1564">
            <v>500510</v>
          </cell>
          <cell r="B1564" t="str">
            <v>Unused Leave Accrual</v>
          </cell>
          <cell r="C1564">
            <v>646280.25</v>
          </cell>
        </row>
        <row r="1565">
          <cell r="A1565">
            <v>500515</v>
          </cell>
          <cell r="B1565" t="str">
            <v>Unused Leave Accrual - IBEW 57</v>
          </cell>
          <cell r="C1565">
            <v>2560783.63</v>
          </cell>
        </row>
        <row r="1566">
          <cell r="A1566">
            <v>500600</v>
          </cell>
          <cell r="B1566" t="str">
            <v>Temporary/Contract Labor</v>
          </cell>
          <cell r="C1566">
            <v>220789.65</v>
          </cell>
        </row>
        <row r="1567">
          <cell r="A1567">
            <v>500700</v>
          </cell>
          <cell r="B1567" t="str">
            <v>Severance/Redundancy</v>
          </cell>
          <cell r="C1567">
            <v>-67759.94</v>
          </cell>
        </row>
        <row r="1568">
          <cell r="A1568">
            <v>500850</v>
          </cell>
          <cell r="B1568" t="str">
            <v>Other Salary/Labor Costs</v>
          </cell>
          <cell r="C1568">
            <v>9960457.2899999991</v>
          </cell>
        </row>
        <row r="1569">
          <cell r="A1569">
            <v>500860</v>
          </cell>
          <cell r="B1569" t="str">
            <v>Supplemental Unemployment Benefit Payments</v>
          </cell>
          <cell r="C1569">
            <v>28621.94</v>
          </cell>
        </row>
        <row r="1570">
          <cell r="A1570">
            <v>501100</v>
          </cell>
          <cell r="B1570" t="str">
            <v>Pension/Superannuation</v>
          </cell>
          <cell r="C1570">
            <v>13348292.26</v>
          </cell>
        </row>
        <row r="1571">
          <cell r="A1571">
            <v>501101</v>
          </cell>
          <cell r="B1571" t="str">
            <v>Pension-Noncurrent</v>
          </cell>
          <cell r="C1571">
            <v>1872</v>
          </cell>
        </row>
        <row r="1572">
          <cell r="A1572">
            <v>501102</v>
          </cell>
          <cell r="B1572" t="str">
            <v>Pension Administration</v>
          </cell>
          <cell r="C1572">
            <v>1350769.21</v>
          </cell>
        </row>
        <row r="1573">
          <cell r="A1573">
            <v>501103</v>
          </cell>
          <cell r="B1573" t="str">
            <v>Joint Owner Pension Credit</v>
          </cell>
          <cell r="C1573">
            <v>329802.78999999998</v>
          </cell>
        </row>
        <row r="1574">
          <cell r="A1574">
            <v>501105</v>
          </cell>
          <cell r="B1574" t="str">
            <v>Pension Expense - IBEW 57</v>
          </cell>
          <cell r="C1574">
            <v>5644291</v>
          </cell>
        </row>
        <row r="1575">
          <cell r="A1575">
            <v>501106</v>
          </cell>
          <cell r="B1575" t="str">
            <v>Retirement Allowances</v>
          </cell>
          <cell r="C1575">
            <v>218708.1</v>
          </cell>
        </row>
        <row r="1576">
          <cell r="A1576">
            <v>501115</v>
          </cell>
          <cell r="B1576" t="str">
            <v>SERP Plan</v>
          </cell>
          <cell r="C1576">
            <v>2661659</v>
          </cell>
        </row>
        <row r="1577">
          <cell r="A1577">
            <v>501125</v>
          </cell>
          <cell r="B1577" t="str">
            <v>Medical</v>
          </cell>
          <cell r="C1577">
            <v>33779141.880000003</v>
          </cell>
        </row>
        <row r="1578">
          <cell r="A1578">
            <v>501150</v>
          </cell>
          <cell r="B1578" t="str">
            <v>Post Retirement</v>
          </cell>
          <cell r="C1578">
            <v>23347351.579999998</v>
          </cell>
        </row>
        <row r="1579">
          <cell r="A1579">
            <v>501151</v>
          </cell>
          <cell r="B1579" t="str">
            <v>Post Retirement Benefits (FAS 106)-Noncurr</v>
          </cell>
          <cell r="C1579">
            <v>0</v>
          </cell>
        </row>
        <row r="1580">
          <cell r="A1580">
            <v>501160</v>
          </cell>
          <cell r="B1580" t="str">
            <v>Post Employment Benefits (FAS 112)</v>
          </cell>
          <cell r="C1580">
            <v>13100671.84</v>
          </cell>
        </row>
        <row r="1581">
          <cell r="A1581">
            <v>501175</v>
          </cell>
          <cell r="B1581" t="str">
            <v>Dental</v>
          </cell>
          <cell r="C1581">
            <v>2102403.04</v>
          </cell>
        </row>
        <row r="1582">
          <cell r="A1582">
            <v>501200</v>
          </cell>
          <cell r="B1582" t="str">
            <v>Vision</v>
          </cell>
          <cell r="C1582">
            <v>198204.95</v>
          </cell>
        </row>
        <row r="1583">
          <cell r="A1583">
            <v>501225</v>
          </cell>
          <cell r="B1583" t="str">
            <v>Life</v>
          </cell>
          <cell r="C1583">
            <v>1088975.67</v>
          </cell>
        </row>
        <row r="1584">
          <cell r="A1584">
            <v>501250</v>
          </cell>
          <cell r="B1584" t="str">
            <v>Stock/401(k)/ESOP</v>
          </cell>
          <cell r="C1584">
            <v>14985665.43</v>
          </cell>
        </row>
        <row r="1585">
          <cell r="A1585">
            <v>501251</v>
          </cell>
          <cell r="B1585" t="str">
            <v>401(k) Administration</v>
          </cell>
          <cell r="C1585">
            <v>914167.21</v>
          </cell>
        </row>
        <row r="1586">
          <cell r="A1586">
            <v>501275</v>
          </cell>
          <cell r="B1586" t="str">
            <v>Accidental Death &amp; Disability</v>
          </cell>
          <cell r="C1586">
            <v>59903.86</v>
          </cell>
        </row>
        <row r="1587">
          <cell r="A1587">
            <v>501300</v>
          </cell>
          <cell r="B1587" t="str">
            <v>Long-Term Disability</v>
          </cell>
          <cell r="C1587">
            <v>1576762.16</v>
          </cell>
        </row>
        <row r="1588">
          <cell r="A1588">
            <v>501325</v>
          </cell>
          <cell r="B1588" t="str">
            <v>Physical Exams</v>
          </cell>
          <cell r="C1588">
            <v>6409.71</v>
          </cell>
        </row>
        <row r="1589">
          <cell r="A1589">
            <v>501650</v>
          </cell>
          <cell r="B1589" t="str">
            <v>Worker's Comp/WorkCover Levy</v>
          </cell>
          <cell r="C1589">
            <v>933332.8</v>
          </cell>
        </row>
        <row r="1590">
          <cell r="A1590">
            <v>501670</v>
          </cell>
          <cell r="B1590" t="str">
            <v>Black Lung Benefit</v>
          </cell>
          <cell r="C1590">
            <v>389215.87</v>
          </cell>
        </row>
        <row r="1591">
          <cell r="A1591">
            <v>502300</v>
          </cell>
          <cell r="B1591" t="str">
            <v>Education Assist</v>
          </cell>
          <cell r="C1591">
            <v>345202.65</v>
          </cell>
        </row>
        <row r="1592">
          <cell r="A1592">
            <v>502900</v>
          </cell>
          <cell r="B1592" t="str">
            <v>Other Salary Overheads/Oncosts</v>
          </cell>
          <cell r="C1592">
            <v>-333554.93</v>
          </cell>
        </row>
        <row r="1593">
          <cell r="A1593">
            <v>503100</v>
          </cell>
          <cell r="B1593" t="str">
            <v>Airfare</v>
          </cell>
          <cell r="C1593">
            <v>3778113.49</v>
          </cell>
        </row>
        <row r="1594">
          <cell r="A1594">
            <v>503105</v>
          </cell>
          <cell r="B1594" t="str">
            <v>Corporate Aircraft</v>
          </cell>
          <cell r="C1594">
            <v>6480.74</v>
          </cell>
        </row>
        <row r="1595">
          <cell r="A1595">
            <v>503106</v>
          </cell>
          <cell r="B1595" t="str">
            <v>Aircraft Charter Expense</v>
          </cell>
          <cell r="C1595">
            <v>0</v>
          </cell>
        </row>
        <row r="1596">
          <cell r="A1596">
            <v>503110</v>
          </cell>
          <cell r="B1596" t="str">
            <v>Lodging</v>
          </cell>
          <cell r="C1596">
            <v>3286645.36</v>
          </cell>
        </row>
        <row r="1597">
          <cell r="A1597">
            <v>503111</v>
          </cell>
          <cell r="B1597" t="str">
            <v>Off-Site Facility Rentals</v>
          </cell>
          <cell r="C1597">
            <v>9224.1</v>
          </cell>
        </row>
        <row r="1598">
          <cell r="A1598">
            <v>503115</v>
          </cell>
          <cell r="B1598" t="str">
            <v>On-Site Meals &amp; Refreshments</v>
          </cell>
          <cell r="C1598">
            <v>174318.66</v>
          </cell>
        </row>
        <row r="1599">
          <cell r="A1599">
            <v>503120</v>
          </cell>
          <cell r="B1599" t="str">
            <v>Meals &amp; Entertainment</v>
          </cell>
          <cell r="C1599">
            <v>1687278.39</v>
          </cell>
        </row>
        <row r="1600">
          <cell r="A1600">
            <v>503125</v>
          </cell>
          <cell r="B1600" t="str">
            <v>Vehicle Rental  and Expense</v>
          </cell>
          <cell r="C1600">
            <v>831178.95</v>
          </cell>
        </row>
        <row r="1601">
          <cell r="A1601">
            <v>503130</v>
          </cell>
          <cell r="B1601" t="str">
            <v>Other Ground Transportation - Commercial</v>
          </cell>
          <cell r="C1601">
            <v>155749.93</v>
          </cell>
        </row>
        <row r="1602">
          <cell r="A1602">
            <v>503135</v>
          </cell>
          <cell r="B1602" t="str">
            <v>Auto Expense/Parking/Mileage</v>
          </cell>
          <cell r="C1602">
            <v>1233577.6100000001</v>
          </cell>
        </row>
        <row r="1603">
          <cell r="A1603">
            <v>503140</v>
          </cell>
          <cell r="B1603" t="str">
            <v>Cellular Telephones Expense</v>
          </cell>
          <cell r="C1603">
            <v>1513043.71</v>
          </cell>
        </row>
        <row r="1604">
          <cell r="A1604">
            <v>503145</v>
          </cell>
          <cell r="B1604" t="str">
            <v>OLEE Telephones Expense</v>
          </cell>
          <cell r="C1604">
            <v>50935.02</v>
          </cell>
        </row>
        <row r="1605">
          <cell r="A1605">
            <v>503150</v>
          </cell>
          <cell r="B1605" t="str">
            <v>Training</v>
          </cell>
          <cell r="C1605">
            <v>721302.54</v>
          </cell>
        </row>
        <row r="1606">
          <cell r="A1606">
            <v>503160</v>
          </cell>
          <cell r="B1606" t="str">
            <v>Registration</v>
          </cell>
          <cell r="C1606">
            <v>906038.98</v>
          </cell>
        </row>
        <row r="1607">
          <cell r="A1607">
            <v>503170</v>
          </cell>
          <cell r="B1607" t="str">
            <v>Dues &amp; Licenses</v>
          </cell>
          <cell r="C1607">
            <v>539166.77</v>
          </cell>
        </row>
        <row r="1608">
          <cell r="A1608">
            <v>503185</v>
          </cell>
          <cell r="B1608" t="str">
            <v>Travel Per Diem</v>
          </cell>
          <cell r="C1608">
            <v>407930.44</v>
          </cell>
        </row>
        <row r="1609">
          <cell r="A1609">
            <v>503370</v>
          </cell>
          <cell r="B1609" t="str">
            <v>Books &amp; Subscriptions</v>
          </cell>
          <cell r="C1609">
            <v>435957.09</v>
          </cell>
        </row>
        <row r="1610">
          <cell r="A1610">
            <v>503400</v>
          </cell>
          <cell r="B1610" t="str">
            <v>Other Employee Related Expenses</v>
          </cell>
          <cell r="C1610">
            <v>2302014.4900000002</v>
          </cell>
        </row>
        <row r="1611">
          <cell r="A1611">
            <v>505200</v>
          </cell>
          <cell r="B1611" t="str">
            <v>Energy Purchases - Cost of Sales</v>
          </cell>
          <cell r="C1611">
            <v>938.7</v>
          </cell>
        </row>
        <row r="1612">
          <cell r="A1612">
            <v>505201</v>
          </cell>
          <cell r="B1612" t="str">
            <v>Regional Bill Intchg Rec/Del-OR (Pacif)</v>
          </cell>
          <cell r="C1612">
            <v>-48472200.280000001</v>
          </cell>
        </row>
        <row r="1613">
          <cell r="A1613">
            <v>505202</v>
          </cell>
          <cell r="B1613" t="str">
            <v>Regional Bill Intchg Rec/Del-WA (Pacif)</v>
          </cell>
          <cell r="C1613">
            <v>-15263760.1</v>
          </cell>
        </row>
        <row r="1614">
          <cell r="A1614">
            <v>505204</v>
          </cell>
          <cell r="B1614" t="str">
            <v>Regional Bill Intchg Rec/Del-ID (Utah)</v>
          </cell>
          <cell r="C1614">
            <v>-26777459.620000001</v>
          </cell>
        </row>
        <row r="1615">
          <cell r="A1615">
            <v>505206</v>
          </cell>
          <cell r="B1615" t="str">
            <v>Other Energy Purchases, Intchg Rec/Del</v>
          </cell>
          <cell r="C1615">
            <v>21762390.66</v>
          </cell>
        </row>
        <row r="1616">
          <cell r="A1616">
            <v>505207</v>
          </cell>
          <cell r="B1616" t="str">
            <v>IPP Energy Purchase</v>
          </cell>
          <cell r="C1616">
            <v>18678872.899999999</v>
          </cell>
        </row>
        <row r="1617">
          <cell r="A1617">
            <v>505209</v>
          </cell>
          <cell r="B1617" t="str">
            <v>Pre-Merger Firm Energy Purchases - PPL</v>
          </cell>
          <cell r="C1617">
            <v>60125939.340000004</v>
          </cell>
        </row>
        <row r="1618">
          <cell r="A1618">
            <v>505210</v>
          </cell>
          <cell r="B1618" t="str">
            <v>Pre-Merger Demand Purchases-PPL</v>
          </cell>
          <cell r="C1618">
            <v>48781388.259999998</v>
          </cell>
        </row>
        <row r="1619">
          <cell r="A1619">
            <v>505211</v>
          </cell>
          <cell r="B1619" t="str">
            <v>Post-Merg Firm Purchases/Demand &amp; Energy</v>
          </cell>
          <cell r="C1619">
            <v>881951516.88</v>
          </cell>
        </row>
        <row r="1620">
          <cell r="A1620">
            <v>505212</v>
          </cell>
          <cell r="B1620" t="str">
            <v>Pre-Merger Demand Purchases - UPL</v>
          </cell>
          <cell r="C1620">
            <v>9502998.1500000004</v>
          </cell>
        </row>
        <row r="1621">
          <cell r="A1621">
            <v>505213</v>
          </cell>
          <cell r="B1621" t="str">
            <v>Pre-Merger Firm Energy Purchases - UPL</v>
          </cell>
          <cell r="C1621">
            <v>16022685.42</v>
          </cell>
        </row>
        <row r="1622">
          <cell r="A1622">
            <v>505219</v>
          </cell>
          <cell r="B1622" t="str">
            <v>Purchased Power Expense Estimate</v>
          </cell>
          <cell r="C1622">
            <v>-87426932</v>
          </cell>
        </row>
        <row r="1623">
          <cell r="A1623">
            <v>505220</v>
          </cell>
          <cell r="B1623" t="str">
            <v>Trading Purchases Netted</v>
          </cell>
          <cell r="C1623">
            <v>-100141927.65000001</v>
          </cell>
        </row>
        <row r="1624">
          <cell r="A1624">
            <v>505221</v>
          </cell>
          <cell r="B1624" t="str">
            <v>Bookout Purchases Netted</v>
          </cell>
          <cell r="C1624">
            <v>-0.17</v>
          </cell>
        </row>
        <row r="1625">
          <cell r="A1625">
            <v>505225</v>
          </cell>
          <cell r="B1625" t="str">
            <v>Consrvtn &amp; Renew Disc - Purchased Power Credit</v>
          </cell>
          <cell r="C1625">
            <v>-4115415</v>
          </cell>
        </row>
        <row r="1626">
          <cell r="A1626">
            <v>505400</v>
          </cell>
          <cell r="B1626" t="str">
            <v>Capacity &amp; Options - Cost of Sales</v>
          </cell>
          <cell r="C1626">
            <v>4.18</v>
          </cell>
        </row>
        <row r="1627">
          <cell r="A1627">
            <v>505500</v>
          </cell>
          <cell r="B1627" t="str">
            <v>Hedge Options</v>
          </cell>
          <cell r="C1627">
            <v>-417237.38</v>
          </cell>
        </row>
        <row r="1628">
          <cell r="A1628">
            <v>505950</v>
          </cell>
          <cell r="B1628" t="str">
            <v>Non Utility Operating Expense Other</v>
          </cell>
          <cell r="C1628">
            <v>11205.83</v>
          </cell>
        </row>
        <row r="1629">
          <cell r="A1629">
            <v>505960</v>
          </cell>
          <cell r="B1629" t="str">
            <v>Non Operating Rental Expenses</v>
          </cell>
          <cell r="C1629">
            <v>43690.2</v>
          </cell>
        </row>
        <row r="1630">
          <cell r="A1630">
            <v>505970</v>
          </cell>
          <cell r="B1630" t="str">
            <v>Miscellaneous Non Operating Income / Expense</v>
          </cell>
          <cell r="C1630">
            <v>2773.15</v>
          </cell>
        </row>
        <row r="1631">
          <cell r="A1631">
            <v>505971</v>
          </cell>
          <cell r="B1631" t="str">
            <v>ARO - Misc Non-Oper Inc/Exp</v>
          </cell>
          <cell r="C1631">
            <v>633602.72</v>
          </cell>
        </row>
        <row r="1632">
          <cell r="A1632">
            <v>506010</v>
          </cell>
          <cell r="B1632" t="str">
            <v>Short-Term Firm Wheeling</v>
          </cell>
          <cell r="C1632">
            <v>4444224.5999999996</v>
          </cell>
        </row>
        <row r="1633">
          <cell r="A1633">
            <v>506020</v>
          </cell>
          <cell r="B1633" t="str">
            <v>Non-Firm Wheeling Expense</v>
          </cell>
          <cell r="C1633">
            <v>3060516.24</v>
          </cell>
        </row>
        <row r="1634">
          <cell r="A1634">
            <v>506030</v>
          </cell>
          <cell r="B1634" t="str">
            <v>Pre-Merger Firm Wheeling Expense - PPL</v>
          </cell>
          <cell r="C1634">
            <v>33783107.359999999</v>
          </cell>
        </row>
        <row r="1635">
          <cell r="A1635">
            <v>506040</v>
          </cell>
          <cell r="B1635" t="str">
            <v>Pre-Merger Firm Wheeling - UPL</v>
          </cell>
          <cell r="C1635">
            <v>164182.46</v>
          </cell>
        </row>
        <row r="1636">
          <cell r="A1636">
            <v>506050</v>
          </cell>
          <cell r="B1636" t="str">
            <v>Post-Merger Firm Wheeling Exp</v>
          </cell>
          <cell r="C1636">
            <v>29073704.670000002</v>
          </cell>
        </row>
        <row r="1637">
          <cell r="A1637">
            <v>506059</v>
          </cell>
          <cell r="B1637" t="str">
            <v>Wheeling Expense Estimate</v>
          </cell>
          <cell r="C1637">
            <v>-6626322</v>
          </cell>
        </row>
        <row r="1638">
          <cell r="A1638">
            <v>507900</v>
          </cell>
          <cell r="B1638" t="str">
            <v>Services Provided to Others - Revenue</v>
          </cell>
          <cell r="C1638">
            <v>-1440971.15</v>
          </cell>
        </row>
        <row r="1639">
          <cell r="A1639">
            <v>508000</v>
          </cell>
          <cell r="B1639" t="str">
            <v>New Products</v>
          </cell>
          <cell r="C1639">
            <v>296485.88</v>
          </cell>
        </row>
        <row r="1640">
          <cell r="A1640">
            <v>508200</v>
          </cell>
          <cell r="B1640" t="str">
            <v>Sales from Inventory</v>
          </cell>
          <cell r="C1640">
            <v>-15767.27</v>
          </cell>
        </row>
        <row r="1641">
          <cell r="A1641">
            <v>508300</v>
          </cell>
          <cell r="B1641" t="str">
            <v>Sales of Residual Products</v>
          </cell>
          <cell r="C1641">
            <v>12857.22</v>
          </cell>
        </row>
        <row r="1642">
          <cell r="A1642">
            <v>513100</v>
          </cell>
          <cell r="B1642" t="str">
            <v>Fuel Handling</v>
          </cell>
          <cell r="C1642">
            <v>2049361.9199999999</v>
          </cell>
        </row>
        <row r="1643">
          <cell r="A1643">
            <v>514000</v>
          </cell>
          <cell r="B1643" t="str">
            <v>Broker Fees</v>
          </cell>
          <cell r="C1643">
            <v>225564.19</v>
          </cell>
        </row>
        <row r="1644">
          <cell r="A1644">
            <v>514100</v>
          </cell>
          <cell r="B1644" t="str">
            <v>Purchase Broker Fees</v>
          </cell>
          <cell r="C1644">
            <v>132327.41</v>
          </cell>
        </row>
        <row r="1645">
          <cell r="A1645">
            <v>514500</v>
          </cell>
          <cell r="B1645" t="str">
            <v>Cost of Sales - Other</v>
          </cell>
          <cell r="C1645">
            <v>0</v>
          </cell>
        </row>
        <row r="1646">
          <cell r="A1646">
            <v>514510</v>
          </cell>
          <cell r="B1646" t="str">
            <v>Demand Side Curtailments - Specific Contracts</v>
          </cell>
          <cell r="C1646">
            <v>1783.23</v>
          </cell>
        </row>
        <row r="1647">
          <cell r="A1647">
            <v>514511</v>
          </cell>
          <cell r="B1647" t="str">
            <v>DSM - Programs 20/20, 10/10, Irrigation, etc.</v>
          </cell>
          <cell r="C1647">
            <v>288070.51</v>
          </cell>
        </row>
        <row r="1648">
          <cell r="A1648">
            <v>514700</v>
          </cell>
          <cell r="B1648" t="str">
            <v>SB1149 Transition Adjustment Expense</v>
          </cell>
          <cell r="C1648">
            <v>25164.959999999999</v>
          </cell>
        </row>
        <row r="1649">
          <cell r="A1649">
            <v>514901</v>
          </cell>
          <cell r="B1649" t="str">
            <v>FAS 133 Derivative Loss</v>
          </cell>
          <cell r="C1649">
            <v>70278403</v>
          </cell>
        </row>
        <row r="1650">
          <cell r="A1650">
            <v>514902</v>
          </cell>
          <cell r="B1650" t="str">
            <v>Weather Gains/Losses</v>
          </cell>
          <cell r="C1650">
            <v>1419764</v>
          </cell>
        </row>
        <row r="1651">
          <cell r="A1651">
            <v>514903</v>
          </cell>
          <cell r="B1651" t="str">
            <v>Energy Trading Gains/Losses</v>
          </cell>
          <cell r="C1651">
            <v>-782282</v>
          </cell>
        </row>
        <row r="1652">
          <cell r="A1652">
            <v>514909</v>
          </cell>
          <cell r="B1652" t="str">
            <v>FAS 133 Derivative Gain</v>
          </cell>
          <cell r="C1652">
            <v>-68891517</v>
          </cell>
        </row>
        <row r="1653">
          <cell r="A1653">
            <v>514911</v>
          </cell>
          <cell r="B1653" t="str">
            <v>Derivative Trading Expense</v>
          </cell>
          <cell r="C1653">
            <v>0</v>
          </cell>
        </row>
        <row r="1654">
          <cell r="A1654">
            <v>515100</v>
          </cell>
          <cell r="B1654" t="str">
            <v>Coal Consumed for Generation</v>
          </cell>
          <cell r="C1654">
            <v>356011362.68000001</v>
          </cell>
        </row>
        <row r="1655">
          <cell r="A1655">
            <v>515101</v>
          </cell>
          <cell r="B1655" t="str">
            <v>Undistributed Fuels Credit</v>
          </cell>
          <cell r="C1655">
            <v>-19882314.93</v>
          </cell>
        </row>
        <row r="1656">
          <cell r="A1656">
            <v>515105</v>
          </cell>
          <cell r="B1656" t="str">
            <v>Coal Train - PEO Share</v>
          </cell>
          <cell r="C1656">
            <v>-3826.55</v>
          </cell>
        </row>
        <row r="1657">
          <cell r="A1657">
            <v>515200</v>
          </cell>
          <cell r="B1657" t="str">
            <v>Natural Gas Consumed for Generation</v>
          </cell>
          <cell r="C1657">
            <v>67065318.229999997</v>
          </cell>
        </row>
        <row r="1658">
          <cell r="A1658">
            <v>515600</v>
          </cell>
          <cell r="B1658" t="str">
            <v>Start-up Fuel - Diesel</v>
          </cell>
          <cell r="C1658">
            <v>3153050.1</v>
          </cell>
        </row>
        <row r="1659">
          <cell r="A1659">
            <v>515650</v>
          </cell>
          <cell r="B1659" t="str">
            <v>Start-up Fuel - Gas</v>
          </cell>
          <cell r="C1659">
            <v>373974.41</v>
          </cell>
        </row>
        <row r="1660">
          <cell r="A1660">
            <v>515700</v>
          </cell>
          <cell r="B1660" t="str">
            <v>Flyash Sales (Reduction of Expense)</v>
          </cell>
          <cell r="C1660">
            <v>-0.01</v>
          </cell>
        </row>
        <row r="1661">
          <cell r="A1661">
            <v>515900</v>
          </cell>
          <cell r="B1661" t="str">
            <v>Steam from Other Sources-Geothermal</v>
          </cell>
          <cell r="C1661">
            <v>3363375.34</v>
          </cell>
        </row>
        <row r="1662">
          <cell r="A1662">
            <v>516010</v>
          </cell>
          <cell r="B1662" t="str">
            <v>Metal &amp; Steel</v>
          </cell>
          <cell r="C1662">
            <v>503128.77</v>
          </cell>
        </row>
        <row r="1663">
          <cell r="A1663">
            <v>516020</v>
          </cell>
          <cell r="B1663" t="str">
            <v>Breakers and Switches</v>
          </cell>
          <cell r="C1663">
            <v>512310.26</v>
          </cell>
        </row>
        <row r="1664">
          <cell r="A1664">
            <v>516030</v>
          </cell>
          <cell r="B1664" t="str">
            <v>Cranes, Hoists &amp; Cables</v>
          </cell>
          <cell r="C1664">
            <v>119512.66</v>
          </cell>
        </row>
        <row r="1665">
          <cell r="A1665">
            <v>516040</v>
          </cell>
          <cell r="B1665" t="str">
            <v>Cement &amp; Concrete Products</v>
          </cell>
          <cell r="C1665">
            <v>218146.53</v>
          </cell>
        </row>
        <row r="1666">
          <cell r="A1666">
            <v>516050</v>
          </cell>
          <cell r="B1666" t="str">
            <v>Chemicals</v>
          </cell>
          <cell r="C1666">
            <v>9791854.8000000007</v>
          </cell>
        </row>
        <row r="1667">
          <cell r="A1667">
            <v>516055</v>
          </cell>
          <cell r="B1667" t="str">
            <v>Coal Fines (Syn fuel)</v>
          </cell>
          <cell r="C1667">
            <v>4245.47</v>
          </cell>
        </row>
        <row r="1668">
          <cell r="A1668">
            <v>516060</v>
          </cell>
          <cell r="B1668" t="str">
            <v>Communication Equipment &amp; Supplies</v>
          </cell>
          <cell r="C1668">
            <v>258024.9</v>
          </cell>
        </row>
        <row r="1669">
          <cell r="A1669">
            <v>516070</v>
          </cell>
          <cell r="B1669" t="str">
            <v>Computer Hardware</v>
          </cell>
          <cell r="C1669">
            <v>758768.38</v>
          </cell>
        </row>
        <row r="1670">
          <cell r="A1670">
            <v>516080</v>
          </cell>
          <cell r="B1670" t="str">
            <v>Computer Software, Licenses</v>
          </cell>
          <cell r="C1670">
            <v>614406.77</v>
          </cell>
        </row>
        <row r="1671">
          <cell r="A1671">
            <v>516090</v>
          </cell>
          <cell r="B1671" t="str">
            <v>Insulators</v>
          </cell>
          <cell r="C1671">
            <v>98258.15</v>
          </cell>
        </row>
        <row r="1672">
          <cell r="A1672">
            <v>516100</v>
          </cell>
          <cell r="B1672" t="str">
            <v>Conductor</v>
          </cell>
          <cell r="C1672">
            <v>365759.87</v>
          </cell>
        </row>
        <row r="1673">
          <cell r="A1673">
            <v>516110</v>
          </cell>
          <cell r="B1673" t="str">
            <v>Conveyor Supplies</v>
          </cell>
          <cell r="C1673">
            <v>1028366.13</v>
          </cell>
        </row>
        <row r="1674">
          <cell r="A1674">
            <v>516115</v>
          </cell>
          <cell r="B1674" t="str">
            <v>Coal Mills</v>
          </cell>
          <cell r="C1674">
            <v>1079429.26</v>
          </cell>
        </row>
        <row r="1675">
          <cell r="A1675">
            <v>516120</v>
          </cell>
          <cell r="B1675" t="str">
            <v>Gases</v>
          </cell>
          <cell r="C1675">
            <v>281428.09000000003</v>
          </cell>
        </row>
        <row r="1676">
          <cell r="A1676">
            <v>516130</v>
          </cell>
          <cell r="B1676" t="str">
            <v>Dragline</v>
          </cell>
          <cell r="C1676">
            <v>2868.51</v>
          </cell>
        </row>
        <row r="1677">
          <cell r="A1677">
            <v>516140</v>
          </cell>
          <cell r="B1677" t="str">
            <v>Drills, Bits and Augers</v>
          </cell>
          <cell r="C1677">
            <v>432539.98</v>
          </cell>
        </row>
        <row r="1678">
          <cell r="A1678">
            <v>516150</v>
          </cell>
          <cell r="B1678" t="str">
            <v>Electric Motors and Generators</v>
          </cell>
          <cell r="C1678">
            <v>668625.59</v>
          </cell>
        </row>
        <row r="1679">
          <cell r="A1679">
            <v>516160</v>
          </cell>
          <cell r="B1679" t="str">
            <v>Emission Allowances</v>
          </cell>
          <cell r="C1679">
            <v>226.29</v>
          </cell>
        </row>
        <row r="1680">
          <cell r="A1680">
            <v>516170</v>
          </cell>
          <cell r="B1680" t="str">
            <v>Fluids</v>
          </cell>
          <cell r="C1680">
            <v>24839.22</v>
          </cell>
        </row>
        <row r="1681">
          <cell r="A1681">
            <v>516180</v>
          </cell>
          <cell r="B1681" t="str">
            <v>Explosives</v>
          </cell>
          <cell r="C1681">
            <v>48372.89</v>
          </cell>
        </row>
        <row r="1682">
          <cell r="A1682">
            <v>516190</v>
          </cell>
          <cell r="B1682" t="str">
            <v>Gravel &amp; Rock</v>
          </cell>
          <cell r="C1682">
            <v>242631.44</v>
          </cell>
        </row>
        <row r="1683">
          <cell r="A1683">
            <v>516200</v>
          </cell>
          <cell r="B1683" t="str">
            <v>Uniform / Safety Equipment</v>
          </cell>
          <cell r="C1683">
            <v>2263067.0099999998</v>
          </cell>
        </row>
        <row r="1684">
          <cell r="A1684">
            <v>516210</v>
          </cell>
          <cell r="B1684" t="str">
            <v>Inventory Adjustments</v>
          </cell>
          <cell r="C1684">
            <v>252636.45</v>
          </cell>
        </row>
        <row r="1685">
          <cell r="A1685">
            <v>516220</v>
          </cell>
          <cell r="B1685" t="str">
            <v>Roof Control</v>
          </cell>
          <cell r="C1685">
            <v>1710939.86</v>
          </cell>
        </row>
        <row r="1686">
          <cell r="A1686">
            <v>516230</v>
          </cell>
          <cell r="B1686" t="str">
            <v>Lubricants, Oil, Grease</v>
          </cell>
          <cell r="C1686">
            <v>1222003.03</v>
          </cell>
        </row>
        <row r="1687">
          <cell r="A1687">
            <v>516240</v>
          </cell>
          <cell r="B1687" t="str">
            <v>Poleline Hardware</v>
          </cell>
          <cell r="C1687">
            <v>244901.56</v>
          </cell>
        </row>
        <row r="1688">
          <cell r="A1688">
            <v>516250</v>
          </cell>
          <cell r="B1688" t="str">
            <v>Meters, Relays, Instruments, Control Parts</v>
          </cell>
          <cell r="C1688">
            <v>1142555.71</v>
          </cell>
        </row>
        <row r="1689">
          <cell r="A1689">
            <v>516260</v>
          </cell>
          <cell r="B1689" t="str">
            <v>Electronic Supplies</v>
          </cell>
          <cell r="C1689">
            <v>1415026.25</v>
          </cell>
        </row>
        <row r="1690">
          <cell r="A1690">
            <v>516270</v>
          </cell>
          <cell r="B1690" t="str">
            <v>Gaskets, packing and O rings</v>
          </cell>
          <cell r="C1690">
            <v>402118.13</v>
          </cell>
        </row>
        <row r="1691">
          <cell r="A1691">
            <v>516280</v>
          </cell>
          <cell r="B1691" t="str">
            <v>Alarm System</v>
          </cell>
          <cell r="C1691">
            <v>1495.49</v>
          </cell>
        </row>
        <row r="1692">
          <cell r="A1692">
            <v>516290</v>
          </cell>
          <cell r="B1692" t="str">
            <v>Office Furniture &amp; Equipment</v>
          </cell>
          <cell r="C1692">
            <v>109303.99</v>
          </cell>
        </row>
        <row r="1693">
          <cell r="A1693">
            <v>516300</v>
          </cell>
          <cell r="B1693" t="str">
            <v>Office Supplies</v>
          </cell>
          <cell r="C1693">
            <v>1829488.53</v>
          </cell>
        </row>
        <row r="1694">
          <cell r="A1694">
            <v>516310</v>
          </cell>
          <cell r="B1694" t="str">
            <v>Other Electrical Equipment/Supplies</v>
          </cell>
          <cell r="C1694">
            <v>3601899.5</v>
          </cell>
        </row>
        <row r="1695">
          <cell r="A1695">
            <v>516320</v>
          </cell>
          <cell r="B1695" t="str">
            <v>Pipe, Valves and Fittings</v>
          </cell>
          <cell r="C1695">
            <v>1772160.7</v>
          </cell>
        </row>
        <row r="1696">
          <cell r="A1696">
            <v>516330</v>
          </cell>
          <cell r="B1696" t="str">
            <v>Wood Products</v>
          </cell>
          <cell r="C1696">
            <v>295091.49</v>
          </cell>
        </row>
        <row r="1697">
          <cell r="A1697">
            <v>516340</v>
          </cell>
          <cell r="B1697" t="str">
            <v>Fastners</v>
          </cell>
          <cell r="C1697">
            <v>439715.3</v>
          </cell>
        </row>
        <row r="1698">
          <cell r="A1698">
            <v>516350</v>
          </cell>
          <cell r="B1698" t="str">
            <v>Hoses, Hose Fittings(Non-Hydrolic)</v>
          </cell>
          <cell r="C1698">
            <v>94358.52</v>
          </cell>
        </row>
        <row r="1699">
          <cell r="A1699">
            <v>516360</v>
          </cell>
          <cell r="B1699" t="str">
            <v>Tires, Tubes, and Wheels</v>
          </cell>
          <cell r="C1699">
            <v>1053077.96</v>
          </cell>
        </row>
        <row r="1700">
          <cell r="A1700">
            <v>516370</v>
          </cell>
          <cell r="B1700" t="str">
            <v>Underground Material-Electric</v>
          </cell>
          <cell r="C1700">
            <v>147892.9</v>
          </cell>
        </row>
        <row r="1701">
          <cell r="A1701">
            <v>516380</v>
          </cell>
          <cell r="B1701" t="str">
            <v>HVAC</v>
          </cell>
          <cell r="C1701">
            <v>272745.03999999998</v>
          </cell>
        </row>
        <row r="1702">
          <cell r="A1702">
            <v>516390</v>
          </cell>
          <cell r="B1702" t="str">
            <v>Salvage &amp; Scrap</v>
          </cell>
          <cell r="C1702">
            <v>-1636879.43</v>
          </cell>
        </row>
        <row r="1703">
          <cell r="A1703">
            <v>516395</v>
          </cell>
          <cell r="B1703" t="str">
            <v>Removal Costs</v>
          </cell>
          <cell r="C1703">
            <v>-64850</v>
          </cell>
        </row>
        <row r="1704">
          <cell r="A1704">
            <v>516400</v>
          </cell>
          <cell r="B1704" t="str">
            <v>Obsolete M&amp;S Recovery</v>
          </cell>
          <cell r="C1704">
            <v>160149</v>
          </cell>
        </row>
        <row r="1705">
          <cell r="A1705">
            <v>516410</v>
          </cell>
          <cell r="B1705" t="str">
            <v>Tools</v>
          </cell>
          <cell r="C1705">
            <v>2471008.96</v>
          </cell>
        </row>
        <row r="1706">
          <cell r="A1706">
            <v>516420</v>
          </cell>
          <cell r="B1706" t="str">
            <v>Transformers</v>
          </cell>
          <cell r="C1706">
            <v>127942.53</v>
          </cell>
        </row>
        <row r="1707">
          <cell r="A1707">
            <v>516425</v>
          </cell>
          <cell r="B1707" t="str">
            <v>Turbines</v>
          </cell>
          <cell r="C1707">
            <v>1319185</v>
          </cell>
        </row>
        <row r="1708">
          <cell r="A1708">
            <v>516430</v>
          </cell>
          <cell r="B1708" t="str">
            <v>Hydraulic Components</v>
          </cell>
          <cell r="C1708">
            <v>116434.3</v>
          </cell>
        </row>
        <row r="1709">
          <cell r="A1709">
            <v>516435</v>
          </cell>
          <cell r="B1709" t="str">
            <v>Vehicles</v>
          </cell>
          <cell r="C1709">
            <v>537987.42000000004</v>
          </cell>
        </row>
        <row r="1710">
          <cell r="A1710">
            <v>516440</v>
          </cell>
          <cell r="B1710" t="str">
            <v>Fuel-Veh/Mobile Equip</v>
          </cell>
          <cell r="C1710">
            <v>6095324.4900000002</v>
          </cell>
        </row>
        <row r="1711">
          <cell r="A1711">
            <v>516441</v>
          </cell>
          <cell r="B1711" t="str">
            <v>Vehicle-Accessories &amp; Electrical Accessories</v>
          </cell>
          <cell r="C1711">
            <v>75573.72</v>
          </cell>
        </row>
        <row r="1712">
          <cell r="A1712">
            <v>516442</v>
          </cell>
          <cell r="B1712" t="str">
            <v>Vehicle-Air Intake/Cooling Systems</v>
          </cell>
          <cell r="C1712">
            <v>73557.19</v>
          </cell>
        </row>
        <row r="1713">
          <cell r="A1713">
            <v>516443</v>
          </cell>
          <cell r="B1713" t="str">
            <v>Vehicle-Alternate Fuel Systems</v>
          </cell>
          <cell r="C1713">
            <v>5985.69</v>
          </cell>
        </row>
        <row r="1714">
          <cell r="A1714">
            <v>516444</v>
          </cell>
          <cell r="B1714" t="str">
            <v>Vehicle-Axles/Braking Systems</v>
          </cell>
          <cell r="C1714">
            <v>299134.5</v>
          </cell>
        </row>
        <row r="1715">
          <cell r="A1715">
            <v>516445</v>
          </cell>
          <cell r="B1715" t="str">
            <v>Fuel-Aircraft</v>
          </cell>
          <cell r="C1715">
            <v>1414.57</v>
          </cell>
        </row>
        <row r="1716">
          <cell r="A1716">
            <v>516446</v>
          </cell>
          <cell r="B1716" t="str">
            <v>Vehicle-Charging/Cranking/Lighting Systems</v>
          </cell>
          <cell r="C1716">
            <v>199244.15</v>
          </cell>
        </row>
        <row r="1717">
          <cell r="A1717">
            <v>516447</v>
          </cell>
          <cell r="B1717" t="str">
            <v>Vehicle-Emission/Computer/Ignition Systems</v>
          </cell>
          <cell r="C1717">
            <v>43916.800000000003</v>
          </cell>
        </row>
        <row r="1718">
          <cell r="A1718">
            <v>516448</v>
          </cell>
          <cell r="B1718" t="str">
            <v>Vehicle-Engine Parts</v>
          </cell>
          <cell r="C1718">
            <v>151349.26999999999</v>
          </cell>
        </row>
        <row r="1719">
          <cell r="A1719">
            <v>516449</v>
          </cell>
          <cell r="B1719" t="str">
            <v>Vehicle-Equipment Devices/Systems</v>
          </cell>
          <cell r="C1719">
            <v>87935.25</v>
          </cell>
        </row>
        <row r="1720">
          <cell r="A1720">
            <v>516450</v>
          </cell>
          <cell r="B1720" t="str">
            <v>Vehicle-Fuel Systems</v>
          </cell>
          <cell r="C1720">
            <v>112509.65</v>
          </cell>
        </row>
        <row r="1721">
          <cell r="A1721">
            <v>516451</v>
          </cell>
          <cell r="B1721" t="str">
            <v>Vehicle-Heat/Ventilation &amp; A/C Systems</v>
          </cell>
          <cell r="C1721">
            <v>22906.82</v>
          </cell>
        </row>
        <row r="1722">
          <cell r="A1722">
            <v>516452</v>
          </cell>
          <cell r="B1722" t="str">
            <v>Vehicle-Hydraulic Devices/Systems</v>
          </cell>
          <cell r="C1722">
            <v>214144.69</v>
          </cell>
        </row>
        <row r="1723">
          <cell r="A1723">
            <v>516453</v>
          </cell>
          <cell r="B1723" t="str">
            <v>Vehicle-Steering, Suspension/Frame</v>
          </cell>
          <cell r="C1723">
            <v>127458.33</v>
          </cell>
        </row>
        <row r="1724">
          <cell r="A1724">
            <v>516454</v>
          </cell>
          <cell r="B1724" t="str">
            <v>Vehicle-Tramission</v>
          </cell>
          <cell r="C1724">
            <v>227162.49</v>
          </cell>
        </row>
        <row r="1725">
          <cell r="A1725">
            <v>516455</v>
          </cell>
          <cell r="B1725" t="str">
            <v>Vehicle - Truck/Trailer Body</v>
          </cell>
          <cell r="C1725">
            <v>168269.84</v>
          </cell>
        </row>
        <row r="1726">
          <cell r="A1726">
            <v>516456</v>
          </cell>
          <cell r="B1726" t="str">
            <v>Vehicle-Cab Interior/Exterior</v>
          </cell>
          <cell r="C1726">
            <v>207515.22</v>
          </cell>
        </row>
        <row r="1727">
          <cell r="A1727">
            <v>516457</v>
          </cell>
          <cell r="B1727" t="str">
            <v>Vehicle-Exhaust Systems</v>
          </cell>
          <cell r="C1727">
            <v>16794.900000000001</v>
          </cell>
        </row>
        <row r="1728">
          <cell r="A1728">
            <v>516460</v>
          </cell>
          <cell r="B1728" t="str">
            <v>Heavy Equipment Mat'l &amp; Supplies</v>
          </cell>
          <cell r="C1728">
            <v>1480094.08</v>
          </cell>
        </row>
        <row r="1729">
          <cell r="A1729">
            <v>516470</v>
          </cell>
          <cell r="B1729" t="str">
            <v>Insulation Material, Non-Electric</v>
          </cell>
          <cell r="C1729">
            <v>115635.58</v>
          </cell>
        </row>
        <row r="1730">
          <cell r="A1730">
            <v>516480</v>
          </cell>
          <cell r="B1730" t="str">
            <v>Power Transmission, Mechanical</v>
          </cell>
          <cell r="C1730">
            <v>854336.37</v>
          </cell>
        </row>
        <row r="1731">
          <cell r="A1731">
            <v>516490</v>
          </cell>
          <cell r="B1731" t="str">
            <v>Pumps</v>
          </cell>
          <cell r="C1731">
            <v>2339628.0499999998</v>
          </cell>
        </row>
        <row r="1732">
          <cell r="A1732">
            <v>516900</v>
          </cell>
          <cell r="B1732" t="str">
            <v>Miscellaneous Materials &amp; Supplies</v>
          </cell>
          <cell r="C1732">
            <v>13657480.710000001</v>
          </cell>
        </row>
        <row r="1733">
          <cell r="A1733">
            <v>516910</v>
          </cell>
          <cell r="B1733" t="str">
            <v>Material Price Variance Account</v>
          </cell>
          <cell r="C1733">
            <v>-441018.39</v>
          </cell>
        </row>
        <row r="1734">
          <cell r="A1734">
            <v>516920</v>
          </cell>
          <cell r="B1734" t="str">
            <v>Material Revaluation Account</v>
          </cell>
          <cell r="C1734">
            <v>-333342.19</v>
          </cell>
        </row>
        <row r="1735">
          <cell r="A1735">
            <v>516930</v>
          </cell>
          <cell r="B1735" t="str">
            <v>Diesel Fuel Hedge</v>
          </cell>
          <cell r="C1735">
            <v>-331463.12</v>
          </cell>
        </row>
        <row r="1736">
          <cell r="A1736">
            <v>530005</v>
          </cell>
          <cell r="B1736" t="str">
            <v>Accounting,Auditing &amp; Tax Services</v>
          </cell>
          <cell r="C1736">
            <v>-180037.23</v>
          </cell>
        </row>
        <row r="1737">
          <cell r="A1737">
            <v>530007</v>
          </cell>
          <cell r="B1737" t="str">
            <v>Accounting &amp; Tax Professional Services</v>
          </cell>
          <cell r="C1737">
            <v>1578682.52</v>
          </cell>
        </row>
        <row r="1738">
          <cell r="A1738">
            <v>530008</v>
          </cell>
          <cell r="B1738" t="str">
            <v>Consulting Tax Services</v>
          </cell>
          <cell r="C1738">
            <v>1444485.44</v>
          </cell>
        </row>
        <row r="1739">
          <cell r="A1739">
            <v>530009</v>
          </cell>
          <cell r="B1739" t="str">
            <v>External Auditing Services</v>
          </cell>
          <cell r="C1739">
            <v>1150834</v>
          </cell>
        </row>
        <row r="1740">
          <cell r="A1740">
            <v>530010</v>
          </cell>
          <cell r="B1740" t="str">
            <v>Actuarial Services</v>
          </cell>
          <cell r="C1740">
            <v>0</v>
          </cell>
        </row>
        <row r="1741">
          <cell r="A1741">
            <v>530015</v>
          </cell>
          <cell r="B1741" t="str">
            <v>Administrative Services</v>
          </cell>
          <cell r="C1741">
            <v>530273.77</v>
          </cell>
        </row>
        <row r="1742">
          <cell r="A1742">
            <v>530019</v>
          </cell>
          <cell r="B1742" t="str">
            <v>Legally Mandated Advertising Services</v>
          </cell>
          <cell r="C1742">
            <v>82673.820000000007</v>
          </cell>
        </row>
        <row r="1743">
          <cell r="A1743">
            <v>530020</v>
          </cell>
          <cell r="B1743" t="str">
            <v>Advertising Services</v>
          </cell>
          <cell r="C1743">
            <v>1742296.54</v>
          </cell>
        </row>
        <row r="1744">
          <cell r="A1744">
            <v>530022</v>
          </cell>
          <cell r="B1744" t="str">
            <v>Informational Advertising Services</v>
          </cell>
          <cell r="C1744">
            <v>-633492.14</v>
          </cell>
        </row>
        <row r="1745">
          <cell r="A1745">
            <v>530023</v>
          </cell>
          <cell r="B1745" t="str">
            <v>Analytical Services</v>
          </cell>
          <cell r="C1745">
            <v>126605.5</v>
          </cell>
        </row>
        <row r="1746">
          <cell r="A1746">
            <v>530025</v>
          </cell>
          <cell r="B1746" t="str">
            <v>Bank/Financial Institution Services</v>
          </cell>
          <cell r="C1746">
            <v>16192.41</v>
          </cell>
        </row>
        <row r="1747">
          <cell r="A1747">
            <v>530030</v>
          </cell>
          <cell r="B1747" t="str">
            <v>Building/Facility Services</v>
          </cell>
          <cell r="C1747">
            <v>1011027.42</v>
          </cell>
        </row>
        <row r="1748">
          <cell r="A1748">
            <v>530031</v>
          </cell>
          <cell r="B1748" t="str">
            <v>Printing/Imaging/Mail Services</v>
          </cell>
          <cell r="C1748">
            <v>1594532.83</v>
          </cell>
        </row>
        <row r="1749">
          <cell r="A1749">
            <v>530035</v>
          </cell>
          <cell r="B1749" t="str">
            <v>Catering Services-Non Employees</v>
          </cell>
          <cell r="C1749">
            <v>510962.74</v>
          </cell>
        </row>
        <row r="1750">
          <cell r="A1750">
            <v>530040</v>
          </cell>
          <cell r="B1750" t="str">
            <v>Collection Services</v>
          </cell>
          <cell r="C1750">
            <v>352213.66</v>
          </cell>
        </row>
        <row r="1751">
          <cell r="A1751">
            <v>530045</v>
          </cell>
          <cell r="B1751" t="str">
            <v>Constr &amp; Maint Contracts-Labor</v>
          </cell>
          <cell r="C1751">
            <v>5828224.5</v>
          </cell>
        </row>
        <row r="1752">
          <cell r="A1752">
            <v>530047</v>
          </cell>
          <cell r="B1752" t="str">
            <v>Contract &amp; Services  - Specialized Skills</v>
          </cell>
          <cell r="C1752">
            <v>65583.539999999994</v>
          </cell>
        </row>
        <row r="1753">
          <cell r="A1753">
            <v>530048</v>
          </cell>
          <cell r="B1753" t="str">
            <v>I.T. Hardware &amp; Software Maint. Contracts</v>
          </cell>
          <cell r="C1753">
            <v>10903572.560000001</v>
          </cell>
        </row>
        <row r="1754">
          <cell r="A1754">
            <v>530049</v>
          </cell>
          <cell r="B1754" t="str">
            <v>Building/Facilities Maint. Contracts</v>
          </cell>
          <cell r="C1754">
            <v>4359712.9800000004</v>
          </cell>
        </row>
        <row r="1755">
          <cell r="A1755">
            <v>530050</v>
          </cell>
          <cell r="B1755" t="str">
            <v>Constr &amp; Maint Contracts-Other</v>
          </cell>
          <cell r="C1755">
            <v>20471039.43</v>
          </cell>
        </row>
        <row r="1756">
          <cell r="A1756">
            <v>530055</v>
          </cell>
          <cell r="B1756" t="str">
            <v>Consulting/Technical Services</v>
          </cell>
          <cell r="C1756">
            <v>18431212.23</v>
          </cell>
        </row>
        <row r="1757">
          <cell r="A1757">
            <v>530056</v>
          </cell>
          <cell r="B1757" t="str">
            <v>Customer/Marketing Services</v>
          </cell>
          <cell r="C1757">
            <v>1455501.71</v>
          </cell>
        </row>
        <row r="1758">
          <cell r="A1758">
            <v>530057</v>
          </cell>
          <cell r="B1758" t="str">
            <v>Customer Retention Services</v>
          </cell>
          <cell r="C1758">
            <v>0</v>
          </cell>
        </row>
        <row r="1759">
          <cell r="A1759">
            <v>530060</v>
          </cell>
          <cell r="B1759" t="str">
            <v>Employee Related Matters</v>
          </cell>
          <cell r="C1759">
            <v>2122</v>
          </cell>
        </row>
        <row r="1760">
          <cell r="A1760">
            <v>530065</v>
          </cell>
          <cell r="B1760" t="str">
            <v>Engineering Services</v>
          </cell>
          <cell r="C1760">
            <v>3770273.65</v>
          </cell>
        </row>
        <row r="1761">
          <cell r="A1761">
            <v>530070</v>
          </cell>
          <cell r="B1761" t="str">
            <v>Environmental Services</v>
          </cell>
          <cell r="C1761">
            <v>1975316.16</v>
          </cell>
        </row>
        <row r="1762">
          <cell r="A1762">
            <v>530073</v>
          </cell>
          <cell r="B1762" t="str">
            <v>Freight/Hauling Services</v>
          </cell>
          <cell r="C1762">
            <v>5195218.99</v>
          </cell>
        </row>
        <row r="1763">
          <cell r="A1763">
            <v>530074</v>
          </cell>
          <cell r="B1763" t="str">
            <v>Information Technology Services</v>
          </cell>
          <cell r="C1763">
            <v>24473.5</v>
          </cell>
        </row>
        <row r="1764">
          <cell r="A1764">
            <v>530075</v>
          </cell>
          <cell r="B1764" t="str">
            <v>IT - Contract Programmers</v>
          </cell>
          <cell r="C1764">
            <v>14372616.029999999</v>
          </cell>
        </row>
        <row r="1765">
          <cell r="A1765">
            <v>530080</v>
          </cell>
          <cell r="B1765" t="str">
            <v>Intercompany Contracts &amp; Services</v>
          </cell>
          <cell r="C1765">
            <v>57878.68</v>
          </cell>
        </row>
        <row r="1766">
          <cell r="A1766">
            <v>530090</v>
          </cell>
          <cell r="B1766" t="str">
            <v>Janitorial Services</v>
          </cell>
          <cell r="C1766">
            <v>1768905.42</v>
          </cell>
        </row>
        <row r="1767">
          <cell r="A1767">
            <v>530095</v>
          </cell>
          <cell r="B1767" t="str">
            <v>Legal Fees &amp; Services</v>
          </cell>
          <cell r="C1767">
            <v>11812656.050000001</v>
          </cell>
        </row>
        <row r="1768">
          <cell r="A1768">
            <v>530100</v>
          </cell>
          <cell r="B1768" t="str">
            <v>Line Inspection Services</v>
          </cell>
          <cell r="C1768">
            <v>511681.22</v>
          </cell>
        </row>
        <row r="1769">
          <cell r="A1769">
            <v>530105</v>
          </cell>
          <cell r="B1769" t="str">
            <v>Mining Services</v>
          </cell>
          <cell r="C1769">
            <v>1225234.96</v>
          </cell>
        </row>
        <row r="1770">
          <cell r="A1770">
            <v>530110</v>
          </cell>
          <cell r="B1770" t="str">
            <v>Moving/Relocation Services-Employees</v>
          </cell>
          <cell r="C1770">
            <v>2989788.37</v>
          </cell>
        </row>
        <row r="1771">
          <cell r="A1771">
            <v>530112</v>
          </cell>
          <cell r="B1771" t="str">
            <v>Office/Clerical Services</v>
          </cell>
          <cell r="C1771">
            <v>1563994.4</v>
          </cell>
        </row>
        <row r="1772">
          <cell r="A1772">
            <v>530114</v>
          </cell>
          <cell r="B1772" t="str">
            <v>Pay Station Services</v>
          </cell>
          <cell r="C1772">
            <v>732779.88</v>
          </cell>
        </row>
        <row r="1773">
          <cell r="A1773">
            <v>530115</v>
          </cell>
          <cell r="B1773" t="str">
            <v>Planned Outage Contracts</v>
          </cell>
          <cell r="C1773">
            <v>6504167.8799999999</v>
          </cell>
        </row>
        <row r="1774">
          <cell r="A1774">
            <v>530120</v>
          </cell>
          <cell r="B1774" t="str">
            <v>Postal/Delivery/Courier Services</v>
          </cell>
          <cell r="C1774">
            <v>144429.24</v>
          </cell>
        </row>
        <row r="1775">
          <cell r="A1775">
            <v>530125</v>
          </cell>
          <cell r="B1775" t="str">
            <v>Security Services</v>
          </cell>
          <cell r="C1775">
            <v>1629143.39</v>
          </cell>
        </row>
        <row r="1776">
          <cell r="A1776">
            <v>530130</v>
          </cell>
          <cell r="B1776" t="str">
            <v>Storage Services</v>
          </cell>
          <cell r="C1776">
            <v>192859.48</v>
          </cell>
        </row>
        <row r="1777">
          <cell r="A1777">
            <v>530132</v>
          </cell>
          <cell r="B1777" t="str">
            <v>Telecommunication Services</v>
          </cell>
          <cell r="C1777">
            <v>1240780.98</v>
          </cell>
        </row>
        <row r="1778">
          <cell r="A1778">
            <v>530135</v>
          </cell>
          <cell r="B1778" t="str">
            <v>Temporary Services-Other</v>
          </cell>
          <cell r="C1778">
            <v>712869.43</v>
          </cell>
        </row>
        <row r="1779">
          <cell r="A1779">
            <v>530140</v>
          </cell>
          <cell r="B1779" t="str">
            <v>Training/Education Services</v>
          </cell>
          <cell r="C1779">
            <v>1129827.92</v>
          </cell>
        </row>
        <row r="1780">
          <cell r="A1780">
            <v>530142</v>
          </cell>
          <cell r="B1780" t="str">
            <v>Vehicles - External Services</v>
          </cell>
          <cell r="C1780">
            <v>1222943.98</v>
          </cell>
        </row>
        <row r="1781">
          <cell r="A1781">
            <v>530143</v>
          </cell>
          <cell r="B1781" t="str">
            <v>Helicopter Charter Expense</v>
          </cell>
          <cell r="C1781">
            <v>466734.5</v>
          </cell>
        </row>
        <row r="1782">
          <cell r="A1782">
            <v>530145</v>
          </cell>
          <cell r="B1782" t="str">
            <v>Veterinarian Services</v>
          </cell>
          <cell r="C1782">
            <v>141.78</v>
          </cell>
        </row>
        <row r="1783">
          <cell r="A1783">
            <v>530150</v>
          </cell>
          <cell r="B1783" t="str">
            <v>Tree Trimming Services</v>
          </cell>
          <cell r="C1783">
            <v>25073534.300000001</v>
          </cell>
        </row>
        <row r="1784">
          <cell r="A1784">
            <v>530151</v>
          </cell>
          <cell r="B1784" t="str">
            <v>Pole Test &amp; Treat Contracts</v>
          </cell>
          <cell r="C1784">
            <v>3833458.75</v>
          </cell>
        </row>
        <row r="1785">
          <cell r="A1785">
            <v>530152</v>
          </cell>
          <cell r="B1785" t="str">
            <v>Contract Line Construction/Maintenance</v>
          </cell>
          <cell r="C1785">
            <v>6111923.54</v>
          </cell>
        </row>
        <row r="1786">
          <cell r="A1786">
            <v>530190</v>
          </cell>
          <cell r="B1786" t="str">
            <v>Miscellaneous Contracts &amp; Services</v>
          </cell>
          <cell r="C1786">
            <v>56839592.270000003</v>
          </cell>
        </row>
        <row r="1787">
          <cell r="A1787">
            <v>530195</v>
          </cell>
          <cell r="B1787" t="str">
            <v>Miscellaneous Contracts &amp; Services-Dependent</v>
          </cell>
          <cell r="C1787">
            <v>1723158.55</v>
          </cell>
        </row>
        <row r="1788">
          <cell r="A1788">
            <v>535000</v>
          </cell>
          <cell r="B1788" t="str">
            <v>Electricity</v>
          </cell>
          <cell r="C1788">
            <v>2348948.73</v>
          </cell>
        </row>
        <row r="1789">
          <cell r="A1789">
            <v>535100</v>
          </cell>
          <cell r="B1789" t="str">
            <v>Telephone</v>
          </cell>
          <cell r="C1789">
            <v>7017252.2599999998</v>
          </cell>
        </row>
        <row r="1790">
          <cell r="A1790">
            <v>535110</v>
          </cell>
          <cell r="B1790" t="str">
            <v>Pagers</v>
          </cell>
          <cell r="C1790">
            <v>110217.91</v>
          </cell>
        </row>
        <row r="1791">
          <cell r="A1791">
            <v>535120</v>
          </cell>
          <cell r="B1791" t="str">
            <v>Mobile Messaging</v>
          </cell>
          <cell r="C1791">
            <v>21011.119999999999</v>
          </cell>
        </row>
        <row r="1792">
          <cell r="A1792">
            <v>535150</v>
          </cell>
          <cell r="B1792" t="str">
            <v>Telephone-AirPhone</v>
          </cell>
          <cell r="C1792">
            <v>3403.56</v>
          </cell>
        </row>
        <row r="1793">
          <cell r="A1793">
            <v>535160</v>
          </cell>
          <cell r="B1793" t="str">
            <v>Metering Equipment - Cell Phone</v>
          </cell>
          <cell r="C1793">
            <v>108259.49</v>
          </cell>
        </row>
        <row r="1794">
          <cell r="A1794">
            <v>535200</v>
          </cell>
          <cell r="B1794" t="str">
            <v>Natural Gas</v>
          </cell>
          <cell r="C1794">
            <v>61748.02</v>
          </cell>
        </row>
        <row r="1795">
          <cell r="A1795">
            <v>535225</v>
          </cell>
          <cell r="B1795" t="str">
            <v>Water</v>
          </cell>
          <cell r="C1795">
            <v>913525.48</v>
          </cell>
        </row>
        <row r="1796">
          <cell r="A1796">
            <v>535300</v>
          </cell>
          <cell r="B1796" t="str">
            <v>Other Utilities</v>
          </cell>
          <cell r="C1796">
            <v>373322.1</v>
          </cell>
        </row>
        <row r="1797">
          <cell r="A1797">
            <v>540000</v>
          </cell>
          <cell r="B1797" t="str">
            <v>Office Rent</v>
          </cell>
          <cell r="C1797">
            <v>2715053.18</v>
          </cell>
        </row>
        <row r="1798">
          <cell r="A1798">
            <v>541000</v>
          </cell>
          <cell r="B1798" t="str">
            <v>Equipment Rent</v>
          </cell>
          <cell r="C1798">
            <v>1148339.99</v>
          </cell>
        </row>
        <row r="1799">
          <cell r="A1799">
            <v>541001</v>
          </cell>
          <cell r="B1799" t="str">
            <v>Pole Contact Rental Expense</v>
          </cell>
          <cell r="C1799">
            <v>-323572.44</v>
          </cell>
        </row>
        <row r="1800">
          <cell r="A1800">
            <v>541002</v>
          </cell>
          <cell r="B1800" t="str">
            <v>Rights of Way Expense</v>
          </cell>
          <cell r="C1800">
            <v>828312.85</v>
          </cell>
        </row>
        <row r="1801">
          <cell r="A1801">
            <v>543000</v>
          </cell>
          <cell r="B1801" t="str">
            <v>Other Rent/Leases</v>
          </cell>
          <cell r="C1801">
            <v>5047455.4800000004</v>
          </cell>
        </row>
        <row r="1802">
          <cell r="A1802">
            <v>543010</v>
          </cell>
          <cell r="B1802" t="str">
            <v>Capital Lease Interest</v>
          </cell>
          <cell r="C1802">
            <v>3015504.94</v>
          </cell>
        </row>
        <row r="1803">
          <cell r="A1803">
            <v>544000</v>
          </cell>
          <cell r="B1803" t="str">
            <v>Coal Leases</v>
          </cell>
          <cell r="C1803">
            <v>33385.69</v>
          </cell>
        </row>
        <row r="1804">
          <cell r="A1804">
            <v>545000</v>
          </cell>
          <cell r="B1804" t="str">
            <v>Liability Insurance Costs</v>
          </cell>
          <cell r="C1804">
            <v>6255635.96</v>
          </cell>
        </row>
        <row r="1805">
          <cell r="A1805">
            <v>545050</v>
          </cell>
          <cell r="B1805" t="str">
            <v>Injury &amp; Damage Insurance Provision</v>
          </cell>
          <cell r="C1805">
            <v>5645008</v>
          </cell>
        </row>
        <row r="1806">
          <cell r="A1806">
            <v>545100</v>
          </cell>
          <cell r="B1806" t="str">
            <v>Royalties</v>
          </cell>
          <cell r="C1806">
            <v>228865.88</v>
          </cell>
        </row>
        <row r="1807">
          <cell r="A1807">
            <v>545140</v>
          </cell>
          <cell r="B1807" t="str">
            <v>Other Expense - Forecast</v>
          </cell>
          <cell r="C1807">
            <v>0</v>
          </cell>
        </row>
        <row r="1808">
          <cell r="A1808">
            <v>545150</v>
          </cell>
          <cell r="B1808" t="str">
            <v>Miscellaneous Administ/General Expenses</v>
          </cell>
          <cell r="C1808">
            <v>30279181.780000001</v>
          </cell>
        </row>
        <row r="1809">
          <cell r="A1809">
            <v>545160</v>
          </cell>
          <cell r="B1809" t="str">
            <v>Miscellaneous Project Expenses</v>
          </cell>
          <cell r="C1809">
            <v>4567251.25</v>
          </cell>
        </row>
        <row r="1810">
          <cell r="A1810">
            <v>545165</v>
          </cell>
          <cell r="B1810" t="str">
            <v>PERCO Cost Reimbursements</v>
          </cell>
          <cell r="C1810">
            <v>0</v>
          </cell>
        </row>
        <row r="1811">
          <cell r="A1811">
            <v>545166</v>
          </cell>
          <cell r="B1811" t="str">
            <v>Project Cost Transfer - NO SURCHARGES ADDED</v>
          </cell>
          <cell r="C1811">
            <v>20208.990000000002</v>
          </cell>
        </row>
        <row r="1812">
          <cell r="A1812">
            <v>545170</v>
          </cell>
          <cell r="B1812" t="str">
            <v>Capital Surcharge Manual Adjustments</v>
          </cell>
          <cell r="C1812">
            <v>6108882.2199999997</v>
          </cell>
        </row>
        <row r="1813">
          <cell r="A1813">
            <v>545200</v>
          </cell>
          <cell r="B1813" t="str">
            <v>Directors Fees and Expenses</v>
          </cell>
          <cell r="C1813">
            <v>197875.67</v>
          </cell>
        </row>
        <row r="1814">
          <cell r="A1814">
            <v>545210</v>
          </cell>
          <cell r="B1814" t="str">
            <v>A&amp;G Transferred-Credit</v>
          </cell>
          <cell r="C1814">
            <v>-290945.90999999997</v>
          </cell>
        </row>
        <row r="1815">
          <cell r="A1815">
            <v>545220</v>
          </cell>
          <cell r="B1815" t="str">
            <v>Benefits &amp; Other Charges-Credit</v>
          </cell>
          <cell r="C1815">
            <v>-2530</v>
          </cell>
        </row>
        <row r="1816">
          <cell r="A1816">
            <v>545225</v>
          </cell>
          <cell r="B1816" t="str">
            <v>Joint Owner-A&amp;G Credits</v>
          </cell>
          <cell r="C1816">
            <v>-2664600.38</v>
          </cell>
        </row>
        <row r="1817">
          <cell r="A1817">
            <v>545230</v>
          </cell>
          <cell r="B1817" t="str">
            <v>Joint Owner-Construction Credits</v>
          </cell>
          <cell r="C1817">
            <v>239.84</v>
          </cell>
        </row>
        <row r="1818">
          <cell r="A1818">
            <v>545240</v>
          </cell>
          <cell r="B1818" t="str">
            <v>Accretion Expense - Elec Util. Plant - Production</v>
          </cell>
          <cell r="C1818">
            <v>1196409.51</v>
          </cell>
        </row>
        <row r="1819">
          <cell r="A1819">
            <v>545245</v>
          </cell>
          <cell r="B1819" t="str">
            <v>Accretion Expense - Elec Util. Plant - Mining</v>
          </cell>
          <cell r="C1819">
            <v>66493.42</v>
          </cell>
        </row>
        <row r="1820">
          <cell r="A1820">
            <v>545250</v>
          </cell>
          <cell r="B1820" t="str">
            <v>Management Fees</v>
          </cell>
          <cell r="C1820">
            <v>1586696.85</v>
          </cell>
        </row>
        <row r="1821">
          <cell r="A1821">
            <v>545310</v>
          </cell>
          <cell r="B1821" t="str">
            <v>Other O&amp;M Expense</v>
          </cell>
          <cell r="C1821">
            <v>1017029.44</v>
          </cell>
        </row>
        <row r="1822">
          <cell r="A1822">
            <v>545350</v>
          </cell>
          <cell r="B1822" t="str">
            <v>Postage</v>
          </cell>
          <cell r="C1822">
            <v>5130234.4000000004</v>
          </cell>
        </row>
        <row r="1823">
          <cell r="A1823">
            <v>545400</v>
          </cell>
          <cell r="B1823" t="str">
            <v>Bank Charges &amp; Fees</v>
          </cell>
          <cell r="C1823">
            <v>1421442.38</v>
          </cell>
        </row>
        <row r="1824">
          <cell r="A1824">
            <v>545450</v>
          </cell>
          <cell r="B1824" t="str">
            <v>Filing Fees</v>
          </cell>
          <cell r="C1824">
            <v>1061388.83</v>
          </cell>
        </row>
        <row r="1825">
          <cell r="A1825">
            <v>545500</v>
          </cell>
          <cell r="B1825" t="str">
            <v>Settlement Fees</v>
          </cell>
          <cell r="C1825">
            <v>2015259.9</v>
          </cell>
        </row>
        <row r="1826">
          <cell r="A1826">
            <v>545520</v>
          </cell>
          <cell r="B1826" t="str">
            <v>Reclamation Expense</v>
          </cell>
          <cell r="C1826">
            <v>-769462</v>
          </cell>
        </row>
        <row r="1827">
          <cell r="A1827">
            <v>545550</v>
          </cell>
          <cell r="B1827" t="str">
            <v>Club/Organization Membership and Expenses</v>
          </cell>
          <cell r="C1827">
            <v>1353740.9</v>
          </cell>
        </row>
        <row r="1828">
          <cell r="A1828">
            <v>545750</v>
          </cell>
          <cell r="B1828" t="str">
            <v>Derivative Trading Expense</v>
          </cell>
          <cell r="C1828">
            <v>0</v>
          </cell>
        </row>
        <row r="1829">
          <cell r="A1829">
            <v>545800</v>
          </cell>
          <cell r="B1829" t="str">
            <v>Expatriate Expense</v>
          </cell>
          <cell r="C1829">
            <v>18859.68</v>
          </cell>
        </row>
        <row r="1830">
          <cell r="A1830">
            <v>545910</v>
          </cell>
          <cell r="B1830" t="str">
            <v>Land and Land Rights</v>
          </cell>
          <cell r="C1830">
            <v>-175308</v>
          </cell>
        </row>
        <row r="1831">
          <cell r="A1831">
            <v>545990</v>
          </cell>
          <cell r="B1831" t="str">
            <v>AuC Expensed</v>
          </cell>
          <cell r="C1831">
            <v>6252331.0800000001</v>
          </cell>
        </row>
        <row r="1832">
          <cell r="A1832">
            <v>545999</v>
          </cell>
          <cell r="B1832" t="str">
            <v>CWIP Translation-Pre Settlement</v>
          </cell>
          <cell r="C1832">
            <v>24108.25</v>
          </cell>
        </row>
        <row r="1833">
          <cell r="A1833">
            <v>546000</v>
          </cell>
          <cell r="B1833" t="str">
            <v>Life Insurance Costs</v>
          </cell>
          <cell r="C1833">
            <v>-9589759.6199999992</v>
          </cell>
        </row>
        <row r="1834">
          <cell r="A1834">
            <v>546100</v>
          </cell>
          <cell r="B1834" t="str">
            <v>Expend for Civic, Political &amp; Related</v>
          </cell>
          <cell r="C1834">
            <v>1445107.69</v>
          </cell>
        </row>
        <row r="1835">
          <cell r="A1835">
            <v>546150</v>
          </cell>
          <cell r="B1835" t="str">
            <v>Disallowed Political Expenditures</v>
          </cell>
          <cell r="C1835">
            <v>22.95</v>
          </cell>
        </row>
        <row r="1836">
          <cell r="A1836">
            <v>546200</v>
          </cell>
          <cell r="B1836" t="str">
            <v>Other Deductions</v>
          </cell>
          <cell r="C1836">
            <v>1073983.73</v>
          </cell>
        </row>
        <row r="1837">
          <cell r="A1837">
            <v>546500</v>
          </cell>
          <cell r="B1837" t="str">
            <v>Excess Net Power Costs-Deferal</v>
          </cell>
          <cell r="C1837">
            <v>-3980055</v>
          </cell>
        </row>
        <row r="1838">
          <cell r="A1838">
            <v>546510</v>
          </cell>
          <cell r="B1838" t="str">
            <v>Market Position Trading-Expense</v>
          </cell>
          <cell r="C1838">
            <v>-457024.2</v>
          </cell>
        </row>
        <row r="1839">
          <cell r="A1839">
            <v>546520</v>
          </cell>
          <cell r="B1839" t="str">
            <v>Operating Reserves Expense</v>
          </cell>
          <cell r="C1839">
            <v>10211324</v>
          </cell>
        </row>
        <row r="1840">
          <cell r="A1840">
            <v>546530</v>
          </cell>
          <cell r="B1840" t="str">
            <v>ISO/PX Charges</v>
          </cell>
          <cell r="C1840">
            <v>57915.3</v>
          </cell>
        </row>
        <row r="1841">
          <cell r="A1841">
            <v>546536</v>
          </cell>
          <cell r="B1841" t="str">
            <v>Green Credit Purchases</v>
          </cell>
          <cell r="C1841">
            <v>81000</v>
          </cell>
        </row>
        <row r="1842">
          <cell r="A1842">
            <v>546960</v>
          </cell>
          <cell r="B1842" t="str">
            <v>Mining - O&amp;M and A&amp;G - Credit</v>
          </cell>
          <cell r="C1842">
            <v>-41942305.549999997</v>
          </cell>
        </row>
        <row r="1843">
          <cell r="A1843">
            <v>546961</v>
          </cell>
          <cell r="B1843" t="str">
            <v>Mining - ARO Accretion Exp - Credit</v>
          </cell>
          <cell r="C1843">
            <v>-66493.42</v>
          </cell>
        </row>
        <row r="1844">
          <cell r="A1844">
            <v>547851</v>
          </cell>
          <cell r="B1844" t="str">
            <v>G-PPM Rent Expense</v>
          </cell>
          <cell r="C1844">
            <v>15422471.48</v>
          </cell>
        </row>
        <row r="1845">
          <cell r="A1845">
            <v>548000</v>
          </cell>
          <cell r="B1845" t="str">
            <v>Property Insurance Costs</v>
          </cell>
          <cell r="C1845">
            <v>9469696.8699999992</v>
          </cell>
        </row>
        <row r="1846">
          <cell r="A1846">
            <v>548050</v>
          </cell>
          <cell r="B1846" t="str">
            <v>Property Insurance Provision Costs</v>
          </cell>
          <cell r="C1846">
            <v>12000000</v>
          </cell>
        </row>
        <row r="1847">
          <cell r="A1847">
            <v>549050</v>
          </cell>
          <cell r="B1847" t="str">
            <v>Temporary Facilities Clearing</v>
          </cell>
          <cell r="C1847">
            <v>-1096.06</v>
          </cell>
        </row>
        <row r="1848">
          <cell r="A1848">
            <v>549090</v>
          </cell>
          <cell r="B1848" t="str">
            <v>Customer Accommondations-Distribution</v>
          </cell>
          <cell r="C1848">
            <v>-11035545.01</v>
          </cell>
        </row>
        <row r="1849">
          <cell r="A1849">
            <v>549150</v>
          </cell>
          <cell r="B1849" t="str">
            <v>CIAC-NonRefundable-Pending Clearing</v>
          </cell>
          <cell r="C1849">
            <v>-402277.53</v>
          </cell>
        </row>
        <row r="1850">
          <cell r="A1850">
            <v>549275</v>
          </cell>
          <cell r="B1850" t="str">
            <v>Interim Reclamation Charge Out</v>
          </cell>
          <cell r="C1850">
            <v>-7520542.0800000001</v>
          </cell>
        </row>
        <row r="1851">
          <cell r="A1851">
            <v>549300</v>
          </cell>
          <cell r="B1851" t="str">
            <v>Reimbursements</v>
          </cell>
          <cell r="C1851">
            <v>-8558568.1999999993</v>
          </cell>
        </row>
        <row r="1852">
          <cell r="A1852">
            <v>549301</v>
          </cell>
          <cell r="B1852" t="str">
            <v>Reimbursements - Storm Related</v>
          </cell>
          <cell r="C1852">
            <v>-8370803.0899999999</v>
          </cell>
        </row>
        <row r="1853">
          <cell r="A1853">
            <v>550000</v>
          </cell>
          <cell r="B1853" t="str">
            <v>Retail Products &amp; Services Expenditure</v>
          </cell>
          <cell r="C1853">
            <v>63137.93</v>
          </cell>
        </row>
        <row r="1854">
          <cell r="A1854">
            <v>550500</v>
          </cell>
          <cell r="B1854" t="str">
            <v>Rebates/Incentives/Buydowns - Marketing</v>
          </cell>
          <cell r="C1854">
            <v>-368367.52</v>
          </cell>
        </row>
        <row r="1855">
          <cell r="A1855">
            <v>550700</v>
          </cell>
          <cell r="B1855" t="str">
            <v>Bad Debts Write-offs</v>
          </cell>
          <cell r="C1855">
            <v>17883645.390000001</v>
          </cell>
        </row>
        <row r="1856">
          <cell r="A1856">
            <v>550701</v>
          </cell>
          <cell r="B1856" t="str">
            <v>Bad Debts Recoveries</v>
          </cell>
          <cell r="C1856">
            <v>-8750510.9399999995</v>
          </cell>
        </row>
        <row r="1857">
          <cell r="A1857">
            <v>550750</v>
          </cell>
          <cell r="B1857" t="str">
            <v>Provision for Doubtful Accounts</v>
          </cell>
          <cell r="C1857">
            <v>-2834364.91</v>
          </cell>
        </row>
        <row r="1858">
          <cell r="A1858">
            <v>550875</v>
          </cell>
          <cell r="B1858" t="str">
            <v>Customer Retention</v>
          </cell>
          <cell r="C1858">
            <v>5002.8599999999997</v>
          </cell>
        </row>
        <row r="1859">
          <cell r="A1859">
            <v>551000</v>
          </cell>
          <cell r="B1859" t="str">
            <v>Repairs &amp; Maintenance</v>
          </cell>
          <cell r="C1859">
            <v>254744.95999999999</v>
          </cell>
        </row>
        <row r="1860">
          <cell r="A1860">
            <v>553000</v>
          </cell>
          <cell r="B1860" t="str">
            <v>Selling Expense</v>
          </cell>
          <cell r="C1860">
            <v>0</v>
          </cell>
        </row>
        <row r="1861">
          <cell r="A1861">
            <v>553100</v>
          </cell>
          <cell r="B1861" t="str">
            <v>Donations - 501(c)3</v>
          </cell>
          <cell r="C1861">
            <v>266490.84000000003</v>
          </cell>
        </row>
        <row r="1862">
          <cell r="A1862">
            <v>553110</v>
          </cell>
          <cell r="B1862" t="str">
            <v>Challenge Grant</v>
          </cell>
          <cell r="C1862">
            <v>117850</v>
          </cell>
        </row>
        <row r="1863">
          <cell r="A1863">
            <v>553200</v>
          </cell>
          <cell r="B1863" t="str">
            <v>Donations - Non 501(c)3</v>
          </cell>
          <cell r="C1863">
            <v>1134944.5</v>
          </cell>
        </row>
        <row r="1864">
          <cell r="A1864">
            <v>553300</v>
          </cell>
          <cell r="B1864" t="str">
            <v>Sponsorship</v>
          </cell>
          <cell r="C1864">
            <v>175247.7</v>
          </cell>
        </row>
        <row r="1865">
          <cell r="A1865">
            <v>553400</v>
          </cell>
          <cell r="B1865" t="str">
            <v>DSR Amortization Expense</v>
          </cell>
          <cell r="C1865">
            <v>2102556.0499999998</v>
          </cell>
        </row>
        <row r="1866">
          <cell r="A1866">
            <v>553500</v>
          </cell>
          <cell r="B1866" t="str">
            <v>Customer &amp; Marketing Costs-Other</v>
          </cell>
          <cell r="C1866">
            <v>13494.07</v>
          </cell>
        </row>
        <row r="1867">
          <cell r="A1867">
            <v>554000</v>
          </cell>
          <cell r="B1867" t="str">
            <v>Gain - Sale of Assets</v>
          </cell>
          <cell r="C1867">
            <v>-1098572.94</v>
          </cell>
        </row>
        <row r="1868">
          <cell r="A1868">
            <v>554100</v>
          </cell>
          <cell r="B1868" t="str">
            <v>Loss - Sale of Assets</v>
          </cell>
          <cell r="C1868">
            <v>324528.74</v>
          </cell>
        </row>
        <row r="1869">
          <cell r="A1869">
            <v>554450</v>
          </cell>
          <cell r="B1869" t="str">
            <v>Gains from Disp of Allowances</v>
          </cell>
          <cell r="C1869">
            <v>-585036.73</v>
          </cell>
        </row>
        <row r="1870">
          <cell r="A1870">
            <v>554500</v>
          </cell>
          <cell r="B1870" t="str">
            <v>Other Gains &amp; Losses</v>
          </cell>
          <cell r="C1870">
            <v>3542.75</v>
          </cell>
        </row>
        <row r="1871">
          <cell r="A1871">
            <v>554700</v>
          </cell>
          <cell r="B1871" t="str">
            <v>Other Operating Expenses</v>
          </cell>
          <cell r="C1871">
            <v>-4626555.37</v>
          </cell>
        </row>
        <row r="1872">
          <cell r="A1872">
            <v>554701</v>
          </cell>
          <cell r="B1872" t="str">
            <v>Other Operating Income/Expense</v>
          </cell>
          <cell r="C1872">
            <v>-4775000</v>
          </cell>
        </row>
        <row r="1873">
          <cell r="A1873">
            <v>554702</v>
          </cell>
          <cell r="B1873" t="str">
            <v>Other Operating Expenses - (426.5)</v>
          </cell>
          <cell r="C1873">
            <v>22614280.539999999</v>
          </cell>
        </row>
        <row r="1874">
          <cell r="A1874">
            <v>554801</v>
          </cell>
          <cell r="B1874" t="str">
            <v>T&amp;D O&amp;M Debit Adjustments</v>
          </cell>
          <cell r="C1874">
            <v>156605000</v>
          </cell>
        </row>
        <row r="1875">
          <cell r="A1875">
            <v>554802</v>
          </cell>
          <cell r="B1875" t="str">
            <v>T&amp;D O&amp;M Credit Adjustments</v>
          </cell>
          <cell r="C1875">
            <v>-156605000</v>
          </cell>
        </row>
        <row r="1876">
          <cell r="A1876">
            <v>554803</v>
          </cell>
          <cell r="B1876" t="str">
            <v>Other O&amp;M Debit Adjustments</v>
          </cell>
          <cell r="C1876">
            <v>329223000</v>
          </cell>
        </row>
        <row r="1877">
          <cell r="A1877">
            <v>554804</v>
          </cell>
          <cell r="B1877" t="str">
            <v>Other O&amp;M Credit Adjustments</v>
          </cell>
          <cell r="C1877">
            <v>-329223000</v>
          </cell>
        </row>
        <row r="1878">
          <cell r="A1878">
            <v>555000</v>
          </cell>
          <cell r="B1878" t="str">
            <v>Realized Foreign Exchange +/-</v>
          </cell>
          <cell r="C1878">
            <v>157913.49</v>
          </cell>
        </row>
        <row r="1879">
          <cell r="A1879">
            <v>560000</v>
          </cell>
          <cell r="B1879" t="str">
            <v>Depletion</v>
          </cell>
          <cell r="C1879">
            <v>1255878.9099999999</v>
          </cell>
        </row>
        <row r="1880">
          <cell r="A1880">
            <v>565120</v>
          </cell>
          <cell r="B1880" t="str">
            <v>Depreciation - Buildings</v>
          </cell>
          <cell r="C1880">
            <v>3065540.16</v>
          </cell>
        </row>
        <row r="1881">
          <cell r="A1881">
            <v>565130</v>
          </cell>
          <cell r="B1881" t="str">
            <v>Depreciation - Production Assets</v>
          </cell>
          <cell r="C1881">
            <v>126347617.59999999</v>
          </cell>
        </row>
        <row r="1882">
          <cell r="A1882">
            <v>565135</v>
          </cell>
          <cell r="B1882" t="str">
            <v>Depreciation - Production-Coal Mine</v>
          </cell>
          <cell r="C1882">
            <v>4295.62</v>
          </cell>
        </row>
        <row r="1883">
          <cell r="A1883">
            <v>565136</v>
          </cell>
          <cell r="B1883" t="str">
            <v>Depreciation - Production- Mines</v>
          </cell>
          <cell r="C1883">
            <v>7962171.2400000002</v>
          </cell>
        </row>
        <row r="1884">
          <cell r="A1884">
            <v>565140</v>
          </cell>
          <cell r="B1884" t="str">
            <v>Depreciation - Transmission Assets</v>
          </cell>
          <cell r="C1884">
            <v>41176015.990000002</v>
          </cell>
        </row>
        <row r="1885">
          <cell r="A1885">
            <v>565160</v>
          </cell>
          <cell r="B1885" t="str">
            <v>Depreciation - Distribution Assets</v>
          </cell>
          <cell r="C1885">
            <v>93036573.329999998</v>
          </cell>
        </row>
        <row r="1886">
          <cell r="A1886">
            <v>565180</v>
          </cell>
          <cell r="B1886" t="str">
            <v>Depreciation - Motor Vehicles and Mobile Plant</v>
          </cell>
          <cell r="C1886">
            <v>8609196.2300000004</v>
          </cell>
        </row>
        <row r="1887">
          <cell r="A1887">
            <v>565190</v>
          </cell>
          <cell r="B1887" t="str">
            <v>Depreciation - Office Furniture &amp; Equipment</v>
          </cell>
          <cell r="C1887">
            <v>11465565.279999999</v>
          </cell>
        </row>
        <row r="1888">
          <cell r="A1888">
            <v>565200</v>
          </cell>
          <cell r="B1888" t="str">
            <v>Depreciation - Other General Plant &amp; Equipment</v>
          </cell>
          <cell r="C1888">
            <v>3255294.96</v>
          </cell>
        </row>
        <row r="1889">
          <cell r="A1889">
            <v>565220</v>
          </cell>
          <cell r="B1889" t="str">
            <v>Depreciation - Other T&amp;D General Plant &amp; Equipment</v>
          </cell>
          <cell r="C1889">
            <v>9701000</v>
          </cell>
        </row>
        <row r="1890">
          <cell r="A1890">
            <v>565221</v>
          </cell>
          <cell r="B1890" t="str">
            <v>Depreciation - Other COS General Plant &amp; Equipment</v>
          </cell>
          <cell r="C1890">
            <v>1941000</v>
          </cell>
        </row>
        <row r="1891">
          <cell r="A1891">
            <v>565240</v>
          </cell>
          <cell r="B1891" t="str">
            <v>Depreciation Exp - Asset Ret Oblig. - Production</v>
          </cell>
          <cell r="C1891">
            <v>1189862.95</v>
          </cell>
        </row>
        <row r="1892">
          <cell r="A1892">
            <v>565250</v>
          </cell>
          <cell r="B1892" t="str">
            <v>Depreciation Exp - Asset Ret Oblig. - Mining</v>
          </cell>
          <cell r="C1892">
            <v>4728.1499999999996</v>
          </cell>
        </row>
        <row r="1893">
          <cell r="A1893">
            <v>565960</v>
          </cell>
          <cell r="B1893" t="str">
            <v>Mining - Depr and Amort - Credit</v>
          </cell>
          <cell r="C1893">
            <v>-9321137.2400000002</v>
          </cell>
        </row>
        <row r="1894">
          <cell r="A1894">
            <v>565961</v>
          </cell>
          <cell r="B1894" t="str">
            <v>Mining - ARO Depreciation Exp - Credit</v>
          </cell>
          <cell r="C1894">
            <v>-4728.1499999999996</v>
          </cell>
        </row>
        <row r="1895">
          <cell r="A1895">
            <v>566130</v>
          </cell>
          <cell r="B1895" t="str">
            <v>Organization Costs</v>
          </cell>
          <cell r="C1895">
            <v>1405604.09</v>
          </cell>
        </row>
        <row r="1896">
          <cell r="A1896">
            <v>566140</v>
          </cell>
          <cell r="B1896" t="str">
            <v>Software Development</v>
          </cell>
          <cell r="C1896">
            <v>41029978.009999998</v>
          </cell>
        </row>
        <row r="1897">
          <cell r="A1897">
            <v>566200</v>
          </cell>
          <cell r="B1897" t="str">
            <v>Other Intangible Assets</v>
          </cell>
          <cell r="C1897">
            <v>3755555.57</v>
          </cell>
        </row>
        <row r="1898">
          <cell r="A1898">
            <v>566541</v>
          </cell>
          <cell r="B1898" t="str">
            <v>Reclamation Amortization - Mines</v>
          </cell>
          <cell r="C1898">
            <v>174308.66</v>
          </cell>
        </row>
        <row r="1899">
          <cell r="A1899">
            <v>566600</v>
          </cell>
          <cell r="B1899" t="str">
            <v>Economic Displacement/QF Amort</v>
          </cell>
          <cell r="C1899">
            <v>744602.39</v>
          </cell>
        </row>
        <row r="1900">
          <cell r="A1900">
            <v>566700</v>
          </cell>
          <cell r="B1900" t="str">
            <v>Environmental Cost Amortization</v>
          </cell>
          <cell r="C1900">
            <v>2586795.5299999998</v>
          </cell>
        </row>
        <row r="1901">
          <cell r="A1901">
            <v>566900</v>
          </cell>
          <cell r="B1901" t="str">
            <v>Other Amortization</v>
          </cell>
          <cell r="C1901">
            <v>1424871.88</v>
          </cell>
        </row>
        <row r="1902">
          <cell r="A1902">
            <v>566901</v>
          </cell>
          <cell r="B1902" t="str">
            <v>Other Amortization Mines</v>
          </cell>
          <cell r="C1902">
            <v>1688463.82</v>
          </cell>
        </row>
        <row r="1903">
          <cell r="A1903">
            <v>566920</v>
          </cell>
          <cell r="B1903" t="str">
            <v>Amort of Electric Plant Acquis Adj</v>
          </cell>
          <cell r="C1903">
            <v>4566127.4400000004</v>
          </cell>
        </row>
        <row r="1904">
          <cell r="A1904">
            <v>566940</v>
          </cell>
          <cell r="B1904" t="str">
            <v>Amort of Regul Assets-Debits</v>
          </cell>
          <cell r="C1904">
            <v>83276.160000000003</v>
          </cell>
        </row>
        <row r="1905">
          <cell r="A1905">
            <v>566941</v>
          </cell>
          <cell r="B1905" t="str">
            <v>Amortization Of Unrecovered Plant-Trojan</v>
          </cell>
          <cell r="C1905">
            <v>1648666.86</v>
          </cell>
        </row>
        <row r="1906">
          <cell r="A1906">
            <v>566943</v>
          </cell>
          <cell r="B1906" t="str">
            <v>Amort of Regul Liability - Credits</v>
          </cell>
          <cell r="C1906">
            <v>0</v>
          </cell>
        </row>
        <row r="1907">
          <cell r="A1907">
            <v>566944</v>
          </cell>
          <cell r="B1907" t="str">
            <v>Amortization of Reg Asset/Liab</v>
          </cell>
          <cell r="C1907">
            <v>-1166909.99</v>
          </cell>
        </row>
        <row r="1908">
          <cell r="A1908">
            <v>566950</v>
          </cell>
          <cell r="B1908" t="str">
            <v>Amort of SB1149 Regul Assets-Credits</v>
          </cell>
          <cell r="C1908">
            <v>3559200</v>
          </cell>
        </row>
        <row r="1909">
          <cell r="A1909">
            <v>570000</v>
          </cell>
          <cell r="B1909" t="str">
            <v>Income Tax Expense-Federal</v>
          </cell>
          <cell r="C1909">
            <v>248492</v>
          </cell>
        </row>
        <row r="1910">
          <cell r="A1910">
            <v>570001</v>
          </cell>
          <cell r="B1910" t="str">
            <v>Income Tax Exp-Federal-Electric</v>
          </cell>
          <cell r="C1910">
            <v>71369692.590000004</v>
          </cell>
        </row>
        <row r="1911">
          <cell r="A1911">
            <v>570002</v>
          </cell>
          <cell r="B1911" t="str">
            <v>Income Tax Exp-Federal-Oth Inc/Ded</v>
          </cell>
          <cell r="C1911">
            <v>-8761362.5999999996</v>
          </cell>
        </row>
        <row r="1912">
          <cell r="A1912">
            <v>571000</v>
          </cell>
          <cell r="B1912" t="str">
            <v>Deferred Tax Expense-Federal</v>
          </cell>
          <cell r="C1912">
            <v>0</v>
          </cell>
        </row>
        <row r="1913">
          <cell r="A1913">
            <v>571001</v>
          </cell>
          <cell r="B1913" t="str">
            <v>Deferred Tax Exp-Dr-Federal-Electric</v>
          </cell>
          <cell r="C1913">
            <v>173641163.47</v>
          </cell>
        </row>
        <row r="1914">
          <cell r="A1914">
            <v>571002</v>
          </cell>
          <cell r="B1914" t="str">
            <v>Deferred Tax Exp-Dr-Federal-OID</v>
          </cell>
          <cell r="C1914">
            <v>1150197.99</v>
          </cell>
        </row>
        <row r="1915">
          <cell r="A1915">
            <v>571011</v>
          </cell>
          <cell r="B1915" t="str">
            <v>Deferred Tax Exp-Cr-Federal-Electric</v>
          </cell>
          <cell r="C1915">
            <v>-100091680.77</v>
          </cell>
        </row>
        <row r="1916">
          <cell r="A1916">
            <v>571012</v>
          </cell>
          <cell r="B1916" t="str">
            <v>Deferred Tax Exp-Cr-Federal-OID</v>
          </cell>
          <cell r="C1916">
            <v>-4601.1000000000004</v>
          </cell>
        </row>
        <row r="1917">
          <cell r="A1917">
            <v>573504</v>
          </cell>
          <cell r="B1917" t="str">
            <v>Investment Tax Credit-Federal-Electric</v>
          </cell>
          <cell r="C1917">
            <v>-4879050.57</v>
          </cell>
        </row>
        <row r="1918">
          <cell r="A1918">
            <v>573505</v>
          </cell>
          <cell r="B1918" t="str">
            <v>Investment Tax Credit-Federal-OID</v>
          </cell>
          <cell r="C1918">
            <v>-1721049.43</v>
          </cell>
        </row>
        <row r="1919">
          <cell r="A1919">
            <v>575000</v>
          </cell>
          <cell r="B1919" t="str">
            <v>State Income Tax</v>
          </cell>
          <cell r="C1919">
            <v>0</v>
          </cell>
        </row>
        <row r="1920">
          <cell r="A1920">
            <v>575001</v>
          </cell>
          <cell r="B1920" t="str">
            <v>State Income Tax-Electric</v>
          </cell>
          <cell r="C1920">
            <v>8851539.3900000006</v>
          </cell>
        </row>
        <row r="1921">
          <cell r="A1921">
            <v>575002</v>
          </cell>
          <cell r="B1921" t="str">
            <v>State Income Tax-Other Inc/Deduct</v>
          </cell>
          <cell r="C1921">
            <v>-1190729.58</v>
          </cell>
        </row>
        <row r="1922">
          <cell r="A1922">
            <v>576000</v>
          </cell>
          <cell r="B1922" t="str">
            <v>Deferred Tax Expense - State</v>
          </cell>
          <cell r="C1922">
            <v>0</v>
          </cell>
        </row>
        <row r="1923">
          <cell r="A1923">
            <v>576001</v>
          </cell>
          <cell r="B1923" t="str">
            <v>Deferred Tax Expense - DR - State -Electric</v>
          </cell>
          <cell r="C1923">
            <v>19888552.07</v>
          </cell>
        </row>
        <row r="1924">
          <cell r="A1924">
            <v>576002</v>
          </cell>
          <cell r="B1924" t="str">
            <v>Deferred Tax Expense DR - State - OID</v>
          </cell>
          <cell r="C1924">
            <v>156237.32</v>
          </cell>
        </row>
        <row r="1925">
          <cell r="A1925">
            <v>576011</v>
          </cell>
          <cell r="B1925" t="str">
            <v>Deferred Tax Expense - CR- State -Electric</v>
          </cell>
          <cell r="C1925">
            <v>-11613174.77</v>
          </cell>
        </row>
        <row r="1926">
          <cell r="A1926">
            <v>576012</v>
          </cell>
          <cell r="B1926" t="str">
            <v>Deferred Tax Expense - CR - State - OID</v>
          </cell>
          <cell r="C1926">
            <v>-624.99</v>
          </cell>
        </row>
        <row r="1927">
          <cell r="A1927">
            <v>578000</v>
          </cell>
          <cell r="B1927" t="str">
            <v>Franchise Tax</v>
          </cell>
          <cell r="C1927">
            <v>16794681.699999999</v>
          </cell>
        </row>
        <row r="1928">
          <cell r="A1928">
            <v>578001</v>
          </cell>
          <cell r="B1928" t="str">
            <v>Franchise Tax - Mines</v>
          </cell>
          <cell r="C1928">
            <v>136005</v>
          </cell>
        </row>
        <row r="1929">
          <cell r="A1929">
            <v>579000</v>
          </cell>
          <cell r="B1929" t="str">
            <v>Property Tax</v>
          </cell>
          <cell r="C1929">
            <v>3407834.5</v>
          </cell>
        </row>
        <row r="1930">
          <cell r="A1930">
            <v>579001</v>
          </cell>
          <cell r="B1930" t="str">
            <v>Property Tax -Mines</v>
          </cell>
          <cell r="C1930">
            <v>72347.02</v>
          </cell>
        </row>
        <row r="1931">
          <cell r="A1931">
            <v>579010</v>
          </cell>
          <cell r="B1931" t="str">
            <v>Property Tax - COS</v>
          </cell>
          <cell r="C1931">
            <v>24030142.469999999</v>
          </cell>
        </row>
        <row r="1932">
          <cell r="A1932">
            <v>579011</v>
          </cell>
          <cell r="B1932" t="str">
            <v>Property Tax - T&amp;D</v>
          </cell>
          <cell r="C1932">
            <v>35741989.82</v>
          </cell>
        </row>
        <row r="1933">
          <cell r="A1933">
            <v>580500</v>
          </cell>
          <cell r="B1933" t="str">
            <v>Payroll Tax Expense</v>
          </cell>
          <cell r="C1933">
            <v>22440749.039999999</v>
          </cell>
        </row>
        <row r="1934">
          <cell r="A1934">
            <v>580501</v>
          </cell>
          <cell r="B1934" t="str">
            <v>Payroll Tax Expense - Mines</v>
          </cell>
          <cell r="C1934">
            <v>1072111.4099999999</v>
          </cell>
        </row>
        <row r="1935">
          <cell r="A1935">
            <v>580600</v>
          </cell>
          <cell r="B1935" t="str">
            <v>Payroll Tax Expense-Medicare</v>
          </cell>
          <cell r="C1935">
            <v>0</v>
          </cell>
        </row>
        <row r="1936">
          <cell r="A1936">
            <v>580700</v>
          </cell>
          <cell r="B1936" t="str">
            <v>Payroll Tax Expense-Unemployment</v>
          </cell>
          <cell r="C1936">
            <v>2460911.2400000002</v>
          </cell>
        </row>
        <row r="1937">
          <cell r="A1937">
            <v>580701</v>
          </cell>
          <cell r="B1937" t="str">
            <v>Payroll Tax Expense-Unemployment - Mines</v>
          </cell>
          <cell r="C1937">
            <v>8091.48</v>
          </cell>
        </row>
        <row r="1938">
          <cell r="A1938">
            <v>580800</v>
          </cell>
          <cell r="B1938" t="str">
            <v>Other Payroll Related Taxes/Liab Exp</v>
          </cell>
          <cell r="C1938">
            <v>441.05</v>
          </cell>
        </row>
        <row r="1939">
          <cell r="A1939">
            <v>582300</v>
          </cell>
          <cell r="B1939" t="str">
            <v>Permits &amp; Licenses</v>
          </cell>
          <cell r="C1939">
            <v>1147153.98</v>
          </cell>
        </row>
        <row r="1940">
          <cell r="A1940">
            <v>582400</v>
          </cell>
          <cell r="B1940" t="str">
            <v>FERC Annual Fee</v>
          </cell>
          <cell r="C1940">
            <v>1081202.73</v>
          </cell>
        </row>
        <row r="1941">
          <cell r="A1941">
            <v>582450</v>
          </cell>
          <cell r="B1941" t="str">
            <v>Hydro FERC License Fee</v>
          </cell>
          <cell r="C1941">
            <v>2794186.99</v>
          </cell>
        </row>
        <row r="1942">
          <cell r="A1942">
            <v>582500</v>
          </cell>
          <cell r="B1942" t="str">
            <v>State Regulatory Fees</v>
          </cell>
          <cell r="C1942">
            <v>8031719.7999999998</v>
          </cell>
        </row>
        <row r="1943">
          <cell r="A1943">
            <v>582600</v>
          </cell>
          <cell r="B1943" t="str">
            <v>MSHA Assessments</v>
          </cell>
          <cell r="C1943">
            <v>15186.9</v>
          </cell>
        </row>
        <row r="1944">
          <cell r="A1944">
            <v>583100</v>
          </cell>
          <cell r="B1944" t="str">
            <v>Penalties &amp; Fines</v>
          </cell>
          <cell r="C1944">
            <v>28305.29</v>
          </cell>
        </row>
        <row r="1945">
          <cell r="A1945">
            <v>583200</v>
          </cell>
          <cell r="B1945" t="str">
            <v>Stamp Duty</v>
          </cell>
          <cell r="C1945">
            <v>901.34</v>
          </cell>
        </row>
        <row r="1946">
          <cell r="A1946">
            <v>583250</v>
          </cell>
          <cell r="B1946" t="str">
            <v>Government Charges &amp; Levies</v>
          </cell>
          <cell r="C1946">
            <v>0</v>
          </cell>
        </row>
        <row r="1947">
          <cell r="A1947">
            <v>583260</v>
          </cell>
          <cell r="B1947" t="str">
            <v>Washington Public Utility Tax</v>
          </cell>
          <cell r="C1947">
            <v>6664101.04</v>
          </cell>
        </row>
        <row r="1948">
          <cell r="A1948">
            <v>583261</v>
          </cell>
          <cell r="B1948" t="str">
            <v>Oregon Energy Resource Supplier Tax</v>
          </cell>
          <cell r="C1948">
            <v>354153.07</v>
          </cell>
        </row>
        <row r="1949">
          <cell r="A1949">
            <v>583262</v>
          </cell>
          <cell r="B1949" t="str">
            <v>Navajo Business Activity Tax</v>
          </cell>
          <cell r="C1949">
            <v>65401.87</v>
          </cell>
        </row>
        <row r="1950">
          <cell r="A1950">
            <v>583263</v>
          </cell>
          <cell r="B1950" t="str">
            <v>Montana Energy Tax</v>
          </cell>
          <cell r="C1950">
            <v>218559.6</v>
          </cell>
        </row>
        <row r="1951">
          <cell r="A1951">
            <v>583264</v>
          </cell>
          <cell r="B1951" t="str">
            <v>Washington Gross Revenue Tax - Retailing</v>
          </cell>
          <cell r="C1951">
            <v>46641.5</v>
          </cell>
        </row>
        <row r="1952">
          <cell r="A1952">
            <v>583265</v>
          </cell>
          <cell r="B1952" t="str">
            <v>Washington Gross Revenue Tax - Services</v>
          </cell>
          <cell r="C1952">
            <v>7130.54</v>
          </cell>
        </row>
        <row r="1953">
          <cell r="A1953">
            <v>583266</v>
          </cell>
          <cell r="B1953" t="str">
            <v>Idaho Kilowatt-Hour Tax</v>
          </cell>
          <cell r="C1953">
            <v>16824.39</v>
          </cell>
        </row>
        <row r="1954">
          <cell r="A1954">
            <v>583268</v>
          </cell>
          <cell r="B1954" t="str">
            <v>Utah Gross Receipts Tax</v>
          </cell>
          <cell r="C1954">
            <v>2623346.42</v>
          </cell>
        </row>
        <row r="1955">
          <cell r="A1955">
            <v>583269</v>
          </cell>
          <cell r="B1955" t="str">
            <v>Montana Wholesale Energy Transaction Tax</v>
          </cell>
          <cell r="C1955">
            <v>147703.76</v>
          </cell>
        </row>
        <row r="1956">
          <cell r="A1956">
            <v>583300</v>
          </cell>
          <cell r="B1956" t="str">
            <v>Recruiting Fees</v>
          </cell>
          <cell r="C1956">
            <v>0</v>
          </cell>
        </row>
        <row r="1957">
          <cell r="A1957">
            <v>583451</v>
          </cell>
          <cell r="B1957" t="str">
            <v>Extraction Tax - Mines</v>
          </cell>
          <cell r="C1957">
            <v>2315013.7799999998</v>
          </cell>
        </row>
        <row r="1958">
          <cell r="A1958">
            <v>583501</v>
          </cell>
          <cell r="B1958" t="str">
            <v>Federal Reclamation Tax-Mines</v>
          </cell>
          <cell r="C1958">
            <v>419323.9</v>
          </cell>
        </row>
        <row r="1959">
          <cell r="A1959">
            <v>583800</v>
          </cell>
          <cell r="B1959" t="str">
            <v>Miscellaneous Taxes</v>
          </cell>
          <cell r="C1959">
            <v>0</v>
          </cell>
        </row>
        <row r="1960">
          <cell r="A1960">
            <v>583900</v>
          </cell>
          <cell r="B1960" t="str">
            <v>Other Taxes and Fees - Other Inc/Ded</v>
          </cell>
          <cell r="C1960">
            <v>172584.75</v>
          </cell>
        </row>
        <row r="1961">
          <cell r="A1961">
            <v>584100</v>
          </cell>
          <cell r="B1961" t="str">
            <v>Government Royalties</v>
          </cell>
          <cell r="C1961">
            <v>67680</v>
          </cell>
        </row>
        <row r="1962">
          <cell r="A1962">
            <v>584101</v>
          </cell>
          <cell r="B1962" t="str">
            <v>Government Royalties - Mines</v>
          </cell>
          <cell r="C1962">
            <v>5022060.9400000004</v>
          </cell>
        </row>
        <row r="1963">
          <cell r="A1963">
            <v>584200</v>
          </cell>
          <cell r="B1963" t="str">
            <v>Other Royalties</v>
          </cell>
          <cell r="C1963">
            <v>870000</v>
          </cell>
        </row>
        <row r="1964">
          <cell r="A1964">
            <v>584201</v>
          </cell>
          <cell r="B1964" t="str">
            <v>Other Royalties - Mines</v>
          </cell>
          <cell r="C1964">
            <v>747484.53</v>
          </cell>
        </row>
        <row r="1965">
          <cell r="A1965">
            <v>584960</v>
          </cell>
          <cell r="B1965" t="str">
            <v>Mining - Taxes Other Non-Income - Credit</v>
          </cell>
          <cell r="C1965">
            <v>-10515610.84</v>
          </cell>
        </row>
        <row r="1966">
          <cell r="A1966">
            <v>585000</v>
          </cell>
          <cell r="B1966" t="str">
            <v>Interest Expense - Long-Term Debt</v>
          </cell>
          <cell r="C1966">
            <v>200978808.25999999</v>
          </cell>
        </row>
        <row r="1967">
          <cell r="A1967">
            <v>585031</v>
          </cell>
          <cell r="B1967" t="str">
            <v>Minority Interest Expense - QUIPS - PCI</v>
          </cell>
          <cell r="C1967">
            <v>7409645.8300000001</v>
          </cell>
        </row>
        <row r="1968">
          <cell r="A1968">
            <v>585032</v>
          </cell>
          <cell r="B1968" t="str">
            <v>Minority Interest Expense - QUIPS - PCII</v>
          </cell>
          <cell r="C1968">
            <v>4302375</v>
          </cell>
        </row>
        <row r="1969">
          <cell r="A1969">
            <v>585100</v>
          </cell>
          <cell r="B1969" t="str">
            <v>Interest Expense - Security Deposits</v>
          </cell>
          <cell r="C1969">
            <v>465965.12</v>
          </cell>
        </row>
        <row r="1970">
          <cell r="A1970">
            <v>585150</v>
          </cell>
          <cell r="B1970" t="str">
            <v>Interest Expense - Short Term Borrowings</v>
          </cell>
          <cell r="C1970">
            <v>1275767.8500000001</v>
          </cell>
        </row>
        <row r="1971">
          <cell r="A1971">
            <v>585420</v>
          </cell>
          <cell r="B1971" t="str">
            <v>Interest Expense on Regulatory Liabilities</v>
          </cell>
          <cell r="C1971">
            <v>5332383.79</v>
          </cell>
        </row>
        <row r="1972">
          <cell r="A1972">
            <v>585500</v>
          </cell>
          <cell r="B1972" t="str">
            <v>Intercompany Interest Expense</v>
          </cell>
          <cell r="C1972">
            <v>12476447.84</v>
          </cell>
        </row>
        <row r="1973">
          <cell r="A1973">
            <v>585800</v>
          </cell>
          <cell r="B1973" t="str">
            <v>Interest Capitalized (see also Oth Income)</v>
          </cell>
          <cell r="C1973">
            <v>-8329514.0300000003</v>
          </cell>
        </row>
        <row r="1974">
          <cell r="A1974">
            <v>585850</v>
          </cell>
          <cell r="B1974" t="str">
            <v>Interest Expense - AFUDC Automatically Calculated</v>
          </cell>
          <cell r="C1974">
            <v>5.9</v>
          </cell>
        </row>
        <row r="1975">
          <cell r="A1975">
            <v>585860</v>
          </cell>
          <cell r="B1975" t="str">
            <v>Interest Expense - AFUDC MANUAL ADJUSTMENT</v>
          </cell>
          <cell r="C1975">
            <v>1976625.54</v>
          </cell>
        </row>
        <row r="1976">
          <cell r="A1976">
            <v>585900</v>
          </cell>
          <cell r="B1976" t="str">
            <v>Interest Expense - Other</v>
          </cell>
          <cell r="C1976">
            <v>7757428.79</v>
          </cell>
        </row>
        <row r="1977">
          <cell r="A1977">
            <v>585901</v>
          </cell>
          <cell r="B1977" t="str">
            <v>Interest Expense - Pref Stock Mand. Redem.</v>
          </cell>
          <cell r="C1977">
            <v>3366000</v>
          </cell>
        </row>
        <row r="1978">
          <cell r="A1978">
            <v>586150</v>
          </cell>
          <cell r="B1978" t="str">
            <v>Amortization - Debt/Discount/Exp/Loss</v>
          </cell>
          <cell r="C1978">
            <v>4210231.46</v>
          </cell>
        </row>
        <row r="1979">
          <cell r="A1979">
            <v>586180</v>
          </cell>
          <cell r="B1979" t="str">
            <v>Amortization - Debt Premium/Gain</v>
          </cell>
          <cell r="C1979">
            <v>-2491.67</v>
          </cell>
        </row>
        <row r="1980">
          <cell r="A1980">
            <v>586190</v>
          </cell>
          <cell r="B1980" t="str">
            <v>Amortization - Loss on Reacquired Debt</v>
          </cell>
          <cell r="C1980">
            <v>5872062</v>
          </cell>
        </row>
        <row r="1981">
          <cell r="A1981">
            <v>586195</v>
          </cell>
          <cell r="B1981" t="str">
            <v>Amortization - Gain on Reacquired Debt</v>
          </cell>
          <cell r="C1981">
            <v>-79930.289999999994</v>
          </cell>
        </row>
        <row r="1982">
          <cell r="A1982">
            <v>586901</v>
          </cell>
          <cell r="B1982" t="str">
            <v>Amortization - Pref Stock Issuance</v>
          </cell>
          <cell r="C1982">
            <v>112057.68</v>
          </cell>
        </row>
        <row r="1983">
          <cell r="A1983">
            <v>599201</v>
          </cell>
          <cell r="B1983" t="str">
            <v>FAS 133 Pre-Tax Transition Adjustment</v>
          </cell>
          <cell r="C1983">
            <v>0</v>
          </cell>
        </row>
        <row r="1984">
          <cell r="A1984">
            <v>599202</v>
          </cell>
          <cell r="B1984" t="str">
            <v>FAS 143 Pre-Tax ARO Adjustment</v>
          </cell>
          <cell r="C1984">
            <v>1470992.87</v>
          </cell>
        </row>
        <row r="1985">
          <cell r="A1985">
            <v>599211</v>
          </cell>
          <cell r="B1985" t="str">
            <v>FAS 133 Tax on Transition Adjustment</v>
          </cell>
          <cell r="C1985">
            <v>0</v>
          </cell>
        </row>
        <row r="1986">
          <cell r="A1986">
            <v>599212</v>
          </cell>
          <cell r="B1986" t="str">
            <v>FAS 143 Tax on ARO Adjustment</v>
          </cell>
          <cell r="C1986">
            <v>-558242</v>
          </cell>
        </row>
        <row r="1987">
          <cell r="A1987">
            <v>599500</v>
          </cell>
          <cell r="B1987" t="str">
            <v>Preferred Dividend Requirement</v>
          </cell>
          <cell r="C1987">
            <v>3352082.97</v>
          </cell>
        </row>
        <row r="1988">
          <cell r="A1988">
            <v>599600</v>
          </cell>
          <cell r="B1988" t="str">
            <v>Dividends Declared - Common</v>
          </cell>
          <cell r="C1988">
            <v>160558406.08000001</v>
          </cell>
        </row>
        <row r="1989">
          <cell r="A1989">
            <v>699000</v>
          </cell>
          <cell r="B1989" t="str">
            <v>Labor FI/CO Recon</v>
          </cell>
          <cell r="C1989">
            <v>-3669462.64</v>
          </cell>
        </row>
        <row r="1990">
          <cell r="A1990">
            <v>699005</v>
          </cell>
          <cell r="B1990" t="str">
            <v>Benefits FI/CO Recon</v>
          </cell>
          <cell r="C1990">
            <v>0</v>
          </cell>
        </row>
        <row r="1991">
          <cell r="A1991">
            <v>699010</v>
          </cell>
          <cell r="B1991" t="str">
            <v>Vehicle/Equipment FI/CO Reconciliation</v>
          </cell>
          <cell r="C1991">
            <v>0</v>
          </cell>
        </row>
        <row r="1992">
          <cell r="A1992">
            <v>699020</v>
          </cell>
          <cell r="B1992" t="str">
            <v>Corporate Allocations FI/CO Reconciliation</v>
          </cell>
          <cell r="C1992">
            <v>-3099815.81</v>
          </cell>
        </row>
        <row r="1993">
          <cell r="A1993">
            <v>701010</v>
          </cell>
          <cell r="B1993" t="str">
            <v>Labor Costs Settled to Capital</v>
          </cell>
          <cell r="C1993">
            <v>-150233802.97999999</v>
          </cell>
        </row>
        <row r="1994">
          <cell r="A1994">
            <v>701020</v>
          </cell>
          <cell r="B1994" t="str">
            <v>Cost of Goods Sold - Settled to Capital</v>
          </cell>
          <cell r="C1994">
            <v>0</v>
          </cell>
        </row>
        <row r="1995">
          <cell r="A1995">
            <v>701030</v>
          </cell>
          <cell r="B1995" t="str">
            <v>Materials &amp; Supplies-Settled to Capital</v>
          </cell>
          <cell r="C1995">
            <v>1011158.03</v>
          </cell>
        </row>
        <row r="1996">
          <cell r="A1996">
            <v>701040</v>
          </cell>
          <cell r="B1996" t="str">
            <v>Mobile Equipment Costs-Settled to Capital</v>
          </cell>
          <cell r="C1996">
            <v>-3877.4</v>
          </cell>
        </row>
        <row r="1997">
          <cell r="A1997">
            <v>701050</v>
          </cell>
          <cell r="B1997" t="str">
            <v>Contracts &amp; Services-Settled to Capital</v>
          </cell>
          <cell r="C1997">
            <v>-6534856.9199999999</v>
          </cell>
        </row>
        <row r="1998">
          <cell r="A1998">
            <v>701060</v>
          </cell>
          <cell r="B1998" t="str">
            <v>Other Service &amp; Support-Settled to Capital</v>
          </cell>
          <cell r="C1998">
            <v>11919061.289999999</v>
          </cell>
        </row>
        <row r="1999">
          <cell r="A1999">
            <v>701070</v>
          </cell>
          <cell r="B1999" t="str">
            <v>Miscellaneous Costs-Settled to Capital</v>
          </cell>
          <cell r="C1999">
            <v>0</v>
          </cell>
        </row>
        <row r="2000">
          <cell r="A2000">
            <v>701075</v>
          </cell>
          <cell r="B2000" t="str">
            <v>Settled to Capital -  Surcharges</v>
          </cell>
          <cell r="C2000">
            <v>-39494229.390000001</v>
          </cell>
        </row>
        <row r="2001">
          <cell r="A2001">
            <v>701090</v>
          </cell>
          <cell r="B2001" t="str">
            <v>Project Costs-Settled to Capital</v>
          </cell>
          <cell r="C2001">
            <v>-62760.800000000003</v>
          </cell>
        </row>
        <row r="2002">
          <cell r="A2002">
            <v>888940</v>
          </cell>
          <cell r="B2002" t="str">
            <v>CWIP Data Clean Up</v>
          </cell>
          <cell r="C2002">
            <v>-8441.61</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Unadj Data for RAM"/>
      <sheetName val="CWC"/>
      <sheetName val="Inputs"/>
      <sheetName val="Variables"/>
      <sheetName val="Factors"/>
      <sheetName val="Check"/>
      <sheetName val="WelcomeDialog"/>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nversion"/>
    </sheetNames>
    <sheetDataSet>
      <sheetData sheetId="0" refreshError="1">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s>
    <sheetDataSet>
      <sheetData sheetId="0"/>
      <sheetData sheetId="1"/>
      <sheetData sheetId="2"/>
      <sheetData sheetId="3"/>
      <sheetData sheetId="4"/>
      <sheetData sheetId="5" refreshError="1">
        <row r="1">
          <cell r="AL1">
            <v>1</v>
          </cell>
          <cell r="AM1" t="str">
            <v>January</v>
          </cell>
        </row>
        <row r="2">
          <cell r="AL2">
            <v>2</v>
          </cell>
          <cell r="AM2" t="str">
            <v>February</v>
          </cell>
        </row>
        <row r="3">
          <cell r="AL3">
            <v>3</v>
          </cell>
          <cell r="AM3" t="str">
            <v>March</v>
          </cell>
        </row>
        <row r="4">
          <cell r="AL4">
            <v>4</v>
          </cell>
          <cell r="AM4" t="str">
            <v>April</v>
          </cell>
        </row>
        <row r="5">
          <cell r="AL5">
            <v>5</v>
          </cell>
          <cell r="AM5" t="str">
            <v>May</v>
          </cell>
        </row>
        <row r="6">
          <cell r="AL6">
            <v>6</v>
          </cell>
          <cell r="AM6" t="str">
            <v>June</v>
          </cell>
        </row>
        <row r="7">
          <cell r="AL7">
            <v>7</v>
          </cell>
          <cell r="AM7" t="str">
            <v>July</v>
          </cell>
        </row>
        <row r="8">
          <cell r="AL8">
            <v>8</v>
          </cell>
          <cell r="AM8" t="str">
            <v>August</v>
          </cell>
        </row>
        <row r="9">
          <cell r="AL9">
            <v>9</v>
          </cell>
          <cell r="AM9" t="str">
            <v>September</v>
          </cell>
        </row>
        <row r="10">
          <cell r="AL10">
            <v>10</v>
          </cell>
          <cell r="AM10" t="str">
            <v>October</v>
          </cell>
        </row>
        <row r="11">
          <cell r="AL11">
            <v>11</v>
          </cell>
          <cell r="AM11" t="str">
            <v>November</v>
          </cell>
        </row>
        <row r="12">
          <cell r="AL12">
            <v>12</v>
          </cell>
          <cell r="AM12" t="str">
            <v>December</v>
          </cell>
        </row>
        <row r="38">
          <cell r="M38">
            <v>1346464881</v>
          </cell>
          <cell r="N38">
            <v>1263056567</v>
          </cell>
          <cell r="O38">
            <v>1164897263</v>
          </cell>
          <cell r="P38">
            <v>1093524808</v>
          </cell>
          <cell r="Q38">
            <v>1024275990</v>
          </cell>
          <cell r="R38">
            <v>1005758287</v>
          </cell>
          <cell r="S38">
            <v>1022560595</v>
          </cell>
          <cell r="T38">
            <v>1064743060</v>
          </cell>
          <cell r="U38">
            <v>1072441787</v>
          </cell>
          <cell r="V38">
            <v>0</v>
          </cell>
          <cell r="W38">
            <v>0</v>
          </cell>
          <cell r="X3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393"/>
  <sheetViews>
    <sheetView tabSelected="1" zoomScaleNormal="100" workbookViewId="0">
      <selection activeCell="F25" sqref="F25"/>
    </sheetView>
  </sheetViews>
  <sheetFormatPr defaultColWidth="8.75" defaultRowHeight="12"/>
  <cols>
    <col min="1" max="1" width="2.25" style="1" customWidth="1"/>
    <col min="2" max="2" width="6.25" style="1" customWidth="1"/>
    <col min="3" max="3" width="20.625" style="1" customWidth="1"/>
    <col min="4" max="4" width="8.5" style="1" customWidth="1"/>
    <col min="5" max="5" width="4.125" style="1" customWidth="1"/>
    <col min="6" max="6" width="12.625" style="1" customWidth="1"/>
    <col min="7" max="7" width="9.75" style="1" customWidth="1"/>
    <col min="8" max="8" width="9" style="1" customWidth="1"/>
    <col min="9" max="9" width="11.375" style="1" customWidth="1"/>
    <col min="10" max="10" width="7.25" style="1" customWidth="1"/>
    <col min="11" max="16384" width="8.75" style="1"/>
  </cols>
  <sheetData>
    <row r="1" spans="1:10" ht="12" customHeight="1">
      <c r="B1" s="2" t="s">
        <v>1</v>
      </c>
      <c r="D1" s="3"/>
      <c r="E1" s="3"/>
      <c r="F1" s="3"/>
      <c r="G1" s="3"/>
      <c r="H1" s="3"/>
      <c r="I1" s="3" t="s">
        <v>2</v>
      </c>
      <c r="J1" s="4">
        <v>7.4</v>
      </c>
    </row>
    <row r="2" spans="1:10" ht="12" customHeight="1">
      <c r="B2" s="2" t="s">
        <v>39</v>
      </c>
      <c r="D2" s="3"/>
      <c r="E2" s="3"/>
      <c r="F2" s="3"/>
      <c r="G2" s="3"/>
      <c r="H2" s="3"/>
      <c r="I2" s="3"/>
      <c r="J2" s="4"/>
    </row>
    <row r="3" spans="1:10" ht="12" customHeight="1">
      <c r="B3" s="2" t="s">
        <v>0</v>
      </c>
      <c r="D3" s="3"/>
      <c r="E3" s="3"/>
      <c r="F3" s="3"/>
      <c r="G3" s="3"/>
      <c r="H3" s="3"/>
      <c r="I3" s="3"/>
      <c r="J3" s="4"/>
    </row>
    <row r="4" spans="1:10" ht="12" customHeight="1">
      <c r="D4" s="3"/>
      <c r="E4" s="3"/>
      <c r="F4" s="3"/>
      <c r="G4" s="3"/>
      <c r="H4" s="3"/>
      <c r="I4" s="3"/>
      <c r="J4" s="4"/>
    </row>
    <row r="5" spans="1:10" ht="12" customHeight="1">
      <c r="D5" s="3"/>
      <c r="E5" s="3"/>
      <c r="F5" s="3"/>
      <c r="G5" s="3"/>
      <c r="H5" s="3"/>
      <c r="I5" s="3"/>
      <c r="J5" s="4"/>
    </row>
    <row r="6" spans="1:10" ht="12" customHeight="1">
      <c r="D6" s="3"/>
      <c r="E6" s="3"/>
      <c r="F6" s="3" t="s">
        <v>3</v>
      </c>
      <c r="G6" s="3"/>
      <c r="H6" s="3"/>
      <c r="I6" s="3" t="s">
        <v>15</v>
      </c>
      <c r="J6" s="4"/>
    </row>
    <row r="7" spans="1:10" ht="12" customHeight="1">
      <c r="D7" s="5" t="s">
        <v>4</v>
      </c>
      <c r="E7" s="5" t="s">
        <v>5</v>
      </c>
      <c r="F7" s="5" t="s">
        <v>6</v>
      </c>
      <c r="G7" s="5" t="s">
        <v>7</v>
      </c>
      <c r="H7" s="5" t="s">
        <v>8</v>
      </c>
      <c r="I7" s="5" t="s">
        <v>9</v>
      </c>
      <c r="J7" s="6" t="s">
        <v>10</v>
      </c>
    </row>
    <row r="8" spans="1:10" ht="12" customHeight="1">
      <c r="A8" s="7"/>
      <c r="B8" s="8" t="s">
        <v>12</v>
      </c>
      <c r="C8" s="7"/>
      <c r="D8" s="9"/>
      <c r="E8" s="9"/>
      <c r="F8" s="9"/>
      <c r="G8" s="9"/>
      <c r="H8" s="9"/>
      <c r="I8" s="10"/>
      <c r="J8" s="4"/>
    </row>
    <row r="9" spans="1:10" ht="12" customHeight="1">
      <c r="A9" s="7"/>
      <c r="B9" s="31" t="s">
        <v>13</v>
      </c>
      <c r="C9" s="7"/>
      <c r="D9" s="32">
        <v>41110</v>
      </c>
      <c r="E9" s="3" t="s">
        <v>41</v>
      </c>
      <c r="F9" s="11">
        <f>-SUM('7.4.1'!C76:C87)</f>
        <v>-1320531</v>
      </c>
      <c r="G9" s="9" t="s">
        <v>22</v>
      </c>
      <c r="H9" s="52">
        <v>0.220870814871235</v>
      </c>
      <c r="I9" s="13">
        <f>F9*H9</f>
        <v>-291666.75803272682</v>
      </c>
      <c r="J9" s="4" t="s">
        <v>38</v>
      </c>
    </row>
    <row r="10" spans="1:10" ht="12" customHeight="1">
      <c r="A10" s="7"/>
      <c r="B10" s="14"/>
      <c r="C10" s="7"/>
      <c r="D10" s="9"/>
      <c r="E10" s="9"/>
      <c r="F10" s="11"/>
      <c r="G10" s="9"/>
      <c r="H10" s="52"/>
      <c r="I10" s="13"/>
      <c r="J10" s="4"/>
    </row>
    <row r="11" spans="1:10" ht="12" customHeight="1">
      <c r="A11" s="7"/>
      <c r="B11" s="8" t="s">
        <v>14</v>
      </c>
      <c r="C11" s="7"/>
      <c r="D11" s="9"/>
      <c r="E11" s="9"/>
      <c r="F11" s="11"/>
      <c r="G11" s="9"/>
      <c r="H11" s="52"/>
      <c r="I11" s="13"/>
      <c r="J11" s="4"/>
    </row>
    <row r="12" spans="1:10" ht="12" customHeight="1">
      <c r="A12" s="7"/>
      <c r="B12" s="31" t="s">
        <v>36</v>
      </c>
      <c r="C12" s="7"/>
      <c r="D12" s="9">
        <v>282</v>
      </c>
      <c r="E12" s="3" t="s">
        <v>41</v>
      </c>
      <c r="F12" s="11">
        <f>'7.4.1'!I87</f>
        <v>-2310930.6500000055</v>
      </c>
      <c r="G12" s="9" t="s">
        <v>22</v>
      </c>
      <c r="H12" s="52">
        <v>0.220870814871235</v>
      </c>
      <c r="I12" s="13">
        <f>F12*H12</f>
        <v>-510417.13577641395</v>
      </c>
      <c r="J12" s="4" t="s">
        <v>38</v>
      </c>
    </row>
    <row r="13" spans="1:10" ht="12" customHeight="1">
      <c r="A13" s="7"/>
      <c r="B13" s="31"/>
      <c r="C13" s="7"/>
      <c r="D13" s="9"/>
      <c r="E13" s="9"/>
      <c r="F13" s="11"/>
      <c r="G13" s="9"/>
      <c r="H13" s="12"/>
      <c r="I13" s="13"/>
      <c r="J13" s="4"/>
    </row>
    <row r="14" spans="1:10" ht="12" customHeight="1">
      <c r="A14" s="7"/>
      <c r="B14" s="31"/>
      <c r="C14" s="7"/>
      <c r="D14" s="9"/>
      <c r="E14" s="9"/>
      <c r="F14" s="11"/>
      <c r="G14" s="9"/>
      <c r="H14" s="12"/>
      <c r="I14" s="13"/>
      <c r="J14" s="4"/>
    </row>
    <row r="15" spans="1:10" ht="12" customHeight="1">
      <c r="A15" s="7"/>
      <c r="B15" s="16"/>
      <c r="C15" s="7"/>
      <c r="D15" s="9"/>
      <c r="E15" s="9"/>
      <c r="F15" s="11"/>
      <c r="G15" s="9"/>
      <c r="H15" s="12"/>
      <c r="I15" s="13"/>
      <c r="J15" s="4"/>
    </row>
    <row r="16" spans="1:10" ht="12" customHeight="1">
      <c r="A16" s="7"/>
      <c r="B16" s="7"/>
      <c r="C16" s="7"/>
      <c r="D16" s="9"/>
      <c r="E16" s="9"/>
      <c r="F16" s="11"/>
      <c r="G16" s="9"/>
      <c r="H16" s="12"/>
      <c r="I16" s="13"/>
      <c r="J16" s="4"/>
    </row>
    <row r="17" spans="1:10" ht="12" customHeight="1">
      <c r="A17" s="7"/>
      <c r="B17" s="17"/>
      <c r="C17" s="7"/>
      <c r="D17" s="9"/>
      <c r="E17" s="9"/>
      <c r="F17" s="11"/>
      <c r="G17" s="9"/>
      <c r="H17" s="12"/>
      <c r="I17" s="13"/>
      <c r="J17" s="4"/>
    </row>
    <row r="18" spans="1:10" ht="12" customHeight="1">
      <c r="A18" s="7"/>
      <c r="B18" s="7"/>
      <c r="C18" s="7"/>
      <c r="D18" s="9"/>
      <c r="E18" s="9"/>
      <c r="F18" s="11"/>
      <c r="G18" s="9"/>
      <c r="H18" s="12"/>
      <c r="I18" s="13"/>
      <c r="J18" s="4"/>
    </row>
    <row r="19" spans="1:10" ht="12" customHeight="1">
      <c r="A19" s="7"/>
      <c r="B19" s="16"/>
      <c r="C19" s="7"/>
      <c r="D19" s="9"/>
      <c r="E19" s="9"/>
      <c r="F19" s="11"/>
      <c r="G19" s="9"/>
      <c r="H19" s="12"/>
      <c r="I19" s="13"/>
      <c r="J19" s="4"/>
    </row>
    <row r="20" spans="1:10" ht="12" customHeight="1">
      <c r="A20" s="7"/>
      <c r="B20" s="16"/>
      <c r="C20" s="7"/>
      <c r="D20" s="9"/>
      <c r="E20" s="9"/>
      <c r="F20" s="11"/>
      <c r="G20" s="9"/>
      <c r="H20" s="12"/>
      <c r="I20" s="13"/>
      <c r="J20" s="4"/>
    </row>
    <row r="21" spans="1:10" ht="12" customHeight="1">
      <c r="A21" s="7"/>
      <c r="B21" s="7"/>
      <c r="C21" s="7"/>
      <c r="D21" s="9"/>
      <c r="E21" s="9"/>
      <c r="F21" s="11"/>
      <c r="G21" s="9"/>
      <c r="H21" s="12"/>
      <c r="I21" s="13"/>
      <c r="J21" s="4"/>
    </row>
    <row r="22" spans="1:10" ht="12" customHeight="1">
      <c r="A22" s="7"/>
      <c r="B22" s="15"/>
      <c r="C22" s="7"/>
      <c r="D22" s="9"/>
      <c r="E22" s="9"/>
      <c r="F22" s="11"/>
      <c r="G22" s="9"/>
      <c r="H22" s="12"/>
      <c r="I22" s="13"/>
      <c r="J22" s="4"/>
    </row>
    <row r="23" spans="1:10" ht="12" customHeight="1">
      <c r="A23" s="7"/>
      <c r="B23" s="8"/>
      <c r="C23" s="7"/>
      <c r="D23" s="9"/>
      <c r="E23" s="9"/>
      <c r="F23" s="11"/>
      <c r="G23" s="9"/>
      <c r="H23" s="12"/>
      <c r="I23" s="13"/>
      <c r="J23" s="4"/>
    </row>
    <row r="24" spans="1:10" ht="12" customHeight="1">
      <c r="A24" s="7"/>
      <c r="B24" s="16"/>
      <c r="C24" s="7"/>
      <c r="D24" s="9"/>
      <c r="E24" s="9"/>
      <c r="F24" s="11"/>
      <c r="G24" s="9"/>
      <c r="H24" s="12"/>
      <c r="I24" s="13"/>
      <c r="J24" s="4"/>
    </row>
    <row r="25" spans="1:10" ht="12" customHeight="1">
      <c r="A25" s="7"/>
      <c r="B25" s="16"/>
      <c r="C25" s="7"/>
      <c r="D25" s="9"/>
      <c r="E25" s="9"/>
      <c r="F25" s="11"/>
      <c r="G25" s="9"/>
      <c r="H25" s="12"/>
      <c r="I25" s="13"/>
      <c r="J25" s="4"/>
    </row>
    <row r="26" spans="1:10" ht="12" customHeight="1">
      <c r="A26" s="7"/>
      <c r="B26" s="15"/>
      <c r="C26" s="7"/>
      <c r="D26" s="9"/>
      <c r="E26" s="9"/>
      <c r="F26" s="11"/>
      <c r="G26" s="9"/>
      <c r="H26" s="12"/>
      <c r="I26" s="13"/>
      <c r="J26" s="4"/>
    </row>
    <row r="27" spans="1:10" ht="12" customHeight="1">
      <c r="A27" s="7"/>
      <c r="B27" s="15"/>
      <c r="C27" s="7"/>
      <c r="D27" s="9"/>
      <c r="E27" s="9"/>
      <c r="F27" s="11"/>
      <c r="G27" s="9"/>
      <c r="H27" s="12"/>
      <c r="I27" s="13"/>
      <c r="J27" s="4"/>
    </row>
    <row r="28" spans="1:10" ht="12" customHeight="1">
      <c r="A28" s="7"/>
      <c r="B28" s="15"/>
      <c r="C28" s="7"/>
      <c r="D28" s="9"/>
      <c r="E28" s="9"/>
      <c r="F28" s="11"/>
      <c r="G28" s="9"/>
      <c r="H28" s="12"/>
      <c r="I28" s="13"/>
      <c r="J28" s="4"/>
    </row>
    <row r="29" spans="1:10" ht="12" customHeight="1">
      <c r="A29" s="7"/>
      <c r="B29" s="15"/>
      <c r="C29" s="7"/>
      <c r="D29" s="9"/>
      <c r="E29" s="9"/>
      <c r="F29" s="11"/>
      <c r="G29" s="9"/>
      <c r="H29" s="12"/>
      <c r="I29" s="13"/>
      <c r="J29" s="4"/>
    </row>
    <row r="30" spans="1:10" ht="12" customHeight="1">
      <c r="A30" s="7"/>
      <c r="B30" s="15"/>
      <c r="C30" s="7"/>
      <c r="D30" s="9"/>
      <c r="E30" s="9"/>
      <c r="F30" s="11"/>
      <c r="G30" s="9"/>
      <c r="H30" s="12"/>
      <c r="I30" s="13"/>
      <c r="J30" s="4"/>
    </row>
    <row r="31" spans="1:10" ht="12" customHeight="1">
      <c r="B31" s="15"/>
      <c r="C31" s="7"/>
      <c r="D31" s="9"/>
      <c r="E31" s="9"/>
      <c r="F31" s="11"/>
      <c r="G31" s="9"/>
      <c r="H31" s="12"/>
      <c r="I31" s="13"/>
      <c r="J31" s="4"/>
    </row>
    <row r="32" spans="1:10" ht="12" customHeight="1">
      <c r="B32" s="15"/>
      <c r="C32" s="7"/>
      <c r="D32" s="9"/>
      <c r="E32" s="9"/>
      <c r="F32" s="11"/>
      <c r="G32" s="9"/>
      <c r="H32" s="12"/>
      <c r="I32" s="13"/>
      <c r="J32" s="4"/>
    </row>
    <row r="33" spans="1:10" ht="12" customHeight="1">
      <c r="B33" s="15"/>
      <c r="C33" s="7"/>
      <c r="D33" s="9"/>
      <c r="E33" s="9"/>
      <c r="F33" s="11"/>
      <c r="G33" s="9"/>
      <c r="H33" s="12"/>
      <c r="I33" s="13"/>
      <c r="J33" s="4"/>
    </row>
    <row r="34" spans="1:10" ht="12" customHeight="1">
      <c r="B34" s="15"/>
      <c r="C34" s="7"/>
      <c r="D34" s="9"/>
      <c r="E34" s="9"/>
      <c r="F34" s="11"/>
      <c r="G34" s="9"/>
      <c r="H34" s="12"/>
      <c r="I34" s="13"/>
      <c r="J34" s="4"/>
    </row>
    <row r="35" spans="1:10" ht="12" customHeight="1">
      <c r="B35" s="16"/>
      <c r="C35" s="7"/>
      <c r="D35" s="9"/>
      <c r="E35" s="9"/>
      <c r="F35" s="11"/>
      <c r="G35" s="9"/>
      <c r="H35" s="12"/>
      <c r="I35" s="13"/>
      <c r="J35" s="4"/>
    </row>
    <row r="36" spans="1:10" ht="12" customHeight="1">
      <c r="B36" s="15"/>
      <c r="C36" s="7"/>
      <c r="D36" s="9"/>
      <c r="E36" s="9"/>
      <c r="F36" s="11"/>
      <c r="G36" s="9"/>
      <c r="H36" s="12"/>
      <c r="I36" s="13"/>
      <c r="J36" s="4"/>
    </row>
    <row r="37" spans="1:10" ht="12" customHeight="1">
      <c r="B37" s="15"/>
      <c r="C37" s="7"/>
      <c r="D37" s="9"/>
      <c r="E37" s="9"/>
      <c r="F37" s="11"/>
      <c r="G37" s="9"/>
      <c r="H37" s="12"/>
      <c r="I37" s="13"/>
      <c r="J37" s="4"/>
    </row>
    <row r="38" spans="1:10" ht="12" customHeight="1">
      <c r="B38" s="15"/>
      <c r="C38" s="7"/>
      <c r="D38" s="9"/>
      <c r="E38" s="9"/>
      <c r="F38" s="11"/>
      <c r="G38" s="9"/>
      <c r="H38" s="12"/>
      <c r="I38" s="13"/>
      <c r="J38" s="4"/>
    </row>
    <row r="39" spans="1:10" ht="12" customHeight="1">
      <c r="B39" s="15"/>
      <c r="C39" s="7"/>
      <c r="D39" s="9"/>
      <c r="E39" s="9"/>
      <c r="F39" s="11"/>
      <c r="G39" s="9"/>
      <c r="H39" s="12"/>
      <c r="I39" s="13"/>
      <c r="J39" s="4"/>
    </row>
    <row r="40" spans="1:10" ht="12" customHeight="1">
      <c r="B40" s="15"/>
      <c r="C40" s="7"/>
      <c r="D40" s="9"/>
      <c r="E40" s="9"/>
      <c r="F40" s="11"/>
      <c r="G40" s="9"/>
      <c r="H40" s="12"/>
      <c r="I40" s="13"/>
      <c r="J40" s="4"/>
    </row>
    <row r="41" spans="1:10" ht="12" customHeight="1">
      <c r="A41" s="7"/>
      <c r="B41" s="15"/>
      <c r="C41" s="7"/>
      <c r="D41" s="9"/>
      <c r="E41" s="9"/>
      <c r="F41" s="11"/>
      <c r="G41" s="9"/>
      <c r="H41" s="12"/>
      <c r="I41" s="13"/>
      <c r="J41" s="4"/>
    </row>
    <row r="42" spans="1:10" ht="12" customHeight="1">
      <c r="A42" s="7"/>
      <c r="B42" s="15"/>
      <c r="C42" s="7"/>
      <c r="D42" s="9"/>
      <c r="E42" s="9"/>
      <c r="F42" s="11"/>
      <c r="G42" s="9"/>
      <c r="H42" s="12"/>
      <c r="I42" s="13"/>
      <c r="J42" s="4"/>
    </row>
    <row r="43" spans="1:10" ht="12" customHeight="1">
      <c r="A43" s="7"/>
      <c r="B43" s="7"/>
      <c r="C43" s="7"/>
      <c r="D43" s="9"/>
      <c r="E43" s="9"/>
      <c r="F43" s="11"/>
      <c r="G43" s="9"/>
      <c r="H43" s="12"/>
      <c r="I43" s="13"/>
      <c r="J43" s="4"/>
    </row>
    <row r="44" spans="1:10" ht="12" customHeight="1">
      <c r="A44" s="7"/>
      <c r="B44" s="7"/>
      <c r="C44" s="7"/>
      <c r="D44" s="9"/>
      <c r="E44" s="9"/>
      <c r="F44" s="11"/>
      <c r="G44" s="9"/>
      <c r="H44" s="12"/>
      <c r="I44" s="13"/>
      <c r="J44" s="4"/>
    </row>
    <row r="45" spans="1:10" ht="12" customHeight="1">
      <c r="A45" s="7"/>
      <c r="B45" s="7"/>
      <c r="C45" s="7"/>
      <c r="D45" s="9"/>
      <c r="E45" s="9"/>
      <c r="F45" s="11"/>
      <c r="G45" s="9"/>
      <c r="H45" s="12"/>
      <c r="I45" s="13"/>
      <c r="J45" s="4"/>
    </row>
    <row r="46" spans="1:10" ht="12" customHeight="1" thickBot="1">
      <c r="A46" s="7"/>
      <c r="B46" s="17" t="s">
        <v>11</v>
      </c>
      <c r="C46" s="7"/>
      <c r="D46" s="9"/>
      <c r="E46" s="9"/>
      <c r="F46" s="9"/>
      <c r="G46" s="9"/>
      <c r="H46" s="9"/>
      <c r="I46" s="9"/>
      <c r="J46" s="4"/>
    </row>
    <row r="47" spans="1:10" ht="12" customHeight="1">
      <c r="A47" s="18"/>
      <c r="B47" s="19"/>
      <c r="C47" s="19"/>
      <c r="D47" s="20"/>
      <c r="E47" s="20"/>
      <c r="F47" s="20"/>
      <c r="G47" s="20"/>
      <c r="H47" s="20"/>
      <c r="I47" s="20"/>
      <c r="J47" s="21"/>
    </row>
    <row r="48" spans="1:10" ht="12" customHeight="1">
      <c r="A48" s="22"/>
      <c r="B48" s="15"/>
      <c r="C48" s="7"/>
      <c r="D48" s="9"/>
      <c r="E48" s="9"/>
      <c r="F48" s="9"/>
      <c r="G48" s="9"/>
      <c r="H48" s="9"/>
      <c r="I48" s="9"/>
      <c r="J48" s="23"/>
    </row>
    <row r="49" spans="1:10" ht="12" customHeight="1">
      <c r="A49" s="22"/>
      <c r="B49" s="15"/>
      <c r="C49" s="7"/>
      <c r="D49" s="9"/>
      <c r="E49" s="9"/>
      <c r="F49" s="9"/>
      <c r="G49" s="9"/>
      <c r="H49" s="9"/>
      <c r="I49" s="9"/>
      <c r="J49" s="23"/>
    </row>
    <row r="50" spans="1:10" ht="12" customHeight="1">
      <c r="A50" s="22"/>
      <c r="B50" s="15"/>
      <c r="C50" s="7"/>
      <c r="D50" s="9"/>
      <c r="E50" s="9"/>
      <c r="F50" s="9"/>
      <c r="G50" s="9"/>
      <c r="H50" s="9"/>
      <c r="I50" s="9"/>
      <c r="J50" s="23"/>
    </row>
    <row r="51" spans="1:10" ht="12" customHeight="1">
      <c r="A51" s="22"/>
      <c r="B51" s="15"/>
      <c r="C51" s="7"/>
      <c r="D51" s="9"/>
      <c r="E51" s="9"/>
      <c r="F51" s="9"/>
      <c r="G51" s="9"/>
      <c r="H51" s="9"/>
      <c r="I51" s="9"/>
      <c r="J51" s="23"/>
    </row>
    <row r="52" spans="1:10" ht="12" customHeight="1">
      <c r="A52" s="22"/>
      <c r="B52" s="15"/>
      <c r="C52" s="7"/>
      <c r="D52" s="9"/>
      <c r="E52" s="9"/>
      <c r="F52" s="24"/>
      <c r="G52" s="9"/>
      <c r="H52" s="9"/>
      <c r="I52" s="9"/>
      <c r="J52" s="23"/>
    </row>
    <row r="53" spans="1:10" ht="12" customHeight="1">
      <c r="A53" s="22"/>
      <c r="B53" s="15"/>
      <c r="C53" s="7"/>
      <c r="D53" s="9"/>
      <c r="E53" s="9"/>
      <c r="F53" s="9"/>
      <c r="G53" s="9"/>
      <c r="H53" s="9"/>
      <c r="I53" s="9"/>
      <c r="J53" s="23"/>
    </row>
    <row r="54" spans="1:10" ht="12" customHeight="1">
      <c r="A54" s="22"/>
      <c r="B54" s="15"/>
      <c r="C54" s="7"/>
      <c r="D54" s="9"/>
      <c r="E54" s="9"/>
      <c r="F54" s="9"/>
      <c r="G54" s="9"/>
      <c r="H54" s="9"/>
      <c r="I54" s="9"/>
      <c r="J54" s="23"/>
    </row>
    <row r="55" spans="1:10" ht="12" customHeight="1" thickBot="1">
      <c r="A55" s="25"/>
      <c r="B55" s="26"/>
      <c r="C55" s="26"/>
      <c r="D55" s="27"/>
      <c r="E55" s="27"/>
      <c r="F55" s="27"/>
      <c r="G55" s="27"/>
      <c r="H55" s="27"/>
      <c r="I55" s="27"/>
      <c r="J55" s="28"/>
    </row>
    <row r="56" spans="1:10" ht="12" customHeight="1"/>
    <row r="58" spans="1:10">
      <c r="D58" s="5"/>
      <c r="G58" s="29"/>
    </row>
    <row r="59" spans="1:10">
      <c r="D59" s="30"/>
    </row>
    <row r="60" spans="1:10">
      <c r="D60" s="30"/>
    </row>
    <row r="61" spans="1:10">
      <c r="D61" s="30"/>
    </row>
    <row r="62" spans="1:10">
      <c r="D62" s="30"/>
    </row>
    <row r="63" spans="1:10">
      <c r="D63" s="30"/>
    </row>
    <row r="64" spans="1:10">
      <c r="D64" s="30"/>
    </row>
    <row r="65" spans="4:4">
      <c r="D65" s="30"/>
    </row>
    <row r="66" spans="4:4">
      <c r="D66" s="30"/>
    </row>
    <row r="67" spans="4:4">
      <c r="D67" s="30"/>
    </row>
    <row r="68" spans="4:4">
      <c r="D68" s="30"/>
    </row>
    <row r="69" spans="4:4">
      <c r="D69" s="30"/>
    </row>
    <row r="70" spans="4:4">
      <c r="D70" s="30"/>
    </row>
    <row r="71" spans="4:4">
      <c r="D71" s="30"/>
    </row>
    <row r="72" spans="4:4">
      <c r="D72" s="30"/>
    </row>
    <row r="73" spans="4:4">
      <c r="D73" s="30"/>
    </row>
    <row r="74" spans="4:4">
      <c r="D74" s="30"/>
    </row>
    <row r="75" spans="4:4">
      <c r="D75" s="30"/>
    </row>
    <row r="76" spans="4:4">
      <c r="D76" s="30"/>
    </row>
    <row r="77" spans="4:4">
      <c r="D77" s="30"/>
    </row>
    <row r="78" spans="4:4">
      <c r="D78" s="30"/>
    </row>
    <row r="79" spans="4:4">
      <c r="D79" s="30"/>
    </row>
    <row r="80" spans="4:4">
      <c r="D80" s="30"/>
    </row>
    <row r="81" spans="4:4">
      <c r="D81" s="30"/>
    </row>
    <row r="82" spans="4:4">
      <c r="D82" s="30"/>
    </row>
    <row r="83" spans="4:4">
      <c r="D83" s="30"/>
    </row>
    <row r="84" spans="4:4">
      <c r="D84" s="30"/>
    </row>
    <row r="85" spans="4:4">
      <c r="D85" s="30"/>
    </row>
    <row r="86" spans="4:4">
      <c r="D86" s="30"/>
    </row>
    <row r="87" spans="4:4">
      <c r="D87" s="30"/>
    </row>
    <row r="88" spans="4:4">
      <c r="D88" s="30"/>
    </row>
    <row r="89" spans="4:4">
      <c r="D89" s="30"/>
    </row>
    <row r="90" spans="4:4">
      <c r="D90" s="30"/>
    </row>
    <row r="91" spans="4:4">
      <c r="D91" s="30"/>
    </row>
    <row r="92" spans="4:4">
      <c r="D92" s="30"/>
    </row>
    <row r="93" spans="4:4">
      <c r="D93" s="30"/>
    </row>
    <row r="94" spans="4:4">
      <c r="D94" s="30"/>
    </row>
    <row r="95" spans="4:4">
      <c r="D95" s="30"/>
    </row>
    <row r="96" spans="4:4">
      <c r="D96" s="30"/>
    </row>
    <row r="97" spans="4:4">
      <c r="D97" s="30"/>
    </row>
    <row r="98" spans="4:4">
      <c r="D98" s="30"/>
    </row>
    <row r="99" spans="4:4">
      <c r="D99" s="30"/>
    </row>
    <row r="100" spans="4:4">
      <c r="D100" s="30"/>
    </row>
    <row r="101" spans="4:4">
      <c r="D101" s="30"/>
    </row>
    <row r="102" spans="4:4">
      <c r="D102" s="30"/>
    </row>
    <row r="103" spans="4:4">
      <c r="D103" s="30"/>
    </row>
    <row r="104" spans="4:4">
      <c r="D104" s="30"/>
    </row>
    <row r="105" spans="4:4">
      <c r="D105" s="30"/>
    </row>
    <row r="106" spans="4:4">
      <c r="D106" s="30"/>
    </row>
    <row r="107" spans="4:4">
      <c r="D107" s="30"/>
    </row>
    <row r="108" spans="4:4">
      <c r="D108" s="30"/>
    </row>
    <row r="109" spans="4:4">
      <c r="D109" s="30"/>
    </row>
    <row r="110" spans="4:4">
      <c r="D110" s="30"/>
    </row>
    <row r="111" spans="4:4">
      <c r="D111" s="30"/>
    </row>
    <row r="112" spans="4:4">
      <c r="D112" s="30"/>
    </row>
    <row r="113" spans="4:4">
      <c r="D113" s="30"/>
    </row>
    <row r="114" spans="4:4">
      <c r="D114" s="30"/>
    </row>
    <row r="115" spans="4:4">
      <c r="D115" s="30"/>
    </row>
    <row r="116" spans="4:4">
      <c r="D116" s="30"/>
    </row>
    <row r="117" spans="4:4">
      <c r="D117" s="30"/>
    </row>
    <row r="118" spans="4:4">
      <c r="D118" s="30"/>
    </row>
    <row r="119" spans="4:4">
      <c r="D119" s="30"/>
    </row>
    <row r="120" spans="4:4">
      <c r="D120" s="30"/>
    </row>
    <row r="121" spans="4:4">
      <c r="D121" s="30"/>
    </row>
    <row r="122" spans="4:4">
      <c r="D122" s="30"/>
    </row>
    <row r="123" spans="4:4">
      <c r="D123" s="30"/>
    </row>
    <row r="124" spans="4:4">
      <c r="D124" s="30"/>
    </row>
    <row r="125" spans="4:4">
      <c r="D125" s="30"/>
    </row>
    <row r="126" spans="4:4">
      <c r="D126" s="30"/>
    </row>
    <row r="127" spans="4:4">
      <c r="D127" s="30"/>
    </row>
    <row r="128" spans="4:4">
      <c r="D128" s="30"/>
    </row>
    <row r="129" spans="4:4">
      <c r="D129" s="30"/>
    </row>
    <row r="130" spans="4:4">
      <c r="D130" s="30"/>
    </row>
    <row r="131" spans="4:4">
      <c r="D131" s="30"/>
    </row>
    <row r="132" spans="4:4">
      <c r="D132" s="30"/>
    </row>
    <row r="133" spans="4:4">
      <c r="D133" s="30"/>
    </row>
    <row r="134" spans="4:4">
      <c r="D134" s="30"/>
    </row>
    <row r="135" spans="4:4">
      <c r="D135" s="30"/>
    </row>
    <row r="136" spans="4:4">
      <c r="D136" s="30"/>
    </row>
    <row r="137" spans="4:4">
      <c r="D137" s="30"/>
    </row>
    <row r="138" spans="4:4">
      <c r="D138" s="30"/>
    </row>
    <row r="139" spans="4:4">
      <c r="D139" s="30"/>
    </row>
    <row r="140" spans="4:4">
      <c r="D140" s="30"/>
    </row>
    <row r="141" spans="4:4">
      <c r="D141" s="30"/>
    </row>
    <row r="142" spans="4:4">
      <c r="D142" s="30"/>
    </row>
    <row r="143" spans="4:4">
      <c r="D143" s="30"/>
    </row>
    <row r="144" spans="4:4">
      <c r="D144" s="30"/>
    </row>
    <row r="145" spans="4:4">
      <c r="D145" s="30"/>
    </row>
    <row r="146" spans="4:4">
      <c r="D146" s="30"/>
    </row>
    <row r="147" spans="4:4">
      <c r="D147" s="30"/>
    </row>
    <row r="148" spans="4:4">
      <c r="D148" s="30"/>
    </row>
    <row r="149" spans="4:4">
      <c r="D149" s="30"/>
    </row>
    <row r="150" spans="4:4">
      <c r="D150" s="30"/>
    </row>
    <row r="151" spans="4:4">
      <c r="D151" s="30"/>
    </row>
    <row r="152" spans="4:4">
      <c r="D152" s="30"/>
    </row>
    <row r="153" spans="4:4">
      <c r="D153" s="30"/>
    </row>
    <row r="154" spans="4:4">
      <c r="D154" s="30"/>
    </row>
    <row r="155" spans="4:4">
      <c r="D155" s="30"/>
    </row>
    <row r="156" spans="4:4">
      <c r="D156" s="30"/>
    </row>
    <row r="157" spans="4:4">
      <c r="D157" s="30"/>
    </row>
    <row r="158" spans="4:4">
      <c r="D158" s="30"/>
    </row>
    <row r="159" spans="4:4">
      <c r="D159" s="30"/>
    </row>
    <row r="160" spans="4:4">
      <c r="D160" s="30"/>
    </row>
    <row r="161" spans="4:4">
      <c r="D161" s="30"/>
    </row>
    <row r="162" spans="4:4">
      <c r="D162" s="30"/>
    </row>
    <row r="163" spans="4:4">
      <c r="D163" s="30"/>
    </row>
    <row r="164" spans="4:4">
      <c r="D164" s="30"/>
    </row>
    <row r="165" spans="4:4">
      <c r="D165" s="30"/>
    </row>
    <row r="166" spans="4:4">
      <c r="D166" s="30"/>
    </row>
    <row r="167" spans="4:4">
      <c r="D167" s="30"/>
    </row>
    <row r="168" spans="4:4">
      <c r="D168" s="30"/>
    </row>
    <row r="169" spans="4:4">
      <c r="D169" s="30"/>
    </row>
    <row r="170" spans="4:4">
      <c r="D170" s="30"/>
    </row>
    <row r="171" spans="4:4">
      <c r="D171" s="30"/>
    </row>
    <row r="172" spans="4:4">
      <c r="D172" s="30"/>
    </row>
    <row r="173" spans="4:4">
      <c r="D173" s="30"/>
    </row>
    <row r="174" spans="4:4">
      <c r="D174" s="30"/>
    </row>
    <row r="175" spans="4:4">
      <c r="D175" s="30"/>
    </row>
    <row r="176" spans="4:4">
      <c r="D176" s="30"/>
    </row>
    <row r="177" spans="4:4">
      <c r="D177" s="30"/>
    </row>
    <row r="178" spans="4:4">
      <c r="D178" s="30"/>
    </row>
    <row r="179" spans="4:4">
      <c r="D179" s="30"/>
    </row>
    <row r="180" spans="4:4">
      <c r="D180" s="30"/>
    </row>
    <row r="181" spans="4:4">
      <c r="D181" s="30"/>
    </row>
    <row r="182" spans="4:4">
      <c r="D182" s="30"/>
    </row>
    <row r="183" spans="4:4">
      <c r="D183" s="30"/>
    </row>
    <row r="184" spans="4:4">
      <c r="D184" s="30"/>
    </row>
    <row r="185" spans="4:4">
      <c r="D185" s="30"/>
    </row>
    <row r="186" spans="4:4">
      <c r="D186" s="30"/>
    </row>
    <row r="187" spans="4:4">
      <c r="D187" s="30"/>
    </row>
    <row r="188" spans="4:4">
      <c r="D188" s="30"/>
    </row>
    <row r="189" spans="4:4">
      <c r="D189" s="30"/>
    </row>
    <row r="190" spans="4:4">
      <c r="D190" s="30"/>
    </row>
    <row r="191" spans="4:4">
      <c r="D191" s="30"/>
    </row>
    <row r="192" spans="4:4">
      <c r="D192" s="30"/>
    </row>
    <row r="193" spans="4:4">
      <c r="D193" s="30"/>
    </row>
    <row r="194" spans="4:4">
      <c r="D194" s="30"/>
    </row>
    <row r="195" spans="4:4">
      <c r="D195" s="30"/>
    </row>
    <row r="196" spans="4:4">
      <c r="D196" s="30"/>
    </row>
    <row r="197" spans="4:4">
      <c r="D197" s="30"/>
    </row>
    <row r="198" spans="4:4">
      <c r="D198" s="30"/>
    </row>
    <row r="199" spans="4:4">
      <c r="D199" s="30"/>
    </row>
    <row r="200" spans="4:4">
      <c r="D200" s="30"/>
    </row>
    <row r="201" spans="4:4">
      <c r="D201" s="30"/>
    </row>
    <row r="202" spans="4:4">
      <c r="D202" s="30"/>
    </row>
    <row r="203" spans="4:4">
      <c r="D203" s="30"/>
    </row>
    <row r="204" spans="4:4">
      <c r="D204" s="30"/>
    </row>
    <row r="205" spans="4:4">
      <c r="D205" s="30"/>
    </row>
    <row r="206" spans="4:4">
      <c r="D206" s="30"/>
    </row>
    <row r="207" spans="4:4">
      <c r="D207" s="30"/>
    </row>
    <row r="208" spans="4:4">
      <c r="D208" s="30"/>
    </row>
    <row r="209" spans="4:4">
      <c r="D209" s="30"/>
    </row>
    <row r="210" spans="4:4">
      <c r="D210" s="30"/>
    </row>
    <row r="211" spans="4:4">
      <c r="D211" s="30"/>
    </row>
    <row r="212" spans="4:4">
      <c r="D212" s="30"/>
    </row>
    <row r="213" spans="4:4">
      <c r="D213" s="30"/>
    </row>
    <row r="214" spans="4:4">
      <c r="D214" s="30"/>
    </row>
    <row r="215" spans="4:4">
      <c r="D215" s="30"/>
    </row>
    <row r="216" spans="4:4">
      <c r="D216" s="30"/>
    </row>
    <row r="217" spans="4:4">
      <c r="D217" s="30"/>
    </row>
    <row r="218" spans="4:4">
      <c r="D218" s="30"/>
    </row>
    <row r="219" spans="4:4">
      <c r="D219" s="30"/>
    </row>
    <row r="220" spans="4:4">
      <c r="D220" s="30"/>
    </row>
    <row r="221" spans="4:4">
      <c r="D221" s="30"/>
    </row>
    <row r="222" spans="4:4">
      <c r="D222" s="30"/>
    </row>
    <row r="223" spans="4:4">
      <c r="D223" s="30"/>
    </row>
    <row r="224" spans="4:4">
      <c r="D224" s="30"/>
    </row>
    <row r="225" spans="4:4">
      <c r="D225" s="30"/>
    </row>
    <row r="226" spans="4:4">
      <c r="D226" s="30"/>
    </row>
    <row r="227" spans="4:4">
      <c r="D227" s="30"/>
    </row>
    <row r="228" spans="4:4">
      <c r="D228" s="30"/>
    </row>
    <row r="229" spans="4:4">
      <c r="D229" s="30"/>
    </row>
    <row r="230" spans="4:4">
      <c r="D230" s="30"/>
    </row>
    <row r="231" spans="4:4">
      <c r="D231" s="30"/>
    </row>
    <row r="232" spans="4:4">
      <c r="D232" s="30"/>
    </row>
    <row r="233" spans="4:4">
      <c r="D233" s="30"/>
    </row>
    <row r="234" spans="4:4">
      <c r="D234" s="30"/>
    </row>
    <row r="235" spans="4:4">
      <c r="D235" s="30"/>
    </row>
    <row r="236" spans="4:4">
      <c r="D236" s="30"/>
    </row>
    <row r="237" spans="4:4">
      <c r="D237" s="30"/>
    </row>
    <row r="238" spans="4:4">
      <c r="D238" s="30"/>
    </row>
    <row r="239" spans="4:4">
      <c r="D239" s="30"/>
    </row>
    <row r="240" spans="4:4">
      <c r="D240" s="30"/>
    </row>
    <row r="241" spans="4:4">
      <c r="D241" s="30"/>
    </row>
    <row r="242" spans="4:4">
      <c r="D242" s="30"/>
    </row>
    <row r="243" spans="4:4">
      <c r="D243" s="30"/>
    </row>
    <row r="244" spans="4:4">
      <c r="D244" s="30"/>
    </row>
    <row r="245" spans="4:4">
      <c r="D245" s="30"/>
    </row>
    <row r="246" spans="4:4">
      <c r="D246" s="30"/>
    </row>
    <row r="247" spans="4:4">
      <c r="D247" s="30"/>
    </row>
    <row r="248" spans="4:4">
      <c r="D248" s="30"/>
    </row>
    <row r="249" spans="4:4">
      <c r="D249" s="30"/>
    </row>
    <row r="250" spans="4:4">
      <c r="D250" s="30"/>
    </row>
    <row r="251" spans="4:4">
      <c r="D251" s="30"/>
    </row>
    <row r="252" spans="4:4">
      <c r="D252" s="30"/>
    </row>
    <row r="253" spans="4:4">
      <c r="D253" s="30"/>
    </row>
    <row r="254" spans="4:4">
      <c r="D254" s="30"/>
    </row>
    <row r="255" spans="4:4">
      <c r="D255" s="30"/>
    </row>
    <row r="256" spans="4:4">
      <c r="D256" s="30"/>
    </row>
    <row r="257" spans="4:4">
      <c r="D257" s="30"/>
    </row>
    <row r="258" spans="4:4">
      <c r="D258" s="30"/>
    </row>
    <row r="259" spans="4:4">
      <c r="D259" s="30"/>
    </row>
    <row r="260" spans="4:4">
      <c r="D260" s="30"/>
    </row>
    <row r="261" spans="4:4">
      <c r="D261" s="30"/>
    </row>
    <row r="262" spans="4:4">
      <c r="D262" s="30"/>
    </row>
    <row r="263" spans="4:4">
      <c r="D263" s="30"/>
    </row>
    <row r="264" spans="4:4">
      <c r="D264" s="30"/>
    </row>
    <row r="265" spans="4:4">
      <c r="D265" s="30"/>
    </row>
    <row r="266" spans="4:4">
      <c r="D266" s="30"/>
    </row>
    <row r="267" spans="4:4">
      <c r="D267" s="30"/>
    </row>
    <row r="268" spans="4:4">
      <c r="D268" s="30"/>
    </row>
    <row r="269" spans="4:4">
      <c r="D269" s="30"/>
    </row>
    <row r="270" spans="4:4">
      <c r="D270" s="30"/>
    </row>
    <row r="271" spans="4:4">
      <c r="D271" s="30"/>
    </row>
    <row r="272" spans="4:4">
      <c r="D272" s="30"/>
    </row>
    <row r="273" spans="4:4">
      <c r="D273" s="30"/>
    </row>
    <row r="274" spans="4:4">
      <c r="D274" s="30"/>
    </row>
    <row r="275" spans="4:4">
      <c r="D275" s="30"/>
    </row>
    <row r="276" spans="4:4">
      <c r="D276" s="30"/>
    </row>
    <row r="277" spans="4:4">
      <c r="D277" s="30"/>
    </row>
    <row r="278" spans="4:4">
      <c r="D278" s="30"/>
    </row>
    <row r="279" spans="4:4">
      <c r="D279" s="30"/>
    </row>
    <row r="280" spans="4:4">
      <c r="D280" s="30"/>
    </row>
    <row r="281" spans="4:4">
      <c r="D281" s="30"/>
    </row>
    <row r="282" spans="4:4">
      <c r="D282" s="30"/>
    </row>
    <row r="283" spans="4:4">
      <c r="D283" s="30"/>
    </row>
    <row r="284" spans="4:4">
      <c r="D284" s="30"/>
    </row>
    <row r="285" spans="4:4">
      <c r="D285" s="30"/>
    </row>
    <row r="286" spans="4:4">
      <c r="D286" s="30"/>
    </row>
    <row r="287" spans="4:4">
      <c r="D287" s="30"/>
    </row>
    <row r="288" spans="4:4">
      <c r="D288" s="30"/>
    </row>
    <row r="289" spans="4:4">
      <c r="D289" s="30"/>
    </row>
    <row r="290" spans="4:4">
      <c r="D290" s="30"/>
    </row>
    <row r="291" spans="4:4">
      <c r="D291" s="30"/>
    </row>
    <row r="292" spans="4:4">
      <c r="D292" s="30"/>
    </row>
    <row r="293" spans="4:4">
      <c r="D293" s="30"/>
    </row>
    <row r="294" spans="4:4">
      <c r="D294" s="30"/>
    </row>
    <row r="295" spans="4:4">
      <c r="D295" s="30"/>
    </row>
    <row r="296" spans="4:4">
      <c r="D296" s="30"/>
    </row>
    <row r="297" spans="4:4">
      <c r="D297" s="30"/>
    </row>
    <row r="298" spans="4:4">
      <c r="D298" s="30"/>
    </row>
    <row r="299" spans="4:4">
      <c r="D299" s="30"/>
    </row>
    <row r="300" spans="4:4">
      <c r="D300" s="30"/>
    </row>
    <row r="301" spans="4:4">
      <c r="D301" s="30"/>
    </row>
    <row r="302" spans="4:4">
      <c r="D302" s="30"/>
    </row>
    <row r="303" spans="4:4">
      <c r="D303" s="30"/>
    </row>
    <row r="304" spans="4:4">
      <c r="D304" s="30"/>
    </row>
    <row r="305" spans="4:4">
      <c r="D305" s="30"/>
    </row>
    <row r="306" spans="4:4">
      <c r="D306" s="30"/>
    </row>
    <row r="307" spans="4:4">
      <c r="D307" s="30"/>
    </row>
    <row r="308" spans="4:4">
      <c r="D308" s="30"/>
    </row>
    <row r="309" spans="4:4">
      <c r="D309" s="30"/>
    </row>
    <row r="310" spans="4:4">
      <c r="D310" s="30"/>
    </row>
    <row r="311" spans="4:4">
      <c r="D311" s="30"/>
    </row>
    <row r="312" spans="4:4">
      <c r="D312" s="30"/>
    </row>
    <row r="313" spans="4:4">
      <c r="D313" s="30"/>
    </row>
    <row r="314" spans="4:4">
      <c r="D314" s="30"/>
    </row>
    <row r="315" spans="4:4">
      <c r="D315" s="30"/>
    </row>
    <row r="316" spans="4:4">
      <c r="D316" s="30"/>
    </row>
    <row r="317" spans="4:4">
      <c r="D317" s="30"/>
    </row>
    <row r="318" spans="4:4">
      <c r="D318" s="30"/>
    </row>
    <row r="319" spans="4:4">
      <c r="D319" s="30"/>
    </row>
    <row r="320" spans="4:4">
      <c r="D320" s="30"/>
    </row>
    <row r="321" spans="4:4">
      <c r="D321" s="30"/>
    </row>
    <row r="322" spans="4:4">
      <c r="D322" s="30"/>
    </row>
    <row r="323" spans="4:4">
      <c r="D323" s="30"/>
    </row>
    <row r="324" spans="4:4">
      <c r="D324" s="30"/>
    </row>
    <row r="325" spans="4:4">
      <c r="D325" s="30"/>
    </row>
    <row r="326" spans="4:4">
      <c r="D326" s="30"/>
    </row>
    <row r="327" spans="4:4">
      <c r="D327" s="30"/>
    </row>
    <row r="328" spans="4:4">
      <c r="D328" s="30"/>
    </row>
    <row r="329" spans="4:4">
      <c r="D329" s="30"/>
    </row>
    <row r="330" spans="4:4">
      <c r="D330" s="30"/>
    </row>
    <row r="331" spans="4:4">
      <c r="D331" s="30"/>
    </row>
    <row r="332" spans="4:4">
      <c r="D332" s="30"/>
    </row>
    <row r="333" spans="4:4">
      <c r="D333" s="30"/>
    </row>
    <row r="334" spans="4:4">
      <c r="D334" s="30"/>
    </row>
    <row r="335" spans="4:4">
      <c r="D335" s="30"/>
    </row>
    <row r="336" spans="4:4">
      <c r="D336" s="30"/>
    </row>
    <row r="337" spans="4:4">
      <c r="D337" s="30"/>
    </row>
    <row r="338" spans="4:4">
      <c r="D338" s="30"/>
    </row>
    <row r="339" spans="4:4">
      <c r="D339" s="30"/>
    </row>
    <row r="340" spans="4:4">
      <c r="D340" s="30"/>
    </row>
    <row r="341" spans="4:4">
      <c r="D341" s="30"/>
    </row>
    <row r="342" spans="4:4">
      <c r="D342" s="30"/>
    </row>
    <row r="343" spans="4:4">
      <c r="D343" s="30"/>
    </row>
    <row r="344" spans="4:4">
      <c r="D344" s="30"/>
    </row>
    <row r="345" spans="4:4">
      <c r="D345" s="30"/>
    </row>
    <row r="346" spans="4:4">
      <c r="D346" s="30"/>
    </row>
    <row r="347" spans="4:4">
      <c r="D347" s="30"/>
    </row>
    <row r="348" spans="4:4">
      <c r="D348" s="30"/>
    </row>
    <row r="349" spans="4:4">
      <c r="D349" s="30"/>
    </row>
    <row r="350" spans="4:4">
      <c r="D350" s="30"/>
    </row>
    <row r="351" spans="4:4">
      <c r="D351" s="30"/>
    </row>
    <row r="352" spans="4:4">
      <c r="D352" s="30"/>
    </row>
    <row r="353" spans="4:4">
      <c r="D353" s="30"/>
    </row>
    <row r="354" spans="4:4">
      <c r="D354" s="30"/>
    </row>
    <row r="355" spans="4:4">
      <c r="D355" s="30"/>
    </row>
    <row r="356" spans="4:4">
      <c r="D356" s="30"/>
    </row>
    <row r="357" spans="4:4">
      <c r="D357" s="30"/>
    </row>
    <row r="358" spans="4:4">
      <c r="D358" s="30"/>
    </row>
    <row r="359" spans="4:4">
      <c r="D359" s="30"/>
    </row>
    <row r="360" spans="4:4">
      <c r="D360" s="30"/>
    </row>
    <row r="361" spans="4:4">
      <c r="D361" s="30"/>
    </row>
    <row r="362" spans="4:4">
      <c r="D362" s="30"/>
    </row>
    <row r="363" spans="4:4">
      <c r="D363" s="30"/>
    </row>
    <row r="364" spans="4:4">
      <c r="D364" s="30"/>
    </row>
    <row r="365" spans="4:4">
      <c r="D365" s="30"/>
    </row>
    <row r="366" spans="4:4">
      <c r="D366" s="30"/>
    </row>
    <row r="367" spans="4:4">
      <c r="D367" s="30"/>
    </row>
    <row r="368" spans="4:4">
      <c r="D368" s="30"/>
    </row>
    <row r="369" spans="4:4">
      <c r="D369" s="30"/>
    </row>
    <row r="370" spans="4:4">
      <c r="D370" s="30"/>
    </row>
    <row r="371" spans="4:4">
      <c r="D371" s="30"/>
    </row>
    <row r="372" spans="4:4">
      <c r="D372" s="30"/>
    </row>
    <row r="373" spans="4:4">
      <c r="D373" s="30"/>
    </row>
    <row r="374" spans="4:4">
      <c r="D374" s="30"/>
    </row>
    <row r="375" spans="4:4">
      <c r="D375" s="30"/>
    </row>
    <row r="376" spans="4:4">
      <c r="D376" s="30"/>
    </row>
    <row r="377" spans="4:4">
      <c r="D377" s="30"/>
    </row>
    <row r="378" spans="4:4">
      <c r="D378" s="30"/>
    </row>
    <row r="379" spans="4:4">
      <c r="D379" s="30"/>
    </row>
    <row r="380" spans="4:4">
      <c r="D380" s="30"/>
    </row>
    <row r="381" spans="4:4">
      <c r="D381" s="30"/>
    </row>
    <row r="382" spans="4:4">
      <c r="D382" s="30"/>
    </row>
    <row r="383" spans="4:4">
      <c r="D383" s="30"/>
    </row>
    <row r="384" spans="4:4">
      <c r="D384" s="30"/>
    </row>
    <row r="385" spans="4:4">
      <c r="D385" s="30"/>
    </row>
    <row r="386" spans="4:4">
      <c r="D386" s="30"/>
    </row>
    <row r="387" spans="4:4">
      <c r="D387" s="30"/>
    </row>
    <row r="388" spans="4:4">
      <c r="D388" s="30"/>
    </row>
    <row r="389" spans="4:4">
      <c r="D389" s="30"/>
    </row>
    <row r="390" spans="4:4">
      <c r="D390" s="30"/>
    </row>
    <row r="391" spans="4:4">
      <c r="D391" s="30"/>
    </row>
    <row r="392" spans="4:4">
      <c r="D392" s="30"/>
    </row>
    <row r="393" spans="4:4">
      <c r="D393" s="30"/>
    </row>
  </sheetData>
  <phoneticPr fontId="0" type="noConversion"/>
  <conditionalFormatting sqref="B12:B14 B9">
    <cfRule type="cellIs" dxfId="2" priority="1" stopIfTrue="1" operator="equal">
      <formula>"Title"</formula>
    </cfRule>
  </conditionalFormatting>
  <conditionalFormatting sqref="B11 B8">
    <cfRule type="cellIs" dxfId="1" priority="2" stopIfTrue="1" operator="equal">
      <formula>"Adjustment to Income/Expense/Rate Base:"</formula>
    </cfRule>
  </conditionalFormatting>
  <conditionalFormatting sqref="J1">
    <cfRule type="cellIs" dxfId="0" priority="3" stopIfTrue="1" operator="equal">
      <formula>"x.x"</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E11 E13:E45">
      <formula1>"1, 2, 3"</formula1>
    </dataValidation>
    <dataValidation type="list" errorStyle="warning" allowBlank="1" showInputMessage="1" showErrorMessage="1" errorTitle="FERC ACCOUNT" error="This FERC Account is not included in the drop-down list. Is this the account you want to use?" sqref="D9:D45">
      <formula1>$D$59:$D$393</formula1>
    </dataValidation>
    <dataValidation type="list" errorStyle="warning" allowBlank="1" showInputMessage="1" showErrorMessage="1" errorTitle="Factor" error="This factor is not included in the drop-down list. Is this the factor you want to use?" sqref="G9:G45">
      <formula1>$G$59:$G$150</formula1>
    </dataValidation>
  </dataValidations>
  <printOptions horizontalCentered="1"/>
  <pageMargins left="0.55000000000000004" right="0.25" top="0.83" bottom="0.3" header="0.5" footer="0.5"/>
  <pageSetup orientation="portrait" r:id="rId1"/>
  <headerFooter alignWithMargins="0"/>
  <cellWatches>
    <cellWatch r="D9"/>
  </cellWatches>
  <drawing r:id="rId2"/>
</worksheet>
</file>

<file path=xl/worksheets/sheet2.xml><?xml version="1.0" encoding="utf-8"?>
<worksheet xmlns="http://schemas.openxmlformats.org/spreadsheetml/2006/main" xmlns:r="http://schemas.openxmlformats.org/officeDocument/2006/relationships">
  <sheetPr>
    <pageSetUpPr fitToPage="1"/>
  </sheetPr>
  <dimension ref="A1:M121"/>
  <sheetViews>
    <sheetView view="pageBreakPreview" zoomScale="75" zoomScaleNormal="100" zoomScaleSheetLayoutView="75" workbookViewId="0"/>
  </sheetViews>
  <sheetFormatPr defaultRowHeight="15"/>
  <cols>
    <col min="1" max="1" width="9" style="34"/>
    <col min="2" max="2" width="9.875" style="34" bestFit="1" customWidth="1"/>
    <col min="3" max="3" width="13.875" style="34" customWidth="1"/>
    <col min="4" max="4" width="14" style="34" customWidth="1"/>
    <col min="5" max="5" width="7.875" style="34" bestFit="1" customWidth="1"/>
    <col min="6" max="6" width="14" style="34" customWidth="1"/>
    <col min="7" max="7" width="1" style="34" customWidth="1"/>
    <col min="8" max="8" width="11.25" style="34" hidden="1" customWidth="1"/>
    <col min="9" max="9" width="15.5" style="34" customWidth="1"/>
    <col min="10" max="10" width="11.25" style="34" hidden="1" customWidth="1"/>
    <col min="11" max="11" width="7.875" style="34" bestFit="1" customWidth="1"/>
    <col min="12" max="12" width="9" style="34"/>
    <col min="13" max="13" width="14.375" style="34" bestFit="1" customWidth="1"/>
    <col min="14" max="16384" width="9" style="34"/>
  </cols>
  <sheetData>
    <row r="1" spans="1:10" ht="15.75">
      <c r="A1" s="33" t="s">
        <v>1</v>
      </c>
    </row>
    <row r="2" spans="1:10" ht="15.75">
      <c r="A2" s="51" t="s">
        <v>40</v>
      </c>
    </row>
    <row r="3" spans="1:10" ht="15.75">
      <c r="A3" s="33" t="s">
        <v>0</v>
      </c>
    </row>
    <row r="4" spans="1:10" ht="15.75">
      <c r="A4" s="33" t="s">
        <v>17</v>
      </c>
    </row>
    <row r="6" spans="1:10" ht="15.75">
      <c r="B6" s="33" t="s">
        <v>18</v>
      </c>
    </row>
    <row r="7" spans="1:10" ht="15.75">
      <c r="B7" s="33"/>
      <c r="C7" s="35" t="s">
        <v>26</v>
      </c>
      <c r="D7" s="35" t="s">
        <v>27</v>
      </c>
      <c r="E7" s="35"/>
      <c r="F7" s="35" t="s">
        <v>28</v>
      </c>
      <c r="G7" s="35"/>
      <c r="H7" s="35" t="s">
        <v>29</v>
      </c>
      <c r="I7" s="35" t="s">
        <v>29</v>
      </c>
    </row>
    <row r="8" spans="1:10" ht="15.75">
      <c r="B8" s="33"/>
      <c r="C8" s="36" t="s">
        <v>30</v>
      </c>
      <c r="D8" s="37" t="s">
        <v>33</v>
      </c>
      <c r="E8" s="36"/>
      <c r="F8" s="36" t="s">
        <v>31</v>
      </c>
      <c r="G8" s="36"/>
      <c r="H8" s="36" t="s">
        <v>32</v>
      </c>
      <c r="I8" s="36"/>
    </row>
    <row r="9" spans="1:10" ht="3.75" customHeight="1">
      <c r="B9" s="33"/>
      <c r="C9" s="36"/>
      <c r="D9" s="36"/>
      <c r="E9" s="36"/>
      <c r="F9" s="36"/>
      <c r="G9" s="36"/>
      <c r="H9" s="36"/>
      <c r="I9" s="36"/>
    </row>
    <row r="10" spans="1:10" ht="15.75">
      <c r="B10" s="33"/>
      <c r="D10" s="38" t="s">
        <v>24</v>
      </c>
      <c r="F10" s="38" t="s">
        <v>25</v>
      </c>
      <c r="H10" s="38" t="s">
        <v>23</v>
      </c>
      <c r="I10" s="38" t="s">
        <v>35</v>
      </c>
      <c r="J10" s="38" t="s">
        <v>34</v>
      </c>
    </row>
    <row r="11" spans="1:10" ht="15.75">
      <c r="B11" s="39" t="s">
        <v>19</v>
      </c>
      <c r="C11" s="40" t="s">
        <v>20</v>
      </c>
      <c r="D11" s="40" t="s">
        <v>20</v>
      </c>
      <c r="F11" s="40" t="s">
        <v>16</v>
      </c>
      <c r="H11" s="41" t="s">
        <v>21</v>
      </c>
      <c r="I11" s="41" t="s">
        <v>16</v>
      </c>
      <c r="J11" s="41" t="s">
        <v>21</v>
      </c>
    </row>
    <row r="12" spans="1:10">
      <c r="F12" s="42">
        <v>-39615936</v>
      </c>
      <c r="I12" s="43"/>
      <c r="J12" s="43"/>
    </row>
    <row r="13" spans="1:10">
      <c r="B13" s="34">
        <v>1982</v>
      </c>
      <c r="C13" s="42">
        <v>1320531</v>
      </c>
      <c r="D13" s="42"/>
      <c r="F13" s="43">
        <f>F12+C13</f>
        <v>-38295405</v>
      </c>
      <c r="I13" s="43"/>
      <c r="J13" s="43"/>
    </row>
    <row r="14" spans="1:10">
      <c r="B14" s="34">
        <v>1983</v>
      </c>
      <c r="C14" s="42">
        <f>-F12/30</f>
        <v>1320531.2</v>
      </c>
      <c r="D14" s="42"/>
      <c r="F14" s="43">
        <f t="shared" ref="F14:F86" si="0">F13+C14</f>
        <v>-36974873.799999997</v>
      </c>
      <c r="I14" s="43"/>
      <c r="J14" s="43"/>
    </row>
    <row r="15" spans="1:10">
      <c r="B15" s="34">
        <v>1984</v>
      </c>
      <c r="C15" s="42">
        <f t="shared" ref="C15:C36" si="1">C14</f>
        <v>1320531.2</v>
      </c>
      <c r="D15" s="42"/>
      <c r="F15" s="43">
        <f t="shared" si="0"/>
        <v>-35654342.599999994</v>
      </c>
      <c r="I15" s="43"/>
      <c r="J15" s="43"/>
    </row>
    <row r="16" spans="1:10">
      <c r="B16" s="34">
        <v>1985</v>
      </c>
      <c r="C16" s="42">
        <f t="shared" si="1"/>
        <v>1320531.2</v>
      </c>
      <c r="D16" s="42"/>
      <c r="F16" s="43">
        <f t="shared" si="0"/>
        <v>-34333811.399999991</v>
      </c>
      <c r="I16" s="43"/>
      <c r="J16" s="43"/>
    </row>
    <row r="17" spans="2:10">
      <c r="B17" s="34">
        <v>1986</v>
      </c>
      <c r="C17" s="42">
        <f t="shared" si="1"/>
        <v>1320531.2</v>
      </c>
      <c r="D17" s="42"/>
      <c r="F17" s="43">
        <f t="shared" si="0"/>
        <v>-33013280.199999992</v>
      </c>
      <c r="I17" s="43"/>
      <c r="J17" s="43"/>
    </row>
    <row r="18" spans="2:10">
      <c r="B18" s="34">
        <v>1987</v>
      </c>
      <c r="C18" s="42">
        <f t="shared" si="1"/>
        <v>1320531.2</v>
      </c>
      <c r="D18" s="42"/>
      <c r="F18" s="43">
        <f t="shared" si="0"/>
        <v>-31692748.999999993</v>
      </c>
      <c r="I18" s="43"/>
      <c r="J18" s="43"/>
    </row>
    <row r="19" spans="2:10">
      <c r="B19" s="34">
        <v>1988</v>
      </c>
      <c r="C19" s="42">
        <f t="shared" si="1"/>
        <v>1320531.2</v>
      </c>
      <c r="D19" s="42"/>
      <c r="F19" s="43">
        <f t="shared" si="0"/>
        <v>-30372217.799999993</v>
      </c>
      <c r="I19" s="43"/>
      <c r="J19" s="43"/>
    </row>
    <row r="20" spans="2:10">
      <c r="B20" s="34">
        <v>1989</v>
      </c>
      <c r="C20" s="42">
        <f t="shared" si="1"/>
        <v>1320531.2</v>
      </c>
      <c r="D20" s="42"/>
      <c r="F20" s="43">
        <f t="shared" si="0"/>
        <v>-29051686.599999994</v>
      </c>
      <c r="I20" s="43"/>
      <c r="J20" s="43"/>
    </row>
    <row r="21" spans="2:10">
      <c r="B21" s="34">
        <v>1990</v>
      </c>
      <c r="C21" s="42">
        <f t="shared" si="1"/>
        <v>1320531.2</v>
      </c>
      <c r="D21" s="42"/>
      <c r="F21" s="43">
        <f t="shared" si="0"/>
        <v>-27731155.399999995</v>
      </c>
      <c r="I21" s="43"/>
      <c r="J21" s="43"/>
    </row>
    <row r="22" spans="2:10">
      <c r="B22" s="34">
        <v>1991</v>
      </c>
      <c r="C22" s="42">
        <f t="shared" si="1"/>
        <v>1320531.2</v>
      </c>
      <c r="D22" s="42"/>
      <c r="F22" s="43">
        <f t="shared" si="0"/>
        <v>-26410624.199999996</v>
      </c>
      <c r="I22" s="43"/>
      <c r="J22" s="43"/>
    </row>
    <row r="23" spans="2:10">
      <c r="B23" s="34">
        <v>1992</v>
      </c>
      <c r="C23" s="42">
        <f t="shared" si="1"/>
        <v>1320531.2</v>
      </c>
      <c r="D23" s="42"/>
      <c r="F23" s="43">
        <f t="shared" si="0"/>
        <v>-25090092.999999996</v>
      </c>
      <c r="I23" s="43"/>
      <c r="J23" s="43"/>
    </row>
    <row r="24" spans="2:10">
      <c r="B24" s="34">
        <v>1993</v>
      </c>
      <c r="C24" s="42">
        <f t="shared" si="1"/>
        <v>1320531.2</v>
      </c>
      <c r="D24" s="42"/>
      <c r="F24" s="43">
        <f t="shared" si="0"/>
        <v>-23769561.799999997</v>
      </c>
      <c r="I24" s="43"/>
      <c r="J24" s="43"/>
    </row>
    <row r="25" spans="2:10">
      <c r="B25" s="34">
        <v>1994</v>
      </c>
      <c r="C25" s="42">
        <f t="shared" si="1"/>
        <v>1320531.2</v>
      </c>
      <c r="D25" s="42"/>
      <c r="F25" s="43">
        <f t="shared" si="0"/>
        <v>-22449030.599999998</v>
      </c>
      <c r="I25" s="43"/>
      <c r="J25" s="43"/>
    </row>
    <row r="26" spans="2:10">
      <c r="B26" s="34">
        <v>1995</v>
      </c>
      <c r="C26" s="42">
        <f t="shared" si="1"/>
        <v>1320531.2</v>
      </c>
      <c r="D26" s="42"/>
      <c r="F26" s="43">
        <f t="shared" si="0"/>
        <v>-21128499.399999999</v>
      </c>
      <c r="I26" s="43"/>
      <c r="J26" s="43"/>
    </row>
    <row r="27" spans="2:10">
      <c r="B27" s="34">
        <v>1996</v>
      </c>
      <c r="C27" s="42">
        <f t="shared" si="1"/>
        <v>1320531.2</v>
      </c>
      <c r="D27" s="42"/>
      <c r="F27" s="43">
        <f t="shared" si="0"/>
        <v>-19807968.199999999</v>
      </c>
      <c r="I27" s="43"/>
      <c r="J27" s="43"/>
    </row>
    <row r="28" spans="2:10">
      <c r="B28" s="34">
        <v>1997</v>
      </c>
      <c r="C28" s="42">
        <f t="shared" si="1"/>
        <v>1320531.2</v>
      </c>
      <c r="D28" s="42"/>
      <c r="F28" s="43">
        <f t="shared" si="0"/>
        <v>-18487437</v>
      </c>
      <c r="I28" s="43"/>
      <c r="J28" s="43"/>
    </row>
    <row r="29" spans="2:10">
      <c r="B29" s="34">
        <v>1998</v>
      </c>
      <c r="C29" s="42">
        <f t="shared" si="1"/>
        <v>1320531.2</v>
      </c>
      <c r="D29" s="42"/>
      <c r="F29" s="43">
        <f t="shared" si="0"/>
        <v>-17166905.800000001</v>
      </c>
      <c r="I29" s="43"/>
      <c r="J29" s="43"/>
    </row>
    <row r="30" spans="2:10">
      <c r="B30" s="34">
        <v>1999</v>
      </c>
      <c r="C30" s="42">
        <f t="shared" si="1"/>
        <v>1320531.2</v>
      </c>
      <c r="D30" s="42"/>
      <c r="F30" s="43">
        <f t="shared" si="0"/>
        <v>-15846374.600000001</v>
      </c>
      <c r="I30" s="43"/>
      <c r="J30" s="43"/>
    </row>
    <row r="31" spans="2:10">
      <c r="B31" s="34">
        <v>2000</v>
      </c>
      <c r="C31" s="42">
        <f t="shared" si="1"/>
        <v>1320531.2</v>
      </c>
      <c r="D31" s="42"/>
      <c r="F31" s="43">
        <f t="shared" si="0"/>
        <v>-14525843.400000002</v>
      </c>
      <c r="I31" s="43"/>
      <c r="J31" s="43"/>
    </row>
    <row r="32" spans="2:10">
      <c r="B32" s="34">
        <v>2001</v>
      </c>
      <c r="C32" s="42">
        <f t="shared" si="1"/>
        <v>1320531.2</v>
      </c>
      <c r="D32" s="42"/>
      <c r="F32" s="43">
        <f t="shared" si="0"/>
        <v>-13205312.200000003</v>
      </c>
      <c r="I32" s="43"/>
      <c r="J32" s="43"/>
    </row>
    <row r="33" spans="2:13">
      <c r="B33" s="34">
        <v>2002</v>
      </c>
      <c r="C33" s="42">
        <f t="shared" si="1"/>
        <v>1320531.2</v>
      </c>
      <c r="D33" s="42"/>
      <c r="F33" s="43">
        <f t="shared" si="0"/>
        <v>-11884781.000000004</v>
      </c>
      <c r="I33" s="43"/>
      <c r="J33" s="43"/>
    </row>
    <row r="34" spans="2:13">
      <c r="B34" s="34">
        <v>2003</v>
      </c>
      <c r="C34" s="42">
        <f t="shared" si="1"/>
        <v>1320531.2</v>
      </c>
      <c r="D34" s="42"/>
      <c r="F34" s="43">
        <f t="shared" si="0"/>
        <v>-10564249.800000004</v>
      </c>
      <c r="I34" s="43"/>
      <c r="J34" s="43"/>
    </row>
    <row r="35" spans="2:13">
      <c r="B35" s="34">
        <v>2004</v>
      </c>
      <c r="C35" s="42">
        <f t="shared" si="1"/>
        <v>1320531.2</v>
      </c>
      <c r="D35" s="42"/>
      <c r="F35" s="43">
        <f t="shared" si="0"/>
        <v>-9243718.6000000052</v>
      </c>
      <c r="I35" s="43"/>
      <c r="J35" s="43"/>
    </row>
    <row r="36" spans="2:13">
      <c r="B36" s="44">
        <v>38412</v>
      </c>
      <c r="C36" s="42">
        <f t="shared" si="1"/>
        <v>1320531.2</v>
      </c>
      <c r="D36" s="42"/>
      <c r="F36" s="43">
        <f t="shared" si="0"/>
        <v>-7923187.400000005</v>
      </c>
      <c r="I36" s="43"/>
      <c r="J36" s="43"/>
    </row>
    <row r="37" spans="2:13">
      <c r="B37" s="44">
        <v>38626</v>
      </c>
      <c r="C37" s="42">
        <v>770309.75</v>
      </c>
      <c r="D37" s="42"/>
      <c r="F37" s="43">
        <f t="shared" si="0"/>
        <v>-7152877.650000005</v>
      </c>
      <c r="H37" s="43">
        <f t="shared" ref="H37:H75" si="2">AVERAGE(F36:F37)</f>
        <v>-7538032.525000005</v>
      </c>
      <c r="I37" s="43"/>
      <c r="J37" s="43"/>
    </row>
    <row r="38" spans="2:13">
      <c r="B38" s="44">
        <v>38657</v>
      </c>
      <c r="C38" s="42">
        <f>1320531/12</f>
        <v>110044.25</v>
      </c>
      <c r="D38" s="42"/>
      <c r="F38" s="43">
        <f t="shared" si="0"/>
        <v>-7042833.400000005</v>
      </c>
      <c r="H38" s="43">
        <f t="shared" si="2"/>
        <v>-7097855.525000005</v>
      </c>
      <c r="I38" s="43"/>
      <c r="J38" s="43"/>
    </row>
    <row r="39" spans="2:13">
      <c r="B39" s="44">
        <v>38687</v>
      </c>
      <c r="C39" s="42">
        <f t="shared" ref="C39:C101" si="3">1320531/12</f>
        <v>110044.25</v>
      </c>
      <c r="D39" s="42"/>
      <c r="F39" s="43">
        <f t="shared" si="0"/>
        <v>-6932789.150000005</v>
      </c>
      <c r="H39" s="43">
        <f t="shared" si="2"/>
        <v>-6987811.275000005</v>
      </c>
      <c r="I39" s="43"/>
      <c r="J39" s="43"/>
    </row>
    <row r="40" spans="2:13">
      <c r="B40" s="44">
        <v>38718</v>
      </c>
      <c r="C40" s="42">
        <f t="shared" si="3"/>
        <v>110044.25</v>
      </c>
      <c r="D40" s="42"/>
      <c r="F40" s="43">
        <f t="shared" si="0"/>
        <v>-6822744.900000005</v>
      </c>
      <c r="H40" s="43">
        <f t="shared" si="2"/>
        <v>-6877767.025000005</v>
      </c>
      <c r="I40" s="43"/>
      <c r="J40" s="43"/>
    </row>
    <row r="41" spans="2:13">
      <c r="B41" s="44">
        <v>38749</v>
      </c>
      <c r="C41" s="42">
        <f t="shared" si="3"/>
        <v>110044.25</v>
      </c>
      <c r="D41" s="42"/>
      <c r="F41" s="43">
        <f t="shared" si="0"/>
        <v>-6712700.650000005</v>
      </c>
      <c r="H41" s="43">
        <f t="shared" si="2"/>
        <v>-6767722.775000005</v>
      </c>
      <c r="I41" s="43"/>
      <c r="J41" s="43"/>
    </row>
    <row r="42" spans="2:13">
      <c r="B42" s="44">
        <v>38777</v>
      </c>
      <c r="C42" s="42">
        <f t="shared" si="3"/>
        <v>110044.25</v>
      </c>
      <c r="D42" s="42"/>
      <c r="F42" s="43">
        <f t="shared" si="0"/>
        <v>-6602656.400000005</v>
      </c>
      <c r="H42" s="43">
        <f t="shared" si="2"/>
        <v>-6657678.525000005</v>
      </c>
      <c r="I42" s="43"/>
      <c r="J42" s="43"/>
    </row>
    <row r="43" spans="2:13">
      <c r="B43" s="44">
        <v>38808</v>
      </c>
      <c r="C43" s="42">
        <f t="shared" si="3"/>
        <v>110044.25</v>
      </c>
      <c r="D43" s="42"/>
      <c r="F43" s="43">
        <f t="shared" si="0"/>
        <v>-6492612.150000005</v>
      </c>
      <c r="H43" s="43">
        <f t="shared" si="2"/>
        <v>-6547634.275000005</v>
      </c>
      <c r="I43" s="43"/>
      <c r="J43" s="43"/>
    </row>
    <row r="44" spans="2:13">
      <c r="B44" s="44">
        <v>38838</v>
      </c>
      <c r="C44" s="42">
        <f t="shared" si="3"/>
        <v>110044.25</v>
      </c>
      <c r="D44" s="42"/>
      <c r="F44" s="43">
        <f t="shared" si="0"/>
        <v>-6382567.900000005</v>
      </c>
      <c r="H44" s="43">
        <f t="shared" si="2"/>
        <v>-6437590.025000005</v>
      </c>
      <c r="I44" s="43"/>
      <c r="J44" s="43"/>
    </row>
    <row r="45" spans="2:13">
      <c r="B45" s="44">
        <v>38869</v>
      </c>
      <c r="C45" s="42">
        <f t="shared" si="3"/>
        <v>110044.25</v>
      </c>
      <c r="D45" s="42"/>
      <c r="F45" s="43">
        <f t="shared" si="0"/>
        <v>-6272523.650000005</v>
      </c>
      <c r="H45" s="43">
        <f t="shared" si="2"/>
        <v>-6327545.775000005</v>
      </c>
      <c r="I45" s="43"/>
      <c r="J45" s="43"/>
    </row>
    <row r="46" spans="2:13">
      <c r="B46" s="44">
        <v>38899</v>
      </c>
      <c r="C46" s="42">
        <f t="shared" si="3"/>
        <v>110044.25</v>
      </c>
      <c r="D46" s="42"/>
      <c r="F46" s="43">
        <f t="shared" si="0"/>
        <v>-6162479.400000005</v>
      </c>
      <c r="H46" s="43">
        <f t="shared" si="2"/>
        <v>-6217501.525000005</v>
      </c>
      <c r="I46" s="43"/>
      <c r="J46" s="43"/>
    </row>
    <row r="47" spans="2:13">
      <c r="B47" s="44">
        <v>38930</v>
      </c>
      <c r="C47" s="42">
        <f t="shared" si="3"/>
        <v>110044.25</v>
      </c>
      <c r="D47" s="42"/>
      <c r="F47" s="43">
        <f t="shared" si="0"/>
        <v>-6052435.150000005</v>
      </c>
      <c r="H47" s="43">
        <f t="shared" si="2"/>
        <v>-6107457.275000005</v>
      </c>
      <c r="I47" s="43"/>
      <c r="J47" s="43"/>
      <c r="M47" s="48"/>
    </row>
    <row r="48" spans="2:13">
      <c r="B48" s="44">
        <v>38961</v>
      </c>
      <c r="C48" s="42">
        <f t="shared" si="3"/>
        <v>110044.25</v>
      </c>
      <c r="D48" s="42"/>
      <c r="F48" s="43">
        <f t="shared" si="0"/>
        <v>-5942390.900000005</v>
      </c>
      <c r="H48" s="43">
        <f t="shared" si="2"/>
        <v>-5997413.025000005</v>
      </c>
      <c r="I48" s="43"/>
      <c r="J48" s="43"/>
    </row>
    <row r="49" spans="2:13">
      <c r="B49" s="44">
        <v>38991</v>
      </c>
      <c r="C49" s="42">
        <f t="shared" si="3"/>
        <v>110044.25</v>
      </c>
      <c r="D49" s="42">
        <f>SUM(C38:C49)</f>
        <v>1320531</v>
      </c>
      <c r="F49" s="43">
        <f t="shared" si="0"/>
        <v>-5832346.650000005</v>
      </c>
      <c r="H49" s="43">
        <f t="shared" si="2"/>
        <v>-5887368.775000005</v>
      </c>
      <c r="I49" s="43">
        <f>((F49+F37)+2*SUM(F38:F48))/24</f>
        <v>-6492612.150000005</v>
      </c>
      <c r="J49" s="45">
        <f t="shared" ref="J49:J68" si="4">(F49+F37)/2</f>
        <v>-6492612.150000005</v>
      </c>
      <c r="M49" s="43"/>
    </row>
    <row r="50" spans="2:13">
      <c r="B50" s="44">
        <v>39022</v>
      </c>
      <c r="C50" s="42">
        <f t="shared" si="3"/>
        <v>110044.25</v>
      </c>
      <c r="D50" s="42">
        <f t="shared" ref="D50:D68" si="5">SUM(C39:C50)</f>
        <v>1320531</v>
      </c>
      <c r="F50" s="43">
        <f t="shared" si="0"/>
        <v>-5722302.400000005</v>
      </c>
      <c r="H50" s="43">
        <f t="shared" si="2"/>
        <v>-5777324.525000005</v>
      </c>
      <c r="I50" s="43">
        <f t="shared" ref="I50:I80" si="6">((F50+F38)+2*SUM(F39:F49))/24</f>
        <v>-6382567.900000005</v>
      </c>
      <c r="J50" s="45">
        <f t="shared" si="4"/>
        <v>-6382567.900000005</v>
      </c>
      <c r="M50" s="43"/>
    </row>
    <row r="51" spans="2:13">
      <c r="B51" s="44">
        <v>39052</v>
      </c>
      <c r="C51" s="42">
        <f t="shared" si="3"/>
        <v>110044.25</v>
      </c>
      <c r="D51" s="42">
        <f t="shared" si="5"/>
        <v>1320531</v>
      </c>
      <c r="F51" s="43">
        <f t="shared" si="0"/>
        <v>-5612258.150000005</v>
      </c>
      <c r="H51" s="43">
        <f t="shared" si="2"/>
        <v>-5667280.275000005</v>
      </c>
      <c r="I51" s="43">
        <f t="shared" si="6"/>
        <v>-6272523.650000005</v>
      </c>
      <c r="J51" s="45">
        <f t="shared" si="4"/>
        <v>-6272523.650000005</v>
      </c>
      <c r="M51" s="43"/>
    </row>
    <row r="52" spans="2:13" ht="15.75">
      <c r="B52" s="44">
        <v>39083</v>
      </c>
      <c r="C52" s="42">
        <f t="shared" si="3"/>
        <v>110044.25</v>
      </c>
      <c r="D52" s="42">
        <f t="shared" si="5"/>
        <v>1320531</v>
      </c>
      <c r="E52" s="33"/>
      <c r="F52" s="43">
        <f t="shared" si="0"/>
        <v>-5502213.900000005</v>
      </c>
      <c r="G52" s="33"/>
      <c r="H52" s="43">
        <f t="shared" si="2"/>
        <v>-5557236.025000005</v>
      </c>
      <c r="I52" s="43">
        <f t="shared" si="6"/>
        <v>-6162479.400000005</v>
      </c>
      <c r="J52" s="45">
        <f t="shared" si="4"/>
        <v>-6162479.400000005</v>
      </c>
      <c r="M52" s="43"/>
    </row>
    <row r="53" spans="2:13" ht="15.75">
      <c r="B53" s="44">
        <v>39114</v>
      </c>
      <c r="C53" s="42">
        <f t="shared" si="3"/>
        <v>110044.25</v>
      </c>
      <c r="D53" s="42">
        <f t="shared" si="5"/>
        <v>1320531</v>
      </c>
      <c r="E53" s="33"/>
      <c r="F53" s="43">
        <f t="shared" si="0"/>
        <v>-5392169.650000005</v>
      </c>
      <c r="G53" s="33"/>
      <c r="H53" s="43">
        <f t="shared" si="2"/>
        <v>-5447191.775000005</v>
      </c>
      <c r="I53" s="43">
        <f t="shared" si="6"/>
        <v>-6052435.150000005</v>
      </c>
      <c r="J53" s="45">
        <f t="shared" si="4"/>
        <v>-6052435.150000005</v>
      </c>
      <c r="M53" s="43"/>
    </row>
    <row r="54" spans="2:13" ht="15.75">
      <c r="B54" s="44">
        <v>39142</v>
      </c>
      <c r="C54" s="42">
        <f t="shared" si="3"/>
        <v>110044.25</v>
      </c>
      <c r="D54" s="42">
        <f t="shared" si="5"/>
        <v>1320531</v>
      </c>
      <c r="E54" s="33"/>
      <c r="F54" s="43">
        <f t="shared" si="0"/>
        <v>-5282125.400000005</v>
      </c>
      <c r="G54" s="33"/>
      <c r="H54" s="43">
        <f t="shared" si="2"/>
        <v>-5337147.525000005</v>
      </c>
      <c r="I54" s="43">
        <f t="shared" si="6"/>
        <v>-5942390.900000005</v>
      </c>
      <c r="J54" s="45">
        <f t="shared" si="4"/>
        <v>-5942390.900000005</v>
      </c>
      <c r="M54" s="43"/>
    </row>
    <row r="55" spans="2:13" ht="15.75">
      <c r="B55" s="44">
        <v>39173</v>
      </c>
      <c r="C55" s="42">
        <f t="shared" si="3"/>
        <v>110044.25</v>
      </c>
      <c r="D55" s="42">
        <f t="shared" si="5"/>
        <v>1320531</v>
      </c>
      <c r="E55" s="33"/>
      <c r="F55" s="43">
        <f t="shared" si="0"/>
        <v>-5172081.150000005</v>
      </c>
      <c r="G55" s="33"/>
      <c r="H55" s="43">
        <f t="shared" si="2"/>
        <v>-5227103.275000005</v>
      </c>
      <c r="I55" s="43">
        <f t="shared" si="6"/>
        <v>-5832346.650000005</v>
      </c>
      <c r="J55" s="45">
        <f t="shared" si="4"/>
        <v>-5832346.650000005</v>
      </c>
      <c r="M55" s="43"/>
    </row>
    <row r="56" spans="2:13" ht="15.75">
      <c r="B56" s="44">
        <v>39203</v>
      </c>
      <c r="C56" s="42">
        <f t="shared" si="3"/>
        <v>110044.25</v>
      </c>
      <c r="D56" s="42">
        <f t="shared" si="5"/>
        <v>1320531</v>
      </c>
      <c r="E56" s="33"/>
      <c r="F56" s="43">
        <f t="shared" si="0"/>
        <v>-5062036.900000005</v>
      </c>
      <c r="G56" s="33"/>
      <c r="H56" s="43">
        <f t="shared" si="2"/>
        <v>-5117059.025000005</v>
      </c>
      <c r="I56" s="43">
        <f t="shared" si="6"/>
        <v>-5722302.400000005</v>
      </c>
      <c r="J56" s="45">
        <f t="shared" si="4"/>
        <v>-5722302.400000005</v>
      </c>
      <c r="M56" s="43"/>
    </row>
    <row r="57" spans="2:13" ht="15.75">
      <c r="B57" s="44">
        <v>39234</v>
      </c>
      <c r="C57" s="42">
        <f t="shared" si="3"/>
        <v>110044.25</v>
      </c>
      <c r="D57" s="42">
        <f t="shared" si="5"/>
        <v>1320531</v>
      </c>
      <c r="E57" s="33"/>
      <c r="F57" s="43">
        <f t="shared" si="0"/>
        <v>-4951992.650000005</v>
      </c>
      <c r="G57" s="33"/>
      <c r="H57" s="43">
        <f t="shared" si="2"/>
        <v>-5007014.775000005</v>
      </c>
      <c r="I57" s="43">
        <f t="shared" si="6"/>
        <v>-5612258.150000005</v>
      </c>
      <c r="J57" s="45">
        <f t="shared" si="4"/>
        <v>-5612258.150000005</v>
      </c>
      <c r="M57" s="43"/>
    </row>
    <row r="58" spans="2:13" ht="15.75">
      <c r="B58" s="44">
        <v>39264</v>
      </c>
      <c r="C58" s="42">
        <f t="shared" si="3"/>
        <v>110044.25</v>
      </c>
      <c r="D58" s="42">
        <f t="shared" si="5"/>
        <v>1320531</v>
      </c>
      <c r="E58" s="33"/>
      <c r="F58" s="43">
        <f t="shared" si="0"/>
        <v>-4841948.400000005</v>
      </c>
      <c r="G58" s="33"/>
      <c r="H58" s="43">
        <f t="shared" si="2"/>
        <v>-4896970.525000005</v>
      </c>
      <c r="I58" s="43">
        <f t="shared" si="6"/>
        <v>-5502213.900000005</v>
      </c>
      <c r="J58" s="45">
        <f t="shared" si="4"/>
        <v>-5502213.900000005</v>
      </c>
      <c r="M58" s="43"/>
    </row>
    <row r="59" spans="2:13" ht="15.75">
      <c r="B59" s="44">
        <v>39295</v>
      </c>
      <c r="C59" s="42">
        <f t="shared" si="3"/>
        <v>110044.25</v>
      </c>
      <c r="D59" s="42">
        <f t="shared" si="5"/>
        <v>1320531</v>
      </c>
      <c r="E59" s="33"/>
      <c r="F59" s="43">
        <f t="shared" si="0"/>
        <v>-4731904.150000005</v>
      </c>
      <c r="G59" s="33"/>
      <c r="H59" s="43">
        <f t="shared" si="2"/>
        <v>-4786926.275000005</v>
      </c>
      <c r="I59" s="43">
        <f t="shared" si="6"/>
        <v>-5392169.650000005</v>
      </c>
      <c r="J59" s="45">
        <f t="shared" si="4"/>
        <v>-5392169.650000005</v>
      </c>
      <c r="M59" s="43"/>
    </row>
    <row r="60" spans="2:13" ht="15.75">
      <c r="B60" s="44">
        <v>39326</v>
      </c>
      <c r="C60" s="42">
        <f t="shared" si="3"/>
        <v>110044.25</v>
      </c>
      <c r="D60" s="42">
        <f t="shared" si="5"/>
        <v>1320531</v>
      </c>
      <c r="E60" s="33"/>
      <c r="F60" s="43">
        <f t="shared" si="0"/>
        <v>-4621859.900000005</v>
      </c>
      <c r="G60" s="33"/>
      <c r="H60" s="43">
        <f t="shared" si="2"/>
        <v>-4676882.025000005</v>
      </c>
      <c r="I60" s="43">
        <f t="shared" si="6"/>
        <v>-5282125.400000005</v>
      </c>
      <c r="J60" s="45">
        <f t="shared" si="4"/>
        <v>-5282125.400000005</v>
      </c>
      <c r="M60" s="43"/>
    </row>
    <row r="61" spans="2:13" ht="15.75">
      <c r="B61" s="44">
        <v>39356</v>
      </c>
      <c r="C61" s="42">
        <f t="shared" si="3"/>
        <v>110044.25</v>
      </c>
      <c r="D61" s="42">
        <f t="shared" si="5"/>
        <v>1320531</v>
      </c>
      <c r="E61" s="33"/>
      <c r="F61" s="43">
        <f t="shared" si="0"/>
        <v>-4511815.650000005</v>
      </c>
      <c r="G61" s="33"/>
      <c r="H61" s="43">
        <f t="shared" si="2"/>
        <v>-4566837.775000005</v>
      </c>
      <c r="I61" s="43">
        <f t="shared" si="6"/>
        <v>-5172081.150000005</v>
      </c>
      <c r="J61" s="45">
        <f t="shared" si="4"/>
        <v>-5172081.150000005</v>
      </c>
      <c r="M61" s="43"/>
    </row>
    <row r="62" spans="2:13" ht="15.75">
      <c r="B62" s="44">
        <v>39387</v>
      </c>
      <c r="C62" s="42">
        <f t="shared" si="3"/>
        <v>110044.25</v>
      </c>
      <c r="D62" s="42">
        <f t="shared" si="5"/>
        <v>1320531</v>
      </c>
      <c r="E62" s="33"/>
      <c r="F62" s="43">
        <f t="shared" si="0"/>
        <v>-4401771.400000005</v>
      </c>
      <c r="G62" s="33"/>
      <c r="H62" s="43">
        <f t="shared" si="2"/>
        <v>-4456793.525000005</v>
      </c>
      <c r="I62" s="43">
        <f t="shared" si="6"/>
        <v>-5062036.900000005</v>
      </c>
      <c r="J62" s="45">
        <f t="shared" si="4"/>
        <v>-5062036.900000005</v>
      </c>
      <c r="M62" s="43"/>
    </row>
    <row r="63" spans="2:13" ht="15.75">
      <c r="B63" s="44">
        <v>39417</v>
      </c>
      <c r="C63" s="42">
        <f t="shared" si="3"/>
        <v>110044.25</v>
      </c>
      <c r="D63" s="42">
        <f t="shared" si="5"/>
        <v>1320531</v>
      </c>
      <c r="E63" s="33"/>
      <c r="F63" s="43">
        <f t="shared" si="0"/>
        <v>-4291727.150000005</v>
      </c>
      <c r="G63" s="33"/>
      <c r="H63" s="43">
        <f t="shared" si="2"/>
        <v>-4346749.275000005</v>
      </c>
      <c r="I63" s="46">
        <f t="shared" si="6"/>
        <v>-4951992.650000005</v>
      </c>
      <c r="J63" s="45">
        <f t="shared" si="4"/>
        <v>-4951992.650000005</v>
      </c>
      <c r="M63" s="43"/>
    </row>
    <row r="64" spans="2:13" ht="15.75">
      <c r="B64" s="44">
        <v>39448</v>
      </c>
      <c r="C64" s="42">
        <f t="shared" si="3"/>
        <v>110044.25</v>
      </c>
      <c r="D64" s="42">
        <f t="shared" si="5"/>
        <v>1320531</v>
      </c>
      <c r="E64" s="33"/>
      <c r="F64" s="43">
        <f t="shared" si="0"/>
        <v>-4181682.900000005</v>
      </c>
      <c r="G64" s="33"/>
      <c r="H64" s="43">
        <f t="shared" si="2"/>
        <v>-4236705.025000005</v>
      </c>
      <c r="I64" s="43">
        <f t="shared" si="6"/>
        <v>-4841948.400000005</v>
      </c>
      <c r="J64" s="45">
        <f t="shared" si="4"/>
        <v>-4841948.400000005</v>
      </c>
      <c r="M64" s="43"/>
    </row>
    <row r="65" spans="2:13" ht="15.75">
      <c r="B65" s="44">
        <v>39479</v>
      </c>
      <c r="C65" s="42">
        <f t="shared" si="3"/>
        <v>110044.25</v>
      </c>
      <c r="D65" s="42">
        <f t="shared" si="5"/>
        <v>1320531</v>
      </c>
      <c r="E65" s="33"/>
      <c r="F65" s="43">
        <f t="shared" si="0"/>
        <v>-4071638.650000005</v>
      </c>
      <c r="G65" s="33"/>
      <c r="H65" s="43">
        <f t="shared" si="2"/>
        <v>-4126660.775000005</v>
      </c>
      <c r="I65" s="43">
        <f t="shared" si="6"/>
        <v>-4731904.150000005</v>
      </c>
      <c r="J65" s="45">
        <f t="shared" si="4"/>
        <v>-4731904.150000005</v>
      </c>
      <c r="M65" s="43"/>
    </row>
    <row r="66" spans="2:13" ht="15.75">
      <c r="B66" s="44">
        <v>39508</v>
      </c>
      <c r="C66" s="42">
        <f t="shared" si="3"/>
        <v>110044.25</v>
      </c>
      <c r="D66" s="42">
        <f t="shared" si="5"/>
        <v>1320531</v>
      </c>
      <c r="E66" s="33"/>
      <c r="F66" s="43">
        <f t="shared" si="0"/>
        <v>-3961594.400000005</v>
      </c>
      <c r="G66" s="33"/>
      <c r="H66" s="43">
        <f t="shared" si="2"/>
        <v>-4016616.525000005</v>
      </c>
      <c r="I66" s="43">
        <f t="shared" si="6"/>
        <v>-4621859.900000005</v>
      </c>
      <c r="J66" s="45">
        <f t="shared" si="4"/>
        <v>-4621859.900000005</v>
      </c>
      <c r="M66" s="43"/>
    </row>
    <row r="67" spans="2:13" ht="15.75">
      <c r="B67" s="44">
        <v>39539</v>
      </c>
      <c r="C67" s="42">
        <f t="shared" si="3"/>
        <v>110044.25</v>
      </c>
      <c r="D67" s="42">
        <f t="shared" si="5"/>
        <v>1320531</v>
      </c>
      <c r="E67" s="33"/>
      <c r="F67" s="43">
        <f t="shared" si="0"/>
        <v>-3851550.150000005</v>
      </c>
      <c r="G67" s="33"/>
      <c r="H67" s="43">
        <f t="shared" si="2"/>
        <v>-3906572.275000005</v>
      </c>
      <c r="I67" s="43">
        <f t="shared" si="6"/>
        <v>-4511815.650000005</v>
      </c>
      <c r="J67" s="45">
        <f t="shared" si="4"/>
        <v>-4511815.650000005</v>
      </c>
      <c r="M67" s="43"/>
    </row>
    <row r="68" spans="2:13" ht="15.75">
      <c r="B68" s="44">
        <v>39569</v>
      </c>
      <c r="C68" s="42">
        <f t="shared" si="3"/>
        <v>110044.25</v>
      </c>
      <c r="D68" s="42">
        <f t="shared" si="5"/>
        <v>1320531</v>
      </c>
      <c r="E68" s="33"/>
      <c r="F68" s="43">
        <f t="shared" si="0"/>
        <v>-3741505.900000005</v>
      </c>
      <c r="G68" s="33"/>
      <c r="H68" s="43">
        <f t="shared" si="2"/>
        <v>-3796528.025000005</v>
      </c>
      <c r="I68" s="43">
        <f t="shared" si="6"/>
        <v>-4401771.400000005</v>
      </c>
      <c r="J68" s="45">
        <f t="shared" si="4"/>
        <v>-4401771.400000005</v>
      </c>
      <c r="M68" s="43"/>
    </row>
    <row r="69" spans="2:13" ht="15.75">
      <c r="B69" s="44">
        <v>39600</v>
      </c>
      <c r="C69" s="42">
        <f t="shared" si="3"/>
        <v>110044.25</v>
      </c>
      <c r="D69" s="42">
        <f>SUM(C58:C69)</f>
        <v>1320531</v>
      </c>
      <c r="E69" s="33"/>
      <c r="F69" s="43">
        <f t="shared" si="0"/>
        <v>-3631461.650000005</v>
      </c>
      <c r="G69" s="33"/>
      <c r="H69" s="43">
        <f t="shared" si="2"/>
        <v>-3686483.775000005</v>
      </c>
      <c r="I69" s="43">
        <f t="shared" si="6"/>
        <v>-4291727.150000005</v>
      </c>
      <c r="J69" s="45">
        <f>(F69+F57)/2</f>
        <v>-4291727.150000005</v>
      </c>
      <c r="M69" s="43"/>
    </row>
    <row r="70" spans="2:13" ht="15.75">
      <c r="B70" s="44">
        <v>39630</v>
      </c>
      <c r="C70" s="42">
        <f t="shared" si="3"/>
        <v>110044.25</v>
      </c>
      <c r="D70" s="42">
        <f t="shared" ref="D70:D80" si="7">SUM(C59:C70)</f>
        <v>1320531</v>
      </c>
      <c r="E70" s="33"/>
      <c r="F70" s="43">
        <f t="shared" si="0"/>
        <v>-3521417.400000005</v>
      </c>
      <c r="G70" s="33"/>
      <c r="H70" s="43">
        <f t="shared" si="2"/>
        <v>-3576439.525000005</v>
      </c>
      <c r="I70" s="43">
        <f t="shared" si="6"/>
        <v>-4181682.9000000055</v>
      </c>
      <c r="J70" s="45">
        <f t="shared" ref="J70:J75" si="8">(F70+F58)/2</f>
        <v>-4181682.900000005</v>
      </c>
    </row>
    <row r="71" spans="2:13" ht="15.75">
      <c r="B71" s="44">
        <v>39661</v>
      </c>
      <c r="C71" s="42">
        <f t="shared" si="3"/>
        <v>110044.25</v>
      </c>
      <c r="D71" s="42">
        <f t="shared" si="7"/>
        <v>1320531</v>
      </c>
      <c r="E71" s="33"/>
      <c r="F71" s="43">
        <f t="shared" si="0"/>
        <v>-3411373.150000005</v>
      </c>
      <c r="G71" s="33"/>
      <c r="H71" s="43">
        <f t="shared" si="2"/>
        <v>-3466395.275000005</v>
      </c>
      <c r="I71" s="43">
        <f t="shared" si="6"/>
        <v>-4071638.6500000055</v>
      </c>
      <c r="J71" s="45">
        <f t="shared" si="8"/>
        <v>-4071638.650000005</v>
      </c>
    </row>
    <row r="72" spans="2:13" ht="15.75">
      <c r="B72" s="44">
        <v>39692</v>
      </c>
      <c r="C72" s="42">
        <f t="shared" si="3"/>
        <v>110044.25</v>
      </c>
      <c r="D72" s="42">
        <f t="shared" si="7"/>
        <v>1320531</v>
      </c>
      <c r="E72" s="33"/>
      <c r="F72" s="43">
        <f t="shared" si="0"/>
        <v>-3301328.900000005</v>
      </c>
      <c r="G72" s="33"/>
      <c r="H72" s="43">
        <f t="shared" si="2"/>
        <v>-3356351.025000005</v>
      </c>
      <c r="I72" s="43">
        <f t="shared" si="6"/>
        <v>-3961594.4000000055</v>
      </c>
      <c r="J72" s="45">
        <f t="shared" si="8"/>
        <v>-3961594.400000005</v>
      </c>
    </row>
    <row r="73" spans="2:13" ht="15.75">
      <c r="B73" s="44">
        <v>39722</v>
      </c>
      <c r="C73" s="42">
        <f t="shared" si="3"/>
        <v>110044.25</v>
      </c>
      <c r="D73" s="42">
        <f t="shared" si="7"/>
        <v>1320531</v>
      </c>
      <c r="E73" s="33"/>
      <c r="F73" s="43">
        <f t="shared" si="0"/>
        <v>-3191284.650000005</v>
      </c>
      <c r="G73" s="33"/>
      <c r="H73" s="43">
        <f t="shared" si="2"/>
        <v>-3246306.775000005</v>
      </c>
      <c r="I73" s="43">
        <f t="shared" si="6"/>
        <v>-3851550.1500000055</v>
      </c>
      <c r="J73" s="45">
        <f t="shared" si="8"/>
        <v>-3851550.150000005</v>
      </c>
    </row>
    <row r="74" spans="2:13" ht="15.75">
      <c r="B74" s="44">
        <v>39753</v>
      </c>
      <c r="C74" s="42">
        <f t="shared" si="3"/>
        <v>110044.25</v>
      </c>
      <c r="D74" s="42">
        <f t="shared" si="7"/>
        <v>1320531</v>
      </c>
      <c r="E74" s="33"/>
      <c r="F74" s="43">
        <f t="shared" si="0"/>
        <v>-3081240.400000005</v>
      </c>
      <c r="G74" s="33"/>
      <c r="H74" s="43">
        <f t="shared" si="2"/>
        <v>-3136262.525000005</v>
      </c>
      <c r="I74" s="43">
        <f t="shared" si="6"/>
        <v>-3741505.9000000055</v>
      </c>
      <c r="J74" s="45">
        <f t="shared" si="8"/>
        <v>-3741505.900000005</v>
      </c>
    </row>
    <row r="75" spans="2:13" ht="15.75">
      <c r="B75" s="44">
        <v>39783</v>
      </c>
      <c r="C75" s="42">
        <f t="shared" si="3"/>
        <v>110044.25</v>
      </c>
      <c r="D75" s="42">
        <f t="shared" si="7"/>
        <v>1320531</v>
      </c>
      <c r="E75" s="33"/>
      <c r="F75" s="43">
        <f t="shared" si="0"/>
        <v>-2971196.150000005</v>
      </c>
      <c r="G75" s="33"/>
      <c r="H75" s="43">
        <f t="shared" si="2"/>
        <v>-3026218.275000005</v>
      </c>
      <c r="I75" s="43">
        <f t="shared" si="6"/>
        <v>-3631461.6500000055</v>
      </c>
      <c r="J75" s="45">
        <f t="shared" si="8"/>
        <v>-3631461.650000005</v>
      </c>
    </row>
    <row r="76" spans="2:13" ht="15.75">
      <c r="B76" s="44">
        <v>39814</v>
      </c>
      <c r="C76" s="42">
        <f t="shared" si="3"/>
        <v>110044.25</v>
      </c>
      <c r="D76" s="42">
        <f>SUM(C65:C76)</f>
        <v>1320531</v>
      </c>
      <c r="E76" s="49"/>
      <c r="F76" s="43">
        <f t="shared" si="0"/>
        <v>-2861151.900000005</v>
      </c>
      <c r="G76" s="33"/>
      <c r="H76" s="43"/>
      <c r="I76" s="43">
        <f t="shared" si="6"/>
        <v>-3521417.4000000055</v>
      </c>
      <c r="J76" s="50"/>
      <c r="K76" s="49"/>
    </row>
    <row r="77" spans="2:13" ht="15.75">
      <c r="B77" s="44">
        <v>39845</v>
      </c>
      <c r="C77" s="42">
        <f t="shared" si="3"/>
        <v>110044.25</v>
      </c>
      <c r="D77" s="42">
        <f t="shared" si="7"/>
        <v>1320531</v>
      </c>
      <c r="E77" s="49"/>
      <c r="F77" s="43">
        <f t="shared" si="0"/>
        <v>-2751107.650000005</v>
      </c>
      <c r="G77" s="33"/>
      <c r="H77" s="43"/>
      <c r="I77" s="43">
        <f t="shared" si="6"/>
        <v>-3411373.1500000055</v>
      </c>
      <c r="J77" s="50"/>
      <c r="K77" s="49"/>
    </row>
    <row r="78" spans="2:13" ht="15.75">
      <c r="B78" s="44">
        <v>39873</v>
      </c>
      <c r="C78" s="42">
        <f t="shared" si="3"/>
        <v>110044.25</v>
      </c>
      <c r="D78" s="42">
        <f t="shared" si="7"/>
        <v>1320531</v>
      </c>
      <c r="E78" s="49"/>
      <c r="F78" s="43">
        <f t="shared" si="0"/>
        <v>-2641063.400000005</v>
      </c>
      <c r="G78" s="33"/>
      <c r="H78" s="43"/>
      <c r="I78" s="43">
        <f t="shared" si="6"/>
        <v>-3301328.9000000055</v>
      </c>
      <c r="J78" s="50"/>
      <c r="K78" s="49"/>
    </row>
    <row r="79" spans="2:13" ht="15.75">
      <c r="B79" s="44">
        <v>39904</v>
      </c>
      <c r="C79" s="42">
        <f t="shared" si="3"/>
        <v>110044.25</v>
      </c>
      <c r="D79" s="42">
        <f t="shared" si="7"/>
        <v>1320531</v>
      </c>
      <c r="E79" s="49"/>
      <c r="F79" s="43">
        <f t="shared" si="0"/>
        <v>-2531019.150000005</v>
      </c>
      <c r="G79" s="33"/>
      <c r="H79" s="43"/>
      <c r="I79" s="43">
        <f t="shared" si="6"/>
        <v>-3191284.6500000055</v>
      </c>
      <c r="J79" s="50"/>
      <c r="K79" s="49"/>
    </row>
    <row r="80" spans="2:13" ht="15.75">
      <c r="B80" s="44">
        <v>39934</v>
      </c>
      <c r="C80" s="42">
        <f t="shared" si="3"/>
        <v>110044.25</v>
      </c>
      <c r="D80" s="42">
        <f t="shared" si="7"/>
        <v>1320531</v>
      </c>
      <c r="E80" s="49"/>
      <c r="F80" s="43">
        <f t="shared" si="0"/>
        <v>-2420974.900000005</v>
      </c>
      <c r="G80" s="33"/>
      <c r="H80" s="43"/>
      <c r="I80" s="43">
        <f t="shared" si="6"/>
        <v>-3081240.4000000055</v>
      </c>
      <c r="J80" s="50"/>
      <c r="K80" s="49"/>
    </row>
    <row r="81" spans="1:11" ht="15.75">
      <c r="B81" s="44">
        <v>39965</v>
      </c>
      <c r="C81" s="42">
        <f t="shared" si="3"/>
        <v>110044.25</v>
      </c>
      <c r="D81" s="42">
        <f>SUM(C70:C81)</f>
        <v>1320531</v>
      </c>
      <c r="F81" s="43">
        <f t="shared" si="0"/>
        <v>-2310930.650000005</v>
      </c>
      <c r="G81" s="33"/>
      <c r="H81" s="43"/>
      <c r="I81" s="43">
        <f>((F81+F69)+2*SUM(F70:F80))/24</f>
        <v>-2971196.1500000055</v>
      </c>
      <c r="J81" s="50"/>
    </row>
    <row r="82" spans="1:11" ht="15.75">
      <c r="B82" s="44">
        <v>39995</v>
      </c>
      <c r="C82" s="42">
        <f t="shared" si="3"/>
        <v>110044.25</v>
      </c>
      <c r="D82" s="42">
        <f t="shared" ref="D82:D85" si="9">SUM(C71:C82)</f>
        <v>1320531</v>
      </c>
      <c r="E82" s="49"/>
      <c r="F82" s="43">
        <f t="shared" si="0"/>
        <v>-2200886.400000005</v>
      </c>
      <c r="G82" s="33"/>
      <c r="H82" s="43"/>
      <c r="I82" s="43">
        <f t="shared" ref="I82:I86" si="10">((F82+F70)+2*SUM(F71:F81))/24</f>
        <v>-2861151.9000000055</v>
      </c>
      <c r="J82" s="50"/>
      <c r="K82" s="49"/>
    </row>
    <row r="83" spans="1:11" ht="15.75">
      <c r="B83" s="44">
        <v>40026</v>
      </c>
      <c r="C83" s="42">
        <f t="shared" si="3"/>
        <v>110044.25</v>
      </c>
      <c r="D83" s="42">
        <f t="shared" si="9"/>
        <v>1320531</v>
      </c>
      <c r="E83" s="49"/>
      <c r="F83" s="43">
        <f t="shared" si="0"/>
        <v>-2090842.150000005</v>
      </c>
      <c r="G83" s="33"/>
      <c r="H83" s="43"/>
      <c r="I83" s="43">
        <f t="shared" si="10"/>
        <v>-2751107.6500000055</v>
      </c>
      <c r="J83" s="50"/>
      <c r="K83" s="49"/>
    </row>
    <row r="84" spans="1:11" ht="15.75">
      <c r="B84" s="44">
        <v>40057</v>
      </c>
      <c r="C84" s="42">
        <f t="shared" si="3"/>
        <v>110044.25</v>
      </c>
      <c r="D84" s="42">
        <f t="shared" si="9"/>
        <v>1320531</v>
      </c>
      <c r="E84" s="49"/>
      <c r="F84" s="43">
        <f t="shared" si="0"/>
        <v>-1980797.900000005</v>
      </c>
      <c r="G84" s="33"/>
      <c r="H84" s="43"/>
      <c r="I84" s="43">
        <f t="shared" si="10"/>
        <v>-2641063.4000000055</v>
      </c>
      <c r="J84" s="50"/>
      <c r="K84" s="49"/>
    </row>
    <row r="85" spans="1:11" ht="15.75">
      <c r="B85" s="44">
        <v>40087</v>
      </c>
      <c r="C85" s="42">
        <f t="shared" si="3"/>
        <v>110044.25</v>
      </c>
      <c r="D85" s="42">
        <f t="shared" si="9"/>
        <v>1320531</v>
      </c>
      <c r="E85" s="49"/>
      <c r="F85" s="43">
        <f t="shared" si="0"/>
        <v>-1870753.650000005</v>
      </c>
      <c r="G85" s="33"/>
      <c r="H85" s="43"/>
      <c r="I85" s="43">
        <f t="shared" si="10"/>
        <v>-2531019.1500000055</v>
      </c>
      <c r="J85" s="50"/>
      <c r="K85" s="49"/>
    </row>
    <row r="86" spans="1:11" ht="15.75">
      <c r="B86" s="44">
        <v>40118</v>
      </c>
      <c r="C86" s="42">
        <f t="shared" si="3"/>
        <v>110044.25</v>
      </c>
      <c r="D86" s="42">
        <f>SUM(C75:C86)</f>
        <v>1320531</v>
      </c>
      <c r="E86" s="49"/>
      <c r="F86" s="43">
        <f t="shared" si="0"/>
        <v>-1760709.400000005</v>
      </c>
      <c r="G86" s="33"/>
      <c r="H86" s="43"/>
      <c r="I86" s="43">
        <f t="shared" si="10"/>
        <v>-2420974.9000000055</v>
      </c>
      <c r="J86" s="50"/>
      <c r="K86" s="49"/>
    </row>
    <row r="87" spans="1:11" ht="15.75">
      <c r="B87" s="44">
        <v>40148</v>
      </c>
      <c r="C87" s="42">
        <f t="shared" si="3"/>
        <v>110044.25</v>
      </c>
      <c r="D87" s="47">
        <f>SUM(C76:C87)</f>
        <v>1320531</v>
      </c>
      <c r="E87" s="39" t="s">
        <v>37</v>
      </c>
      <c r="F87" s="43">
        <f>F86+C87</f>
        <v>-1650665.150000005</v>
      </c>
      <c r="G87" s="33"/>
      <c r="H87" s="43"/>
      <c r="I87" s="47">
        <f>((F87+F75)+2*SUM(F76:F86))/24</f>
        <v>-2310930.6500000055</v>
      </c>
      <c r="J87" s="50"/>
      <c r="K87" s="39" t="s">
        <v>37</v>
      </c>
    </row>
    <row r="88" spans="1:11">
      <c r="B88" s="44">
        <v>40179</v>
      </c>
      <c r="C88" s="42">
        <f t="shared" si="3"/>
        <v>110044.25</v>
      </c>
      <c r="D88" s="42">
        <f t="shared" ref="D88:D102" si="11">SUM(C77:C88)</f>
        <v>1320531</v>
      </c>
      <c r="F88" s="43">
        <f>F87+C88</f>
        <v>-1540620.900000005</v>
      </c>
      <c r="H88" s="43">
        <f>AVERAGE(F88:F88)</f>
        <v>-1540620.900000005</v>
      </c>
      <c r="I88" s="43">
        <f t="shared" ref="I88:I101" si="12">((F88+F76)+2*SUM(F77:F87))/24</f>
        <v>-2200886.4000000055</v>
      </c>
      <c r="J88" s="43"/>
    </row>
    <row r="89" spans="1:11">
      <c r="B89" s="44">
        <v>40210</v>
      </c>
      <c r="C89" s="42">
        <f>1320531/12</f>
        <v>110044.25</v>
      </c>
      <c r="D89" s="42">
        <f t="shared" si="11"/>
        <v>1320531</v>
      </c>
      <c r="F89" s="43">
        <f>F88+C89</f>
        <v>-1430576.650000005</v>
      </c>
      <c r="H89" s="43">
        <f>AVERAGE(F88:F89)</f>
        <v>-1485598.775000005</v>
      </c>
      <c r="I89" s="43">
        <f t="shared" si="12"/>
        <v>-2090842.1500000057</v>
      </c>
      <c r="J89" s="43"/>
    </row>
    <row r="90" spans="1:11">
      <c r="B90" s="44">
        <v>40238</v>
      </c>
      <c r="C90" s="42">
        <f t="shared" si="3"/>
        <v>110044.25</v>
      </c>
      <c r="D90" s="42">
        <f t="shared" si="11"/>
        <v>1320531</v>
      </c>
      <c r="F90" s="43">
        <f t="shared" ref="F90:F100" si="13">F89+C90</f>
        <v>-1320532.400000005</v>
      </c>
      <c r="I90" s="43">
        <f t="shared" si="12"/>
        <v>-1980797.9000000057</v>
      </c>
      <c r="J90" s="43"/>
    </row>
    <row r="91" spans="1:11">
      <c r="A91" s="44"/>
      <c r="B91" s="44">
        <v>40269</v>
      </c>
      <c r="C91" s="42">
        <f t="shared" si="3"/>
        <v>110044.25</v>
      </c>
      <c r="D91" s="42">
        <f t="shared" si="11"/>
        <v>1320531</v>
      </c>
      <c r="F91" s="43">
        <f t="shared" si="13"/>
        <v>-1210488.150000005</v>
      </c>
      <c r="I91" s="43">
        <f t="shared" si="12"/>
        <v>-1870753.6500000057</v>
      </c>
      <c r="J91" s="43"/>
    </row>
    <row r="92" spans="1:11">
      <c r="B92" s="44">
        <v>40299</v>
      </c>
      <c r="C92" s="42">
        <f t="shared" si="3"/>
        <v>110044.25</v>
      </c>
      <c r="D92" s="42">
        <f t="shared" si="11"/>
        <v>1320531</v>
      </c>
      <c r="F92" s="43">
        <f t="shared" si="13"/>
        <v>-1100443.900000005</v>
      </c>
      <c r="I92" s="43">
        <f t="shared" si="12"/>
        <v>-1760709.4000000057</v>
      </c>
      <c r="J92" s="43"/>
    </row>
    <row r="93" spans="1:11">
      <c r="B93" s="44">
        <v>40330</v>
      </c>
      <c r="C93" s="42">
        <f t="shared" si="3"/>
        <v>110044.25</v>
      </c>
      <c r="D93" s="42">
        <f t="shared" si="11"/>
        <v>1320531</v>
      </c>
      <c r="F93" s="43">
        <f t="shared" si="13"/>
        <v>-990399.65000000503</v>
      </c>
      <c r="I93" s="43">
        <f t="shared" si="12"/>
        <v>-1650665.1500000057</v>
      </c>
      <c r="J93" s="43"/>
    </row>
    <row r="94" spans="1:11">
      <c r="B94" s="44">
        <v>40360</v>
      </c>
      <c r="C94" s="42">
        <f t="shared" si="3"/>
        <v>110044.25</v>
      </c>
      <c r="D94" s="42">
        <f t="shared" si="11"/>
        <v>1320531</v>
      </c>
      <c r="F94" s="43">
        <f t="shared" si="13"/>
        <v>-880355.40000000503</v>
      </c>
      <c r="I94" s="43">
        <f t="shared" si="12"/>
        <v>-1540620.9000000057</v>
      </c>
      <c r="J94" s="43"/>
    </row>
    <row r="95" spans="1:11">
      <c r="B95" s="44">
        <v>40391</v>
      </c>
      <c r="C95" s="42">
        <f t="shared" si="3"/>
        <v>110044.25</v>
      </c>
      <c r="D95" s="42">
        <f t="shared" si="11"/>
        <v>1320531</v>
      </c>
      <c r="F95" s="43">
        <f t="shared" si="13"/>
        <v>-770311.15000000503</v>
      </c>
      <c r="I95" s="43">
        <f t="shared" si="12"/>
        <v>-1430576.6500000057</v>
      </c>
      <c r="J95" s="43"/>
    </row>
    <row r="96" spans="1:11">
      <c r="B96" s="44">
        <v>40422</v>
      </c>
      <c r="C96" s="42">
        <f t="shared" si="3"/>
        <v>110044.25</v>
      </c>
      <c r="D96" s="42">
        <f t="shared" si="11"/>
        <v>1320531</v>
      </c>
      <c r="F96" s="43">
        <f t="shared" si="13"/>
        <v>-660266.90000000503</v>
      </c>
      <c r="I96" s="43">
        <f t="shared" si="12"/>
        <v>-1320532.4000000053</v>
      </c>
      <c r="J96" s="43"/>
    </row>
    <row r="97" spans="2:10">
      <c r="B97" s="44">
        <v>40452</v>
      </c>
      <c r="C97" s="42">
        <f t="shared" si="3"/>
        <v>110044.25</v>
      </c>
      <c r="D97" s="42">
        <f t="shared" si="11"/>
        <v>1320531</v>
      </c>
      <c r="F97" s="43">
        <f t="shared" si="13"/>
        <v>-550222.65000000503</v>
      </c>
      <c r="I97" s="43">
        <f t="shared" si="12"/>
        <v>-1210488.1500000053</v>
      </c>
      <c r="J97" s="43"/>
    </row>
    <row r="98" spans="2:10">
      <c r="B98" s="44">
        <v>40483</v>
      </c>
      <c r="C98" s="42">
        <f t="shared" si="3"/>
        <v>110044.25</v>
      </c>
      <c r="D98" s="42">
        <f t="shared" si="11"/>
        <v>1320531</v>
      </c>
      <c r="F98" s="43">
        <f t="shared" si="13"/>
        <v>-440178.40000000503</v>
      </c>
      <c r="I98" s="43">
        <f t="shared" si="12"/>
        <v>-1100443.9000000053</v>
      </c>
      <c r="J98" s="43"/>
    </row>
    <row r="99" spans="2:10">
      <c r="B99" s="44">
        <v>40513</v>
      </c>
      <c r="C99" s="42">
        <f t="shared" si="3"/>
        <v>110044.25</v>
      </c>
      <c r="D99" s="42">
        <f t="shared" si="11"/>
        <v>1320531</v>
      </c>
      <c r="F99" s="43">
        <f t="shared" si="13"/>
        <v>-330134.15000000503</v>
      </c>
      <c r="I99" s="43">
        <f t="shared" si="12"/>
        <v>-990399.65000000538</v>
      </c>
      <c r="J99" s="43"/>
    </row>
    <row r="100" spans="2:10">
      <c r="B100" s="44">
        <v>40544</v>
      </c>
      <c r="C100" s="42">
        <f t="shared" si="3"/>
        <v>110044.25</v>
      </c>
      <c r="D100" s="42">
        <f t="shared" si="11"/>
        <v>1320531</v>
      </c>
      <c r="F100" s="43">
        <f t="shared" si="13"/>
        <v>-220089.90000000503</v>
      </c>
      <c r="I100" s="43">
        <f t="shared" si="12"/>
        <v>-880355.40000000538</v>
      </c>
      <c r="J100" s="43"/>
    </row>
    <row r="101" spans="2:10">
      <c r="B101" s="44">
        <v>40575</v>
      </c>
      <c r="C101" s="42">
        <f t="shared" si="3"/>
        <v>110044.25</v>
      </c>
      <c r="D101" s="42">
        <f t="shared" si="11"/>
        <v>1320531</v>
      </c>
      <c r="F101" s="43">
        <f>F100+C101</f>
        <v>-110045.65000000503</v>
      </c>
      <c r="I101" s="43">
        <f t="shared" si="12"/>
        <v>-770311.15000000503</v>
      </c>
      <c r="J101" s="43"/>
    </row>
    <row r="102" spans="2:10">
      <c r="B102" s="44">
        <v>40603</v>
      </c>
      <c r="C102" s="42">
        <f>1320531/12+1.4</f>
        <v>110045.65</v>
      </c>
      <c r="D102" s="42">
        <f t="shared" si="11"/>
        <v>1320532.3999999999</v>
      </c>
      <c r="F102" s="43">
        <f>F101+C102</f>
        <v>-5.0349626690149307E-9</v>
      </c>
      <c r="I102" s="43">
        <f>((F102+F90)+2*SUM(F91:F101))/24</f>
        <v>-660266.84166667168</v>
      </c>
      <c r="J102" s="43"/>
    </row>
    <row r="103" spans="2:10">
      <c r="B103" s="44">
        <v>40634</v>
      </c>
      <c r="C103" s="34">
        <v>0</v>
      </c>
      <c r="F103" s="43">
        <f>F102+C103</f>
        <v>-5.0349626690149307E-9</v>
      </c>
      <c r="I103" s="43">
        <f t="shared" ref="I103:I104" si="14">((F103+F91)+2*SUM(F92:F102))/24</f>
        <v>-554807.65208333835</v>
      </c>
      <c r="J103" s="43"/>
    </row>
    <row r="104" spans="2:10">
      <c r="B104" s="44">
        <v>40664</v>
      </c>
      <c r="C104" s="34">
        <v>0</v>
      </c>
      <c r="F104" s="43">
        <f t="shared" ref="F104:F105" si="15">F103+C104</f>
        <v>-5.0349626690149307E-9</v>
      </c>
      <c r="I104" s="43">
        <f t="shared" si="14"/>
        <v>-458518.8166666716</v>
      </c>
      <c r="J104" s="43"/>
    </row>
    <row r="105" spans="2:10">
      <c r="B105" s="44">
        <v>40695</v>
      </c>
      <c r="C105" s="34">
        <v>0</v>
      </c>
      <c r="F105" s="43">
        <f t="shared" si="15"/>
        <v>-5.0349626690149307E-9</v>
      </c>
      <c r="I105" s="43">
        <f>((F105+F93)+2*SUM(F94:F104))/24</f>
        <v>-371400.33541667176</v>
      </c>
      <c r="J105" s="43"/>
    </row>
    <row r="106" spans="2:10">
      <c r="J106" s="43"/>
    </row>
    <row r="107" spans="2:10">
      <c r="J107" s="43"/>
    </row>
    <row r="108" spans="2:10">
      <c r="J108" s="43"/>
    </row>
    <row r="109" spans="2:10">
      <c r="J109" s="43"/>
    </row>
    <row r="110" spans="2:10">
      <c r="J110" s="43"/>
    </row>
    <row r="111" spans="2:10">
      <c r="J111" s="43"/>
    </row>
    <row r="112" spans="2:10">
      <c r="J112" s="43"/>
    </row>
    <row r="113" spans="10:10">
      <c r="J113" s="43"/>
    </row>
    <row r="114" spans="10:10">
      <c r="J114" s="43"/>
    </row>
    <row r="115" spans="10:10">
      <c r="J115" s="43"/>
    </row>
    <row r="116" spans="10:10">
      <c r="J116" s="43"/>
    </row>
    <row r="117" spans="10:10">
      <c r="J117" s="43"/>
    </row>
    <row r="118" spans="10:10">
      <c r="J118" s="43"/>
    </row>
    <row r="119" spans="10:10">
      <c r="J119" s="43"/>
    </row>
    <row r="120" spans="10:10">
      <c r="J120" s="43"/>
    </row>
    <row r="121" spans="10:10">
      <c r="J121" s="43"/>
    </row>
  </sheetData>
  <phoneticPr fontId="2" type="noConversion"/>
  <pageMargins left="0.75" right="0.75" top="1" bottom="1" header="0.5" footer="0.5"/>
  <pageSetup scale="82" fitToHeight="2" orientation="portrait" r:id="rId1"/>
  <headerFooter alignWithMargins="0">
    <oddHeader>&amp;R7.4.&amp;P</oddHeader>
  </headerFooter>
  <rowBreaks count="1" manualBreakCount="1">
    <brk id="52"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226F2C-1BA4-480A-8986-31D4AC332E9F}"/>
</file>

<file path=customXml/itemProps2.xml><?xml version="1.0" encoding="utf-8"?>
<ds:datastoreItem xmlns:ds="http://schemas.openxmlformats.org/officeDocument/2006/customXml" ds:itemID="{DF96FB4C-8E4D-4F7C-A0F8-49A4CAB3F8A5}"/>
</file>

<file path=customXml/itemProps3.xml><?xml version="1.0" encoding="utf-8"?>
<ds:datastoreItem xmlns:ds="http://schemas.openxmlformats.org/officeDocument/2006/customXml" ds:itemID="{255F8E74-8A1E-483D-8105-85B7581746D1}"/>
</file>

<file path=customXml/itemProps4.xml><?xml version="1.0" encoding="utf-8"?>
<ds:datastoreItem xmlns:ds="http://schemas.openxmlformats.org/officeDocument/2006/customXml" ds:itemID="{0D3FEBBD-0563-499E-97C3-7E7924F8A2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Lead Sheet</vt:lpstr>
      <vt:lpstr>7.4.1</vt:lpstr>
      <vt:lpstr>'7.4.1'!Print_Area</vt:lpstr>
      <vt:lpstr>'Lead Sheet'!Print_Area</vt:lpstr>
      <vt:lpstr>'7.4.1'!Print_Titles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R. Bryce Dalley</cp:lastModifiedBy>
  <cp:lastPrinted>2010-04-16T17:07:36Z</cp:lastPrinted>
  <dcterms:created xsi:type="dcterms:W3CDTF">2004-11-29T21:41:55Z</dcterms:created>
  <dcterms:modified xsi:type="dcterms:W3CDTF">2010-11-19T18:56:39Z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