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externalLinks/externalLink1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xl/externalLinks/externalLink9.xml" ContentType="application/vnd.openxmlformats-officedocument.spreadsheetml.externalLink+xml"/>
  <Override PartName="/xl/externalLinks/externalLink1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085" yWindow="-15" windowWidth="5100" windowHeight="7530" tabRatio="817"/>
  </bookViews>
  <sheets>
    <sheet name="Lead Sheet" sheetId="2" r:id="rId1"/>
    <sheet name="5.4.1" sheetId="56" r:id="rId2"/>
    <sheet name="LTIP" sheetId="38" state="hidden" r:id="rId3"/>
    <sheet name="FY2006 Three Factor Formula" sheetId="31" state="hidden" r:id="rId4"/>
    <sheet name="FY2006 Senders Receivers " sheetId="3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P">#REF!</definedName>
    <definedName name="_1_920_SUM_BY_ACCT">#REF!</definedName>
    <definedName name="_100_SUM" localSheetId="1">#REF!</definedName>
    <definedName name="_100_SUM">#REF!</definedName>
    <definedName name="_att3">#REF!</definedName>
    <definedName name="_att7">#REF!</definedName>
    <definedName name="_DAT1" localSheetId="1">'[1]GL FERC Mapping'!#REF!</definedName>
    <definedName name="_DAT1">'[1]GL FERC Mapping'!#REF!</definedName>
    <definedName name="_DAT10" localSheetId="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 localSheetId="1">'[1]GL FERC Mapping'!#REF!</definedName>
    <definedName name="_DAT2">'[1]GL FERC Mapping'!#REF!</definedName>
    <definedName name="_DAT20">#REF!</definedName>
    <definedName name="_DAT21">#REF!</definedName>
    <definedName name="_DAT22">#REF!</definedName>
    <definedName name="_DAT23" localSheetId="1">#REF!</definedName>
    <definedName name="_DAT23">#REF!</definedName>
    <definedName name="_DAT24" localSheetId="1">#REF!</definedName>
    <definedName name="_DAT24">#REF!</definedName>
    <definedName name="_DAT25" localSheetId="1">#REF!</definedName>
    <definedName name="_DAT25">#REF!</definedName>
    <definedName name="_DAT26" localSheetId="1">#REF!</definedName>
    <definedName name="_DAT26">#REF!</definedName>
    <definedName name="_DAT27" localSheetId="1">#REF!</definedName>
    <definedName name="_DAT27">#REF!</definedName>
    <definedName name="_DAT28" localSheetId="1">#REF!</definedName>
    <definedName name="_DAT28">#REF!</definedName>
    <definedName name="_DAT29" localSheetId="1">#REF!</definedName>
    <definedName name="_DAT29">#REF!</definedName>
    <definedName name="_DAT3" localSheetId="1">'[1]GL FERC Mapping'!#REF!</definedName>
    <definedName name="_DAT3">'[1]GL FERC Mapping'!#REF!</definedName>
    <definedName name="_DAT30" localSheetId="1">#REF!</definedName>
    <definedName name="_DAT30">#REF!</definedName>
    <definedName name="_DAT31" localSheetId="1">#REF!</definedName>
    <definedName name="_DAT31">#REF!</definedName>
    <definedName name="_DAT32" localSheetId="1">#REF!</definedName>
    <definedName name="_DAT32">#REF!</definedName>
    <definedName name="_DAT33" localSheetId="1">#REF!</definedName>
    <definedName name="_DAT33">#REF!</definedName>
    <definedName name="_DAT34" localSheetId="1">#REF!</definedName>
    <definedName name="_DAT34">#REF!</definedName>
    <definedName name="_DAT35" localSheetId="1">#REF!</definedName>
    <definedName name="_DAT35">#REF!</definedName>
    <definedName name="_DAT36" localSheetId="1">#REF!</definedName>
    <definedName name="_DAT36">#REF!</definedName>
    <definedName name="_DAT37" localSheetId="1">#REF!</definedName>
    <definedName name="_DAT37">#REF!</definedName>
    <definedName name="_DAT38" localSheetId="1">#REF!</definedName>
    <definedName name="_DAT38">#REF!</definedName>
    <definedName name="_DAT39" localSheetId="1">#REF!</definedName>
    <definedName name="_DAT39">#REF!</definedName>
    <definedName name="_DAT4" localSheetId="1">'[1]GL FERC Mapping'!#REF!</definedName>
    <definedName name="_DAT4">'[1]GL FERC Mapping'!#REF!</definedName>
    <definedName name="_DAT40" localSheetId="1">#REF!</definedName>
    <definedName name="_DAT40">#REF!</definedName>
    <definedName name="_DAT41" localSheetId="1">#REF!</definedName>
    <definedName name="_DAT41">#REF!</definedName>
    <definedName name="_DAT42" localSheetId="1">#REF!</definedName>
    <definedName name="_DAT42">#REF!</definedName>
    <definedName name="_DAT43" localSheetId="1">#REF!</definedName>
    <definedName name="_DAT43">#REF!</definedName>
    <definedName name="_DAT5">#REF!</definedName>
    <definedName name="_DAT6">#REF!</definedName>
    <definedName name="_DAT7">#REF!</definedName>
    <definedName name="_DAT8">#REF!</definedName>
    <definedName name="_DAT9">#REF!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Order2" hidden="1">0</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[2]Variables!$AK$2:$AL$12</definedName>
    <definedName name="AcctTable">[3]Variables!$AK$42:$AK$396</definedName>
    <definedName name="Adjs2avg">[4]Inputs!$L$255:'[4]Inputs'!$T$505</definedName>
    <definedName name="aftertax_ror" localSheetId="1">[5]Utah!#REF!</definedName>
    <definedName name="aftertax_ror">[5]Utah!#REF!</definedName>
    <definedName name="AllocationMethod">[6]Variables!$AP$33</definedName>
    <definedName name="annual.hours">#REF!</definedName>
    <definedName name="Ask_Mid_Bid1">#REF!</definedName>
    <definedName name="Ask_Mid_Bid2">#REF!</definedName>
    <definedName name="average.price">#REF!</definedName>
    <definedName name="AverageFactors">[4]UTCR!$AC$22:$AQ$108</definedName>
    <definedName name="AverageFuelCost">#REF!</definedName>
    <definedName name="AverageInput">[4]Inputs!$F$3:$I$1722</definedName>
    <definedName name="AvgFactorCopy" localSheetId="1">#REF!</definedName>
    <definedName name="AvgFactorCopy">#REF!</definedName>
    <definedName name="AvgFactors">[7]Factors!$B$3:$P$99</definedName>
    <definedName name="b">[2]Variables!$AL$29</definedName>
    <definedName name="B1_Print" localSheetId="1">'[8]Actual Revenue'!#REF!</definedName>
    <definedName name="B1_Print">'[8]Actual Revenue'!#REF!</definedName>
    <definedName name="budsum2" localSheetId="1">[9]Att1!#REF!</definedName>
    <definedName name="budsum2">[9]Att1!#REF!</definedName>
    <definedName name="bump" localSheetId="1">[5]Utah!#REF!</definedName>
    <definedName name="bump">[5]Utah!#REF!</definedName>
    <definedName name="Burn">#REF!</definedName>
    <definedName name="burn.rate">#REF!</definedName>
    <definedName name="calcoutput">'[10]Calcoutput (futures)'!$B$7:$J$128</definedName>
    <definedName name="Canadian__for_USexchangerate">'[10]OTC Gas Quotes'!$M$2</definedName>
    <definedName name="cgf" hidden="1">{"PRINT",#N/A,TRUE,"APPA";"PRINT",#N/A,TRUE,"APS";"PRINT",#N/A,TRUE,"BHPL";"PRINT",#N/A,TRUE,"BHPL2";"PRINT",#N/A,TRUE,"CDWR";"PRINT",#N/A,TRUE,"EWEB";"PRINT",#N/A,TRUE,"LADWP";"PRINT",#N/A,TRUE,"NEVBASE"}</definedName>
    <definedName name="COBAsk">#REF!</definedName>
    <definedName name="COBAskHist">#REF!</definedName>
    <definedName name="COBAskOff">#REF!</definedName>
    <definedName name="COBAskToday">#REF!</definedName>
    <definedName name="COBBid">#REF!</definedName>
    <definedName name="COBBidHist">#REF!</definedName>
    <definedName name="COBBidOff">#REF!</definedName>
    <definedName name="COBBidToday">#REF!</definedName>
    <definedName name="cobhlhask">#REF!</definedName>
    <definedName name="cobhlhbid">#REF!</definedName>
    <definedName name="comm" localSheetId="1">[5]Utah!#REF!</definedName>
    <definedName name="comm">[5]Utah!#REF!</definedName>
    <definedName name="comm_cost" localSheetId="1">[5]Utah!#REF!</definedName>
    <definedName name="comm_cost">[5]Utah!#REF!</definedName>
    <definedName name="CONTRACTDATA" localSheetId="1">[10]MarketData!#REF!</definedName>
    <definedName name="CONTRACTDATA">[10]MarketData!#REF!</definedName>
    <definedName name="contractsymbol">[10]Futures!$B$2:$B$500</definedName>
    <definedName name="ContractTypeDol">'[11]Check Dollars'!$M$239:$N$1000</definedName>
    <definedName name="ContractTypeMWh">'[11]Check MWh'!$M$239:$N$1000</definedName>
    <definedName name="Conversion">[12]Conversion!$A$2:$E$1253</definedName>
    <definedName name="Cost">#REF!</definedName>
    <definedName name="Cost.Load">#REF!</definedName>
    <definedName name="D_TWKSHT">#REF!</definedName>
    <definedName name="DATA1" localSheetId="1">'[13]Non Blanks'!#REF!</definedName>
    <definedName name="DATA1">'[13]Non Blanks'!#REF!</definedName>
    <definedName name="DATA10" localSheetId="1">'[13]Non Blanks'!#REF!</definedName>
    <definedName name="DATA10">'[13]Non Blanks'!#REF!</definedName>
    <definedName name="DATA104" localSheetId="1">'[13]Non Blanks'!#REF!</definedName>
    <definedName name="DATA104">'[13]Non Blanks'!#REF!</definedName>
    <definedName name="DATA105" localSheetId="1">'[13]Non Blanks'!#REF!</definedName>
    <definedName name="DATA105">'[13]Non Blanks'!#REF!</definedName>
    <definedName name="DATA106" localSheetId="1">'[13]Non Blanks'!#REF!</definedName>
    <definedName name="DATA106">'[13]Non Blanks'!#REF!</definedName>
    <definedName name="DATA107" localSheetId="1">'[13]Non Blanks'!#REF!</definedName>
    <definedName name="DATA107">'[13]Non Blanks'!#REF!</definedName>
    <definedName name="DATA108" localSheetId="1">'[13]Non Blanks'!#REF!</definedName>
    <definedName name="DATA108">'[13]Non Blanks'!#REF!</definedName>
    <definedName name="DATA109" localSheetId="1">'[13]Non Blanks'!#REF!</definedName>
    <definedName name="DATA109">'[13]Non Blanks'!#REF!</definedName>
    <definedName name="DATA15" localSheetId="1">'[13]Non Blanks'!#REF!</definedName>
    <definedName name="DATA15">'[13]Non Blanks'!#REF!</definedName>
    <definedName name="DATA16" localSheetId="1">'[13]Non Blanks'!#REF!</definedName>
    <definedName name="DATA16">'[13]Non Blanks'!#REF!</definedName>
    <definedName name="DATA17" localSheetId="1">'[13]Non Blanks'!#REF!</definedName>
    <definedName name="DATA17">'[13]Non Blanks'!#REF!</definedName>
    <definedName name="DATA19" localSheetId="1">'[13]Non Blanks'!#REF!</definedName>
    <definedName name="DATA19">'[13]Non Blanks'!#REF!</definedName>
    <definedName name="DATA2" localSheetId="1">'[13]Non Blanks'!#REF!</definedName>
    <definedName name="DATA2">'[13]Non Blanks'!#REF!</definedName>
    <definedName name="DATA20" localSheetId="1">'[13]Non Blanks'!#REF!</definedName>
    <definedName name="DATA20">'[13]Non Blanks'!#REF!</definedName>
    <definedName name="DATA21" localSheetId="1">'[13]Non Blanks'!#REF!</definedName>
    <definedName name="DATA21">'[13]Non Blanks'!#REF!</definedName>
    <definedName name="DATA22" localSheetId="1">'[13]Non Blanks'!#REF!</definedName>
    <definedName name="DATA22">'[13]Non Blanks'!#REF!</definedName>
    <definedName name="DATA23" localSheetId="1">'[13]Non Blanks'!#REF!</definedName>
    <definedName name="DATA23">'[13]Non Blanks'!#REF!</definedName>
    <definedName name="DATA24" localSheetId="1">'[13]Non Blanks'!#REF!</definedName>
    <definedName name="DATA24">'[13]Non Blanks'!#REF!</definedName>
    <definedName name="DATA25" localSheetId="1">'[13]Non Blanks'!#REF!</definedName>
    <definedName name="DATA25">'[13]Non Blanks'!#REF!</definedName>
    <definedName name="DATA26" localSheetId="1">'[13]Non Blanks'!#REF!</definedName>
    <definedName name="DATA26">'[13]Non Blanks'!#REF!</definedName>
    <definedName name="DATA27" localSheetId="1">'[13]Non Blanks'!#REF!</definedName>
    <definedName name="DATA27">'[13]Non Blanks'!#REF!</definedName>
    <definedName name="DATA28" localSheetId="1">'[13]Non Blanks'!#REF!</definedName>
    <definedName name="DATA28">'[13]Non Blanks'!#REF!</definedName>
    <definedName name="DATA29" localSheetId="1">'[13]Non Blanks'!#REF!</definedName>
    <definedName name="DATA29">'[13]Non Blanks'!#REF!</definedName>
    <definedName name="DATA3" localSheetId="1">'[13]Non Blanks'!#REF!</definedName>
    <definedName name="DATA3">'[13]Non Blanks'!#REF!</definedName>
    <definedName name="DATA32" localSheetId="1">'[13]Non Blanks'!#REF!</definedName>
    <definedName name="DATA32">'[13]Non Blanks'!#REF!</definedName>
    <definedName name="DATA33" localSheetId="1">'[13]Non Blanks'!#REF!</definedName>
    <definedName name="DATA33">'[13]Non Blanks'!#REF!</definedName>
    <definedName name="DATA36" localSheetId="1">'[13]Non Blanks'!#REF!</definedName>
    <definedName name="DATA36">'[13]Non Blanks'!#REF!</definedName>
    <definedName name="DATA37" localSheetId="1">'[13]Non Blanks'!#REF!</definedName>
    <definedName name="DATA37">'[13]Non Blanks'!#REF!</definedName>
    <definedName name="DATA38" localSheetId="1">'[13]Non Blanks'!#REF!</definedName>
    <definedName name="DATA38">'[13]Non Blanks'!#REF!</definedName>
    <definedName name="DATA39" localSheetId="1">'[13]Non Blanks'!#REF!</definedName>
    <definedName name="DATA39">'[13]Non Blanks'!#REF!</definedName>
    <definedName name="DATA4" localSheetId="1">'[13]Non Blanks'!#REF!</definedName>
    <definedName name="DATA4">'[13]Non Blanks'!#REF!</definedName>
    <definedName name="DATA40" localSheetId="1">'[13]Non Blanks'!#REF!</definedName>
    <definedName name="DATA40">'[13]Non Blanks'!#REF!</definedName>
    <definedName name="DATA41" localSheetId="1">'[13]Non Blanks'!#REF!</definedName>
    <definedName name="DATA41">'[13]Non Blanks'!#REF!</definedName>
    <definedName name="DATA42" localSheetId="1">'[13]Non Blanks'!#REF!</definedName>
    <definedName name="DATA42">'[13]Non Blanks'!#REF!</definedName>
    <definedName name="DATA43" localSheetId="1">'[13]Non Blanks'!#REF!</definedName>
    <definedName name="DATA43">'[13]Non Blanks'!#REF!</definedName>
    <definedName name="DATA44" localSheetId="1">'[13]Non Blanks'!#REF!</definedName>
    <definedName name="DATA44">'[13]Non Blanks'!#REF!</definedName>
    <definedName name="DATA45" localSheetId="1">'[13]Non Blanks'!#REF!</definedName>
    <definedName name="DATA45">'[13]Non Blanks'!#REF!</definedName>
    <definedName name="DATA46" localSheetId="1">'[13]Non Blanks'!#REF!</definedName>
    <definedName name="DATA46">'[13]Non Blanks'!#REF!</definedName>
    <definedName name="DATA47" localSheetId="1">'[13]Non Blanks'!#REF!</definedName>
    <definedName name="DATA47">'[13]Non Blanks'!#REF!</definedName>
    <definedName name="DATA48" localSheetId="1">'[13]Non Blanks'!#REF!</definedName>
    <definedName name="DATA48">'[13]Non Blanks'!#REF!</definedName>
    <definedName name="DATA49" localSheetId="1">'[13]Non Blanks'!#REF!</definedName>
    <definedName name="DATA49">'[13]Non Blanks'!#REF!</definedName>
    <definedName name="DATA50" localSheetId="1">'[13]Non Blanks'!#REF!</definedName>
    <definedName name="DATA50">'[13]Non Blanks'!#REF!</definedName>
    <definedName name="DATA51" localSheetId="1">'[13]Non Blanks'!#REF!</definedName>
    <definedName name="DATA51">'[13]Non Blanks'!#REF!</definedName>
    <definedName name="DATA52" localSheetId="1">'[13]Non Blanks'!#REF!</definedName>
    <definedName name="DATA52">'[13]Non Blanks'!#REF!</definedName>
    <definedName name="DATA53" localSheetId="1">'[13]Non Blanks'!#REF!</definedName>
    <definedName name="DATA53">'[13]Non Blanks'!#REF!</definedName>
    <definedName name="DATA54" localSheetId="1">'[13]Non Blanks'!#REF!</definedName>
    <definedName name="DATA54">'[13]Non Blanks'!#REF!</definedName>
    <definedName name="DATA55" localSheetId="1">'[13]Non Blanks'!#REF!</definedName>
    <definedName name="DATA55">'[13]Non Blanks'!#REF!</definedName>
    <definedName name="DATA56" localSheetId="1">'[13]Non Blanks'!#REF!</definedName>
    <definedName name="DATA56">'[13]Non Blanks'!#REF!</definedName>
    <definedName name="DATA57" localSheetId="1">'[13]Non Blanks'!#REF!</definedName>
    <definedName name="DATA57">'[13]Non Blanks'!#REF!</definedName>
    <definedName name="DATA58" localSheetId="1">'[13]Non Blanks'!#REF!</definedName>
    <definedName name="DATA58">'[13]Non Blanks'!#REF!</definedName>
    <definedName name="DATA59" localSheetId="1">'[13]Non Blanks'!#REF!</definedName>
    <definedName name="DATA59">'[13]Non Blanks'!#REF!</definedName>
    <definedName name="DATA6" localSheetId="1">'[13]Non Blanks'!#REF!</definedName>
    <definedName name="DATA6">'[13]Non Blanks'!#REF!</definedName>
    <definedName name="DATA60" localSheetId="1">'[13]Non Blanks'!#REF!</definedName>
    <definedName name="DATA60">'[13]Non Blanks'!#REF!</definedName>
    <definedName name="DATA61" localSheetId="1">'[13]Non Blanks'!#REF!</definedName>
    <definedName name="DATA61">'[13]Non Blanks'!#REF!</definedName>
    <definedName name="DATA62" localSheetId="1">'[13]Non Blanks'!#REF!</definedName>
    <definedName name="DATA62">'[13]Non Blanks'!#REF!</definedName>
    <definedName name="DATA63" localSheetId="1">'[13]Non Blanks'!#REF!</definedName>
    <definedName name="DATA63">'[13]Non Blanks'!#REF!</definedName>
    <definedName name="DATA64" localSheetId="1">'[13]Non Blanks'!#REF!</definedName>
    <definedName name="DATA64">'[13]Non Blanks'!#REF!</definedName>
    <definedName name="DATA65" localSheetId="1">'[13]Non Blanks'!#REF!</definedName>
    <definedName name="DATA65">'[13]Non Blanks'!#REF!</definedName>
    <definedName name="DATA66" localSheetId="1">'[13]Non Blanks'!#REF!</definedName>
    <definedName name="DATA66">'[13]Non Blanks'!#REF!</definedName>
    <definedName name="DATA67" localSheetId="1">'[13]Non Blanks'!#REF!</definedName>
    <definedName name="DATA67">'[13]Non Blanks'!#REF!</definedName>
    <definedName name="DATA68" localSheetId="1">'[13]Non Blanks'!#REF!</definedName>
    <definedName name="DATA68">'[13]Non Blanks'!#REF!</definedName>
    <definedName name="DATA69" localSheetId="1">'[13]Non Blanks'!#REF!</definedName>
    <definedName name="DATA69">'[13]Non Blanks'!#REF!</definedName>
    <definedName name="DATA7" localSheetId="1">'[13]Non Blanks'!#REF!</definedName>
    <definedName name="DATA7">'[13]Non Blanks'!#REF!</definedName>
    <definedName name="DATA70" localSheetId="1">'[13]Non Blanks'!#REF!</definedName>
    <definedName name="DATA70">'[13]Non Blanks'!#REF!</definedName>
    <definedName name="DATA71" localSheetId="1">'[13]Non Blanks'!#REF!</definedName>
    <definedName name="DATA71">'[13]Non Blanks'!#REF!</definedName>
    <definedName name="DATA72" localSheetId="1">'[13]Non Blanks'!#REF!</definedName>
    <definedName name="DATA72">'[13]Non Blanks'!#REF!</definedName>
    <definedName name="DATA73" localSheetId="1">'[13]Non Blanks'!#REF!</definedName>
    <definedName name="DATA73">'[13]Non Blanks'!#REF!</definedName>
    <definedName name="DATA74" localSheetId="1">'[13]Non Blanks'!#REF!</definedName>
    <definedName name="DATA74">'[13]Non Blanks'!#REF!</definedName>
    <definedName name="DATA75" localSheetId="1">'[13]Non Blanks'!#REF!</definedName>
    <definedName name="DATA75">'[13]Non Blanks'!#REF!</definedName>
    <definedName name="DATA76" localSheetId="1">'[13]Non Blanks'!#REF!</definedName>
    <definedName name="DATA76">'[13]Non Blanks'!#REF!</definedName>
    <definedName name="DATA77" localSheetId="1">'[13]Non Blanks'!#REF!</definedName>
    <definedName name="DATA77">'[13]Non Blanks'!#REF!</definedName>
    <definedName name="DATA78" localSheetId="1">'[13]Non Blanks'!#REF!</definedName>
    <definedName name="DATA78">'[13]Non Blanks'!#REF!</definedName>
    <definedName name="DATA79" localSheetId="1">'[13]Non Blanks'!#REF!</definedName>
    <definedName name="DATA79">'[13]Non Blanks'!#REF!</definedName>
    <definedName name="DATA8" localSheetId="1">'[13]Non Blanks'!#REF!</definedName>
    <definedName name="DATA8">'[13]Non Blanks'!#REF!</definedName>
    <definedName name="DATA80" localSheetId="1">'[13]Non Blanks'!#REF!</definedName>
    <definedName name="DATA80">'[13]Non Blanks'!#REF!</definedName>
    <definedName name="DATA81" localSheetId="1">'[13]Non Blanks'!#REF!</definedName>
    <definedName name="DATA81">'[13]Non Blanks'!#REF!</definedName>
    <definedName name="DATA82" localSheetId="1">'[13]Non Blanks'!#REF!</definedName>
    <definedName name="DATA82">'[13]Non Blanks'!#REF!</definedName>
    <definedName name="DATA83" localSheetId="1">'[13]Non Blanks'!#REF!</definedName>
    <definedName name="DATA83">'[13]Non Blanks'!#REF!</definedName>
    <definedName name="DATA84" localSheetId="1">'[13]Non Blanks'!#REF!</definedName>
    <definedName name="DATA84">'[13]Non Blanks'!#REF!</definedName>
    <definedName name="DATA85" localSheetId="1">'[13]Non Blanks'!#REF!</definedName>
    <definedName name="DATA85">'[13]Non Blanks'!#REF!</definedName>
    <definedName name="DATA86" localSheetId="1">'[13]Non Blanks'!#REF!</definedName>
    <definedName name="DATA86">'[13]Non Blanks'!#REF!</definedName>
    <definedName name="DATA87" localSheetId="1">'[13]Non Blanks'!#REF!</definedName>
    <definedName name="DATA87">'[13]Non Blanks'!#REF!</definedName>
    <definedName name="DATA88" localSheetId="1">'[13]Non Blanks'!#REF!</definedName>
    <definedName name="DATA88">'[13]Non Blanks'!#REF!</definedName>
    <definedName name="DATA89" localSheetId="1">'[13]Non Blanks'!#REF!</definedName>
    <definedName name="DATA89">'[13]Non Blanks'!#REF!</definedName>
    <definedName name="DATA90" localSheetId="1">'[13]Non Blanks'!#REF!</definedName>
    <definedName name="DATA90">'[13]Non Blanks'!#REF!</definedName>
    <definedName name="DATA91" localSheetId="1">'[13]Non Blanks'!#REF!</definedName>
    <definedName name="DATA91">'[13]Non Blanks'!#REF!</definedName>
    <definedName name="DATA95" localSheetId="1">'[13]Non Blanks'!#REF!</definedName>
    <definedName name="DATA95">'[13]Non Blanks'!#REF!</definedName>
    <definedName name="DATA97" localSheetId="1">'[13]Non Blanks'!#REF!</definedName>
    <definedName name="DATA97">'[13]Non Blanks'!#REF!</definedName>
    <definedName name="DATA98" localSheetId="1">'[13]Non Blanks'!#REF!</definedName>
    <definedName name="DATA98">'[13]Non Blanks'!#REF!</definedName>
    <definedName name="DATA99" localSheetId="1">'[13]Non Blanks'!#REF!</definedName>
    <definedName name="DATA99">'[13]Non Blanks'!#REF!</definedName>
    <definedName name="DataCheck">#REF!</definedName>
    <definedName name="DataCheck_Base">#REF!</definedName>
    <definedName name="DataCheck_Delta">#REF!</definedName>
    <definedName name="Date">#REF!</definedName>
    <definedName name="dateTable">'[14]on off peak hours'!$C$15:$Z$15</definedName>
    <definedName name="daysMonth">'[14]on off peak hours'!$C$3:$Z$3</definedName>
    <definedName name="debt" localSheetId="1">[5]Utah!#REF!</definedName>
    <definedName name="debt">[5]Utah!#REF!</definedName>
    <definedName name="debt_cost" localSheetId="1">[5]Utah!#REF!</definedName>
    <definedName name="debt_cost">[5]Utah!#REF!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rectory">[14]ImportData!$D$7</definedName>
    <definedName name="DispatchSum">"GRID Thermal Generation!R2C1:R4C2"</definedName>
    <definedName name="EffectiveTaxRate">#REF!</definedName>
    <definedName name="EmbeddedCapCost">#REF!</definedName>
    <definedName name="End_month">#REF!</definedName>
    <definedName name="Exchange_Rates___Bloomberg">[10]MarketData!$J$1</definedName>
    <definedName name="ExchangeMWh">#REF!</definedName>
    <definedName name="ExtractDates">[14]ImportData!$H$14:$I$32</definedName>
    <definedName name="ExtractTable">[11]ImportData!$B$14:$I$33</definedName>
    <definedName name="Factor">#REF!</definedName>
    <definedName name="FactorMethod">[4]Variables!$AB$2</definedName>
    <definedName name="FactorType">[7]Variables!$AK$2:$AL$12</definedName>
    <definedName name="Fed_Funds___Bloomberg">[10]MarketData!$A$14</definedName>
    <definedName name="FedTax" localSheetId="1">[5]Utah!#REF!</definedName>
    <definedName name="FedTax">[5]Utah!#REF!</definedName>
    <definedName name="FIT">#REF!</definedName>
    <definedName name="Flat.Ask">#REF!</definedName>
    <definedName name="Flat.Bid">#REF!</definedName>
    <definedName name="FlatMonth">#REF!</definedName>
    <definedName name="FranchiseTax">#REF!</definedName>
    <definedName name="friend" hidden="1">{"PRINT",#N/A,TRUE,"APPA";"PRINT",#N/A,TRUE,"APS";"PRINT",#N/A,TRUE,"BHPL";"PRINT",#N/A,TRUE,"BHPL2";"PRINT",#N/A,TRUE,"CDWR";"PRINT",#N/A,TRUE,"EWEB";"PRINT",#N/A,TRUE,"LADWP";"PRINT",#N/A,TRUE,"NEVBASE"}</definedName>
    <definedName name="fuel.bucks">#REF!</definedName>
    <definedName name="fuel.bucks.name">#REF!</definedName>
    <definedName name="fuel.energy">#REF!</definedName>
    <definedName name="fuel.energy.name">#REF!</definedName>
    <definedName name="fuel.mill">#REF!</definedName>
    <definedName name="fuel.mill.name">#REF!</definedName>
    <definedName name="fuel.tons">#REF!</definedName>
    <definedName name="fuel.tons.name">#REF!</definedName>
    <definedName name="Gas_Forward_Price_Curve_copy_Instructions_List" localSheetId="1">'[10]Main Page'!#REF!</definedName>
    <definedName name="Gas_Forward_Price_Curve_copy_Instructions_List">'[10]Main Page'!#REF!</definedName>
    <definedName name="gassummarytable">#REF!</definedName>
    <definedName name="GWI_Annualized">#REF!</definedName>
    <definedName name="GWI_Proforma">#REF!</definedName>
    <definedName name="HenryHub___Nymex" localSheetId="1">[10]MarketData!#REF!</definedName>
    <definedName name="HenryHub___Nymex">[10]MarketData!#REF!</definedName>
    <definedName name="Hide_Rows">#REF!</definedName>
    <definedName name="Hide_Rows_Recon">#REF!</definedName>
    <definedName name="High_Plan" localSheetId="1">#REF!</definedName>
    <definedName name="High_Plan">#REF!</definedName>
    <definedName name="HLHMonth">#REF!</definedName>
    <definedName name="HolidayObserved">'[14]on off peak hours'!$C$21:$Z$21</definedName>
    <definedName name="Holidays">'[14]on off peak hours'!$C$7:$Z$7</definedName>
    <definedName name="Hours5by16">'[14]on off peak hours'!$C$26:$Z$29</definedName>
    <definedName name="HoursHoliday">'[14]on off peak hours'!$C$16:$Z$20</definedName>
    <definedName name="HoursNoHoliday">'[14]on off peak hours'!$C$10:$Z$13</definedName>
    <definedName name="hydro.energy">#REF!</definedName>
    <definedName name="hydro.energy.name">#REF!</definedName>
    <definedName name="IDAHOSHR">#REF!</definedName>
    <definedName name="IDAllocMethod">#REF!</definedName>
    <definedName name="IDRateBase">#REF!</definedName>
    <definedName name="Interest_Rates___Bloomberg">[10]MarketData!$A$1</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row" localSheetId="1">#REF!</definedName>
    <definedName name="last.row">#REF!</definedName>
    <definedName name="Last_Actual_Year">[15]Variables!$B$7</definedName>
    <definedName name="LastCell" localSheetId="1">[16]Variance!#REF!</definedName>
    <definedName name="LastCell">[16]Variance!#REF!</definedName>
    <definedName name="Low_Plan" localSheetId="1">#REF!</definedName>
    <definedName name="Low_Plan">#REF!</definedName>
    <definedName name="market1">'[10]OTC Gas Quotes'!$E$5</definedName>
    <definedName name="market2">'[10]OTC Gas Quotes'!$F$5</definedName>
    <definedName name="market3">'[10]OTC Gas Quotes'!$G$5</definedName>
    <definedName name="market4">'[10]OTC Gas Quotes'!$H$5</definedName>
    <definedName name="market5">'[10]OTC Gas Quotes'!$I$5</definedName>
    <definedName name="market6">'[10]OTC Gas Quotes'!$J$5</definedName>
    <definedName name="market7">'[10]OTC Gas Quotes'!$K$5</definedName>
    <definedName name="MCAsk">#REF!</definedName>
    <definedName name="MCAskOff">#REF!</definedName>
    <definedName name="MCAskToday">#REF!</definedName>
    <definedName name="MCBid">#REF!</definedName>
    <definedName name="MCBidOff">#REF!</definedName>
    <definedName name="MCBidToday">#REF!</definedName>
    <definedName name="mchlhask">#REF!</definedName>
    <definedName name="mchlhbid">#REF!</definedName>
    <definedName name="MD_High1">'[16]Master Data'!$A$2</definedName>
    <definedName name="MD_Low1">'[16]Master Data'!$D$28</definedName>
    <definedName name="Menu_Begin">[14]MacroBuilder!$F$6:$F$40</definedName>
    <definedName name="Menu_Caption">[14]MacroBuilder!$B$6:$B$40</definedName>
    <definedName name="Menu_Name">[14]MacroBuilder!$E$6:$E$40</definedName>
    <definedName name="Menu_OnAction">[14]MacroBuilder!$C$6:$C$40</definedName>
    <definedName name="Menu_Parent">[14]MacroBuilder!$D$6:$D$40</definedName>
    <definedName name="MidC">[17]lookup!$C$108:$D$116</definedName>
    <definedName name="MidColAskHist">#REF!</definedName>
    <definedName name="MidColBidHist">#REF!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onth">#REF!</definedName>
    <definedName name="Monthdate">#REF!</definedName>
    <definedName name="Months">#REF!</definedName>
    <definedName name="MSPAverageInput" localSheetId="1">[4]Inputs!#REF!</definedName>
    <definedName name="MSPAverageInput">[4]Inputs!#REF!</definedName>
    <definedName name="MSPYearEndInput" localSheetId="1">[4]Inputs!#REF!</definedName>
    <definedName name="MSPYearEndInput">[4]Inputs!#REF!</definedName>
    <definedName name="MTAllocMethod">#REF!</definedName>
    <definedName name="MTRateBase">#REF!</definedName>
    <definedName name="MWh">#REF!</definedName>
    <definedName name="NameAverageFuelCost">#REF!</definedName>
    <definedName name="NameBurn">#REF!</definedName>
    <definedName name="NameCost">#REF!</definedName>
    <definedName name="NameFactor">#REF!</definedName>
    <definedName name="NameMill">#REF!</definedName>
    <definedName name="NameMMBtu">#REF!</definedName>
    <definedName name="NameMWh">#REF!</definedName>
    <definedName name="NamePeak">#REF!</definedName>
    <definedName name="Net.System.Load">#REF!</definedName>
    <definedName name="NetPowerCost">#REF!</definedName>
    <definedName name="NetToGross">#REF!</definedName>
    <definedName name="NormalizedFedTaxExp" localSheetId="1">[5]Utah!#REF!</definedName>
    <definedName name="NormalizedFedTaxExp">[5]Utah!#REF!</definedName>
    <definedName name="NormalizedOMExp" localSheetId="1">[5]Utah!#REF!</definedName>
    <definedName name="NormalizedOMExp">[5]Utah!#REF!</definedName>
    <definedName name="NormalizedState" localSheetId="1">[5]Utah!#REF!</definedName>
    <definedName name="NormalizedState">[5]Utah!#REF!</definedName>
    <definedName name="NormalizedStateTaxExp" localSheetId="1">[5]Utah!#REF!</definedName>
    <definedName name="NormalizedStateTaxExp">[5]Utah!#REF!</definedName>
    <definedName name="NormalizedTOIExp" localSheetId="1">[5]Utah!#REF!</definedName>
    <definedName name="NormalizedTOIExp">[5]Utah!#REF!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ymexFutures">[10]Futures!$A$2:$J$500</definedName>
    <definedName name="NymexOptions">[10]Options!$A$2:$K$3000</definedName>
    <definedName name="O_MLIST">#REF!</definedName>
    <definedName name="Off.Peak.Ask">#REF!</definedName>
    <definedName name="Off.Peak.Bi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Peak.Ask">#REF!</definedName>
    <definedName name="On.Peak.Bid">#REF!</definedName>
    <definedName name="OpRevReturn">#REF!</definedName>
    <definedName name="OptionsTable">[10]Options!$A$1:$P$3000</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ste.cell" localSheetId="1">#REF!</definedName>
    <definedName name="paste.cell">#REF!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ak.capacity">#REF!</definedName>
    <definedName name="Period">#REF!</definedName>
    <definedName name="PivotData">#REF!</definedName>
    <definedName name="plant.factor">#REF!</definedName>
    <definedName name="PlotsToday">#REF!</definedName>
    <definedName name="pref" localSheetId="1">[5]Utah!#REF!</definedName>
    <definedName name="pref">[5]Utah!#REF!</definedName>
    <definedName name="pref_cost" localSheetId="1">[5]Utah!#REF!</definedName>
    <definedName name="pref_cost">[5]Utah!#REF!</definedName>
    <definedName name="PrefCost">#REF!</definedName>
    <definedName name="Pretax_ror" localSheetId="1">[5]Utah!#REF!</definedName>
    <definedName name="Pretax_ror">[5]Utah!#REF!</definedName>
    <definedName name="_xlnm.Print_Area" localSheetId="4">'FY2006 Senders Receivers '!$A$1:$F$32</definedName>
    <definedName name="_xlnm.Print_Area" localSheetId="0" xml:space="preserve">   'Lead Sheet'!$A$1:$J$51</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SATable">[14]Hermiston!$R$7:$V$16</definedName>
    <definedName name="purchase.bucks">#REF!</definedName>
    <definedName name="purchase.bucks.name">#REF!</definedName>
    <definedName name="purchase.energy">#REF!</definedName>
    <definedName name="purchase.energy.name">#REF!</definedName>
    <definedName name="purchase.mill">#REF!</definedName>
    <definedName name="purchase.mill.name">#REF!</definedName>
    <definedName name="Purchases">[17]lookup!$C$21:$D$81</definedName>
    <definedName name="PVAsk">#REF!</definedName>
    <definedName name="PVAskHist">#REF!</definedName>
    <definedName name="PVAskOff">#REF!</definedName>
    <definedName name="PVAskToday">#REF!</definedName>
    <definedName name="PVBid">#REF!</definedName>
    <definedName name="PVBidHist">#REF!</definedName>
    <definedName name="PVBidOff">#REF!</definedName>
    <definedName name="PVBidToday">#REF!</definedName>
    <definedName name="pvhlhask">#REF!</definedName>
    <definedName name="pvhlhbid">#REF!</definedName>
    <definedName name="QFs">[17]lookup!$C$83:$D$106</definedName>
    <definedName name="quoted">#REF!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 localSheetId="1">[5]Utah!#REF!</definedName>
    <definedName name="Reg_ROR">[5]Utah!#REF!</definedName>
    <definedName name="ReportAdjData">#REF!</definedName>
    <definedName name="ResourceSupplier">#REF!</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hidden="1">{"PRINT",#N/A,TRUE,"APPA";"PRINT",#N/A,TRUE,"APS";"PRINT",#N/A,TRUE,"BHPL";"PRINT",#N/A,TRUE,"BHPL2";"PRINT",#N/A,TRUE,"CDWR";"PRINT",#N/A,TRUE,"EWEB";"PRINT",#N/A,TRUE,"LADWP";"PRINT",#N/A,TRUE,"NEVBASE"}</definedName>
    <definedName name="run.date">#REF!</definedName>
    <definedName name="Sales">[17]lookup!$C$3:$D$19</definedName>
    <definedName name="sales.bucks">#REF!</definedName>
    <definedName name="sales.bucks.name">#REF!</definedName>
    <definedName name="sales.energy">#REF!</definedName>
    <definedName name="sales.energy.name">#REF!</definedName>
    <definedName name="sales.mill">#REF!</definedName>
    <definedName name="sales.mill.name">#REF!</definedName>
    <definedName name="SameStateCheck">#REF!</definedName>
    <definedName name="SameStateCheckError">#REF!</definedName>
    <definedName name="SAPBEXrevision" hidden="1">1</definedName>
    <definedName name="SAPBEXsysID" hidden="1">"BWP"</definedName>
    <definedName name="SAPBEXwbID" hidden="1">"45E0HSXTFNPZNJBTUASVO6FBF"</definedName>
    <definedName name="Saturdays">'[14]on off peak hours'!$C$5:$Z$5</definedName>
    <definedName name="sec.sales.bucks" localSheetId="1">#REF!</definedName>
    <definedName name="sec.sales.bucks">#REF!</definedName>
    <definedName name="sec.sales.bucks.name" localSheetId="1">#REF!</definedName>
    <definedName name="sec.sales.bucks.name">#REF!</definedName>
    <definedName name="sec.sales.energy" localSheetId="1">#REF!</definedName>
    <definedName name="sec.sales.energy">#REF!</definedName>
    <definedName name="sec.sales.energy.name" localSheetId="1">#REF!</definedName>
    <definedName name="sec.sales.energy.name">#REF!</definedName>
    <definedName name="sec.sales.mill" localSheetId="1">#REF!</definedName>
    <definedName name="sec.sales.mill">#REF!</definedName>
    <definedName name="sec.sales.mill.name" localSheetId="1">#REF!</definedName>
    <definedName name="sec.sales.mill.name">#REF!</definedName>
    <definedName name="SettingAlloc">#REF!</definedName>
    <definedName name="SettingRB">#REF!</definedName>
    <definedName name="shapefactortable">'[10]GAS CURVE Engine'!$AW$3:$CB$34</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_Bottom1" localSheetId="1">[16]Variance!#REF!</definedName>
    <definedName name="ST_Bottom1">[16]Variance!#REF!</definedName>
    <definedName name="ST_Top3" localSheetId="1">'[8]Actual Revenue'!#REF!</definedName>
    <definedName name="ST_Top3">'[8]Actual Revenue'!#REF!</definedName>
    <definedName name="Start_Month">#REF!</definedName>
    <definedName name="startmonth">'[10]GAS CURVE Engine'!$N$2</definedName>
    <definedName name="startmonth1">'[10]OTC Gas Quotes'!$L$6</definedName>
    <definedName name="startmonth10">'[10]OTC Gas Quotes'!$L$15</definedName>
    <definedName name="startmonth2">'[10]OTC Gas Quotes'!$L$7</definedName>
    <definedName name="startmonth3">'[10]OTC Gas Quotes'!$L$8</definedName>
    <definedName name="startmonth4">'[10]OTC Gas Quotes'!$L$9</definedName>
    <definedName name="startmonth5">'[10]OTC Gas Quotes'!$L$10</definedName>
    <definedName name="startmonth6">'[10]OTC Gas Quotes'!$L$11</definedName>
    <definedName name="startmonth7">'[10]OTC Gas Quotes'!$L$12</definedName>
    <definedName name="startmonth8">'[10]OTC Gas Quotes'!$L$13</definedName>
    <definedName name="startmonth9">'[10]OTC Gas Quotes'!$L$14</definedName>
    <definedName name="StartMWh">#REF!</definedName>
    <definedName name="StartTheMill">#REF!</definedName>
    <definedName name="StartTheRack">#REF!</definedName>
    <definedName name="StateTax" localSheetId="1">[5]Utah!#REF!</definedName>
    <definedName name="StateTax">[5]Utah!#REF!</definedName>
    <definedName name="Storage">[17]lookup!$C$118:$D$136</definedName>
    <definedName name="SumAdjContract" localSheetId="1">[5]Utah!#REF!</definedName>
    <definedName name="SumAdjContract">[5]Utah!#REF!</definedName>
    <definedName name="SumAdjDepr" localSheetId="1">[5]Utah!#REF!</definedName>
    <definedName name="SumAdjDepr">[5]Utah!#REF!</definedName>
    <definedName name="SumAdjMisc1" localSheetId="1">[5]Utah!#REF!</definedName>
    <definedName name="SumAdjMisc1">[5]Utah!#REF!</definedName>
    <definedName name="SumAdjMisc2" localSheetId="1">[5]Utah!#REF!</definedName>
    <definedName name="SumAdjMisc2">[5]Utah!#REF!</definedName>
    <definedName name="SumAdjNPC" localSheetId="1">[5]Utah!#REF!</definedName>
    <definedName name="SumAdjNPC">[5]Utah!#REF!</definedName>
    <definedName name="SumAdjOM" localSheetId="1">[5]Utah!#REF!</definedName>
    <definedName name="SumAdjOM">[5]Utah!#REF!</definedName>
    <definedName name="SumAdjOther" localSheetId="1">[5]Utah!#REF!</definedName>
    <definedName name="SumAdjOther">[5]Utah!#REF!</definedName>
    <definedName name="SumAdjRB" localSheetId="1">[5]Utah!#REF!</definedName>
    <definedName name="SumAdjRB">[5]Utah!#REF!</definedName>
    <definedName name="SumAdjRev" localSheetId="1">[5]Utah!#REF!</definedName>
    <definedName name="SumAdjRev">[5]Utah!#REF!</definedName>
    <definedName name="SumAdjTax" localSheetId="1">[5]Utah!#REF!</definedName>
    <definedName name="SumAdjTax">[5]Utah!#REF!</definedName>
    <definedName name="SUMMARY">#REF!</definedName>
    <definedName name="SUMMARY23" localSheetId="1">[5]Utah!#REF!</definedName>
    <definedName name="SUMMARY23">[5]Utah!#REF!</definedName>
    <definedName name="SUMMARY3" localSheetId="1">[5]Utah!#REF!</definedName>
    <definedName name="SUMMARY3">[5]Utah!#REF!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Sundays">'[14]on off peak hours'!$C$6:$Z$6</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 localSheetId="1">[5]Utah!#REF!</definedName>
    <definedName name="T2RateBase">[5]Utah!#REF!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 localSheetId="1">[5]Utah!#REF!</definedName>
    <definedName name="T3RateBase">[5]Utah!#REF!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 localSheetId="1">#REF!</definedName>
    <definedName name="table1">#REF!</definedName>
    <definedName name="table2" localSheetId="1">#REF!</definedName>
    <definedName name="table2">#REF!</definedName>
    <definedName name="tablex" localSheetId="1">[18]Sheet1!#REF!</definedName>
    <definedName name="tablex">[18]Sheet1!#REF!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 localSheetId="1">[5]Utah!#REF!</definedName>
    <definedName name="TaxRate">[5]Utah!#REF!</definedName>
    <definedName name="TaxTypeCheck">#REF!</definedName>
    <definedName name="TEST0" localSheetId="1">'[1]GL FERC Mapping'!#REF!</definedName>
    <definedName name="TEST0">'[1]GL FERC Mapping'!#REF!</definedName>
    <definedName name="TEST1">#REF!</definedName>
    <definedName name="TEST10">#REF!</definedName>
    <definedName name="TEST11">#REF!</definedName>
    <definedName name="TEST12">#REF!</definedName>
    <definedName name="TEST13">#REF!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 localSheetId="1">'[1]GL FERC Mapping'!#REF!</definedName>
    <definedName name="TESTKEYS">'[1]GL FERC Mapping'!#REF!</definedName>
    <definedName name="TESTVKEY">#REF!</definedName>
    <definedName name="ThreeFactorElectric">#REF!</definedName>
    <definedName name="TIMAAVGRBOR">#REF!</definedName>
    <definedName name="title">#REF!</definedName>
    <definedName name="total.fuel.bucks">#REF!</definedName>
    <definedName name="total.fuel.energy">#REF!</definedName>
    <definedName name="total.hydro.energy">#REF!</definedName>
    <definedName name="total.purchase.bucks">#REF!</definedName>
    <definedName name="total.purchase.energy">#REF!</definedName>
    <definedName name="total.requirements">#REF!</definedName>
    <definedName name="total.resources">#REF!</definedName>
    <definedName name="total.sales.bucks">#REF!</definedName>
    <definedName name="total.sales.energy">#REF!</definedName>
    <definedName name="total.wheeling.bucks">#REF!</definedName>
    <definedName name="Type1Adj" localSheetId="1">[5]Utah!#REF!</definedName>
    <definedName name="Type1Adj">[5]Utah!#REF!</definedName>
    <definedName name="Type1AdjTax" localSheetId="1">[5]Utah!#REF!</definedName>
    <definedName name="Type1AdjTax">[5]Utah!#REF!</definedName>
    <definedName name="Type2Adj" localSheetId="1">[5]Utah!#REF!</definedName>
    <definedName name="Type2Adj">[5]Utah!#REF!</definedName>
    <definedName name="Type2AdjTax" localSheetId="1">[5]Utah!#REF!</definedName>
    <definedName name="Type2AdjTax">[5]Utah!#REF!</definedName>
    <definedName name="Type3Adj" localSheetId="1">[5]Utah!#REF!</definedName>
    <definedName name="Type3Adj">[5]Utah!#REF!</definedName>
    <definedName name="Type3AdjTax" localSheetId="1">[5]Utah!#REF!</definedName>
    <definedName name="Type3AdjTax">[5]Utah!#REF!</definedName>
    <definedName name="UnadjBegEnd">#REF!</definedName>
    <definedName name="UnadjYE">#REF!</definedName>
    <definedName name="UncollectibleAccounts">#REF!</definedName>
    <definedName name="USYieldCurves">'[10]Calcoutput (futures)'!$B$4:$C$124</definedName>
    <definedName name="UTAllocMethod">#REF!</definedName>
    <definedName name="UTGrossReceipts">#REF!</definedName>
    <definedName name="UTRateBase">#REF!</definedName>
    <definedName name="ValidAccount">[7]Variables!$AK$43:$AK$376</definedName>
    <definedName name="ValidFactor">#REF!</definedName>
    <definedName name="Version">#REF!</definedName>
    <definedName name="WAAllocMethod">#REF!</definedName>
    <definedName name="WARateBase">#REF!</definedName>
    <definedName name="WARevenueTax">#REF!</definedName>
    <definedName name="wheeling.bucks">#REF!</definedName>
    <definedName name="wheeling.bucks.name">#REF!</definedName>
    <definedName name="wrn.All._.Pages." hidden="1">{#N/A,#N/A,FALSE,"Cover";#N/A,#N/A,FALSE,"Lead Sheet";#N/A,#N/A,FALSE,"T-Accounts";#N/A,#N/A,FALSE,"Expense Detail 10 01 to 3  02";#N/A,#N/A,FALSE,"Expense Detail 4 01 to 9 01";#N/A,#N/A,FALSE,"Three Factor % 3  2002"}</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[19]Variables!$AK$2:$AL$12</definedName>
    <definedName name="YearEndInput">[4]Inputs!$A$3:$D$1671</definedName>
    <definedName name="YEFactorCopy">#REF!</definedName>
    <definedName name="YEFactors">[7]Factors!$S$3:$AG$99</definedName>
    <definedName name="yestcobhlhask">#REF!</definedName>
    <definedName name="yestcobhlhbid">#REF!</definedName>
    <definedName name="yesterdayscurves">'[10]Calcoutput (futures)'!$L$7:$T$128</definedName>
    <definedName name="yestmchlhask">#REF!</definedName>
    <definedName name="yestmchlhbid">#REF!</definedName>
    <definedName name="yestpvhlhask">#REF!</definedName>
    <definedName name="yestpvhlhbid">#REF!</definedName>
    <definedName name="YTD" localSheetId="1">'[20]Actuals - Data Input'!#REF!</definedName>
    <definedName name="YTD">'[20]Actuals - Data Input'!#REF!</definedName>
  </definedNames>
  <calcPr calcId="125725" calcMode="manual"/>
</workbook>
</file>

<file path=xl/calcChain.xml><?xml version="1.0" encoding="utf-8"?>
<calcChain xmlns="http://schemas.openxmlformats.org/spreadsheetml/2006/main">
  <c r="I12" i="2"/>
  <c r="I10"/>
  <c r="N34" i="56"/>
  <c r="F12" i="2"/>
  <c r="B15" i="31"/>
  <c r="B17"/>
  <c r="B21"/>
  <c r="B23"/>
  <c r="E27"/>
  <c r="F15"/>
  <c r="F27" s="1"/>
  <c r="H15"/>
  <c r="H17"/>
  <c r="H19"/>
  <c r="H21"/>
  <c r="H23"/>
  <c r="H25"/>
  <c r="F17"/>
  <c r="F19"/>
  <c r="F21"/>
  <c r="F23"/>
  <c r="F25"/>
  <c r="H27" l="1"/>
  <c r="I23" s="1"/>
  <c r="B27"/>
  <c r="C15" l="1"/>
  <c r="C17"/>
  <c r="C25"/>
  <c r="C23"/>
  <c r="K23" s="1"/>
  <c r="C19"/>
  <c r="C21"/>
  <c r="I19"/>
  <c r="I17"/>
  <c r="I21"/>
  <c r="I25"/>
  <c r="I15"/>
  <c r="I27" s="1"/>
  <c r="K15" l="1"/>
  <c r="C27"/>
  <c r="K19"/>
  <c r="K25"/>
  <c r="K21"/>
  <c r="K17"/>
  <c r="K27" l="1"/>
</calcChain>
</file>

<file path=xl/sharedStrings.xml><?xml version="1.0" encoding="utf-8"?>
<sst xmlns="http://schemas.openxmlformats.org/spreadsheetml/2006/main" count="351" uniqueCount="295">
  <si>
    <t>PacifiCorp</t>
  </si>
  <si>
    <t>PAGE</t>
  </si>
  <si>
    <t>TOTAL</t>
  </si>
  <si>
    <t>ACCOUNT</t>
  </si>
  <si>
    <t>Type</t>
  </si>
  <si>
    <t>COMPANY</t>
  </si>
  <si>
    <t>FACTOR</t>
  </si>
  <si>
    <t>FACTOR %</t>
  </si>
  <si>
    <t>ALLOCATED</t>
  </si>
  <si>
    <t>REF#</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</si>
  <si>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</si>
  <si>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</si>
  <si>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</si>
  <si>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</si>
  <si>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</si>
  <si>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</si>
  <si>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</si>
  <si>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</si>
  <si>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</si>
  <si>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</si>
  <si>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</si>
  <si>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</si>
  <si>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</si>
  <si>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</si>
  <si>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</si>
  <si>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</si>
  <si>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</si>
  <si>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</si>
  <si>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</si>
  <si>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</si>
  <si>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</si>
  <si>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</si>
  <si>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</si>
  <si>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</si>
  <si>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</si>
  <si>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</si>
  <si>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</si>
  <si>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</si>
  <si>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</si>
  <si>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</si>
  <si>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</si>
  <si>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</si>
  <si>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</si>
  <si>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</si>
  <si>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</si>
  <si>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</si>
  <si>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</si>
  <si>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</si>
  <si>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</si>
  <si>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</si>
  <si>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</si>
  <si>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</si>
  <si>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</si>
  <si>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</si>
  <si>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</si>
  <si>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</si>
  <si>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</si>
  <si>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</si>
  <si>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</si>
  <si>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</si>
  <si>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</si>
  <si>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</si>
  <si>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</si>
  <si>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</si>
  <si>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</si>
  <si>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</si>
  <si>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</si>
  <si>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</si>
  <si>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</si>
  <si>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</si>
  <si>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</si>
  <si>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</si>
  <si>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</si>
  <si>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</si>
  <si>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</si>
  <si>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</si>
  <si>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</si>
  <si>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</si>
  <si>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</si>
  <si>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</si>
  <si>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</si>
  <si>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</si>
  <si>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</si>
  <si>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</si>
  <si>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</si>
  <si>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</si>
  <si>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</si>
  <si>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</si>
  <si>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</si>
  <si>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</si>
  <si>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</si>
  <si>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</si>
  <si>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</si>
  <si>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</si>
  <si>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</si>
  <si>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</si>
  <si>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</si>
  <si>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</si>
  <si>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</si>
  <si>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</si>
  <si>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</si>
  <si>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</si>
  <si>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</si>
  <si>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</si>
  <si>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</si>
  <si>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</si>
  <si>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</si>
  <si>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</si>
  <si>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</si>
  <si>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</si>
  <si>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</si>
  <si>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</si>
  <si>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</si>
  <si>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</si>
  <si>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</si>
  <si>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</si>
  <si>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</si>
  <si>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</si>
  <si>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</si>
  <si>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</si>
  <si>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</si>
  <si>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</si>
  <si>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</si>
  <si>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</si>
  <si>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</si>
  <si>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</si>
  <si>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</si>
  <si>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</si>
  <si>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</si>
  <si>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</si>
  <si>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</si>
  <si>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</si>
  <si>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</si>
  <si>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</si>
  <si>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</si>
  <si>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</si>
  <si>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</si>
  <si>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</si>
  <si>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</si>
  <si>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</si>
  <si>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</si>
  <si>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</si>
  <si>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</si>
  <si>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</si>
  <si>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</si>
  <si>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</si>
  <si>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</si>
  <si>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</si>
  <si>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</si>
  <si>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</si>
  <si>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</si>
  <si>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</si>
  <si>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</si>
  <si>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</si>
  <si>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</si>
  <si>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</si>
  <si>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</si>
  <si>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</si>
  <si>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</si>
  <si>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</si>
  <si>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</si>
  <si>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</si>
  <si>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</si>
  <si>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</si>
  <si>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</si>
  <si>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</si>
  <si>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 xml:space="preserve"> </t>
  </si>
  <si>
    <t>State List</t>
  </si>
  <si>
    <t>All States</t>
  </si>
  <si>
    <t>Oregon</t>
  </si>
  <si>
    <t>Washington</t>
  </si>
  <si>
    <t>California</t>
  </si>
  <si>
    <t>Utah</t>
  </si>
  <si>
    <t>Wyoming</t>
  </si>
  <si>
    <t>Idaho</t>
  </si>
  <si>
    <t>Update</t>
  </si>
  <si>
    <t>Management Fee Allocation Summary</t>
  </si>
  <si>
    <t>Management Senders  (OH_MGTSND)</t>
  </si>
  <si>
    <t>Internal Communications</t>
  </si>
  <si>
    <t>HR Legal</t>
  </si>
  <si>
    <t>Controllers Administration</t>
  </si>
  <si>
    <t>External Reporting</t>
  </si>
  <si>
    <t>Investor Relations</t>
  </si>
  <si>
    <t>Human Resources Management</t>
  </si>
  <si>
    <t>Human Resources EEO</t>
  </si>
  <si>
    <t>Human Resources Staffing/Employment</t>
  </si>
  <si>
    <t>Human Resources Employee Benefits</t>
  </si>
  <si>
    <t>Human Resources Compensation</t>
  </si>
  <si>
    <t>Government Affairs Management</t>
  </si>
  <si>
    <t>Government Affairs State Agendas</t>
  </si>
  <si>
    <t>Open Learning Center</t>
  </si>
  <si>
    <t>SVP Finance 1</t>
  </si>
  <si>
    <t>Controller's Administration 2</t>
  </si>
  <si>
    <t>Business Planning &amp; Strategic Analysis</t>
  </si>
  <si>
    <t>Management Receivers  (OH_MGTFEE)</t>
  </si>
  <si>
    <t>Pac Trans Hangar Operations</t>
  </si>
  <si>
    <t>PERCO Admin &amp; Management</t>
  </si>
  <si>
    <t>Pacific Klamath Energy</t>
  </si>
  <si>
    <t>PFS_PacifiCorp Financial Services</t>
  </si>
  <si>
    <t>PPM Corporate</t>
  </si>
  <si>
    <t xml:space="preserve"> Three Factor Formula</t>
  </si>
  <si>
    <t>Expense Allocation Basis</t>
  </si>
  <si>
    <t>** FINAL **</t>
  </si>
  <si>
    <t>Based on USGAAP Amounts</t>
  </si>
  <si>
    <t>For the Fiscal Year Ended</t>
  </si>
  <si>
    <t>Average of</t>
  </si>
  <si>
    <t>Three Factors</t>
  </si>
  <si>
    <t>Operating Expenses</t>
  </si>
  <si>
    <t xml:space="preserve">Employees </t>
  </si>
  <si>
    <t xml:space="preserve"> Assets</t>
  </si>
  <si>
    <t>(Millions)</t>
  </si>
  <si>
    <t>%</t>
  </si>
  <si>
    <t>(Number)</t>
  </si>
  <si>
    <t>Domestic Electric Operations (1)</t>
  </si>
  <si>
    <t>PacifiCorp Trans</t>
  </si>
  <si>
    <t>Note:  PGHC and PHI were excluded because there are no significant management activities related to the assets held.</t>
  </si>
  <si>
    <t>Remain</t>
  </si>
  <si>
    <t>C_INTCOM</t>
  </si>
  <si>
    <t>Lilisa Hall</t>
  </si>
  <si>
    <t>C_HROPS</t>
  </si>
  <si>
    <t>Linda Wah</t>
  </si>
  <si>
    <t>C_CNTRLGRP</t>
  </si>
  <si>
    <t>C_EXTRPT</t>
  </si>
  <si>
    <t>Ron Lowder</t>
  </si>
  <si>
    <t>C_INVEST</t>
  </si>
  <si>
    <t>Robert Hess</t>
  </si>
  <si>
    <t>Carolyn Lockard</t>
  </si>
  <si>
    <t>Raylene Bestel</t>
  </si>
  <si>
    <t>Dan Rosborough</t>
  </si>
  <si>
    <t>Erich Wilson</t>
  </si>
  <si>
    <t>C_RGOV</t>
  </si>
  <si>
    <t>Kevin Lynch</t>
  </si>
  <si>
    <t>C_HROEFF</t>
  </si>
  <si>
    <t>Janna Sondenaa</t>
  </si>
  <si>
    <t>C_FINADMIN</t>
  </si>
  <si>
    <t>Richard Peach</t>
  </si>
  <si>
    <t>C_BPSA</t>
  </si>
  <si>
    <t>Cindy Crane</t>
  </si>
  <si>
    <t>Tax Dept (Group Wide)</t>
  </si>
  <si>
    <t>C_TAX</t>
  </si>
  <si>
    <t>Larry Martin</t>
  </si>
  <si>
    <t>Remove</t>
  </si>
  <si>
    <t>C_DISOPS</t>
  </si>
  <si>
    <t>Mick Luce</t>
  </si>
  <si>
    <t>NR_PERCO</t>
  </si>
  <si>
    <t>Charlie Allen</t>
  </si>
  <si>
    <t>C_KFALLCOM</t>
  </si>
  <si>
    <t>Terry Hudgens</t>
  </si>
  <si>
    <t>C_PFS</t>
  </si>
  <si>
    <t>C_CO4000</t>
  </si>
  <si>
    <t>Merrick Kerr</t>
  </si>
  <si>
    <t>PPM Energy, Inc (2) (3)</t>
  </si>
  <si>
    <t>For Fiscal Year 2006 Allocations</t>
  </si>
  <si>
    <t>March 31, 2005</t>
  </si>
  <si>
    <t xml:space="preserve"> At March 31, 2005</t>
  </si>
  <si>
    <t>PacifiCorp Financial Services (4)</t>
  </si>
  <si>
    <t>PacifiCorp Environmental Remediation Co. (5)</t>
  </si>
  <si>
    <t>(1)  Operating expenses exclude purchased power $371M and FAS 133 net gains ($8M).</t>
  </si>
  <si>
    <r>
      <t xml:space="preserve">       Assets include 2/3 of PMI/Bridger assets of $</t>
    </r>
    <r>
      <rPr>
        <sz val="10"/>
        <rFont val="Times New Roman"/>
        <family val="1"/>
      </rPr>
      <t>268</t>
    </r>
    <r>
      <rPr>
        <sz val="10"/>
        <rFont val="Times New Roman"/>
        <family val="1"/>
      </rPr>
      <t>M, and exclude investment in subsidiaries of $</t>
    </r>
    <r>
      <rPr>
        <sz val="10"/>
        <rFont val="Times New Roman"/>
        <family val="1"/>
      </rPr>
      <t>76</t>
    </r>
    <r>
      <rPr>
        <sz val="10"/>
        <rFont val="Times New Roman"/>
        <family val="1"/>
      </rPr>
      <t>M and FAS 133 assets of $783M.</t>
    </r>
  </si>
  <si>
    <t>(2)  Operating expenses exclude purchased power $453M and FAS 133 net gains $1M.</t>
  </si>
  <si>
    <t xml:space="preserve">       Assets exclude any investments in subsidiaries of $0M, FAS 133 assets of $348M and negative inter-company receivables of $39M.</t>
  </si>
  <si>
    <t xml:space="preserve">(3)  PPM excludes PECL, a  SPUK subsidiary, from expenses, assets and headcount. </t>
  </si>
  <si>
    <t>(4)  Operating expenses for PFS includes $2,510K impairment loss recorded in FY2005.</t>
  </si>
  <si>
    <t>(5)  Operating expenses for PERCO excludes the $5,373K write-down of environmental liability during FY2005.</t>
  </si>
  <si>
    <t xml:space="preserve">Employees represent Full Time plus 50% of Part Time.  Part Timers:  Electric is 111, PPM is 2, Klamath is 0. </t>
  </si>
  <si>
    <t>Proposal for Fiscal Year 2006</t>
  </si>
  <si>
    <t>FINAL</t>
  </si>
  <si>
    <t>Robert Benns</t>
  </si>
  <si>
    <t>Eff July04</t>
  </si>
  <si>
    <t>Eff July05</t>
  </si>
  <si>
    <t>LTIP in 930.1</t>
  </si>
  <si>
    <t>Adjustment to Expense:</t>
  </si>
  <si>
    <t>Situs</t>
  </si>
  <si>
    <t>BPA Residential Exchange</t>
  </si>
  <si>
    <t>Purchased Power Expense</t>
  </si>
  <si>
    <t>Jan 2010 to Dec 2010</t>
  </si>
  <si>
    <t>Jan</t>
  </si>
  <si>
    <t>Feb</t>
  </si>
  <si>
    <t>mar</t>
  </si>
  <si>
    <t>Apr</t>
  </si>
  <si>
    <t>May</t>
  </si>
  <si>
    <t>Jun</t>
  </si>
  <si>
    <t>Jul</t>
  </si>
  <si>
    <t>Aug</t>
  </si>
  <si>
    <t>Sep</t>
  </si>
  <si>
    <t>Oct</t>
  </si>
  <si>
    <t>Nov</t>
  </si>
  <si>
    <t>Dec</t>
  </si>
  <si>
    <t>WASHINGTON</t>
  </si>
  <si>
    <t>Washington General Rate Case - December 2009</t>
  </si>
  <si>
    <t>5.4.1</t>
  </si>
  <si>
    <t>Page 5.4.1</t>
  </si>
  <si>
    <t>SAP Account 505202</t>
  </si>
  <si>
    <t>Ref# 5.4</t>
  </si>
  <si>
    <t>RES</t>
  </si>
</sst>
</file>

<file path=xl/styles.xml><?xml version="1.0" encoding="utf-8"?>
<styleSheet xmlns="http://schemas.openxmlformats.org/spreadsheetml/2006/main">
  <numFmts count="15">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
    <numFmt numFmtId="167" formatCode="_(* #,##0.0_);_(* \(#,##0.0\);_(* &quot;-&quot;??_);_(@_)"/>
    <numFmt numFmtId="168" formatCode="_(&quot;$&quot;* #,##0.0_);_(&quot;$&quot;* \(#,##0.0\);_(&quot;$&quot;* &quot;-&quot;??_);_(@_)"/>
    <numFmt numFmtId="169" formatCode="0.0"/>
    <numFmt numFmtId="170" formatCode="General_)"/>
    <numFmt numFmtId="171" formatCode="&quot;$&quot;#,##0\ ;\(&quot;$&quot;#,##0\)"/>
    <numFmt numFmtId="172" formatCode="_-* #,##0\ &quot;F&quot;_-;\-* #,##0\ &quot;F&quot;_-;_-* &quot;-&quot;\ &quot;F&quot;_-;_-@_-"/>
    <numFmt numFmtId="173" formatCode="#,##0.000;[Red]\-#,##0.000"/>
    <numFmt numFmtId="174" formatCode="&quot;$&quot;###0;[Red]\(&quot;$&quot;###0\)"/>
  </numFmts>
  <fonts count="46">
    <font>
      <sz val="12"/>
      <name val="Times New Roman"/>
    </font>
    <font>
      <sz val="12"/>
      <name val="Times New Roman"/>
      <family val="1"/>
    </font>
    <font>
      <sz val="8"/>
      <name val="Times New Roman"/>
      <family val="1"/>
    </font>
    <font>
      <sz val="10"/>
      <name val="Arial"/>
      <family val="2"/>
    </font>
    <font>
      <sz val="8"/>
      <name val="Arial"/>
      <family val="2"/>
    </font>
    <font>
      <b/>
      <sz val="10"/>
      <name val="Arial"/>
      <family val="2"/>
    </font>
    <font>
      <sz val="10"/>
      <name val="Arial"/>
      <family val="2"/>
    </font>
    <font>
      <sz val="10"/>
      <name val="Times New Roman"/>
      <family val="1"/>
    </font>
    <font>
      <b/>
      <sz val="20"/>
      <name val="Times New Roman"/>
      <family val="1"/>
    </font>
    <font>
      <b/>
      <sz val="10"/>
      <name val="Times New Roman"/>
      <family val="1"/>
    </font>
    <font>
      <sz val="10"/>
      <name val="Times New Roman"/>
      <family val="1"/>
    </font>
    <font>
      <b/>
      <sz val="10"/>
      <name val="Times New Roman"/>
      <family val="1"/>
    </font>
    <font>
      <sz val="10"/>
      <color indexed="12"/>
      <name val="Times New Roman"/>
      <family val="1"/>
    </font>
    <font>
      <sz val="10"/>
      <color indexed="8"/>
      <name val="Times New Roman"/>
      <family val="1"/>
    </font>
    <font>
      <sz val="10"/>
      <color indexed="10"/>
      <name val="Times New Roman"/>
      <family val="1"/>
    </font>
    <font>
      <b/>
      <u/>
      <sz val="10"/>
      <name val="Arial"/>
      <family val="2"/>
    </font>
    <font>
      <u/>
      <sz val="10"/>
      <name val="Arial"/>
      <family val="2"/>
    </font>
    <font>
      <sz val="10"/>
      <color indexed="10"/>
      <name val="Times New Roman"/>
      <family val="1"/>
    </font>
    <font>
      <b/>
      <sz val="14"/>
      <name val="Arial"/>
      <family val="2"/>
    </font>
    <font>
      <b/>
      <sz val="12"/>
      <name val="Arial"/>
      <family val="2"/>
    </font>
    <font>
      <sz val="10"/>
      <color indexed="10"/>
      <name val="Arial"/>
      <family val="2"/>
    </font>
    <font>
      <b/>
      <sz val="10"/>
      <name val="Arial"/>
      <family val="2"/>
    </font>
    <font>
      <sz val="10"/>
      <color indexed="24"/>
      <name val="Courier New"/>
      <family val="3"/>
    </font>
    <font>
      <sz val="7"/>
      <name val="Arial"/>
      <family val="2"/>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name val="LinePrinter"/>
    </font>
    <font>
      <b/>
      <sz val="12"/>
      <name val="Times New Roman"/>
      <family val="1"/>
    </font>
    <font>
      <sz val="8"/>
      <name val="Helv"/>
    </font>
    <font>
      <b/>
      <sz val="8"/>
      <name val="Arial"/>
      <family val="2"/>
    </font>
    <font>
      <sz val="8"/>
      <color indexed="18"/>
      <name val="Arial"/>
      <family val="2"/>
    </font>
    <font>
      <sz val="8"/>
      <color indexed="12"/>
      <name val="Arial"/>
      <family val="2"/>
    </font>
    <font>
      <sz val="12"/>
      <name val="Times New Roman"/>
      <family val="1"/>
    </font>
    <font>
      <sz val="12"/>
      <color theme="4" tint="-0.249977111117893"/>
      <name val="Times New Roman"/>
      <family val="1"/>
    </font>
  </fonts>
  <fills count="30">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51"/>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0">
    <xf numFmtId="0" fontId="0" fillId="0" borderId="0"/>
    <xf numFmtId="43" fontId="1" fillId="0" borderId="0" applyFont="0" applyFill="0" applyBorder="0" applyAlignment="0" applyProtection="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3" fontId="22" fillId="0" borderId="0" applyFont="0" applyFill="0" applyBorder="0" applyAlignment="0" applyProtection="0"/>
    <xf numFmtId="44" fontId="1" fillId="0" borderId="0" applyFont="0" applyFill="0" applyBorder="0" applyAlignment="0" applyProtection="0"/>
    <xf numFmtId="174" fontId="40" fillId="0" borderId="0" applyFont="0" applyFill="0" applyBorder="0" applyProtection="0">
      <alignment horizontal="right"/>
    </xf>
    <xf numFmtId="171"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23" fillId="0" borderId="0" applyFont="0" applyFill="0" applyBorder="0" applyAlignment="0" applyProtection="0">
      <alignment horizontal="left"/>
    </xf>
    <xf numFmtId="38" fontId="24" fillId="10" borderId="0" applyNumberFormat="0" applyBorder="0" applyAlignment="0" applyProtection="0"/>
    <xf numFmtId="0" fontId="25" fillId="0" borderId="0"/>
    <xf numFmtId="0" fontId="19" fillId="0" borderId="1" applyNumberFormat="0" applyAlignment="0" applyProtection="0">
      <alignment horizontal="left" vertical="center"/>
    </xf>
    <xf numFmtId="0" fontId="19" fillId="0" borderId="2">
      <alignment horizontal="left" vertical="center"/>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protection locked="0"/>
    </xf>
    <xf numFmtId="10" fontId="24" fillId="11" borderId="3" applyNumberFormat="0" applyBorder="0" applyAlignment="0" applyProtection="0"/>
    <xf numFmtId="169" fontId="41" fillId="0" borderId="0" applyNumberFormat="0" applyFill="0" applyBorder="0" applyAlignment="0" applyProtection="0"/>
    <xf numFmtId="164" fontId="29" fillId="0" borderId="0" applyFont="0" applyAlignment="0" applyProtection="0"/>
    <xf numFmtId="0" fontId="24" fillId="0" borderId="4" applyNumberFormat="0" applyBorder="0" applyAlignment="0"/>
    <xf numFmtId="173" fontId="3" fillId="0" borderId="0"/>
    <xf numFmtId="0" fontId="7" fillId="0" borderId="0"/>
    <xf numFmtId="0" fontId="7" fillId="0" borderId="0"/>
    <xf numFmtId="0" fontId="3" fillId="0" borderId="0"/>
    <xf numFmtId="0" fontId="3" fillId="0" borderId="0"/>
    <xf numFmtId="12" fontId="19" fillId="13" borderId="5">
      <alignment horizontal="left"/>
    </xf>
    <xf numFmtId="9" fontId="1" fillId="0" borderId="0" applyFont="0" applyFill="0" applyBorder="0" applyAlignment="0" applyProtection="0"/>
    <xf numFmtId="10" fontId="3" fillId="0" borderId="0" applyFont="0" applyFill="0" applyBorder="0" applyAlignment="0" applyProtection="0"/>
    <xf numFmtId="4" fontId="30" fillId="12" borderId="6" applyNumberFormat="0" applyProtection="0">
      <alignment vertical="center"/>
    </xf>
    <xf numFmtId="4" fontId="31" fillId="14" borderId="6" applyNumberFormat="0" applyProtection="0">
      <alignment vertical="center"/>
    </xf>
    <xf numFmtId="4" fontId="30" fillId="14" borderId="6" applyNumberFormat="0" applyProtection="0">
      <alignment vertical="center"/>
    </xf>
    <xf numFmtId="0" fontId="30" fillId="14" borderId="6" applyNumberFormat="0" applyProtection="0">
      <alignment horizontal="left" vertical="top" indent="1"/>
    </xf>
    <xf numFmtId="4" fontId="30" fillId="15" borderId="7" applyNumberFormat="0" applyProtection="0">
      <alignment vertical="center"/>
    </xf>
    <xf numFmtId="4" fontId="32" fillId="2" borderId="6" applyNumberFormat="0" applyProtection="0">
      <alignment horizontal="right" vertical="center"/>
    </xf>
    <xf numFmtId="4" fontId="32" fillId="3" borderId="6" applyNumberFormat="0" applyProtection="0">
      <alignment horizontal="right" vertical="center"/>
    </xf>
    <xf numFmtId="4" fontId="32" fillId="7" borderId="6" applyNumberFormat="0" applyProtection="0">
      <alignment horizontal="right" vertical="center"/>
    </xf>
    <xf numFmtId="4" fontId="32" fillId="5" borderId="6" applyNumberFormat="0" applyProtection="0">
      <alignment horizontal="right" vertical="center"/>
    </xf>
    <xf numFmtId="4" fontId="32" fillId="6" borderId="6" applyNumberFormat="0" applyProtection="0">
      <alignment horizontal="right" vertical="center"/>
    </xf>
    <xf numFmtId="4" fontId="32" fillId="9" borderId="6" applyNumberFormat="0" applyProtection="0">
      <alignment horizontal="right" vertical="center"/>
    </xf>
    <xf numFmtId="4" fontId="32" fillId="8" borderId="6" applyNumberFormat="0" applyProtection="0">
      <alignment horizontal="right" vertical="center"/>
    </xf>
    <xf numFmtId="4" fontId="32" fillId="16" borderId="6" applyNumberFormat="0" applyProtection="0">
      <alignment horizontal="right" vertical="center"/>
    </xf>
    <xf numFmtId="4" fontId="32" fillId="4" borderId="6" applyNumberFormat="0" applyProtection="0">
      <alignment horizontal="right" vertical="center"/>
    </xf>
    <xf numFmtId="4" fontId="30" fillId="17" borderId="8" applyNumberFormat="0" applyProtection="0">
      <alignment horizontal="left" vertical="center" indent="1"/>
    </xf>
    <xf numFmtId="4" fontId="32" fillId="18" borderId="0" applyNumberFormat="0" applyProtection="0">
      <alignment horizontal="left" vertical="center" indent="1"/>
    </xf>
    <xf numFmtId="4" fontId="33" fillId="19" borderId="0" applyNumberFormat="0" applyProtection="0">
      <alignment horizontal="left" vertical="center" indent="1"/>
    </xf>
    <xf numFmtId="4" fontId="32" fillId="20" borderId="6" applyNumberFormat="0" applyProtection="0">
      <alignment horizontal="right" vertical="center"/>
    </xf>
    <xf numFmtId="4" fontId="34" fillId="0" borderId="0" applyNumberFormat="0" applyProtection="0">
      <alignment horizontal="left" vertical="center" indent="1"/>
    </xf>
    <xf numFmtId="4" fontId="35" fillId="0" borderId="0" applyNumberFormat="0" applyProtection="0">
      <alignment horizontal="left" vertical="center" indent="1"/>
    </xf>
    <xf numFmtId="0" fontId="3" fillId="19" borderId="6" applyNumberFormat="0" applyProtection="0">
      <alignment horizontal="left" vertical="center" indent="1"/>
    </xf>
    <xf numFmtId="0" fontId="3" fillId="19" borderId="6" applyNumberFormat="0" applyProtection="0">
      <alignment horizontal="left" vertical="top" indent="1"/>
    </xf>
    <xf numFmtId="0" fontId="3" fillId="15" borderId="6" applyNumberFormat="0" applyProtection="0">
      <alignment horizontal="left" vertical="center" indent="1"/>
    </xf>
    <xf numFmtId="0" fontId="3" fillId="15" borderId="6" applyNumberFormat="0" applyProtection="0">
      <alignment horizontal="left" vertical="top" indent="1"/>
    </xf>
    <xf numFmtId="0" fontId="3" fillId="21" borderId="6" applyNumberFormat="0" applyProtection="0">
      <alignment horizontal="left" vertical="center" indent="1"/>
    </xf>
    <xf numFmtId="0" fontId="3" fillId="21" borderId="6" applyNumberFormat="0" applyProtection="0">
      <alignment horizontal="left" vertical="top" indent="1"/>
    </xf>
    <xf numFmtId="0" fontId="3" fillId="22" borderId="6" applyNumberFormat="0" applyProtection="0">
      <alignment horizontal="left" vertical="center" indent="1"/>
    </xf>
    <xf numFmtId="0" fontId="3" fillId="22" borderId="6" applyNumberFormat="0" applyProtection="0">
      <alignment horizontal="left" vertical="top" indent="1"/>
    </xf>
    <xf numFmtId="4" fontId="32" fillId="11" borderId="6" applyNumberFormat="0" applyProtection="0">
      <alignment vertical="center"/>
    </xf>
    <xf numFmtId="4" fontId="36" fillId="11" borderId="6" applyNumberFormat="0" applyProtection="0">
      <alignment vertical="center"/>
    </xf>
    <xf numFmtId="4" fontId="32" fillId="11" borderId="6" applyNumberFormat="0" applyProtection="0">
      <alignment horizontal="left" vertical="center" indent="1"/>
    </xf>
    <xf numFmtId="0" fontId="32" fillId="11" borderId="6" applyNumberFormat="0" applyProtection="0">
      <alignment horizontal="left" vertical="top" indent="1"/>
    </xf>
    <xf numFmtId="4" fontId="32" fillId="23" borderId="9" applyNumberFormat="0" applyProtection="0">
      <alignment horizontal="right" vertical="center"/>
    </xf>
    <xf numFmtId="4" fontId="36" fillId="18" borderId="6" applyNumberFormat="0" applyProtection="0">
      <alignment horizontal="right" vertical="center"/>
    </xf>
    <xf numFmtId="4" fontId="32" fillId="23" borderId="6" applyNumberFormat="0" applyProtection="0">
      <alignment horizontal="left" vertical="center" indent="1"/>
    </xf>
    <xf numFmtId="0" fontId="32" fillId="15" borderId="6" applyNumberFormat="0" applyProtection="0">
      <alignment horizontal="center" vertical="top"/>
    </xf>
    <xf numFmtId="4" fontId="37" fillId="0" borderId="0" applyNumberFormat="0" applyProtection="0">
      <alignment horizontal="left" vertical="center"/>
    </xf>
    <xf numFmtId="4" fontId="20" fillId="18" borderId="6" applyNumberFormat="0" applyProtection="0">
      <alignment horizontal="right" vertical="center"/>
    </xf>
    <xf numFmtId="0" fontId="21" fillId="0" borderId="3">
      <alignment horizontal="center" vertical="center" wrapText="1"/>
    </xf>
    <xf numFmtId="0" fontId="22" fillId="0" borderId="10" applyNumberFormat="0" applyFont="0" applyFill="0" applyAlignment="0" applyProtection="0"/>
    <xf numFmtId="170" fontId="38" fillId="0" borderId="0">
      <alignment horizontal="left"/>
    </xf>
    <xf numFmtId="37" fontId="24" fillId="14" borderId="0" applyNumberFormat="0" applyBorder="0" applyAlignment="0" applyProtection="0"/>
    <xf numFmtId="37" fontId="4" fillId="0" borderId="0"/>
    <xf numFmtId="3" fontId="43" fillId="24" borderId="11" applyProtection="0"/>
    <xf numFmtId="0" fontId="3" fillId="0" borderId="0"/>
    <xf numFmtId="4" fontId="18" fillId="27" borderId="0" applyNumberFormat="0" applyProtection="0">
      <alignment horizontal="left"/>
    </xf>
    <xf numFmtId="4" fontId="42" fillId="28" borderId="0" applyNumberFormat="0" applyProtection="0">
      <alignment horizontal="left" indent="1"/>
    </xf>
    <xf numFmtId="4" fontId="35" fillId="29" borderId="0" applyNumberFormat="0" applyProtection="0"/>
    <xf numFmtId="4" fontId="32" fillId="18" borderId="0" applyNumberFormat="0" applyProtection="0">
      <alignment horizontal="left" indent="1"/>
    </xf>
    <xf numFmtId="4" fontId="30" fillId="15" borderId="6" applyNumberFormat="0" applyProtection="0"/>
    <xf numFmtId="0" fontId="32" fillId="15" borderId="6" applyNumberFormat="0" applyProtection="0">
      <alignment horizontal="left" vertical="top"/>
    </xf>
    <xf numFmtId="4" fontId="32" fillId="0" borderId="6" applyNumberFormat="0" applyProtection="0">
      <alignment horizontal="left" vertical="center" indent="1"/>
    </xf>
    <xf numFmtId="4" fontId="32" fillId="0" borderId="6" applyNumberFormat="0" applyProtection="0">
      <alignment horizontal="right" vertical="center"/>
    </xf>
    <xf numFmtId="4" fontId="30" fillId="14" borderId="6" applyNumberFormat="0" applyProtection="0">
      <alignment horizontal="left" vertical="center" indent="1"/>
    </xf>
  </cellStyleXfs>
  <cellXfs count="115">
    <xf numFmtId="0" fontId="0" fillId="0" borderId="0" xfId="0"/>
    <xf numFmtId="168" fontId="12" fillId="0" borderId="0" xfId="11" applyNumberFormat="1" applyFont="1" applyFill="1"/>
    <xf numFmtId="167" fontId="12" fillId="0" borderId="0" xfId="1" applyNumberFormat="1" applyFont="1" applyFill="1"/>
    <xf numFmtId="10" fontId="9" fillId="0" borderId="0" xfId="34" applyNumberFormat="1" applyFont="1"/>
    <xf numFmtId="168" fontId="12" fillId="0" borderId="0" xfId="1" applyNumberFormat="1" applyFont="1"/>
    <xf numFmtId="168" fontId="12" fillId="0" borderId="0" xfId="1" applyNumberFormat="1" applyFont="1" applyFill="1"/>
    <xf numFmtId="168" fontId="12" fillId="0" borderId="0" xfId="11" applyNumberFormat="1" applyFont="1" applyFill="1" applyAlignment="1">
      <alignment horizontal="right"/>
    </xf>
    <xf numFmtId="10" fontId="7" fillId="0" borderId="0" xfId="34" applyNumberFormat="1" applyFont="1"/>
    <xf numFmtId="167" fontId="12" fillId="0" borderId="0" xfId="1" quotePrefix="1" applyNumberFormat="1" applyFont="1" applyFill="1" applyAlignment="1">
      <alignment horizontal="left"/>
    </xf>
    <xf numFmtId="168" fontId="12" fillId="0" borderId="0" xfId="1" applyNumberFormat="1" applyFont="1" applyFill="1" applyAlignment="1">
      <alignment horizontal="right"/>
    </xf>
    <xf numFmtId="167" fontId="7" fillId="0" borderId="12" xfId="1" applyNumberFormat="1" applyFont="1" applyFill="1" applyBorder="1"/>
    <xf numFmtId="0" fontId="7" fillId="0" borderId="0" xfId="29"/>
    <xf numFmtId="0" fontId="6" fillId="0" borderId="0" xfId="31" applyFont="1"/>
    <xf numFmtId="0" fontId="5" fillId="0" borderId="0" xfId="0" applyFont="1"/>
    <xf numFmtId="0" fontId="16" fillId="0" borderId="0" xfId="0" applyFont="1" applyAlignment="1">
      <alignment horizontal="center"/>
    </xf>
    <xf numFmtId="0" fontId="16" fillId="0" borderId="0" xfId="0" applyNumberFormat="1" applyFont="1" applyAlignment="1">
      <alignment horizontal="center"/>
    </xf>
    <xf numFmtId="0" fontId="5" fillId="0" borderId="0" xfId="0" applyFont="1" applyBorder="1" applyAlignment="1">
      <alignment horizontal="left"/>
    </xf>
    <xf numFmtId="0" fontId="8" fillId="10" borderId="7" xfId="30" applyFont="1" applyFill="1" applyBorder="1" applyAlignment="1">
      <alignment horizontal="centerContinuous"/>
    </xf>
    <xf numFmtId="0" fontId="8" fillId="10" borderId="13" xfId="30" applyFont="1" applyFill="1" applyBorder="1" applyAlignment="1">
      <alignment horizontal="centerContinuous"/>
    </xf>
    <xf numFmtId="0" fontId="8" fillId="10" borderId="14" xfId="30" applyFont="1" applyFill="1" applyBorder="1" applyAlignment="1">
      <alignment horizontal="centerContinuous"/>
    </xf>
    <xf numFmtId="0" fontId="9" fillId="10" borderId="15" xfId="30" applyFont="1" applyFill="1" applyBorder="1" applyAlignment="1">
      <alignment horizontal="centerContinuous"/>
    </xf>
    <xf numFmtId="0" fontId="9" fillId="10" borderId="0" xfId="30" applyFont="1" applyFill="1" applyBorder="1" applyAlignment="1">
      <alignment horizontal="centerContinuous"/>
    </xf>
    <xf numFmtId="0" fontId="9" fillId="10" borderId="16" xfId="30" applyFont="1" applyFill="1" applyBorder="1" applyAlignment="1">
      <alignment horizontal="centerContinuous"/>
    </xf>
    <xf numFmtId="0" fontId="9" fillId="10" borderId="17" xfId="30" applyFont="1" applyFill="1" applyBorder="1" applyAlignment="1">
      <alignment horizontal="centerContinuous"/>
    </xf>
    <xf numFmtId="0" fontId="9" fillId="10" borderId="18" xfId="30" applyFont="1" applyFill="1" applyBorder="1" applyAlignment="1">
      <alignment horizontal="centerContinuous"/>
    </xf>
    <xf numFmtId="0" fontId="9" fillId="10" borderId="19" xfId="30" applyFont="1" applyFill="1" applyBorder="1" applyAlignment="1">
      <alignment horizontal="centerContinuous"/>
    </xf>
    <xf numFmtId="0" fontId="7" fillId="0" borderId="0" xfId="30"/>
    <xf numFmtId="0" fontId="11" fillId="0" borderId="0" xfId="30" applyFont="1" applyAlignment="1">
      <alignment horizontal="centerContinuous"/>
    </xf>
    <xf numFmtId="0" fontId="11" fillId="0" borderId="0" xfId="30" applyFont="1" applyAlignment="1">
      <alignment horizontal="center"/>
    </xf>
    <xf numFmtId="0" fontId="12" fillId="0" borderId="0" xfId="30" applyFont="1" applyAlignment="1">
      <alignment horizontal="center"/>
    </xf>
    <xf numFmtId="0" fontId="11" fillId="0" borderId="18" xfId="30" quotePrefix="1" applyFont="1" applyBorder="1" applyAlignment="1">
      <alignment horizontal="centerContinuous"/>
    </xf>
    <xf numFmtId="0" fontId="11" fillId="0" borderId="18" xfId="30" applyFont="1" applyBorder="1" applyAlignment="1">
      <alignment horizontal="centerContinuous"/>
    </xf>
    <xf numFmtId="0" fontId="7" fillId="0" borderId="18" xfId="30" applyBorder="1"/>
    <xf numFmtId="0" fontId="11" fillId="0" borderId="0" xfId="30" applyFont="1" applyBorder="1" applyAlignment="1">
      <alignment horizontal="centerContinuous"/>
    </xf>
    <xf numFmtId="0" fontId="7" fillId="0" borderId="0" xfId="30" applyBorder="1"/>
    <xf numFmtId="0" fontId="14" fillId="0" borderId="0" xfId="30" applyFont="1" applyAlignment="1">
      <alignment horizontal="centerContinuous"/>
    </xf>
    <xf numFmtId="0" fontId="17" fillId="0" borderId="0" xfId="30" applyFont="1"/>
    <xf numFmtId="0" fontId="17" fillId="0" borderId="0" xfId="30" applyFont="1" applyFill="1"/>
    <xf numFmtId="0" fontId="7" fillId="0" borderId="0" xfId="30" applyFill="1"/>
    <xf numFmtId="0" fontId="11" fillId="0" borderId="18" xfId="30" applyFont="1" applyBorder="1" applyAlignment="1">
      <alignment horizontal="center"/>
    </xf>
    <xf numFmtId="166" fontId="7" fillId="0" borderId="0" xfId="30" applyNumberFormat="1"/>
    <xf numFmtId="0" fontId="9" fillId="0" borderId="0" xfId="30" applyFont="1"/>
    <xf numFmtId="10" fontId="7" fillId="0" borderId="0" xfId="30" applyNumberFormat="1"/>
    <xf numFmtId="6" fontId="7" fillId="0" borderId="0" xfId="30" applyNumberFormat="1" applyFill="1"/>
    <xf numFmtId="10" fontId="10" fillId="0" borderId="0" xfId="30" applyNumberFormat="1" applyFont="1"/>
    <xf numFmtId="167" fontId="12" fillId="0" borderId="0" xfId="30" applyNumberFormat="1" applyFont="1" applyFill="1"/>
    <xf numFmtId="168" fontId="12" fillId="0" borderId="0" xfId="30" applyNumberFormat="1" applyFont="1" applyFill="1" applyAlignment="1">
      <alignment horizontal="right"/>
    </xf>
    <xf numFmtId="0" fontId="9" fillId="0" borderId="0" xfId="30" applyFont="1" applyAlignment="1">
      <alignment horizontal="left"/>
    </xf>
    <xf numFmtId="0" fontId="9" fillId="0" borderId="0" xfId="30" quotePrefix="1" applyFont="1" applyAlignment="1">
      <alignment horizontal="left"/>
    </xf>
    <xf numFmtId="10" fontId="13" fillId="0" borderId="0" xfId="30" applyNumberFormat="1" applyFont="1"/>
    <xf numFmtId="167" fontId="7" fillId="0" borderId="0" xfId="30" applyNumberFormat="1" applyFill="1"/>
    <xf numFmtId="10" fontId="14" fillId="0" borderId="0" xfId="30" applyNumberFormat="1" applyFont="1"/>
    <xf numFmtId="168" fontId="7" fillId="0" borderId="0" xfId="30" applyNumberFormat="1" applyFill="1"/>
    <xf numFmtId="168" fontId="7" fillId="0" borderId="0" xfId="30" applyNumberFormat="1"/>
    <xf numFmtId="168" fontId="7" fillId="0" borderId="12" xfId="30" applyNumberFormat="1" applyBorder="1"/>
    <xf numFmtId="10" fontId="7" fillId="0" borderId="12" xfId="30" applyNumberFormat="1" applyBorder="1"/>
    <xf numFmtId="10" fontId="9" fillId="0" borderId="12" xfId="30" applyNumberFormat="1" applyFont="1" applyBorder="1"/>
    <xf numFmtId="0" fontId="7" fillId="0" borderId="0" xfId="30" quotePrefix="1" applyAlignment="1">
      <alignment horizontal="left"/>
    </xf>
    <xf numFmtId="0" fontId="10" fillId="0" borderId="0" xfId="30" quotePrefix="1" applyFont="1" applyAlignment="1">
      <alignment horizontal="left"/>
    </xf>
    <xf numFmtId="0" fontId="7" fillId="0" borderId="0" xfId="30" applyFill="1" applyAlignment="1">
      <alignment horizontal="left"/>
    </xf>
    <xf numFmtId="0" fontId="7" fillId="0" borderId="0" xfId="30" applyAlignment="1">
      <alignment horizontal="left"/>
    </xf>
    <xf numFmtId="0" fontId="5" fillId="0" borderId="0" xfId="32" applyFont="1" applyAlignment="1">
      <alignment horizontal="centerContinuous"/>
    </xf>
    <xf numFmtId="0" fontId="3" fillId="0" borderId="0" xfId="32"/>
    <xf numFmtId="0" fontId="5" fillId="0" borderId="0" xfId="32" applyFont="1"/>
    <xf numFmtId="0" fontId="6" fillId="0" borderId="0" xfId="32" applyFont="1"/>
    <xf numFmtId="0" fontId="3" fillId="0" borderId="0" xfId="32" applyFill="1" applyAlignment="1">
      <alignment horizontal="center"/>
    </xf>
    <xf numFmtId="0" fontId="3" fillId="0" borderId="0" xfId="32" applyFill="1" applyAlignment="1"/>
    <xf numFmtId="0" fontId="3" fillId="0" borderId="0" xfId="32" applyAlignment="1">
      <alignment horizontal="center"/>
    </xf>
    <xf numFmtId="0" fontId="3" fillId="0" borderId="0" xfId="32" applyAlignment="1"/>
    <xf numFmtId="0" fontId="3" fillId="0" borderId="0" xfId="32" applyFill="1"/>
    <xf numFmtId="0" fontId="3" fillId="25" borderId="0" xfId="32" applyFill="1"/>
    <xf numFmtId="0" fontId="3" fillId="25" borderId="0" xfId="32" applyFill="1" applyAlignment="1">
      <alignment horizontal="center"/>
    </xf>
    <xf numFmtId="0" fontId="3" fillId="25" borderId="0" xfId="32" applyFill="1" applyAlignment="1">
      <alignment horizontal="left"/>
    </xf>
    <xf numFmtId="0" fontId="15" fillId="0" borderId="0" xfId="32" applyFont="1" applyAlignment="1">
      <alignment horizontal="center"/>
    </xf>
    <xf numFmtId="0" fontId="3" fillId="25" borderId="0" xfId="32" applyFont="1" applyFill="1" applyAlignment="1">
      <alignment horizontal="center"/>
    </xf>
    <xf numFmtId="10" fontId="3" fillId="0" borderId="0" xfId="32" applyNumberFormat="1" applyAlignment="1">
      <alignment horizontal="center"/>
    </xf>
    <xf numFmtId="10" fontId="3" fillId="0" borderId="0" xfId="32" applyNumberFormat="1" applyAlignment="1">
      <alignment horizontal="right"/>
    </xf>
    <xf numFmtId="0" fontId="5" fillId="0" borderId="0" xfId="0" applyFont="1" applyAlignment="1">
      <alignment horizontal="left"/>
    </xf>
    <xf numFmtId="0" fontId="5" fillId="0" borderId="0" xfId="0" applyFont="1" applyBorder="1"/>
    <xf numFmtId="0" fontId="16" fillId="0" borderId="0" xfId="0" applyFont="1" applyBorder="1" applyAlignment="1">
      <alignment horizontal="center"/>
    </xf>
    <xf numFmtId="0" fontId="39" fillId="0" borderId="0" xfId="0" applyFont="1"/>
    <xf numFmtId="0" fontId="44" fillId="0" borderId="0" xfId="0" applyFont="1"/>
    <xf numFmtId="164" fontId="45" fillId="0" borderId="0" xfId="1" applyNumberFormat="1" applyFont="1"/>
    <xf numFmtId="164" fontId="45" fillId="0" borderId="18" xfId="1" applyNumberFormat="1" applyFont="1" applyBorder="1"/>
    <xf numFmtId="41" fontId="3" fillId="0" borderId="0" xfId="1" applyNumberFormat="1" applyFont="1" applyFill="1" applyBorder="1" applyAlignment="1">
      <alignment horizontal="center"/>
    </xf>
    <xf numFmtId="0" fontId="3" fillId="0" borderId="0" xfId="0" applyFont="1" applyAlignment="1">
      <alignment horizontal="center"/>
    </xf>
    <xf numFmtId="0" fontId="3" fillId="0" borderId="0" xfId="0" applyFont="1"/>
    <xf numFmtId="0" fontId="3" fillId="0" borderId="0" xfId="0" applyNumberFormat="1" applyFont="1" applyAlignment="1">
      <alignment horizontal="center"/>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Alignment="1">
      <alignment horizontal="center"/>
    </xf>
    <xf numFmtId="164" fontId="3" fillId="0" borderId="2" xfId="1" applyNumberFormat="1" applyFont="1" applyBorder="1"/>
    <xf numFmtId="164" fontId="3" fillId="0" borderId="0" xfId="1" applyNumberFormat="1" applyFont="1"/>
    <xf numFmtId="0" fontId="3" fillId="0" borderId="0" xfId="0" applyFont="1" applyAlignment="1">
      <alignment horizontal="left"/>
    </xf>
    <xf numFmtId="165" fontId="3" fillId="0" borderId="0" xfId="34" applyNumberFormat="1" applyFont="1" applyBorder="1" applyAlignment="1">
      <alignment horizontal="center"/>
    </xf>
    <xf numFmtId="165" fontId="3" fillId="0" borderId="0" xfId="34" applyNumberFormat="1" applyFont="1" applyAlignment="1">
      <alignment horizontal="center"/>
    </xf>
    <xf numFmtId="41" fontId="3" fillId="0" borderId="0" xfId="1" applyNumberFormat="1" applyFont="1" applyBorder="1" applyAlignment="1">
      <alignment horizontal="center"/>
    </xf>
    <xf numFmtId="41" fontId="3" fillId="0" borderId="0" xfId="0" applyNumberFormat="1" applyFont="1" applyBorder="1" applyAlignment="1">
      <alignment horizontal="center"/>
    </xf>
    <xf numFmtId="0" fontId="3" fillId="0" borderId="20" xfId="0" applyFont="1" applyBorder="1"/>
    <xf numFmtId="0" fontId="3" fillId="0" borderId="21" xfId="0" applyFont="1" applyBorder="1"/>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xf numFmtId="0" fontId="3" fillId="0" borderId="0" xfId="0" quotePrefix="1" applyFont="1" applyBorder="1" applyAlignment="1">
      <alignment horizontal="left"/>
    </xf>
    <xf numFmtId="0" fontId="3" fillId="0" borderId="24" xfId="0" applyNumberFormat="1" applyFont="1" applyBorder="1" applyAlignment="1">
      <alignment horizontal="center"/>
    </xf>
    <xf numFmtId="3" fontId="3" fillId="0" borderId="0" xfId="0" applyNumberFormat="1" applyFont="1" applyBorder="1" applyAlignment="1">
      <alignment horizontal="center"/>
    </xf>
    <xf numFmtId="0" fontId="3" fillId="0" borderId="25" xfId="0" applyFont="1" applyBorder="1"/>
    <xf numFmtId="0" fontId="3" fillId="0" borderId="5" xfId="0" applyFont="1" applyBorder="1"/>
    <xf numFmtId="0" fontId="3" fillId="0" borderId="5"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right"/>
    </xf>
    <xf numFmtId="0" fontId="39" fillId="0" borderId="0" xfId="0" applyFont="1" applyAlignment="1">
      <alignment horizontal="right"/>
    </xf>
    <xf numFmtId="164" fontId="39" fillId="0" borderId="0" xfId="1" applyNumberFormat="1" applyFont="1"/>
    <xf numFmtId="0" fontId="3" fillId="26" borderId="0" xfId="32" applyFill="1" applyAlignment="1">
      <alignment horizontal="center"/>
    </xf>
  </cellXfs>
  <cellStyles count="90">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0" xfId="10"/>
    <cellStyle name="Currency" xfId="11" builtinId="4"/>
    <cellStyle name="Currency No Comma" xfId="12"/>
    <cellStyle name="Currency0" xfId="13"/>
    <cellStyle name="Date" xfId="14"/>
    <cellStyle name="Fixed" xfId="15"/>
    <cellStyle name="General" xfId="16"/>
    <cellStyle name="Grey" xfId="17"/>
    <cellStyle name="header" xfId="18"/>
    <cellStyle name="Header1" xfId="19"/>
    <cellStyle name="Header2" xfId="20"/>
    <cellStyle name="Heading 1" xfId="21" builtinId="16" customBuiltin="1"/>
    <cellStyle name="Heading 2" xfId="22" builtinId="17" customBuiltin="1"/>
    <cellStyle name="Input" xfId="23" builtinId="20" customBuiltin="1"/>
    <cellStyle name="Input [yellow]" xfId="24"/>
    <cellStyle name="MCP" xfId="25"/>
    <cellStyle name="nONE" xfId="26"/>
    <cellStyle name="noninput" xfId="27"/>
    <cellStyle name="Normal" xfId="0" builtinId="0"/>
    <cellStyle name="Normal - Style1" xfId="28"/>
    <cellStyle name="Normal 2" xfId="80"/>
    <cellStyle name="Normal_3FF FY2005 DRAFT" xfId="29"/>
    <cellStyle name="Normal_3FF FY2006 FINAL V3" xfId="30"/>
    <cellStyle name="Normal_Backup update for 3FF  for Regulation's Semi Annual Report - March 05 (2)" xfId="31"/>
    <cellStyle name="Normal_MGMT FEE ACTUALS FY 2001 thru 2006" xfId="32"/>
    <cellStyle name="Password" xfId="33"/>
    <cellStyle name="Percent" xfId="34" builtinId="5"/>
    <cellStyle name="Percent [2]" xfId="35"/>
    <cellStyle name="SAPBEXaggData" xfId="36"/>
    <cellStyle name="SAPBEXaggDataEmph" xfId="37"/>
    <cellStyle name="SAPBEXaggItem" xfId="38"/>
    <cellStyle name="SAPBEXaggItem 2" xfId="89"/>
    <cellStyle name="SAPBEXaggItemX" xfId="39"/>
    <cellStyle name="SAPBEXchaText" xfId="40"/>
    <cellStyle name="SAPBEXchaText 2" xfId="85"/>
    <cellStyle name="SAPBEXexcBad7" xfId="41"/>
    <cellStyle name="SAPBEXexcBad8" xfId="42"/>
    <cellStyle name="SAPBEXexcBad9" xfId="43"/>
    <cellStyle name="SAPBEXexcCritical4" xfId="44"/>
    <cellStyle name="SAPBEXexcCritical5" xfId="45"/>
    <cellStyle name="SAPBEXexcCritical6" xfId="46"/>
    <cellStyle name="SAPBEXexcGood1" xfId="47"/>
    <cellStyle name="SAPBEXexcGood2" xfId="48"/>
    <cellStyle name="SAPBEXexcGood3" xfId="49"/>
    <cellStyle name="SAPBEXfilterDrill" xfId="50"/>
    <cellStyle name="SAPBEXfilterItem" xfId="51"/>
    <cellStyle name="SAPBEXfilterItem 2" xfId="84"/>
    <cellStyle name="SAPBEXfilterText" xfId="52"/>
    <cellStyle name="SAPBEXformats" xfId="53"/>
    <cellStyle name="SAPBEXheaderItem" xfId="54"/>
    <cellStyle name="SAPBEXheaderItem 2" xfId="82"/>
    <cellStyle name="SAPBEXheaderText" xfId="55"/>
    <cellStyle name="SAPBEXheaderText 2" xfId="83"/>
    <cellStyle name="SAPBEXHLevel0" xfId="56"/>
    <cellStyle name="SAPBEXHLevel0X" xfId="57"/>
    <cellStyle name="SAPBEXHLevel1" xfId="58"/>
    <cellStyle name="SAPBEXHLevel1X" xfId="59"/>
    <cellStyle name="SAPBEXHLevel2" xfId="60"/>
    <cellStyle name="SAPBEXHLevel2X" xfId="61"/>
    <cellStyle name="SAPBEXHLevel3" xfId="62"/>
    <cellStyle name="SAPBEXHLevel3X" xfId="63"/>
    <cellStyle name="SAPBEXresData" xfId="64"/>
    <cellStyle name="SAPBEXresDataEmph" xfId="65"/>
    <cellStyle name="SAPBEXresItem" xfId="66"/>
    <cellStyle name="SAPBEXresItemX" xfId="67"/>
    <cellStyle name="SAPBEXstdData" xfId="68"/>
    <cellStyle name="SAPBEXstdData 2" xfId="88"/>
    <cellStyle name="SAPBEXstdDataEmph" xfId="69"/>
    <cellStyle name="SAPBEXstdItem" xfId="70"/>
    <cellStyle name="SAPBEXstdItem 2" xfId="87"/>
    <cellStyle name="SAPBEXstdItemX" xfId="71"/>
    <cellStyle name="SAPBEXstdItemX 2" xfId="86"/>
    <cellStyle name="SAPBEXtitle" xfId="72"/>
    <cellStyle name="SAPBEXtitle 2" xfId="81"/>
    <cellStyle name="SAPBEXundefined" xfId="73"/>
    <cellStyle name="Titles" xfId="74"/>
    <cellStyle name="Total" xfId="75" builtinId="25" customBuiltin="1"/>
    <cellStyle name="TRANSMISSION RELIABILITY PORTION OF PROJECT" xfId="76"/>
    <cellStyle name="Unprot" xfId="77"/>
    <cellStyle name="Unprot$" xfId="78"/>
    <cellStyle name="Unprotect" xfId="7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42</xdr:row>
      <xdr:rowOff>95250</xdr:rowOff>
    </xdr:from>
    <xdr:to>
      <xdr:col>9</xdr:col>
      <xdr:colOff>171450</xdr:colOff>
      <xdr:row>50</xdr:row>
      <xdr:rowOff>85725</xdr:rowOff>
    </xdr:to>
    <xdr:sp macro="" textlink="">
      <xdr:nvSpPr>
        <xdr:cNvPr id="2049" name="Text 12"/>
        <xdr:cNvSpPr txBox="1">
          <a:spLocks noChangeArrowheads="1"/>
        </xdr:cNvSpPr>
      </xdr:nvSpPr>
      <xdr:spPr bwMode="auto">
        <a:xfrm>
          <a:off x="180975" y="64960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The Company receives a monthly purchase power credit from BPA.  This credit is treated as a 100 percent pass-through to eligible customers.  Both a revenue credit and a purchase power expense credit are posted to unadjusted results.  This restating adjustment reverses the BPA purchase power expense credit recorded in unadjusted results.  The revenue credit is removed from Test Period results in the Revenue Normalization adjustment, page 3.2.</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63500</xdr:rowOff>
    </xdr:from>
    <xdr:to>
      <xdr:col>11</xdr:col>
      <xdr:colOff>276225</xdr:colOff>
      <xdr:row>41</xdr:row>
      <xdr:rowOff>177800</xdr:rowOff>
    </xdr:to>
    <xdr:pic>
      <xdr:nvPicPr>
        <xdr:cNvPr id="25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095375"/>
          <a:ext cx="7785100" cy="75438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13</xdr:col>
      <xdr:colOff>114300</xdr:colOff>
      <xdr:row>37</xdr:row>
      <xdr:rowOff>76200</xdr:rowOff>
    </xdr:to>
    <xdr:pic>
      <xdr:nvPicPr>
        <xdr:cNvPr id="11271" name="Picture 1"/>
        <xdr:cNvPicPr>
          <a:picLocks noChangeAspect="1" noChangeArrowheads="1"/>
        </xdr:cNvPicPr>
      </xdr:nvPicPr>
      <xdr:blipFill>
        <a:blip xmlns:r="http://schemas.openxmlformats.org/officeDocument/2006/relationships" r:embed="rId1" cstate="print"/>
        <a:srcRect t="1172" r="25937" b="25391"/>
        <a:stretch>
          <a:fillRect/>
        </a:stretch>
      </xdr:blipFill>
      <xdr:spPr bwMode="auto">
        <a:xfrm>
          <a:off x="0" y="314325"/>
          <a:ext cx="9029700" cy="71628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shrn102\SHR02\REGULATN\ER\0305%20Semi\Account%20Audits\Account%20Audit%20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Shared\Trading\Structuring%20&amp;%20Pricing\Models\NatGasCurve\Gas%20Forward%20Price%20Curv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shrn102\SHR02\ARCHIVE\2006\SEMI%20Mar%202006\Tab%20%235%20-%20NPC\Normalized%20NPC\Semi-Annual%20(Apr2006-Mar2007)_2006Jun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p20832\Local%20Settings\Temporary%20Internet%20Files\OLK202\Account%20Audit%20909%20(Jan%20-%20June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lcshrn102\SHR02\ARCHIVE\2007\SEMI%20Jun%202007\5%20-%20Net%20Power%20Cost\5.1%20-%20NPC%20Adjustment\Actual%20NPC%20Revenu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REGULATN\ER\1206%20Semi\Tab%20%235%20NPC\NPC%20Adjustment\SA(WCA)_Allocation%20Table_2007Apr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shrn102\SHR02\Documents%20and%20Settings\p12508\Temporary%20Internet%20Files\OLK49\MGMT%20FEE%20ACTUALS%20CY2002%20%20FY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lcshrn102\SHR02\TEMP\RAM%20Mar%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SLREG1\USER\CraigS\Misc%20files\RAM%20tes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ARCHIVE\2007\SEMI%20Dec%202007\Models\Idaho\RAM%20Semi%20Dec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lcshrn102\SHR02\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RCHIVE\2008\Results%20December%202008\5%20-%20NPC\NPC_5.1\5.1%20NPC%20Adj_Uta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WINDOWS\TEMP\Attach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ad Sheet"/>
      <sheetName val="Prior Semi's"/>
      <sheetName val="GL Account Summary Comparison"/>
      <sheetName val="920 Exceptions"/>
      <sheetName val="Account 920 Periods 1 through 6"/>
      <sheetName val="Acct Audit 920 Period 7 to 12"/>
      <sheetName val="Back-up"/>
      <sheetName val="GL FERC 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sheetData sheetId="2">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3">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Non Blanks"/>
      <sheetName val="Blue Sky"/>
      <sheetName val="Donation"/>
      <sheetName val="Festival"/>
      <sheetName val="Holiday"/>
      <sheetName val="Misc."/>
      <sheetName val="TV-Radio"/>
      <sheetName val="Sign"/>
      <sheetName val="Sponsorship"/>
      <sheetName val="Blanks"/>
      <sheetName val="Jennifer's Comments 2007 Aud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sheetData sheetId="5" refreshError="1"/>
      <sheetData sheetId="6" refreshError="1">
        <row r="7">
          <cell r="R7">
            <v>37196</v>
          </cell>
          <cell r="S7">
            <v>0.44227329059218473</v>
          </cell>
          <cell r="T7">
            <v>0.61387460599846122</v>
          </cell>
          <cell r="U7">
            <v>677434.27076990856</v>
          </cell>
          <cell r="V7">
            <v>3442151.6549650999</v>
          </cell>
        </row>
        <row r="8">
          <cell r="R8">
            <v>37561</v>
          </cell>
          <cell r="S8">
            <v>0.46217558866883307</v>
          </cell>
          <cell r="T8">
            <v>0.6476377093283765</v>
          </cell>
          <cell r="U8">
            <v>677434.27076990856</v>
          </cell>
          <cell r="V8">
            <v>3463813.8025501338</v>
          </cell>
        </row>
        <row r="9">
          <cell r="R9">
            <v>37926</v>
          </cell>
          <cell r="S9">
            <v>0.48297349015893043</v>
          </cell>
          <cell r="T9">
            <v>0.68325778334143727</v>
          </cell>
          <cell r="U9">
            <v>677434.27076990856</v>
          </cell>
          <cell r="V9">
            <v>3486450.7467764937</v>
          </cell>
        </row>
        <row r="10">
          <cell r="R10">
            <v>38292</v>
          </cell>
          <cell r="S10">
            <v>0.50470729721608232</v>
          </cell>
          <cell r="T10">
            <v>0.72083696142521614</v>
          </cell>
          <cell r="U10">
            <v>677434.27076990856</v>
          </cell>
          <cell r="V10">
            <v>3510106.35349304</v>
          </cell>
        </row>
        <row r="11">
          <cell r="R11">
            <v>38657</v>
          </cell>
          <cell r="S11">
            <v>0.52741912559080595</v>
          </cell>
          <cell r="T11">
            <v>0.76048299430360311</v>
          </cell>
          <cell r="U11">
            <v>677434.27076990856</v>
          </cell>
          <cell r="V11">
            <v>3534826.4625118305</v>
          </cell>
        </row>
        <row r="12">
          <cell r="R12">
            <v>39022</v>
          </cell>
          <cell r="S12">
            <v>0.55115298624239217</v>
          </cell>
          <cell r="T12">
            <v>0.80230955899030121</v>
          </cell>
          <cell r="U12">
            <v>677434.27076990856</v>
          </cell>
          <cell r="V12">
            <v>3560658.9764364674</v>
          </cell>
        </row>
        <row r="13">
          <cell r="R13">
            <v>39387</v>
          </cell>
          <cell r="S13">
            <v>0.57595487062329975</v>
          </cell>
          <cell r="T13">
            <v>0.84643658473476779</v>
          </cell>
          <cell r="U13">
            <v>677434.27076990856</v>
          </cell>
          <cell r="V13">
            <v>3587653.9534877124</v>
          </cell>
        </row>
        <row r="14">
          <cell r="R14">
            <v>39753</v>
          </cell>
          <cell r="S14">
            <v>0.6018728398013482</v>
          </cell>
          <cell r="T14">
            <v>0.8929905968951799</v>
          </cell>
          <cell r="U14">
            <v>677434.27076990856</v>
          </cell>
          <cell r="V14">
            <v>3615863.7045062636</v>
          </cell>
        </row>
        <row r="15">
          <cell r="R15">
            <v>40118</v>
          </cell>
          <cell r="S15">
            <v>0.62895711759240869</v>
          </cell>
          <cell r="T15">
            <v>0.94210507972441482</v>
          </cell>
          <cell r="U15">
            <v>677434.27076990856</v>
          </cell>
          <cell r="V15">
            <v>3645342.8943206491</v>
          </cell>
        </row>
        <row r="16">
          <cell r="R16">
            <v>40483</v>
          </cell>
          <cell r="S16">
            <v>0.65726018788406704</v>
          </cell>
          <cell r="T16">
            <v>0.99392085910925754</v>
          </cell>
          <cell r="U16">
            <v>677434.27076990856</v>
          </cell>
          <cell r="V16">
            <v>3676148.6476766826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row r="6">
          <cell r="B6" t="str">
            <v>Results</v>
          </cell>
          <cell r="C6" t="str">
            <v>None</v>
          </cell>
          <cell r="D6">
            <v>0</v>
          </cell>
          <cell r="E6" t="str">
            <v>Results</v>
          </cell>
          <cell r="F6" t="b">
            <v>1</v>
          </cell>
        </row>
        <row r="7">
          <cell r="B7" t="str">
            <v>ImportData</v>
          </cell>
          <cell r="C7" t="str">
            <v>Goto_2</v>
          </cell>
          <cell r="D7">
            <v>1</v>
          </cell>
        </row>
        <row r="8">
          <cell r="B8" t="str">
            <v>NPC Studies</v>
          </cell>
          <cell r="C8" t="str">
            <v>Goto_3</v>
          </cell>
          <cell r="D8">
            <v>1</v>
          </cell>
          <cell r="F8" t="b">
            <v>1</v>
          </cell>
        </row>
        <row r="9">
          <cell r="B9" t="str">
            <v xml:space="preserve">   Difference</v>
          </cell>
          <cell r="C9" t="str">
            <v>Goto_4</v>
          </cell>
          <cell r="D9">
            <v>1</v>
          </cell>
        </row>
        <row r="10">
          <cell r="B10" t="str">
            <v xml:space="preserve">   NPC Study</v>
          </cell>
          <cell r="C10" t="str">
            <v>Goto_5</v>
          </cell>
          <cell r="D10">
            <v>1</v>
          </cell>
        </row>
        <row r="11">
          <cell r="B11" t="str">
            <v xml:space="preserve">   Base Case</v>
          </cell>
          <cell r="C11" t="str">
            <v>Goto_6</v>
          </cell>
          <cell r="D11">
            <v>1</v>
          </cell>
        </row>
        <row r="12">
          <cell r="B12" t="str">
            <v>Inputs &amp; Check Totals</v>
          </cell>
          <cell r="C12" t="str">
            <v>Goto_7</v>
          </cell>
          <cell r="D12">
            <v>1</v>
          </cell>
          <cell r="F12" t="b">
            <v>1</v>
          </cell>
        </row>
        <row r="13">
          <cell r="B13" t="str">
            <v xml:space="preserve">   Check Dollars</v>
          </cell>
          <cell r="C13" t="str">
            <v>Goto_8</v>
          </cell>
          <cell r="D13">
            <v>1</v>
          </cell>
        </row>
        <row r="14">
          <cell r="B14" t="str">
            <v xml:space="preserve">   Check MWH</v>
          </cell>
          <cell r="C14" t="str">
            <v>Goto_9</v>
          </cell>
          <cell r="D14">
            <v>1</v>
          </cell>
        </row>
        <row r="15">
          <cell r="B15" t="str">
            <v xml:space="preserve">   Other Costs</v>
          </cell>
          <cell r="C15" t="str">
            <v>Goto_10</v>
          </cell>
          <cell r="D15">
            <v>1</v>
          </cell>
        </row>
        <row r="16">
          <cell r="B16" t="str">
            <v xml:space="preserve">   Hermiston</v>
          </cell>
          <cell r="C16" t="str">
            <v>Goto_11</v>
          </cell>
          <cell r="D16">
            <v>1</v>
          </cell>
        </row>
        <row r="17">
          <cell r="B17" t="str">
            <v>GRID Tabs</v>
          </cell>
          <cell r="C17" t="str">
            <v>None</v>
          </cell>
          <cell r="D17">
            <v>0</v>
          </cell>
          <cell r="E17" t="str">
            <v>GRID Tabs</v>
          </cell>
        </row>
        <row r="18">
          <cell r="B18" t="str">
            <v>Dollars</v>
          </cell>
          <cell r="C18" t="str">
            <v>Goto_13</v>
          </cell>
          <cell r="D18">
            <v>12</v>
          </cell>
        </row>
        <row r="19">
          <cell r="B19" t="str">
            <v xml:space="preserve">   Emergency Purchase ($)</v>
          </cell>
          <cell r="C19" t="str">
            <v>Goto_14</v>
          </cell>
          <cell r="D19">
            <v>12</v>
          </cell>
        </row>
        <row r="20">
          <cell r="B20" t="str">
            <v xml:space="preserve">   LTC ($)</v>
          </cell>
          <cell r="C20" t="str">
            <v>Goto_15</v>
          </cell>
          <cell r="D20">
            <v>12</v>
          </cell>
        </row>
        <row r="21">
          <cell r="B21" t="str">
            <v xml:space="preserve">   Purchases ($)</v>
          </cell>
          <cell r="C21" t="str">
            <v>Goto_16</v>
          </cell>
          <cell r="D21">
            <v>12</v>
          </cell>
        </row>
        <row r="22">
          <cell r="B22" t="str">
            <v xml:space="preserve">   Sales ($)</v>
          </cell>
          <cell r="C22" t="str">
            <v>Goto_17</v>
          </cell>
          <cell r="D22">
            <v>12</v>
          </cell>
        </row>
        <row r="23">
          <cell r="B23" t="str">
            <v xml:space="preserve">   ST Firm Purchases ($)</v>
          </cell>
          <cell r="C23" t="str">
            <v>Goto_18</v>
          </cell>
          <cell r="D23">
            <v>12</v>
          </cell>
        </row>
        <row r="24">
          <cell r="B24" t="str">
            <v xml:space="preserve">   ST Firm Sales ($)</v>
          </cell>
          <cell r="C24" t="str">
            <v>Goto_19</v>
          </cell>
          <cell r="D24">
            <v>12</v>
          </cell>
        </row>
        <row r="25">
          <cell r="B25" t="str">
            <v xml:space="preserve">   Thermal Fuel Burn ($)</v>
          </cell>
          <cell r="C25" t="str">
            <v>Goto_20</v>
          </cell>
          <cell r="D25">
            <v>12</v>
          </cell>
        </row>
        <row r="26">
          <cell r="B26" t="str">
            <v xml:space="preserve">   Transmission Costs ($)</v>
          </cell>
          <cell r="C26" t="str">
            <v>Goto_21</v>
          </cell>
          <cell r="D26">
            <v>12</v>
          </cell>
        </row>
        <row r="27">
          <cell r="B27" t="str">
            <v>MWH</v>
          </cell>
          <cell r="C27" t="str">
            <v>Goto_22</v>
          </cell>
          <cell r="D27">
            <v>12</v>
          </cell>
          <cell r="F27" t="b">
            <v>1</v>
          </cell>
        </row>
        <row r="28">
          <cell r="B28" t="str">
            <v xml:space="preserve">   Emergency Purchase (MWH)</v>
          </cell>
          <cell r="C28" t="str">
            <v>Goto_23</v>
          </cell>
          <cell r="D28">
            <v>12</v>
          </cell>
        </row>
        <row r="29">
          <cell r="B29" t="str">
            <v xml:space="preserve">   Hydro Generation (MWH)</v>
          </cell>
          <cell r="C29" t="str">
            <v>Goto_24</v>
          </cell>
          <cell r="D29">
            <v>12</v>
          </cell>
        </row>
        <row r="30">
          <cell r="B30" t="str">
            <v xml:space="preserve">   Load (MWH)</v>
          </cell>
          <cell r="C30" t="str">
            <v>Goto_25</v>
          </cell>
          <cell r="D30">
            <v>12</v>
          </cell>
        </row>
        <row r="31">
          <cell r="B31" t="str">
            <v xml:space="preserve">   LTC (MWH)</v>
          </cell>
          <cell r="C31" t="str">
            <v>Goto_26</v>
          </cell>
          <cell r="D31">
            <v>12</v>
          </cell>
        </row>
        <row r="32">
          <cell r="B32" t="str">
            <v xml:space="preserve">   Purchases (MWH)</v>
          </cell>
          <cell r="C32" t="str">
            <v>Goto_27</v>
          </cell>
          <cell r="D32">
            <v>12</v>
          </cell>
        </row>
        <row r="33">
          <cell r="B33" t="str">
            <v xml:space="preserve">   Sales (MWH)</v>
          </cell>
          <cell r="C33" t="str">
            <v>Goto_28</v>
          </cell>
          <cell r="D33">
            <v>12</v>
          </cell>
        </row>
        <row r="34">
          <cell r="B34" t="str">
            <v xml:space="preserve">   ST Firm Purchases (MWH)</v>
          </cell>
          <cell r="C34" t="str">
            <v>Goto_29</v>
          </cell>
          <cell r="D34">
            <v>12</v>
          </cell>
        </row>
        <row r="35">
          <cell r="B35" t="str">
            <v xml:space="preserve">   ST Firm Sales (MWH)</v>
          </cell>
          <cell r="C35" t="str">
            <v>Goto_30</v>
          </cell>
          <cell r="D35">
            <v>12</v>
          </cell>
        </row>
        <row r="36">
          <cell r="B36" t="str">
            <v xml:space="preserve">   Thermal Generation (MWH)</v>
          </cell>
          <cell r="C36" t="str">
            <v>Goto_31</v>
          </cell>
          <cell r="D36">
            <v>12</v>
          </cell>
        </row>
        <row r="37">
          <cell r="B37" t="str">
            <v>Other</v>
          </cell>
          <cell r="C37" t="str">
            <v>Goto_32</v>
          </cell>
          <cell r="D37">
            <v>12</v>
          </cell>
          <cell r="F37" t="b">
            <v>1</v>
          </cell>
        </row>
        <row r="38">
          <cell r="B38" t="str">
            <v xml:space="preserve">   Fuel Price ($MMBTu)</v>
          </cell>
          <cell r="C38" t="str">
            <v>Goto_33</v>
          </cell>
          <cell r="D38">
            <v>12</v>
          </cell>
        </row>
        <row r="39">
          <cell r="B39" t="str">
            <v xml:space="preserve">   Nameplate (MW)</v>
          </cell>
          <cell r="C39" t="str">
            <v>Goto_34</v>
          </cell>
          <cell r="D39">
            <v>12</v>
          </cell>
        </row>
        <row r="40">
          <cell r="B40" t="str">
            <v xml:space="preserve">   MacroBuilder</v>
          </cell>
          <cell r="C40" t="str">
            <v>Goto_35</v>
          </cell>
          <cell r="D40">
            <v>12</v>
          </cell>
          <cell r="F40" t="b">
            <v>1</v>
          </cell>
        </row>
      </sheetData>
      <sheetData sheetId="28" refreshError="1"/>
      <sheetData sheetId="2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sheetData sheetId="1"/>
      <sheetData sheetId="2"/>
      <sheetData sheetId="3"/>
      <sheetData sheetId="4"/>
      <sheetData sheetId="5"/>
      <sheetData sheetId="6"/>
      <sheetData sheetId="7"/>
      <sheetData sheetId="8"/>
      <sheetData sheetId="9"/>
      <sheetData sheetId="10" refreshError="1">
        <row r="2">
          <cell r="AK2" t="str">
            <v>CALIFORNIA</v>
          </cell>
          <cell r="AL2">
            <v>2</v>
          </cell>
        </row>
        <row r="3">
          <cell r="AK3" t="str">
            <v>OREGON</v>
          </cell>
          <cell r="AL3">
            <v>2</v>
          </cell>
        </row>
        <row r="4">
          <cell r="AK4" t="str">
            <v>WASHINGTON</v>
          </cell>
          <cell r="AL4">
            <v>2</v>
          </cell>
        </row>
        <row r="5">
          <cell r="AK5" t="str">
            <v>WY-ALL</v>
          </cell>
          <cell r="AL5">
            <v>2</v>
          </cell>
        </row>
        <row r="6">
          <cell r="AK6" t="str">
            <v>WY-EAST</v>
          </cell>
          <cell r="AL6">
            <v>2</v>
          </cell>
        </row>
        <row r="7">
          <cell r="AK7" t="str">
            <v>UTAH</v>
          </cell>
          <cell r="AL7">
            <v>2</v>
          </cell>
        </row>
        <row r="8">
          <cell r="AK8" t="str">
            <v>IDAHO</v>
          </cell>
          <cell r="AL8">
            <v>2</v>
          </cell>
        </row>
        <row r="9">
          <cell r="AK9" t="str">
            <v>WY-WEST</v>
          </cell>
          <cell r="AL9">
            <v>2</v>
          </cell>
        </row>
        <row r="10">
          <cell r="AK10" t="str">
            <v>FERC</v>
          </cell>
          <cell r="AL10">
            <v>2</v>
          </cell>
        </row>
        <row r="11">
          <cell r="AK11" t="str">
            <v>INDEGO</v>
          </cell>
          <cell r="AL11">
            <v>2</v>
          </cell>
        </row>
        <row r="12">
          <cell r="AK12" t="str">
            <v>OTHER</v>
          </cell>
          <cell r="AL12">
            <v>2</v>
          </cell>
        </row>
        <row r="29">
          <cell r="AL29" t="str">
            <v>WY-ALL</v>
          </cell>
        </row>
      </sheetData>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sheetData sheetId="1"/>
      <sheetData sheetId="2"/>
      <sheetData sheetId="3"/>
      <sheetData sheetId="4"/>
      <sheetData sheetId="5"/>
      <sheetData sheetId="6"/>
      <sheetData sheetId="7"/>
      <sheetData sheetId="8"/>
      <sheetData sheetId="9"/>
      <sheetData sheetId="10">
        <row r="33">
          <cell r="AP33">
            <v>3</v>
          </cell>
        </row>
      </sheetData>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sheetData sheetId="35"/>
      <sheetData sheetId="36"/>
      <sheetData sheetId="37"/>
      <sheetData sheetId="38"/>
      <sheetData sheetId="3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Lead Sheet"/>
      <sheetName val="Adj details "/>
      <sheetName val="NPC"/>
      <sheetName val="PrePost"/>
      <sheetName val="Non-Grid Detail"/>
      <sheetName val="Int Backup"/>
      <sheetName val="Seasonal Contracts"/>
      <sheetName val="Actual Revenue"/>
      <sheetName val="Actual Expense"/>
      <sheetName val="WY PCAM CA ECAC Deferral"/>
      <sheetName val="Details"/>
      <sheetName val="Factor Check"/>
      <sheetName val="Type 1 Adj"/>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389"/>
  <sheetViews>
    <sheetView tabSelected="1" zoomScaleNormal="100" workbookViewId="0">
      <selection activeCell="F20" sqref="F20"/>
    </sheetView>
  </sheetViews>
  <sheetFormatPr defaultColWidth="8.75" defaultRowHeight="12.75"/>
  <cols>
    <col min="1" max="1" width="2.25" style="86" customWidth="1"/>
    <col min="2" max="2" width="6.25" style="86" customWidth="1"/>
    <col min="3" max="3" width="20.625" style="86" customWidth="1"/>
    <col min="4" max="4" width="8.5" style="86" customWidth="1"/>
    <col min="5" max="5" width="4.125" style="86" customWidth="1"/>
    <col min="6" max="6" width="12.625" style="86" customWidth="1"/>
    <col min="7" max="7" width="9.75" style="86" customWidth="1"/>
    <col min="8" max="8" width="9" style="86" customWidth="1"/>
    <col min="9" max="9" width="11.375" style="86" customWidth="1"/>
    <col min="10" max="10" width="7.25" style="86" customWidth="1"/>
    <col min="11" max="16384" width="8.75" style="86"/>
  </cols>
  <sheetData>
    <row r="1" spans="1:10" ht="12" customHeight="1">
      <c r="B1" s="13" t="s">
        <v>0</v>
      </c>
      <c r="D1" s="85"/>
      <c r="E1" s="85"/>
      <c r="F1" s="85"/>
      <c r="G1" s="85"/>
      <c r="H1" s="85"/>
      <c r="I1" s="85" t="s">
        <v>1</v>
      </c>
      <c r="J1" s="87">
        <v>5.4</v>
      </c>
    </row>
    <row r="2" spans="1:10" ht="12" customHeight="1">
      <c r="B2" s="13" t="s">
        <v>289</v>
      </c>
      <c r="D2" s="85"/>
      <c r="E2" s="85"/>
      <c r="F2" s="85"/>
      <c r="G2" s="85"/>
      <c r="H2" s="85"/>
      <c r="I2" s="85"/>
      <c r="J2" s="87"/>
    </row>
    <row r="3" spans="1:10" ht="12" customHeight="1">
      <c r="B3" s="13" t="s">
        <v>273</v>
      </c>
      <c r="D3" s="85"/>
      <c r="E3" s="85"/>
      <c r="F3" s="85"/>
      <c r="G3" s="85"/>
      <c r="H3" s="85"/>
      <c r="I3" s="85"/>
      <c r="J3" s="87"/>
    </row>
    <row r="4" spans="1:10" ht="12" customHeight="1">
      <c r="D4" s="85"/>
      <c r="E4" s="85"/>
      <c r="F4" s="85"/>
      <c r="G4" s="85"/>
      <c r="H4" s="85"/>
      <c r="I4" s="85"/>
      <c r="J4" s="87"/>
    </row>
    <row r="5" spans="1:10" ht="12" customHeight="1">
      <c r="D5" s="85"/>
      <c r="E5" s="85"/>
      <c r="F5" s="85"/>
      <c r="G5" s="85"/>
      <c r="H5" s="85"/>
      <c r="I5" s="85" t="s">
        <v>166</v>
      </c>
      <c r="J5" s="87"/>
    </row>
    <row r="6" spans="1:10" ht="12" customHeight="1">
      <c r="D6" s="85"/>
      <c r="E6" s="85"/>
      <c r="F6" s="85" t="s">
        <v>2</v>
      </c>
      <c r="G6" s="85"/>
      <c r="H6" s="85"/>
      <c r="I6" s="85" t="s">
        <v>288</v>
      </c>
      <c r="J6" s="87"/>
    </row>
    <row r="7" spans="1:10" ht="12" customHeight="1">
      <c r="B7" s="16"/>
      <c r="D7" s="14" t="s">
        <v>3</v>
      </c>
      <c r="E7" s="14" t="s">
        <v>4</v>
      </c>
      <c r="F7" s="14" t="s">
        <v>5</v>
      </c>
      <c r="G7" s="14" t="s">
        <v>6</v>
      </c>
      <c r="H7" s="14" t="s">
        <v>7</v>
      </c>
      <c r="I7" s="14" t="s">
        <v>8</v>
      </c>
      <c r="J7" s="15" t="s">
        <v>9</v>
      </c>
    </row>
    <row r="8" spans="1:10" ht="12" customHeight="1">
      <c r="A8" s="88"/>
      <c r="B8" s="13" t="s">
        <v>271</v>
      </c>
      <c r="C8" s="88"/>
      <c r="D8" s="89"/>
      <c r="E8" s="89"/>
      <c r="F8" s="90"/>
      <c r="G8" s="89"/>
      <c r="H8" s="89"/>
      <c r="I8" s="90"/>
      <c r="J8" s="87"/>
    </row>
    <row r="9" spans="1:10" ht="12" customHeight="1">
      <c r="A9" s="88"/>
      <c r="B9" s="86" t="s">
        <v>274</v>
      </c>
      <c r="D9" s="85">
        <v>555</v>
      </c>
      <c r="E9" s="85" t="s">
        <v>294</v>
      </c>
      <c r="F9" s="84">
        <v>25337357</v>
      </c>
      <c r="G9" s="85" t="s">
        <v>99</v>
      </c>
      <c r="H9" s="85" t="s">
        <v>272</v>
      </c>
      <c r="I9" s="91">
        <v>0</v>
      </c>
      <c r="J9" s="85"/>
    </row>
    <row r="10" spans="1:10" ht="12" customHeight="1">
      <c r="A10" s="88"/>
      <c r="B10" s="86" t="s">
        <v>274</v>
      </c>
      <c r="D10" s="85">
        <v>555</v>
      </c>
      <c r="E10" s="85" t="s">
        <v>294</v>
      </c>
      <c r="F10" s="84">
        <v>8025121</v>
      </c>
      <c r="G10" s="85" t="s">
        <v>100</v>
      </c>
      <c r="H10" s="85" t="s">
        <v>272</v>
      </c>
      <c r="I10" s="91">
        <f>+F10</f>
        <v>8025121</v>
      </c>
      <c r="J10" s="85" t="s">
        <v>290</v>
      </c>
    </row>
    <row r="11" spans="1:10" ht="12" customHeight="1">
      <c r="A11" s="88"/>
      <c r="B11" s="86" t="s">
        <v>274</v>
      </c>
      <c r="D11" s="85">
        <v>555</v>
      </c>
      <c r="E11" s="85" t="s">
        <v>294</v>
      </c>
      <c r="F11" s="84">
        <v>-154710</v>
      </c>
      <c r="G11" s="85" t="s">
        <v>104</v>
      </c>
      <c r="H11" s="85" t="s">
        <v>272</v>
      </c>
      <c r="I11" s="91">
        <v>0</v>
      </c>
      <c r="J11" s="85"/>
    </row>
    <row r="12" spans="1:10" ht="12" customHeight="1">
      <c r="A12" s="88"/>
      <c r="D12" s="85"/>
      <c r="E12" s="85"/>
      <c r="F12" s="92">
        <f>SUM(F9:F11)</f>
        <v>33207768</v>
      </c>
      <c r="G12" s="85"/>
      <c r="H12" s="85"/>
      <c r="I12" s="92">
        <f>SUM(I9:I11)</f>
        <v>8025121</v>
      </c>
      <c r="J12" s="85"/>
    </row>
    <row r="13" spans="1:10" ht="12" customHeight="1">
      <c r="A13" s="88"/>
      <c r="D13" s="85"/>
      <c r="E13" s="85"/>
      <c r="F13" s="93"/>
      <c r="G13" s="85"/>
      <c r="I13" s="91"/>
    </row>
    <row r="14" spans="1:10" ht="12" customHeight="1">
      <c r="A14" s="88"/>
      <c r="D14" s="85"/>
      <c r="E14" s="85"/>
      <c r="F14" s="93"/>
      <c r="G14" s="85"/>
      <c r="I14" s="91"/>
    </row>
    <row r="15" spans="1:10" ht="12" customHeight="1">
      <c r="A15" s="88"/>
      <c r="D15" s="85"/>
      <c r="E15" s="85"/>
      <c r="F15" s="93"/>
      <c r="G15" s="85"/>
      <c r="I15" s="91"/>
    </row>
    <row r="16" spans="1:10" ht="12" customHeight="1">
      <c r="A16" s="88"/>
      <c r="D16" s="85"/>
      <c r="E16" s="85"/>
      <c r="F16" s="84"/>
      <c r="G16" s="85"/>
      <c r="I16" s="91"/>
    </row>
    <row r="17" spans="1:10" ht="12" customHeight="1">
      <c r="A17" s="88"/>
      <c r="D17" s="85"/>
      <c r="E17" s="85"/>
      <c r="F17" s="84"/>
      <c r="G17" s="85"/>
      <c r="I17" s="91"/>
    </row>
    <row r="18" spans="1:10" ht="12" customHeight="1">
      <c r="A18" s="88"/>
      <c r="D18" s="85"/>
      <c r="E18" s="85"/>
      <c r="F18" s="84"/>
      <c r="G18" s="85"/>
      <c r="I18" s="91"/>
    </row>
    <row r="19" spans="1:10" ht="12" customHeight="1">
      <c r="A19" s="88"/>
      <c r="D19" s="85"/>
      <c r="E19" s="85"/>
      <c r="F19" s="84"/>
      <c r="G19" s="85"/>
      <c r="I19" s="91"/>
    </row>
    <row r="20" spans="1:10" ht="12" customHeight="1">
      <c r="A20" s="88"/>
      <c r="D20" s="85"/>
      <c r="E20" s="85"/>
      <c r="F20" s="85"/>
      <c r="G20" s="85"/>
      <c r="I20" s="91"/>
    </row>
    <row r="21" spans="1:10" ht="12" customHeight="1">
      <c r="A21" s="88"/>
      <c r="B21" s="94"/>
      <c r="C21" s="88"/>
      <c r="D21" s="89"/>
      <c r="E21" s="89"/>
      <c r="F21" s="84"/>
      <c r="G21" s="89"/>
      <c r="H21" s="95"/>
      <c r="I21" s="84"/>
      <c r="J21" s="87"/>
    </row>
    <row r="22" spans="1:10" ht="12" customHeight="1">
      <c r="A22" s="88"/>
      <c r="B22" s="94"/>
      <c r="C22" s="88"/>
      <c r="D22" s="89"/>
      <c r="E22" s="89"/>
      <c r="F22" s="84"/>
      <c r="G22" s="89"/>
      <c r="H22" s="96"/>
      <c r="I22" s="91"/>
      <c r="J22" s="87"/>
    </row>
    <row r="23" spans="1:10" ht="12" customHeight="1">
      <c r="A23" s="88"/>
      <c r="B23" s="77"/>
      <c r="C23" s="88"/>
      <c r="D23" s="89"/>
      <c r="E23" s="89"/>
      <c r="F23" s="84"/>
      <c r="G23" s="89"/>
      <c r="H23" s="96"/>
      <c r="I23" s="91"/>
      <c r="J23" s="87"/>
    </row>
    <row r="24" spans="1:10" ht="12" customHeight="1">
      <c r="A24" s="88"/>
      <c r="B24" s="94"/>
      <c r="C24" s="88"/>
      <c r="D24" s="89"/>
      <c r="E24" s="89"/>
      <c r="F24" s="84"/>
      <c r="G24" s="89"/>
      <c r="H24" s="96"/>
      <c r="I24" s="91"/>
      <c r="J24" s="87"/>
    </row>
    <row r="25" spans="1:10" ht="12" customHeight="1">
      <c r="A25" s="88"/>
      <c r="B25" s="94"/>
      <c r="C25" s="88"/>
      <c r="D25" s="89"/>
      <c r="E25" s="89"/>
      <c r="F25" s="84"/>
      <c r="G25" s="89"/>
      <c r="H25" s="96"/>
      <c r="I25" s="91"/>
      <c r="J25" s="87"/>
    </row>
    <row r="26" spans="1:10" ht="12" customHeight="1">
      <c r="A26" s="88"/>
      <c r="B26" s="94"/>
      <c r="C26" s="88"/>
      <c r="D26" s="89"/>
      <c r="E26" s="89"/>
      <c r="F26" s="84"/>
      <c r="G26" s="89"/>
      <c r="H26" s="96"/>
      <c r="I26" s="91"/>
      <c r="J26" s="87"/>
    </row>
    <row r="27" spans="1:10" ht="12" customHeight="1">
      <c r="A27" s="88"/>
      <c r="B27" s="94"/>
      <c r="C27" s="88"/>
      <c r="D27" s="89"/>
      <c r="E27" s="89"/>
      <c r="F27" s="97"/>
      <c r="G27" s="89"/>
      <c r="H27" s="96"/>
      <c r="I27" s="91"/>
      <c r="J27" s="87"/>
    </row>
    <row r="28" spans="1:10" ht="12" customHeight="1">
      <c r="B28" s="94"/>
      <c r="C28" s="88"/>
      <c r="D28" s="89"/>
      <c r="E28" s="89"/>
      <c r="F28" s="97"/>
      <c r="G28" s="89"/>
      <c r="H28" s="96"/>
      <c r="I28" s="91"/>
      <c r="J28" s="87"/>
    </row>
    <row r="29" spans="1:10" ht="12" customHeight="1">
      <c r="B29" s="94"/>
      <c r="C29" s="88"/>
      <c r="D29" s="89"/>
      <c r="E29" s="89"/>
      <c r="F29" s="97"/>
      <c r="G29" s="89"/>
      <c r="H29" s="96"/>
      <c r="I29" s="91"/>
      <c r="J29" s="87"/>
    </row>
    <row r="30" spans="1:10" ht="12" customHeight="1">
      <c r="B30" s="94"/>
      <c r="C30" s="88"/>
      <c r="D30" s="89"/>
      <c r="E30" s="89"/>
      <c r="F30" s="97"/>
      <c r="G30" s="89"/>
      <c r="H30" s="96"/>
      <c r="I30" s="91"/>
      <c r="J30" s="87"/>
    </row>
    <row r="31" spans="1:10" ht="12" customHeight="1">
      <c r="B31" s="94"/>
      <c r="C31" s="88"/>
      <c r="D31" s="89"/>
      <c r="E31" s="89"/>
      <c r="F31" s="97"/>
      <c r="G31" s="89"/>
      <c r="H31" s="96"/>
      <c r="I31" s="91"/>
      <c r="J31" s="87"/>
    </row>
    <row r="32" spans="1:10" ht="12" customHeight="1">
      <c r="B32" s="94"/>
      <c r="C32" s="88"/>
      <c r="D32" s="89"/>
      <c r="E32" s="89"/>
      <c r="F32" s="97"/>
      <c r="G32" s="89"/>
      <c r="H32" s="96"/>
      <c r="I32" s="91"/>
      <c r="J32" s="87"/>
    </row>
    <row r="33" spans="1:10" ht="12" customHeight="1">
      <c r="B33" s="94"/>
      <c r="C33" s="88"/>
      <c r="D33" s="89"/>
      <c r="E33" s="89"/>
      <c r="F33" s="97"/>
      <c r="G33" s="89"/>
      <c r="H33" s="96"/>
      <c r="I33" s="91"/>
      <c r="J33" s="87"/>
    </row>
    <row r="34" spans="1:10" ht="12" customHeight="1">
      <c r="B34" s="94"/>
      <c r="C34" s="88"/>
      <c r="D34" s="89"/>
      <c r="E34" s="89"/>
      <c r="F34" s="97"/>
      <c r="G34" s="89"/>
      <c r="H34" s="96"/>
      <c r="I34" s="91"/>
      <c r="J34" s="87"/>
    </row>
    <row r="35" spans="1:10" ht="12" customHeight="1">
      <c r="B35" s="94"/>
      <c r="C35" s="88"/>
      <c r="D35" s="89"/>
      <c r="E35" s="89"/>
      <c r="F35" s="97"/>
      <c r="G35" s="89"/>
      <c r="H35" s="96"/>
      <c r="I35" s="91"/>
      <c r="J35" s="87"/>
    </row>
    <row r="36" spans="1:10" ht="12" customHeight="1">
      <c r="B36" s="94"/>
      <c r="C36" s="88"/>
      <c r="D36" s="89"/>
      <c r="E36" s="89"/>
      <c r="F36" s="97"/>
      <c r="G36" s="89"/>
      <c r="H36" s="96"/>
      <c r="I36" s="91"/>
      <c r="J36" s="87"/>
    </row>
    <row r="37" spans="1:10" ht="12" customHeight="1">
      <c r="A37" s="88"/>
      <c r="B37" s="94"/>
      <c r="C37" s="88"/>
      <c r="D37" s="89"/>
      <c r="E37" s="89"/>
      <c r="F37" s="97"/>
      <c r="G37" s="89"/>
      <c r="H37" s="96"/>
      <c r="I37" s="91"/>
      <c r="J37" s="87"/>
    </row>
    <row r="38" spans="1:10" ht="12" customHeight="1">
      <c r="A38" s="88"/>
      <c r="B38" s="94"/>
      <c r="C38" s="88"/>
      <c r="D38" s="89"/>
      <c r="E38" s="89"/>
      <c r="F38" s="97"/>
      <c r="G38" s="89"/>
      <c r="H38" s="96"/>
      <c r="I38" s="91"/>
      <c r="J38" s="87"/>
    </row>
    <row r="39" spans="1:10" ht="12" customHeight="1">
      <c r="A39" s="88"/>
      <c r="B39" s="94"/>
      <c r="C39" s="88"/>
      <c r="D39" s="89"/>
      <c r="E39" s="89"/>
      <c r="F39" s="97"/>
      <c r="G39" s="89"/>
      <c r="H39" s="96"/>
      <c r="I39" s="91"/>
      <c r="J39" s="87"/>
    </row>
    <row r="40" spans="1:10" ht="12" customHeight="1">
      <c r="A40" s="88"/>
      <c r="B40" s="94"/>
      <c r="C40" s="88"/>
      <c r="D40" s="89"/>
      <c r="E40" s="89"/>
      <c r="F40" s="97"/>
      <c r="G40" s="89"/>
      <c r="H40" s="96"/>
      <c r="I40" s="91"/>
      <c r="J40" s="87"/>
    </row>
    <row r="41" spans="1:10" ht="12" customHeight="1">
      <c r="A41" s="88"/>
      <c r="B41" s="94"/>
      <c r="C41" s="88"/>
      <c r="D41" s="89"/>
      <c r="E41" s="89"/>
      <c r="F41" s="97"/>
      <c r="G41" s="89"/>
      <c r="H41" s="96"/>
      <c r="I41" s="91"/>
      <c r="J41" s="87"/>
    </row>
    <row r="42" spans="1:10" ht="12" customHeight="1" thickBot="1">
      <c r="A42" s="88"/>
      <c r="B42" s="78" t="s">
        <v>10</v>
      </c>
      <c r="C42" s="88"/>
      <c r="D42" s="89"/>
      <c r="E42" s="89"/>
      <c r="F42" s="98"/>
      <c r="G42" s="89"/>
      <c r="H42" s="89"/>
      <c r="I42" s="89"/>
      <c r="J42" s="87"/>
    </row>
    <row r="43" spans="1:10" ht="12" customHeight="1">
      <c r="A43" s="99"/>
      <c r="B43" s="100"/>
      <c r="C43" s="100"/>
      <c r="D43" s="101"/>
      <c r="E43" s="101"/>
      <c r="F43" s="101"/>
      <c r="G43" s="101"/>
      <c r="H43" s="101"/>
      <c r="I43" s="101"/>
      <c r="J43" s="102"/>
    </row>
    <row r="44" spans="1:10" ht="12" customHeight="1">
      <c r="A44" s="103"/>
      <c r="B44" s="104"/>
      <c r="C44" s="88"/>
      <c r="D44" s="89"/>
      <c r="E44" s="89"/>
      <c r="F44" s="89"/>
      <c r="G44" s="89"/>
      <c r="H44" s="89"/>
      <c r="I44" s="89"/>
      <c r="J44" s="105"/>
    </row>
    <row r="45" spans="1:10" ht="12" customHeight="1">
      <c r="A45" s="103"/>
      <c r="B45" s="104"/>
      <c r="C45" s="88"/>
      <c r="D45" s="89"/>
      <c r="E45" s="89"/>
      <c r="F45" s="89"/>
      <c r="G45" s="89"/>
      <c r="H45" s="89"/>
      <c r="I45" s="89"/>
      <c r="J45" s="105"/>
    </row>
    <row r="46" spans="1:10" ht="12" customHeight="1">
      <c r="A46" s="103"/>
      <c r="B46" s="104"/>
      <c r="C46" s="88"/>
      <c r="D46" s="89"/>
      <c r="E46" s="89"/>
      <c r="F46" s="89"/>
      <c r="G46" s="89"/>
      <c r="H46" s="89"/>
      <c r="I46" s="89"/>
      <c r="J46" s="105"/>
    </row>
    <row r="47" spans="1:10" ht="12" customHeight="1">
      <c r="A47" s="103"/>
      <c r="B47" s="104"/>
      <c r="C47" s="88"/>
      <c r="D47" s="89"/>
      <c r="E47" s="89"/>
      <c r="F47" s="89"/>
      <c r="G47" s="89"/>
      <c r="H47" s="89"/>
      <c r="I47" s="89"/>
      <c r="J47" s="105"/>
    </row>
    <row r="48" spans="1:10" ht="12" customHeight="1">
      <c r="A48" s="103"/>
      <c r="B48" s="104"/>
      <c r="C48" s="88"/>
      <c r="D48" s="89"/>
      <c r="E48" s="89"/>
      <c r="F48" s="106"/>
      <c r="G48" s="89"/>
      <c r="H48" s="89"/>
      <c r="I48" s="89"/>
      <c r="J48" s="105"/>
    </row>
    <row r="49" spans="1:10" ht="12" customHeight="1">
      <c r="A49" s="103"/>
      <c r="B49" s="104"/>
      <c r="C49" s="88"/>
      <c r="D49" s="89"/>
      <c r="E49" s="89"/>
      <c r="F49" s="89"/>
      <c r="G49" s="89"/>
      <c r="H49" s="89"/>
      <c r="I49" s="89"/>
      <c r="J49" s="105"/>
    </row>
    <row r="50" spans="1:10" ht="12" customHeight="1">
      <c r="A50" s="103"/>
      <c r="B50" s="104"/>
      <c r="C50" s="88"/>
      <c r="D50" s="89"/>
      <c r="E50" s="89"/>
      <c r="F50" s="89"/>
      <c r="G50" s="89"/>
      <c r="H50" s="89"/>
      <c r="I50" s="89"/>
      <c r="J50" s="105"/>
    </row>
    <row r="51" spans="1:10" ht="12" customHeight="1" thickBot="1">
      <c r="A51" s="107"/>
      <c r="B51" s="108"/>
      <c r="C51" s="108"/>
      <c r="D51" s="109"/>
      <c r="E51" s="109"/>
      <c r="F51" s="109"/>
      <c r="G51" s="109"/>
      <c r="H51" s="109"/>
      <c r="I51" s="109"/>
      <c r="J51" s="110"/>
    </row>
    <row r="52" spans="1:10" ht="12" customHeight="1"/>
    <row r="54" spans="1:10">
      <c r="D54" s="14" t="s">
        <v>11</v>
      </c>
      <c r="G54" s="79" t="s">
        <v>12</v>
      </c>
      <c r="I54" s="79" t="s">
        <v>167</v>
      </c>
    </row>
    <row r="55" spans="1:10">
      <c r="D55" s="111">
        <v>103</v>
      </c>
      <c r="G55" s="86" t="s">
        <v>13</v>
      </c>
      <c r="I55" s="86" t="s">
        <v>168</v>
      </c>
    </row>
    <row r="56" spans="1:10">
      <c r="D56" s="111">
        <v>105</v>
      </c>
      <c r="G56" s="86" t="s">
        <v>14</v>
      </c>
      <c r="I56" s="86" t="s">
        <v>169</v>
      </c>
    </row>
    <row r="57" spans="1:10">
      <c r="D57" s="111">
        <v>114</v>
      </c>
      <c r="G57" s="86" t="s">
        <v>15</v>
      </c>
      <c r="I57" s="86" t="s">
        <v>170</v>
      </c>
    </row>
    <row r="58" spans="1:10">
      <c r="D58" s="111">
        <v>120</v>
      </c>
      <c r="G58" s="86" t="s">
        <v>16</v>
      </c>
      <c r="I58" s="86" t="s">
        <v>171</v>
      </c>
    </row>
    <row r="59" spans="1:10">
      <c r="D59" s="111">
        <v>124</v>
      </c>
      <c r="G59" s="86" t="s">
        <v>17</v>
      </c>
      <c r="I59" s="86" t="s">
        <v>172</v>
      </c>
    </row>
    <row r="60" spans="1:10">
      <c r="D60" s="111">
        <v>141</v>
      </c>
      <c r="G60" s="86" t="s">
        <v>18</v>
      </c>
      <c r="I60" s="86" t="s">
        <v>173</v>
      </c>
    </row>
    <row r="61" spans="1:10">
      <c r="D61" s="111">
        <v>151</v>
      </c>
      <c r="G61" s="86" t="s">
        <v>19</v>
      </c>
      <c r="I61" s="86" t="s">
        <v>174</v>
      </c>
    </row>
    <row r="62" spans="1:10">
      <c r="D62" s="111">
        <v>152</v>
      </c>
      <c r="G62" s="86" t="s">
        <v>20</v>
      </c>
      <c r="I62" s="86" t="s">
        <v>175</v>
      </c>
    </row>
    <row r="63" spans="1:10">
      <c r="D63" s="111">
        <v>154</v>
      </c>
      <c r="G63" s="86" t="s">
        <v>21</v>
      </c>
    </row>
    <row r="64" spans="1:10">
      <c r="D64" s="111">
        <v>163</v>
      </c>
      <c r="G64" s="86" t="s">
        <v>22</v>
      </c>
    </row>
    <row r="65" spans="4:7">
      <c r="D65" s="111">
        <v>165</v>
      </c>
      <c r="G65" s="86" t="s">
        <v>23</v>
      </c>
    </row>
    <row r="66" spans="4:7">
      <c r="D66" s="111">
        <v>190</v>
      </c>
      <c r="G66" s="86" t="s">
        <v>24</v>
      </c>
    </row>
    <row r="67" spans="4:7">
      <c r="D67" s="111">
        <v>228</v>
      </c>
      <c r="G67" s="86" t="s">
        <v>25</v>
      </c>
    </row>
    <row r="68" spans="4:7">
      <c r="D68" s="111">
        <v>235</v>
      </c>
      <c r="G68" s="86" t="s">
        <v>26</v>
      </c>
    </row>
    <row r="69" spans="4:7">
      <c r="D69" s="111">
        <v>252</v>
      </c>
      <c r="G69" s="86" t="s">
        <v>27</v>
      </c>
    </row>
    <row r="70" spans="4:7">
      <c r="D70" s="111">
        <v>255</v>
      </c>
      <c r="G70" s="86" t="s">
        <v>28</v>
      </c>
    </row>
    <row r="71" spans="4:7">
      <c r="D71" s="111">
        <v>281</v>
      </c>
      <c r="G71" s="86" t="s">
        <v>29</v>
      </c>
    </row>
    <row r="72" spans="4:7">
      <c r="D72" s="111">
        <v>282</v>
      </c>
      <c r="G72" s="86" t="s">
        <v>30</v>
      </c>
    </row>
    <row r="73" spans="4:7">
      <c r="D73" s="111">
        <v>283</v>
      </c>
      <c r="G73" s="86" t="s">
        <v>31</v>
      </c>
    </row>
    <row r="74" spans="4:7">
      <c r="D74" s="111">
        <v>301</v>
      </c>
      <c r="G74" s="86" t="s">
        <v>32</v>
      </c>
    </row>
    <row r="75" spans="4:7">
      <c r="D75" s="111">
        <v>302</v>
      </c>
      <c r="G75" s="86" t="s">
        <v>33</v>
      </c>
    </row>
    <row r="76" spans="4:7">
      <c r="D76" s="111">
        <v>303</v>
      </c>
      <c r="G76" s="86" t="s">
        <v>34</v>
      </c>
    </row>
    <row r="77" spans="4:7">
      <c r="D77" s="111">
        <v>303</v>
      </c>
      <c r="G77" s="86" t="s">
        <v>35</v>
      </c>
    </row>
    <row r="78" spans="4:7">
      <c r="D78" s="111">
        <v>310</v>
      </c>
      <c r="G78" s="86" t="s">
        <v>36</v>
      </c>
    </row>
    <row r="79" spans="4:7">
      <c r="D79" s="111">
        <v>311</v>
      </c>
      <c r="G79" s="86" t="s">
        <v>37</v>
      </c>
    </row>
    <row r="80" spans="4:7">
      <c r="D80" s="111">
        <v>312</v>
      </c>
      <c r="G80" s="86" t="s">
        <v>38</v>
      </c>
    </row>
    <row r="81" spans="4:7">
      <c r="D81" s="111">
        <v>314</v>
      </c>
      <c r="G81" s="86" t="s">
        <v>39</v>
      </c>
    </row>
    <row r="82" spans="4:7">
      <c r="D82" s="111">
        <v>315</v>
      </c>
      <c r="G82" s="86" t="s">
        <v>40</v>
      </c>
    </row>
    <row r="83" spans="4:7">
      <c r="D83" s="111">
        <v>316</v>
      </c>
      <c r="G83" s="86" t="s">
        <v>41</v>
      </c>
    </row>
    <row r="84" spans="4:7">
      <c r="D84" s="111">
        <v>320</v>
      </c>
      <c r="G84" s="86" t="s">
        <v>42</v>
      </c>
    </row>
    <row r="85" spans="4:7">
      <c r="D85" s="111">
        <v>321</v>
      </c>
      <c r="G85" s="86" t="s">
        <v>43</v>
      </c>
    </row>
    <row r="86" spans="4:7">
      <c r="D86" s="111">
        <v>322</v>
      </c>
      <c r="G86" s="86" t="s">
        <v>44</v>
      </c>
    </row>
    <row r="87" spans="4:7">
      <c r="D87" s="111">
        <v>323</v>
      </c>
      <c r="G87" s="86" t="s">
        <v>45</v>
      </c>
    </row>
    <row r="88" spans="4:7">
      <c r="D88" s="111">
        <v>324</v>
      </c>
      <c r="G88" s="86" t="s">
        <v>46</v>
      </c>
    </row>
    <row r="89" spans="4:7">
      <c r="D89" s="111">
        <v>325</v>
      </c>
      <c r="G89" s="86" t="s">
        <v>47</v>
      </c>
    </row>
    <row r="90" spans="4:7">
      <c r="D90" s="111">
        <v>330</v>
      </c>
      <c r="G90" s="86" t="s">
        <v>48</v>
      </c>
    </row>
    <row r="91" spans="4:7">
      <c r="D91" s="111">
        <v>331</v>
      </c>
      <c r="G91" s="86" t="s">
        <v>49</v>
      </c>
    </row>
    <row r="92" spans="4:7">
      <c r="D92" s="111">
        <v>332</v>
      </c>
      <c r="G92" s="86" t="s">
        <v>50</v>
      </c>
    </row>
    <row r="93" spans="4:7">
      <c r="D93" s="111">
        <v>333</v>
      </c>
      <c r="G93" s="86" t="s">
        <v>51</v>
      </c>
    </row>
    <row r="94" spans="4:7">
      <c r="D94" s="111">
        <v>334</v>
      </c>
      <c r="G94" s="86" t="s">
        <v>52</v>
      </c>
    </row>
    <row r="95" spans="4:7">
      <c r="D95" s="111">
        <v>335</v>
      </c>
      <c r="G95" s="86" t="s">
        <v>53</v>
      </c>
    </row>
    <row r="96" spans="4:7">
      <c r="D96" s="111">
        <v>336</v>
      </c>
      <c r="G96" s="86" t="s">
        <v>54</v>
      </c>
    </row>
    <row r="97" spans="4:7">
      <c r="D97" s="111">
        <v>340</v>
      </c>
      <c r="G97" s="86" t="s">
        <v>55</v>
      </c>
    </row>
    <row r="98" spans="4:7">
      <c r="D98" s="111">
        <v>341</v>
      </c>
      <c r="G98" s="86" t="s">
        <v>56</v>
      </c>
    </row>
    <row r="99" spans="4:7">
      <c r="D99" s="111">
        <v>342</v>
      </c>
      <c r="G99" s="86" t="s">
        <v>57</v>
      </c>
    </row>
    <row r="100" spans="4:7">
      <c r="D100" s="111">
        <v>343</v>
      </c>
      <c r="G100" s="86" t="s">
        <v>58</v>
      </c>
    </row>
    <row r="101" spans="4:7">
      <c r="D101" s="111">
        <v>344</v>
      </c>
      <c r="G101" s="86" t="s">
        <v>59</v>
      </c>
    </row>
    <row r="102" spans="4:7">
      <c r="D102" s="111">
        <v>345</v>
      </c>
      <c r="G102" s="86" t="s">
        <v>60</v>
      </c>
    </row>
    <row r="103" spans="4:7">
      <c r="D103" s="111">
        <v>346</v>
      </c>
      <c r="G103" s="86" t="s">
        <v>61</v>
      </c>
    </row>
    <row r="104" spans="4:7">
      <c r="D104" s="111">
        <v>350</v>
      </c>
      <c r="G104" s="86" t="s">
        <v>62</v>
      </c>
    </row>
    <row r="105" spans="4:7">
      <c r="D105" s="111">
        <v>352</v>
      </c>
      <c r="G105" s="86" t="s">
        <v>63</v>
      </c>
    </row>
    <row r="106" spans="4:7">
      <c r="D106" s="111">
        <v>353</v>
      </c>
      <c r="G106" s="86" t="s">
        <v>64</v>
      </c>
    </row>
    <row r="107" spans="4:7">
      <c r="D107" s="111">
        <v>354</v>
      </c>
      <c r="G107" s="86" t="s">
        <v>65</v>
      </c>
    </row>
    <row r="108" spans="4:7">
      <c r="D108" s="111">
        <v>355</v>
      </c>
      <c r="G108" s="86" t="s">
        <v>66</v>
      </c>
    </row>
    <row r="109" spans="4:7">
      <c r="D109" s="111">
        <v>356</v>
      </c>
      <c r="G109" s="86" t="s">
        <v>67</v>
      </c>
    </row>
    <row r="110" spans="4:7">
      <c r="D110" s="111">
        <v>357</v>
      </c>
      <c r="G110" s="86" t="s">
        <v>68</v>
      </c>
    </row>
    <row r="111" spans="4:7">
      <c r="D111" s="111">
        <v>358</v>
      </c>
      <c r="G111" s="86" t="s">
        <v>69</v>
      </c>
    </row>
    <row r="112" spans="4:7">
      <c r="D112" s="111">
        <v>359</v>
      </c>
      <c r="G112" s="86" t="s">
        <v>70</v>
      </c>
    </row>
    <row r="113" spans="4:7">
      <c r="D113" s="111">
        <v>360</v>
      </c>
      <c r="G113" s="86" t="s">
        <v>71</v>
      </c>
    </row>
    <row r="114" spans="4:7">
      <c r="D114" s="111">
        <v>361</v>
      </c>
      <c r="G114" s="86" t="s">
        <v>72</v>
      </c>
    </row>
    <row r="115" spans="4:7">
      <c r="D115" s="111">
        <v>362</v>
      </c>
      <c r="G115" s="86" t="s">
        <v>73</v>
      </c>
    </row>
    <row r="116" spans="4:7">
      <c r="D116" s="111">
        <v>364</v>
      </c>
      <c r="G116" s="86" t="s">
        <v>74</v>
      </c>
    </row>
    <row r="117" spans="4:7">
      <c r="D117" s="111">
        <v>365</v>
      </c>
      <c r="G117" s="86" t="s">
        <v>75</v>
      </c>
    </row>
    <row r="118" spans="4:7">
      <c r="D118" s="111">
        <v>366</v>
      </c>
      <c r="G118" s="86" t="s">
        <v>76</v>
      </c>
    </row>
    <row r="119" spans="4:7">
      <c r="D119" s="111">
        <v>367</v>
      </c>
      <c r="G119" s="86" t="s">
        <v>77</v>
      </c>
    </row>
    <row r="120" spans="4:7">
      <c r="D120" s="111">
        <v>368</v>
      </c>
      <c r="G120" s="86" t="s">
        <v>78</v>
      </c>
    </row>
    <row r="121" spans="4:7">
      <c r="D121" s="111">
        <v>369</v>
      </c>
      <c r="G121" s="86" t="s">
        <v>79</v>
      </c>
    </row>
    <row r="122" spans="4:7">
      <c r="D122" s="111">
        <v>370</v>
      </c>
      <c r="G122" s="86" t="s">
        <v>80</v>
      </c>
    </row>
    <row r="123" spans="4:7">
      <c r="D123" s="111">
        <v>371</v>
      </c>
      <c r="G123" s="86" t="s">
        <v>81</v>
      </c>
    </row>
    <row r="124" spans="4:7">
      <c r="D124" s="111">
        <v>372</v>
      </c>
      <c r="G124" s="86" t="s">
        <v>82</v>
      </c>
    </row>
    <row r="125" spans="4:7">
      <c r="D125" s="111">
        <v>373</v>
      </c>
      <c r="G125" s="86" t="s">
        <v>83</v>
      </c>
    </row>
    <row r="126" spans="4:7">
      <c r="D126" s="111">
        <v>389</v>
      </c>
      <c r="G126" s="86" t="s">
        <v>84</v>
      </c>
    </row>
    <row r="127" spans="4:7">
      <c r="D127" s="111">
        <v>390</v>
      </c>
      <c r="G127" s="86" t="s">
        <v>85</v>
      </c>
    </row>
    <row r="128" spans="4:7">
      <c r="D128" s="111">
        <v>391</v>
      </c>
      <c r="G128" s="86" t="s">
        <v>86</v>
      </c>
    </row>
    <row r="129" spans="4:7">
      <c r="D129" s="111">
        <v>392</v>
      </c>
      <c r="G129" s="86" t="s">
        <v>87</v>
      </c>
    </row>
    <row r="130" spans="4:7">
      <c r="D130" s="111">
        <v>393</v>
      </c>
      <c r="G130" s="86" t="s">
        <v>88</v>
      </c>
    </row>
    <row r="131" spans="4:7">
      <c r="D131" s="111">
        <v>394</v>
      </c>
      <c r="G131" s="86" t="s">
        <v>89</v>
      </c>
    </row>
    <row r="132" spans="4:7">
      <c r="D132" s="111">
        <v>395</v>
      </c>
      <c r="G132" s="86" t="s">
        <v>90</v>
      </c>
    </row>
    <row r="133" spans="4:7">
      <c r="D133" s="111">
        <v>396</v>
      </c>
      <c r="G133" s="86" t="s">
        <v>91</v>
      </c>
    </row>
    <row r="134" spans="4:7">
      <c r="D134" s="111">
        <v>397</v>
      </c>
      <c r="G134" s="86" t="s">
        <v>92</v>
      </c>
    </row>
    <row r="135" spans="4:7">
      <c r="D135" s="111">
        <v>398</v>
      </c>
      <c r="G135" s="86" t="s">
        <v>93</v>
      </c>
    </row>
    <row r="136" spans="4:7">
      <c r="D136" s="111">
        <v>399</v>
      </c>
      <c r="G136" s="86" t="s">
        <v>94</v>
      </c>
    </row>
    <row r="137" spans="4:7">
      <c r="D137" s="111">
        <v>405</v>
      </c>
      <c r="G137" s="86" t="s">
        <v>95</v>
      </c>
    </row>
    <row r="138" spans="4:7">
      <c r="D138" s="111">
        <v>406</v>
      </c>
      <c r="G138" s="86" t="s">
        <v>96</v>
      </c>
    </row>
    <row r="139" spans="4:7">
      <c r="D139" s="111">
        <v>407</v>
      </c>
      <c r="G139" s="86" t="s">
        <v>97</v>
      </c>
    </row>
    <row r="140" spans="4:7">
      <c r="D140" s="111">
        <v>408</v>
      </c>
      <c r="G140" s="86" t="s">
        <v>98</v>
      </c>
    </row>
    <row r="141" spans="4:7">
      <c r="D141" s="111">
        <v>419</v>
      </c>
      <c r="G141" s="86" t="s">
        <v>99</v>
      </c>
    </row>
    <row r="142" spans="4:7">
      <c r="D142" s="111">
        <v>421</v>
      </c>
      <c r="G142" s="86" t="s">
        <v>100</v>
      </c>
    </row>
    <row r="143" spans="4:7">
      <c r="D143" s="111">
        <v>427</v>
      </c>
      <c r="G143" s="86" t="s">
        <v>101</v>
      </c>
    </row>
    <row r="144" spans="4:7">
      <c r="D144" s="111">
        <v>428</v>
      </c>
      <c r="G144" s="86" t="s">
        <v>102</v>
      </c>
    </row>
    <row r="145" spans="4:7">
      <c r="D145" s="111">
        <v>429</v>
      </c>
      <c r="G145" s="86" t="s">
        <v>103</v>
      </c>
    </row>
    <row r="146" spans="4:7">
      <c r="D146" s="111">
        <v>431</v>
      </c>
      <c r="G146" s="86" t="s">
        <v>104</v>
      </c>
    </row>
    <row r="147" spans="4:7">
      <c r="D147" s="111">
        <v>432</v>
      </c>
    </row>
    <row r="148" spans="4:7">
      <c r="D148" s="111">
        <v>440</v>
      </c>
    </row>
    <row r="149" spans="4:7">
      <c r="D149" s="111">
        <v>442</v>
      </c>
    </row>
    <row r="150" spans="4:7">
      <c r="D150" s="111">
        <v>444</v>
      </c>
    </row>
    <row r="151" spans="4:7">
      <c r="D151" s="111">
        <v>445</v>
      </c>
    </row>
    <row r="152" spans="4:7">
      <c r="D152" s="111">
        <v>447</v>
      </c>
    </row>
    <row r="153" spans="4:7">
      <c r="D153" s="111">
        <v>448</v>
      </c>
    </row>
    <row r="154" spans="4:7">
      <c r="D154" s="111">
        <v>449</v>
      </c>
    </row>
    <row r="155" spans="4:7">
      <c r="D155" s="111">
        <v>450</v>
      </c>
    </row>
    <row r="156" spans="4:7">
      <c r="D156" s="111">
        <v>451</v>
      </c>
    </row>
    <row r="157" spans="4:7">
      <c r="D157" s="111">
        <v>453</v>
      </c>
    </row>
    <row r="158" spans="4:7">
      <c r="D158" s="111">
        <v>454</v>
      </c>
    </row>
    <row r="159" spans="4:7">
      <c r="D159" s="111">
        <v>456</v>
      </c>
    </row>
    <row r="160" spans="4:7">
      <c r="D160" s="111">
        <v>500</v>
      </c>
    </row>
    <row r="161" spans="4:4">
      <c r="D161" s="111">
        <v>501</v>
      </c>
    </row>
    <row r="162" spans="4:4">
      <c r="D162" s="111">
        <v>502</v>
      </c>
    </row>
    <row r="163" spans="4:4">
      <c r="D163" s="111">
        <v>503</v>
      </c>
    </row>
    <row r="164" spans="4:4">
      <c r="D164" s="111">
        <v>505</v>
      </c>
    </row>
    <row r="165" spans="4:4">
      <c r="D165" s="111">
        <v>506</v>
      </c>
    </row>
    <row r="166" spans="4:4">
      <c r="D166" s="111">
        <v>507</v>
      </c>
    </row>
    <row r="167" spans="4:4">
      <c r="D167" s="111">
        <v>510</v>
      </c>
    </row>
    <row r="168" spans="4:4">
      <c r="D168" s="111">
        <v>511</v>
      </c>
    </row>
    <row r="169" spans="4:4">
      <c r="D169" s="111">
        <v>512</v>
      </c>
    </row>
    <row r="170" spans="4:4">
      <c r="D170" s="111">
        <v>513</v>
      </c>
    </row>
    <row r="171" spans="4:4">
      <c r="D171" s="111">
        <v>514</v>
      </c>
    </row>
    <row r="172" spans="4:4">
      <c r="D172" s="111">
        <v>517</v>
      </c>
    </row>
    <row r="173" spans="4:4">
      <c r="D173" s="111">
        <v>518</v>
      </c>
    </row>
    <row r="174" spans="4:4">
      <c r="D174" s="111">
        <v>519</v>
      </c>
    </row>
    <row r="175" spans="4:4">
      <c r="D175" s="111">
        <v>520</v>
      </c>
    </row>
    <row r="176" spans="4:4">
      <c r="D176" s="111">
        <v>523</v>
      </c>
    </row>
    <row r="177" spans="4:4">
      <c r="D177" s="111">
        <v>524</v>
      </c>
    </row>
    <row r="178" spans="4:4">
      <c r="D178" s="111">
        <v>528</v>
      </c>
    </row>
    <row r="179" spans="4:4">
      <c r="D179" s="111">
        <v>529</v>
      </c>
    </row>
    <row r="180" spans="4:4">
      <c r="D180" s="111">
        <v>530</v>
      </c>
    </row>
    <row r="181" spans="4:4">
      <c r="D181" s="111">
        <v>531</v>
      </c>
    </row>
    <row r="182" spans="4:4">
      <c r="D182" s="111">
        <v>532</v>
      </c>
    </row>
    <row r="183" spans="4:4">
      <c r="D183" s="111">
        <v>535</v>
      </c>
    </row>
    <row r="184" spans="4:4">
      <c r="D184" s="111">
        <v>536</v>
      </c>
    </row>
    <row r="185" spans="4:4">
      <c r="D185" s="111">
        <v>537</v>
      </c>
    </row>
    <row r="186" spans="4:4">
      <c r="D186" s="111">
        <v>538</v>
      </c>
    </row>
    <row r="187" spans="4:4">
      <c r="D187" s="111">
        <v>539</v>
      </c>
    </row>
    <row r="188" spans="4:4">
      <c r="D188" s="111">
        <v>540</v>
      </c>
    </row>
    <row r="189" spans="4:4">
      <c r="D189" s="111">
        <v>541</v>
      </c>
    </row>
    <row r="190" spans="4:4">
      <c r="D190" s="111">
        <v>542</v>
      </c>
    </row>
    <row r="191" spans="4:4">
      <c r="D191" s="111">
        <v>543</v>
      </c>
    </row>
    <row r="192" spans="4:4">
      <c r="D192" s="111">
        <v>544</v>
      </c>
    </row>
    <row r="193" spans="4:4">
      <c r="D193" s="111">
        <v>545</v>
      </c>
    </row>
    <row r="194" spans="4:4">
      <c r="D194" s="111">
        <v>546</v>
      </c>
    </row>
    <row r="195" spans="4:4">
      <c r="D195" s="111">
        <v>547</v>
      </c>
    </row>
    <row r="196" spans="4:4">
      <c r="D196" s="111">
        <v>548</v>
      </c>
    </row>
    <row r="197" spans="4:4">
      <c r="D197" s="111">
        <v>549</v>
      </c>
    </row>
    <row r="198" spans="4:4">
      <c r="D198" s="111">
        <v>550</v>
      </c>
    </row>
    <row r="199" spans="4:4">
      <c r="D199" s="111">
        <v>551</v>
      </c>
    </row>
    <row r="200" spans="4:4">
      <c r="D200" s="111">
        <v>552</v>
      </c>
    </row>
    <row r="201" spans="4:4">
      <c r="D201" s="111">
        <v>553</v>
      </c>
    </row>
    <row r="202" spans="4:4">
      <c r="D202" s="111">
        <v>554</v>
      </c>
    </row>
    <row r="203" spans="4:4">
      <c r="D203" s="111">
        <v>555</v>
      </c>
    </row>
    <row r="204" spans="4:4">
      <c r="D204" s="111">
        <v>556</v>
      </c>
    </row>
    <row r="205" spans="4:4">
      <c r="D205" s="111">
        <v>557</v>
      </c>
    </row>
    <row r="206" spans="4:4">
      <c r="D206" s="111">
        <v>560</v>
      </c>
    </row>
    <row r="207" spans="4:4">
      <c r="D207" s="111">
        <v>561</v>
      </c>
    </row>
    <row r="208" spans="4:4">
      <c r="D208" s="111">
        <v>562</v>
      </c>
    </row>
    <row r="209" spans="4:4">
      <c r="D209" s="111">
        <v>563</v>
      </c>
    </row>
    <row r="210" spans="4:4">
      <c r="D210" s="111">
        <v>564</v>
      </c>
    </row>
    <row r="211" spans="4:4">
      <c r="D211" s="111">
        <v>565</v>
      </c>
    </row>
    <row r="212" spans="4:4">
      <c r="D212" s="111">
        <v>566</v>
      </c>
    </row>
    <row r="213" spans="4:4">
      <c r="D213" s="111">
        <v>567</v>
      </c>
    </row>
    <row r="214" spans="4:4">
      <c r="D214" s="111">
        <v>568</v>
      </c>
    </row>
    <row r="215" spans="4:4">
      <c r="D215" s="111">
        <v>569</v>
      </c>
    </row>
    <row r="216" spans="4:4">
      <c r="D216" s="111">
        <v>570</v>
      </c>
    </row>
    <row r="217" spans="4:4">
      <c r="D217" s="111">
        <v>571</v>
      </c>
    </row>
    <row r="218" spans="4:4">
      <c r="D218" s="111">
        <v>572</v>
      </c>
    </row>
    <row r="219" spans="4:4">
      <c r="D219" s="111">
        <v>573</v>
      </c>
    </row>
    <row r="220" spans="4:4">
      <c r="D220" s="111">
        <v>580</v>
      </c>
    </row>
    <row r="221" spans="4:4">
      <c r="D221" s="111">
        <v>581</v>
      </c>
    </row>
    <row r="222" spans="4:4">
      <c r="D222" s="111">
        <v>582</v>
      </c>
    </row>
    <row r="223" spans="4:4">
      <c r="D223" s="111">
        <v>583</v>
      </c>
    </row>
    <row r="224" spans="4:4">
      <c r="D224" s="111">
        <v>584</v>
      </c>
    </row>
    <row r="225" spans="4:4">
      <c r="D225" s="111">
        <v>585</v>
      </c>
    </row>
    <row r="226" spans="4:4">
      <c r="D226" s="111">
        <v>586</v>
      </c>
    </row>
    <row r="227" spans="4:4">
      <c r="D227" s="111">
        <v>587</v>
      </c>
    </row>
    <row r="228" spans="4:4">
      <c r="D228" s="111">
        <v>588</v>
      </c>
    </row>
    <row r="229" spans="4:4">
      <c r="D229" s="111">
        <v>589</v>
      </c>
    </row>
    <row r="230" spans="4:4">
      <c r="D230" s="111">
        <v>590</v>
      </c>
    </row>
    <row r="231" spans="4:4">
      <c r="D231" s="111">
        <v>591</v>
      </c>
    </row>
    <row r="232" spans="4:4">
      <c r="D232" s="111">
        <v>592</v>
      </c>
    </row>
    <row r="233" spans="4:4">
      <c r="D233" s="111">
        <v>593</v>
      </c>
    </row>
    <row r="234" spans="4:4">
      <c r="D234" s="111">
        <v>594</v>
      </c>
    </row>
    <row r="235" spans="4:4">
      <c r="D235" s="111">
        <v>595</v>
      </c>
    </row>
    <row r="236" spans="4:4">
      <c r="D236" s="111">
        <v>596</v>
      </c>
    </row>
    <row r="237" spans="4:4">
      <c r="D237" s="111">
        <v>597</v>
      </c>
    </row>
    <row r="238" spans="4:4">
      <c r="D238" s="111">
        <v>598</v>
      </c>
    </row>
    <row r="239" spans="4:4">
      <c r="D239" s="111">
        <v>901</v>
      </c>
    </row>
    <row r="240" spans="4:4">
      <c r="D240" s="111">
        <v>902</v>
      </c>
    </row>
    <row r="241" spans="4:4">
      <c r="D241" s="111">
        <v>903</v>
      </c>
    </row>
    <row r="242" spans="4:4">
      <c r="D242" s="111">
        <v>904</v>
      </c>
    </row>
    <row r="243" spans="4:4">
      <c r="D243" s="111">
        <v>905</v>
      </c>
    </row>
    <row r="244" spans="4:4">
      <c r="D244" s="111">
        <v>907</v>
      </c>
    </row>
    <row r="245" spans="4:4">
      <c r="D245" s="111">
        <v>908</v>
      </c>
    </row>
    <row r="246" spans="4:4">
      <c r="D246" s="111">
        <v>909</v>
      </c>
    </row>
    <row r="247" spans="4:4">
      <c r="D247" s="111">
        <v>910</v>
      </c>
    </row>
    <row r="248" spans="4:4">
      <c r="D248" s="111">
        <v>911</v>
      </c>
    </row>
    <row r="249" spans="4:4">
      <c r="D249" s="111">
        <v>912</v>
      </c>
    </row>
    <row r="250" spans="4:4">
      <c r="D250" s="111">
        <v>913</v>
      </c>
    </row>
    <row r="251" spans="4:4">
      <c r="D251" s="111">
        <v>916</v>
      </c>
    </row>
    <row r="252" spans="4:4">
      <c r="D252" s="111">
        <v>920</v>
      </c>
    </row>
    <row r="253" spans="4:4">
      <c r="D253" s="111">
        <v>921</v>
      </c>
    </row>
    <row r="254" spans="4:4">
      <c r="D254" s="111">
        <v>922</v>
      </c>
    </row>
    <row r="255" spans="4:4">
      <c r="D255" s="111">
        <v>923</v>
      </c>
    </row>
    <row r="256" spans="4:4">
      <c r="D256" s="111">
        <v>924</v>
      </c>
    </row>
    <row r="257" spans="4:4">
      <c r="D257" s="111">
        <v>925</v>
      </c>
    </row>
    <row r="258" spans="4:4">
      <c r="D258" s="111">
        <v>926</v>
      </c>
    </row>
    <row r="259" spans="4:4">
      <c r="D259" s="111">
        <v>927</v>
      </c>
    </row>
    <row r="260" spans="4:4">
      <c r="D260" s="111">
        <v>928</v>
      </c>
    </row>
    <row r="261" spans="4:4">
      <c r="D261" s="111">
        <v>929</v>
      </c>
    </row>
    <row r="262" spans="4:4">
      <c r="D262" s="111">
        <v>930</v>
      </c>
    </row>
    <row r="263" spans="4:4">
      <c r="D263" s="111">
        <v>931</v>
      </c>
    </row>
    <row r="264" spans="4:4">
      <c r="D264" s="111">
        <v>935</v>
      </c>
    </row>
    <row r="265" spans="4:4">
      <c r="D265" s="111">
        <v>1869</v>
      </c>
    </row>
    <row r="266" spans="4:4">
      <c r="D266" s="111">
        <v>2281</v>
      </c>
    </row>
    <row r="267" spans="4:4">
      <c r="D267" s="111">
        <v>2282</v>
      </c>
    </row>
    <row r="268" spans="4:4">
      <c r="D268" s="111">
        <v>4118</v>
      </c>
    </row>
    <row r="269" spans="4:4">
      <c r="D269" s="111">
        <v>4194</v>
      </c>
    </row>
    <row r="270" spans="4:4">
      <c r="D270" s="111">
        <v>4311</v>
      </c>
    </row>
    <row r="271" spans="4:4">
      <c r="D271" s="111">
        <v>18221</v>
      </c>
    </row>
    <row r="272" spans="4:4">
      <c r="D272" s="111">
        <v>18222</v>
      </c>
    </row>
    <row r="273" spans="4:4">
      <c r="D273" s="111">
        <v>22842</v>
      </c>
    </row>
    <row r="274" spans="4:4">
      <c r="D274" s="111">
        <v>25316</v>
      </c>
    </row>
    <row r="275" spans="4:4">
      <c r="D275" s="111">
        <v>25317</v>
      </c>
    </row>
    <row r="276" spans="4:4">
      <c r="D276" s="111">
        <v>25318</v>
      </c>
    </row>
    <row r="277" spans="4:4">
      <c r="D277" s="111">
        <v>25319</v>
      </c>
    </row>
    <row r="278" spans="4:4">
      <c r="D278" s="111">
        <v>25399</v>
      </c>
    </row>
    <row r="279" spans="4:4">
      <c r="D279" s="111">
        <v>40910</v>
      </c>
    </row>
    <row r="280" spans="4:4">
      <c r="D280" s="111">
        <v>40911</v>
      </c>
    </row>
    <row r="281" spans="4:4">
      <c r="D281" s="111">
        <v>41010</v>
      </c>
    </row>
    <row r="282" spans="4:4">
      <c r="D282" s="111">
        <v>41011</v>
      </c>
    </row>
    <row r="283" spans="4:4">
      <c r="D283" s="111">
        <v>41110</v>
      </c>
    </row>
    <row r="284" spans="4:4">
      <c r="D284" s="111">
        <v>41111</v>
      </c>
    </row>
    <row r="285" spans="4:4">
      <c r="D285" s="111">
        <v>41140</v>
      </c>
    </row>
    <row r="286" spans="4:4">
      <c r="D286" s="111">
        <v>41141</v>
      </c>
    </row>
    <row r="287" spans="4:4">
      <c r="D287" s="111">
        <v>41160</v>
      </c>
    </row>
    <row r="288" spans="4:4">
      <c r="D288" s="111">
        <v>41170</v>
      </c>
    </row>
    <row r="289" spans="4:4">
      <c r="D289" s="111">
        <v>41181</v>
      </c>
    </row>
    <row r="290" spans="4:4">
      <c r="D290" s="111">
        <v>108360</v>
      </c>
    </row>
    <row r="291" spans="4:4">
      <c r="D291" s="111">
        <v>108361</v>
      </c>
    </row>
    <row r="292" spans="4:4">
      <c r="D292" s="111">
        <v>108362</v>
      </c>
    </row>
    <row r="293" spans="4:4">
      <c r="D293" s="111">
        <v>108364</v>
      </c>
    </row>
    <row r="294" spans="4:4">
      <c r="D294" s="111">
        <v>108365</v>
      </c>
    </row>
    <row r="295" spans="4:4">
      <c r="D295" s="111">
        <v>108366</v>
      </c>
    </row>
    <row r="296" spans="4:4">
      <c r="D296" s="111">
        <v>108367</v>
      </c>
    </row>
    <row r="297" spans="4:4">
      <c r="D297" s="111">
        <v>108368</v>
      </c>
    </row>
    <row r="298" spans="4:4">
      <c r="D298" s="111">
        <v>108369</v>
      </c>
    </row>
    <row r="299" spans="4:4">
      <c r="D299" s="111">
        <v>108370</v>
      </c>
    </row>
    <row r="300" spans="4:4">
      <c r="D300" s="111">
        <v>108371</v>
      </c>
    </row>
    <row r="301" spans="4:4">
      <c r="D301" s="111">
        <v>108372</v>
      </c>
    </row>
    <row r="302" spans="4:4">
      <c r="D302" s="111">
        <v>108373</v>
      </c>
    </row>
    <row r="303" spans="4:4">
      <c r="D303" s="111">
        <v>111399</v>
      </c>
    </row>
    <row r="304" spans="4:4">
      <c r="D304" s="111">
        <v>403360</v>
      </c>
    </row>
    <row r="305" spans="4:4">
      <c r="D305" s="111">
        <v>403361</v>
      </c>
    </row>
    <row r="306" spans="4:4">
      <c r="D306" s="111">
        <v>403362</v>
      </c>
    </row>
    <row r="307" spans="4:4">
      <c r="D307" s="111">
        <v>403364</v>
      </c>
    </row>
    <row r="308" spans="4:4">
      <c r="D308" s="111">
        <v>403365</v>
      </c>
    </row>
    <row r="309" spans="4:4">
      <c r="D309" s="111">
        <v>403366</v>
      </c>
    </row>
    <row r="310" spans="4:4">
      <c r="D310" s="111">
        <v>403367</v>
      </c>
    </row>
    <row r="311" spans="4:4">
      <c r="D311" s="111">
        <v>403368</v>
      </c>
    </row>
    <row r="312" spans="4:4">
      <c r="D312" s="111">
        <v>403369</v>
      </c>
    </row>
    <row r="313" spans="4:4">
      <c r="D313" s="111">
        <v>403370</v>
      </c>
    </row>
    <row r="314" spans="4:4">
      <c r="D314" s="111">
        <v>403371</v>
      </c>
    </row>
    <row r="315" spans="4:4">
      <c r="D315" s="111">
        <v>403372</v>
      </c>
    </row>
    <row r="316" spans="4:4">
      <c r="D316" s="111">
        <v>403373</v>
      </c>
    </row>
    <row r="317" spans="4:4">
      <c r="D317" s="111">
        <v>404330</v>
      </c>
    </row>
    <row r="318" spans="4:4">
      <c r="D318" s="111">
        <v>1081390</v>
      </c>
    </row>
    <row r="319" spans="4:4">
      <c r="D319" s="111">
        <v>1081399</v>
      </c>
    </row>
    <row r="320" spans="4:4">
      <c r="D320" s="111" t="s">
        <v>105</v>
      </c>
    </row>
    <row r="321" spans="4:4">
      <c r="D321" s="111" t="s">
        <v>106</v>
      </c>
    </row>
    <row r="322" spans="4:4">
      <c r="D322" s="111" t="s">
        <v>107</v>
      </c>
    </row>
    <row r="323" spans="4:4">
      <c r="D323" s="111" t="s">
        <v>108</v>
      </c>
    </row>
    <row r="324" spans="4:4">
      <c r="D324" s="111" t="s">
        <v>109</v>
      </c>
    </row>
    <row r="325" spans="4:4">
      <c r="D325" s="111" t="s">
        <v>110</v>
      </c>
    </row>
    <row r="326" spans="4:4">
      <c r="D326" s="111" t="s">
        <v>111</v>
      </c>
    </row>
    <row r="327" spans="4:4">
      <c r="D327" s="111" t="s">
        <v>111</v>
      </c>
    </row>
    <row r="328" spans="4:4">
      <c r="D328" s="111" t="s">
        <v>112</v>
      </c>
    </row>
    <row r="329" spans="4:4">
      <c r="D329" s="111" t="s">
        <v>113</v>
      </c>
    </row>
    <row r="330" spans="4:4">
      <c r="D330" s="111" t="s">
        <v>114</v>
      </c>
    </row>
    <row r="331" spans="4:4">
      <c r="D331" s="111" t="s">
        <v>115</v>
      </c>
    </row>
    <row r="332" spans="4:4">
      <c r="D332" s="111" t="s">
        <v>116</v>
      </c>
    </row>
    <row r="333" spans="4:4">
      <c r="D333" s="111" t="s">
        <v>117</v>
      </c>
    </row>
    <row r="334" spans="4:4">
      <c r="D334" s="111" t="s">
        <v>118</v>
      </c>
    </row>
    <row r="335" spans="4:4">
      <c r="D335" s="111" t="s">
        <v>119</v>
      </c>
    </row>
    <row r="336" spans="4:4">
      <c r="D336" s="111" t="s">
        <v>119</v>
      </c>
    </row>
    <row r="337" spans="4:4">
      <c r="D337" s="111" t="s">
        <v>120</v>
      </c>
    </row>
    <row r="338" spans="4:4">
      <c r="D338" s="111" t="s">
        <v>121</v>
      </c>
    </row>
    <row r="339" spans="4:4">
      <c r="D339" s="111" t="s">
        <v>122</v>
      </c>
    </row>
    <row r="340" spans="4:4">
      <c r="D340" s="111" t="s">
        <v>123</v>
      </c>
    </row>
    <row r="341" spans="4:4">
      <c r="D341" s="111" t="s">
        <v>124</v>
      </c>
    </row>
    <row r="342" spans="4:4">
      <c r="D342" s="111" t="s">
        <v>125</v>
      </c>
    </row>
    <row r="343" spans="4:4">
      <c r="D343" s="111" t="s">
        <v>126</v>
      </c>
    </row>
    <row r="344" spans="4:4">
      <c r="D344" s="111" t="s">
        <v>127</v>
      </c>
    </row>
    <row r="345" spans="4:4">
      <c r="D345" s="111" t="s">
        <v>128</v>
      </c>
    </row>
    <row r="346" spans="4:4">
      <c r="D346" s="111" t="s">
        <v>129</v>
      </c>
    </row>
    <row r="347" spans="4:4">
      <c r="D347" s="111" t="s">
        <v>130</v>
      </c>
    </row>
    <row r="348" spans="4:4">
      <c r="D348" s="111" t="s">
        <v>131</v>
      </c>
    </row>
    <row r="349" spans="4:4">
      <c r="D349" s="111" t="s">
        <v>132</v>
      </c>
    </row>
    <row r="350" spans="4:4">
      <c r="D350" s="111" t="s">
        <v>133</v>
      </c>
    </row>
    <row r="351" spans="4:4">
      <c r="D351" s="111" t="s">
        <v>134</v>
      </c>
    </row>
    <row r="352" spans="4:4">
      <c r="D352" s="111" t="s">
        <v>135</v>
      </c>
    </row>
    <row r="353" spans="4:4">
      <c r="D353" s="111" t="s">
        <v>136</v>
      </c>
    </row>
    <row r="354" spans="4:4">
      <c r="D354" s="111" t="s">
        <v>137</v>
      </c>
    </row>
    <row r="355" spans="4:4">
      <c r="D355" s="111" t="s">
        <v>138</v>
      </c>
    </row>
    <row r="356" spans="4:4">
      <c r="D356" s="111" t="s">
        <v>139</v>
      </c>
    </row>
    <row r="357" spans="4:4">
      <c r="D357" s="111" t="s">
        <v>140</v>
      </c>
    </row>
    <row r="358" spans="4:4">
      <c r="D358" s="111" t="s">
        <v>141</v>
      </c>
    </row>
    <row r="359" spans="4:4">
      <c r="D359" s="111" t="s">
        <v>142</v>
      </c>
    </row>
    <row r="360" spans="4:4">
      <c r="D360" s="111" t="s">
        <v>143</v>
      </c>
    </row>
    <row r="361" spans="4:4">
      <c r="D361" s="111" t="s">
        <v>144</v>
      </c>
    </row>
    <row r="362" spans="4:4">
      <c r="D362" s="111" t="s">
        <v>145</v>
      </c>
    </row>
    <row r="363" spans="4:4">
      <c r="D363" s="111" t="s">
        <v>146</v>
      </c>
    </row>
    <row r="364" spans="4:4">
      <c r="D364" s="111" t="s">
        <v>147</v>
      </c>
    </row>
    <row r="365" spans="4:4">
      <c r="D365" s="111" t="s">
        <v>148</v>
      </c>
    </row>
    <row r="366" spans="4:4">
      <c r="D366" s="111" t="s">
        <v>149</v>
      </c>
    </row>
    <row r="367" spans="4:4">
      <c r="D367" s="111" t="s">
        <v>150</v>
      </c>
    </row>
    <row r="368" spans="4:4">
      <c r="D368" s="111" t="s">
        <v>151</v>
      </c>
    </row>
    <row r="369" spans="4:4">
      <c r="D369" s="111" t="s">
        <v>152</v>
      </c>
    </row>
    <row r="370" spans="4:4">
      <c r="D370" s="111" t="s">
        <v>153</v>
      </c>
    </row>
    <row r="371" spans="4:4">
      <c r="D371" s="111" t="s">
        <v>154</v>
      </c>
    </row>
    <row r="372" spans="4:4">
      <c r="D372" s="111" t="s">
        <v>155</v>
      </c>
    </row>
    <row r="373" spans="4:4">
      <c r="D373" s="111" t="s">
        <v>156</v>
      </c>
    </row>
    <row r="374" spans="4:4">
      <c r="D374" s="111" t="s">
        <v>157</v>
      </c>
    </row>
    <row r="375" spans="4:4">
      <c r="D375" s="111" t="s">
        <v>158</v>
      </c>
    </row>
    <row r="376" spans="4:4">
      <c r="D376" s="111" t="s">
        <v>159</v>
      </c>
    </row>
    <row r="377" spans="4:4">
      <c r="D377" s="111" t="s">
        <v>160</v>
      </c>
    </row>
    <row r="378" spans="4:4">
      <c r="D378" s="111" t="s">
        <v>161</v>
      </c>
    </row>
    <row r="379" spans="4:4">
      <c r="D379" s="111" t="s">
        <v>162</v>
      </c>
    </row>
    <row r="380" spans="4:4">
      <c r="D380" s="111" t="s">
        <v>163</v>
      </c>
    </row>
    <row r="381" spans="4:4">
      <c r="D381" s="111" t="s">
        <v>164</v>
      </c>
    </row>
    <row r="382" spans="4:4">
      <c r="D382" s="111">
        <v>115</v>
      </c>
    </row>
    <row r="383" spans="4:4">
      <c r="D383" s="111">
        <v>2283</v>
      </c>
    </row>
    <row r="384" spans="4:4">
      <c r="D384" s="111">
        <v>230</v>
      </c>
    </row>
    <row r="385" spans="4:4">
      <c r="D385" s="111">
        <v>254</v>
      </c>
    </row>
    <row r="386" spans="4:4">
      <c r="D386" s="111">
        <v>2533</v>
      </c>
    </row>
    <row r="387" spans="4:4">
      <c r="D387" s="111">
        <v>254105</v>
      </c>
    </row>
    <row r="388" spans="4:4">
      <c r="D388" s="111">
        <v>22844</v>
      </c>
    </row>
    <row r="389" spans="4:4">
      <c r="D389" s="111" t="s">
        <v>165</v>
      </c>
    </row>
  </sheetData>
  <phoneticPr fontId="0" type="noConversion"/>
  <conditionalFormatting sqref="B9:B20">
    <cfRule type="cellIs" dxfId="2" priority="1" stopIfTrue="1" operator="equal">
      <formula>"Title"</formula>
    </cfRule>
  </conditionalFormatting>
  <conditionalFormatting sqref="B7">
    <cfRule type="cellIs" dxfId="1" priority="2" stopIfTrue="1" operator="equal">
      <formula>"Adjustment to Income/Expense/Rate Base:"</formula>
    </cfRule>
  </conditionalFormatting>
  <conditionalFormatting sqref="J1">
    <cfRule type="cellIs" dxfId="0" priority="3"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7:E41 F20 E12:E15">
      <formula1>"1, 2, 3"</formula1>
    </dataValidation>
    <dataValidation type="list" errorStyle="warning" allowBlank="1" showInputMessage="1" showErrorMessage="1" errorTitle="Factor" error="This factor is not included in the drop-down list. Is this the factor you want to use?" sqref="G21:G41 G11:G15 G17:G19">
      <formula1>$G$55:$G$146</formula1>
    </dataValidation>
    <dataValidation type="list" errorStyle="warning" allowBlank="1" showInputMessage="1" showErrorMessage="1" errorTitle="FERC ACCOUNT" error="This FERC Account is not included in the drop-down list. Is this the account you want to use?" sqref="D11:D15 D17:D41">
      <formula1>$D$55:$D$389</formula1>
    </dataValidation>
  </dataValidations>
  <printOptions horizontalCentered="1"/>
  <pageMargins left="0.75" right="0.25" top="0.5" bottom="0.3" header="0.5" footer="0.5"/>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N35"/>
  <sheetViews>
    <sheetView zoomScale="60" zoomScaleNormal="60" workbookViewId="0">
      <selection activeCell="B1" sqref="B1"/>
    </sheetView>
  </sheetViews>
  <sheetFormatPr defaultRowHeight="15.75"/>
  <cols>
    <col min="13" max="13" width="7.25" customWidth="1"/>
    <col min="14" max="14" width="19.5" customWidth="1"/>
  </cols>
  <sheetData>
    <row r="1" spans="1:14">
      <c r="A1" s="80" t="s">
        <v>0</v>
      </c>
    </row>
    <row r="2" spans="1:14">
      <c r="A2" s="80" t="s">
        <v>292</v>
      </c>
      <c r="N2" t="s">
        <v>291</v>
      </c>
    </row>
    <row r="3" spans="1:14">
      <c r="A3" s="80" t="s">
        <v>275</v>
      </c>
    </row>
    <row r="4" spans="1:14">
      <c r="A4" s="80" t="s">
        <v>170</v>
      </c>
    </row>
    <row r="22" spans="13:14">
      <c r="M22" s="81" t="s">
        <v>276</v>
      </c>
      <c r="N22" s="82">
        <v>-716800</v>
      </c>
    </row>
    <row r="23" spans="13:14">
      <c r="M23" s="81" t="s">
        <v>277</v>
      </c>
      <c r="N23" s="82">
        <v>-664379</v>
      </c>
    </row>
    <row r="24" spans="13:14">
      <c r="M24" s="81" t="s">
        <v>278</v>
      </c>
      <c r="N24" s="82">
        <v>-546368</v>
      </c>
    </row>
    <row r="25" spans="13:14">
      <c r="M25" s="81" t="s">
        <v>279</v>
      </c>
      <c r="N25" s="82">
        <v>-462621</v>
      </c>
    </row>
    <row r="26" spans="13:14">
      <c r="M26" s="81" t="s">
        <v>280</v>
      </c>
      <c r="N26" s="82">
        <v>-346750</v>
      </c>
    </row>
    <row r="27" spans="13:14">
      <c r="M27" s="81" t="s">
        <v>281</v>
      </c>
      <c r="N27" s="82">
        <v>-1268228</v>
      </c>
    </row>
    <row r="28" spans="13:14">
      <c r="M28" s="81" t="s">
        <v>282</v>
      </c>
      <c r="N28" s="82">
        <v>-533413</v>
      </c>
    </row>
    <row r="29" spans="13:14">
      <c r="M29" s="81" t="s">
        <v>283</v>
      </c>
      <c r="N29" s="82">
        <v>-628998</v>
      </c>
    </row>
    <row r="30" spans="13:14">
      <c r="M30" s="81" t="s">
        <v>284</v>
      </c>
      <c r="N30" s="82">
        <v>-558574</v>
      </c>
    </row>
    <row r="31" spans="13:14">
      <c r="M31" s="81" t="s">
        <v>285</v>
      </c>
      <c r="N31" s="82">
        <v>-625208</v>
      </c>
    </row>
    <row r="32" spans="13:14">
      <c r="M32" s="81" t="s">
        <v>286</v>
      </c>
      <c r="N32" s="82">
        <v>-641940</v>
      </c>
    </row>
    <row r="33" spans="13:14">
      <c r="M33" s="81" t="s">
        <v>287</v>
      </c>
      <c r="N33" s="83">
        <v>-1031842</v>
      </c>
    </row>
    <row r="34" spans="13:14">
      <c r="M34" s="81"/>
      <c r="N34" s="113">
        <f>SUM(N22:N33)</f>
        <v>-8025121</v>
      </c>
    </row>
    <row r="35" spans="13:14">
      <c r="M35" s="81"/>
      <c r="N35" s="112" t="s">
        <v>293</v>
      </c>
    </row>
  </sheetData>
  <pageMargins left="1" right="0.2"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zoomScale="50" workbookViewId="0">
      <selection activeCell="Q16" sqref="Q16"/>
    </sheetView>
  </sheetViews>
  <sheetFormatPr defaultRowHeight="15.75"/>
  <sheetData>
    <row r="1" spans="1:1">
      <c r="A1" t="s">
        <v>270</v>
      </c>
    </row>
  </sheetData>
  <phoneticPr fontId="2" type="noConversion"/>
  <pageMargins left="0.75" right="0.75" top="1" bottom="1" header="0.5" footer="0.5"/>
  <pageSetup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K40"/>
  <sheetViews>
    <sheetView topLeftCell="A4" workbookViewId="0">
      <selection activeCell="I33" sqref="I33"/>
    </sheetView>
  </sheetViews>
  <sheetFormatPr defaultColWidth="7.25" defaultRowHeight="12.75"/>
  <cols>
    <col min="1" max="1" width="29.375" style="11" customWidth="1"/>
    <col min="2" max="2" width="8.625" style="11" bestFit="1" customWidth="1"/>
    <col min="3" max="3" width="12.125" style="11" customWidth="1"/>
    <col min="4" max="4" width="2.25" style="11" customWidth="1"/>
    <col min="5" max="5" width="7.625" style="11" bestFit="1" customWidth="1"/>
    <col min="6" max="6" width="10.75" style="11" customWidth="1"/>
    <col min="7" max="7" width="2.25" style="11" customWidth="1"/>
    <col min="8" max="8" width="9.25" style="11" bestFit="1" customWidth="1"/>
    <col min="9" max="9" width="7.25" style="11" bestFit="1" customWidth="1"/>
    <col min="10" max="10" width="2.25" style="11" customWidth="1"/>
    <col min="11" max="11" width="10.875" style="11" bestFit="1" customWidth="1"/>
    <col min="12" max="12" width="9" style="11" customWidth="1"/>
    <col min="13" max="13" width="7.25" style="11" customWidth="1"/>
    <col min="14" max="14" width="10.875" style="11" bestFit="1" customWidth="1"/>
    <col min="15" max="16384" width="7.25" style="11"/>
  </cols>
  <sheetData>
    <row r="1" spans="1:11" customFormat="1" ht="25.5">
      <c r="A1" s="17" t="s">
        <v>0</v>
      </c>
      <c r="B1" s="18"/>
      <c r="C1" s="18"/>
      <c r="D1" s="18"/>
      <c r="E1" s="18"/>
      <c r="F1" s="18"/>
      <c r="G1" s="18"/>
      <c r="H1" s="18"/>
      <c r="I1" s="18"/>
      <c r="J1" s="18"/>
      <c r="K1" s="19"/>
    </row>
    <row r="2" spans="1:11" customFormat="1" ht="15.75">
      <c r="A2" s="20" t="s">
        <v>200</v>
      </c>
      <c r="B2" s="21"/>
      <c r="C2" s="21"/>
      <c r="D2" s="21"/>
      <c r="E2" s="21"/>
      <c r="F2" s="21"/>
      <c r="G2" s="21"/>
      <c r="H2" s="21"/>
      <c r="I2" s="21"/>
      <c r="J2" s="21"/>
      <c r="K2" s="22"/>
    </row>
    <row r="3" spans="1:11" customFormat="1" ht="15.75">
      <c r="A3" s="20" t="s">
        <v>201</v>
      </c>
      <c r="B3" s="21"/>
      <c r="C3" s="21"/>
      <c r="D3" s="21"/>
      <c r="E3" s="21"/>
      <c r="F3" s="21"/>
      <c r="G3" s="21"/>
      <c r="H3" s="21"/>
      <c r="I3" s="21"/>
      <c r="J3" s="21"/>
      <c r="K3" s="22"/>
    </row>
    <row r="4" spans="1:11" customFormat="1" ht="15.75">
      <c r="A4" s="20" t="s">
        <v>252</v>
      </c>
      <c r="B4" s="21"/>
      <c r="C4" s="21"/>
      <c r="D4" s="21"/>
      <c r="E4" s="21"/>
      <c r="F4" s="21"/>
      <c r="G4" s="21"/>
      <c r="H4" s="21"/>
      <c r="I4" s="21"/>
      <c r="J4" s="21"/>
      <c r="K4" s="22"/>
    </row>
    <row r="5" spans="1:11" customFormat="1" ht="15.75">
      <c r="A5" s="23" t="s">
        <v>202</v>
      </c>
      <c r="B5" s="24"/>
      <c r="C5" s="24"/>
      <c r="D5" s="24"/>
      <c r="E5" s="24"/>
      <c r="F5" s="24"/>
      <c r="G5" s="24"/>
      <c r="H5" s="24"/>
      <c r="I5" s="24"/>
      <c r="J5" s="24"/>
      <c r="K5" s="25"/>
    </row>
    <row r="6" spans="1:11" customFormat="1" ht="15.75">
      <c r="A6" s="26"/>
      <c r="B6" s="26"/>
      <c r="C6" s="26"/>
      <c r="D6" s="26"/>
      <c r="E6" s="26"/>
      <c r="F6" s="26"/>
      <c r="G6" s="26"/>
      <c r="H6" s="26"/>
      <c r="I6" s="26"/>
      <c r="J6" s="26"/>
      <c r="K6" s="26"/>
    </row>
    <row r="7" spans="1:11" customFormat="1" ht="15.75">
      <c r="A7" s="26"/>
      <c r="B7" s="27" t="s">
        <v>203</v>
      </c>
      <c r="C7" s="27"/>
      <c r="D7" s="26"/>
      <c r="E7" s="26"/>
      <c r="F7" s="26"/>
      <c r="G7" s="26"/>
      <c r="H7" s="26"/>
      <c r="I7" s="26"/>
      <c r="J7" s="26"/>
      <c r="K7" s="28"/>
    </row>
    <row r="8" spans="1:11" customFormat="1" ht="15.75">
      <c r="A8" s="29"/>
      <c r="B8" s="27" t="s">
        <v>204</v>
      </c>
      <c r="C8" s="27"/>
      <c r="D8" s="26"/>
      <c r="E8" s="26"/>
      <c r="F8" s="26"/>
      <c r="G8" s="26"/>
      <c r="H8" s="26"/>
      <c r="I8" s="26"/>
      <c r="J8" s="26"/>
      <c r="K8" s="28" t="s">
        <v>205</v>
      </c>
    </row>
    <row r="9" spans="1:11" customFormat="1" ht="15.75">
      <c r="A9" s="26"/>
      <c r="B9" s="30" t="s">
        <v>253</v>
      </c>
      <c r="C9" s="31"/>
      <c r="D9" s="32"/>
      <c r="E9" s="31" t="s">
        <v>254</v>
      </c>
      <c r="F9" s="31"/>
      <c r="G9" s="31"/>
      <c r="H9" s="31"/>
      <c r="I9" s="31"/>
      <c r="J9" s="26"/>
      <c r="K9" s="28" t="s">
        <v>206</v>
      </c>
    </row>
    <row r="10" spans="1:11" customFormat="1" ht="15.75">
      <c r="A10" s="26"/>
      <c r="B10" s="33"/>
      <c r="C10" s="33"/>
      <c r="D10" s="34"/>
      <c r="E10" s="33"/>
      <c r="F10" s="33"/>
      <c r="G10" s="33"/>
      <c r="H10" s="33"/>
      <c r="I10" s="33"/>
      <c r="J10" s="26"/>
      <c r="K10" s="28"/>
    </row>
    <row r="11" spans="1:11" customFormat="1" ht="15.75">
      <c r="A11" s="26"/>
      <c r="B11" s="27" t="s">
        <v>207</v>
      </c>
      <c r="C11" s="27"/>
      <c r="D11" s="26"/>
      <c r="E11" s="27" t="s">
        <v>208</v>
      </c>
      <c r="F11" s="27"/>
      <c r="G11" s="26"/>
      <c r="H11" s="27" t="s">
        <v>209</v>
      </c>
      <c r="I11" s="27"/>
      <c r="J11" s="26"/>
      <c r="K11" s="26"/>
    </row>
    <row r="12" spans="1:11" customFormat="1" ht="15.75">
      <c r="A12" s="26"/>
      <c r="B12" s="35"/>
      <c r="C12" s="35"/>
      <c r="D12" s="26"/>
      <c r="E12" s="36"/>
      <c r="F12" s="36"/>
      <c r="G12" s="26"/>
      <c r="H12" s="37"/>
      <c r="I12" s="38"/>
      <c r="J12" s="26"/>
      <c r="K12" s="37"/>
    </row>
    <row r="13" spans="1:11" customFormat="1" ht="15.75">
      <c r="A13" s="26"/>
      <c r="B13" s="39" t="s">
        <v>210</v>
      </c>
      <c r="C13" s="39" t="s">
        <v>211</v>
      </c>
      <c r="D13" s="26"/>
      <c r="E13" s="39" t="s">
        <v>212</v>
      </c>
      <c r="F13" s="39" t="s">
        <v>211</v>
      </c>
      <c r="G13" s="26"/>
      <c r="H13" s="39" t="s">
        <v>210</v>
      </c>
      <c r="I13" s="39" t="s">
        <v>211</v>
      </c>
      <c r="J13" s="26"/>
      <c r="K13" s="39" t="s">
        <v>211</v>
      </c>
    </row>
    <row r="14" spans="1:11" customFormat="1" ht="15.75">
      <c r="A14" s="26"/>
      <c r="B14" s="26"/>
      <c r="C14" s="40"/>
      <c r="D14" s="26"/>
      <c r="E14" s="26"/>
      <c r="F14" s="26"/>
      <c r="G14" s="26"/>
      <c r="H14" s="26"/>
      <c r="I14" s="26"/>
      <c r="J14" s="26"/>
      <c r="K14" s="26"/>
    </row>
    <row r="15" spans="1:11" customFormat="1" ht="15.75">
      <c r="A15" s="41" t="s">
        <v>213</v>
      </c>
      <c r="B15" s="1">
        <f>2401.455-371.153+8.382</f>
        <v>2038.684</v>
      </c>
      <c r="C15" s="42">
        <f>ROUND(+B15/B$27,4-0.01)-0.0002</f>
        <v>0.91280000000000006</v>
      </c>
      <c r="D15" s="26"/>
      <c r="E15" s="2">
        <v>6590.5</v>
      </c>
      <c r="F15" s="42">
        <f>ROUND(+E15/E$27,4)+0.0001</f>
        <v>0.96</v>
      </c>
      <c r="G15" s="43"/>
      <c r="H15" s="6">
        <f>12325.866-360.254-169.962-252.69-76.376+178.523</f>
        <v>11645.106999999998</v>
      </c>
      <c r="I15" s="44">
        <f>ROUND(+H15/H$27,4)+0.0001</f>
        <v>0.89119999999999999</v>
      </c>
      <c r="J15" s="26"/>
      <c r="K15" s="3">
        <f>ROUND(SUM(C15+F15+I15)/3,4)</f>
        <v>0.92130000000000001</v>
      </c>
    </row>
    <row r="16" spans="1:11" customFormat="1" ht="15.75">
      <c r="A16" s="41"/>
      <c r="B16" s="4"/>
      <c r="C16" s="42"/>
      <c r="D16" s="26"/>
      <c r="E16" s="45"/>
      <c r="F16" s="42"/>
      <c r="G16" s="26"/>
      <c r="H16" s="46"/>
      <c r="I16" s="42"/>
      <c r="J16" s="26"/>
      <c r="K16" s="7"/>
    </row>
    <row r="17" spans="1:11" customFormat="1" ht="15.75">
      <c r="A17" s="47" t="s">
        <v>251</v>
      </c>
      <c r="B17" s="5">
        <f>642.583-452.835-0.57</f>
        <v>189.178</v>
      </c>
      <c r="C17" s="42">
        <f>ROUND(+B17/B$27,4)</f>
        <v>8.4699999999999998E-2</v>
      </c>
      <c r="D17" s="26"/>
      <c r="E17" s="8">
        <v>243</v>
      </c>
      <c r="F17" s="44">
        <f>ROUND(+E17/E$27,4)</f>
        <v>3.5400000000000001E-2</v>
      </c>
      <c r="G17" s="26"/>
      <c r="H17" s="6">
        <f>1472.048-91.239-256.785+1.959+37.461</f>
        <v>1163.444</v>
      </c>
      <c r="I17" s="42">
        <f>ROUND(+H17/H$27,4)</f>
        <v>8.8999999999999996E-2</v>
      </c>
      <c r="J17" s="26"/>
      <c r="K17" s="3">
        <f>ROUND(SUM(C17+F17+I17)/3,4)</f>
        <v>6.9699999999999998E-2</v>
      </c>
    </row>
    <row r="18" spans="1:11" customFormat="1" ht="15.75">
      <c r="A18" s="41"/>
      <c r="B18" s="5"/>
      <c r="C18" s="42"/>
      <c r="D18" s="26"/>
      <c r="E18" s="2"/>
      <c r="F18" s="42"/>
      <c r="G18" s="26"/>
      <c r="H18" s="9"/>
      <c r="I18" s="42"/>
      <c r="J18" s="26"/>
      <c r="K18" s="7"/>
    </row>
    <row r="19" spans="1:11" customFormat="1" ht="15.75">
      <c r="A19" s="48" t="s">
        <v>197</v>
      </c>
      <c r="B19" s="5">
        <v>2.597</v>
      </c>
      <c r="C19" s="42">
        <f>ROUND(+B19/B$27,4)</f>
        <v>1.1999999999999999E-3</v>
      </c>
      <c r="D19" s="26"/>
      <c r="E19" s="2">
        <v>22</v>
      </c>
      <c r="F19" s="42">
        <f>ROUND(+E19/E$27,4)</f>
        <v>3.2000000000000002E-3</v>
      </c>
      <c r="G19" s="26"/>
      <c r="H19" s="9">
        <f>9.606+0.128</f>
        <v>9.734</v>
      </c>
      <c r="I19" s="49">
        <f>ROUND(+H19/H$27,4)</f>
        <v>6.9999999999999999E-4</v>
      </c>
      <c r="J19" s="26"/>
      <c r="K19" s="3">
        <f>ROUND(SUM(C19+F19+I19)/3,4)</f>
        <v>1.6999999999999999E-3</v>
      </c>
    </row>
    <row r="20" spans="1:11" customFormat="1" ht="15.75">
      <c r="A20" s="41"/>
      <c r="B20" s="5"/>
      <c r="C20" s="42"/>
      <c r="D20" s="26"/>
      <c r="E20" s="50"/>
      <c r="F20" s="42"/>
      <c r="G20" s="26"/>
      <c r="H20" s="9"/>
      <c r="I20" s="51"/>
      <c r="J20" s="26"/>
      <c r="K20" s="7"/>
    </row>
    <row r="21" spans="1:11" customFormat="1" ht="13.5" customHeight="1">
      <c r="A21" s="41" t="s">
        <v>255</v>
      </c>
      <c r="B21" s="5">
        <f>0.792</f>
        <v>0.79200000000000004</v>
      </c>
      <c r="C21" s="42">
        <f>ROUND(+B21/B$27,4)</f>
        <v>4.0000000000000002E-4</v>
      </c>
      <c r="D21" s="26"/>
      <c r="E21" s="2">
        <v>1</v>
      </c>
      <c r="F21" s="42">
        <f>ROUND(+E21/E$27,4)</f>
        <v>1E-4</v>
      </c>
      <c r="G21" s="26"/>
      <c r="H21" s="9">
        <f>215.661</f>
        <v>215.661</v>
      </c>
      <c r="I21" s="49">
        <f>ROUND(+H21/H$27,4)</f>
        <v>1.6500000000000001E-2</v>
      </c>
      <c r="J21" s="26"/>
      <c r="K21" s="3">
        <f>ROUND(SUM(C21+F21+I21)/3,4)</f>
        <v>5.7000000000000002E-3</v>
      </c>
    </row>
    <row r="22" spans="1:11" customFormat="1" ht="15.75">
      <c r="A22" s="41"/>
      <c r="B22" s="5"/>
      <c r="C22" s="42"/>
      <c r="D22" s="26"/>
      <c r="E22" s="2"/>
      <c r="F22" s="42"/>
      <c r="G22" s="26"/>
      <c r="H22" s="9"/>
      <c r="I22" s="51"/>
      <c r="J22" s="26"/>
      <c r="K22" s="7"/>
    </row>
    <row r="23" spans="1:11" customFormat="1" ht="15.75">
      <c r="A23" s="41" t="s">
        <v>256</v>
      </c>
      <c r="B23" s="5">
        <f>1.796</f>
        <v>1.796</v>
      </c>
      <c r="C23" s="42">
        <f>ROUND(+B23/B$27,4)</f>
        <v>8.0000000000000004E-4</v>
      </c>
      <c r="D23" s="26"/>
      <c r="E23" s="2">
        <v>8</v>
      </c>
      <c r="F23" s="42">
        <f>ROUND(+E23/E$27,4)</f>
        <v>1.1999999999999999E-3</v>
      </c>
      <c r="G23" s="26"/>
      <c r="H23" s="9">
        <f>33.907</f>
        <v>33.906999999999996</v>
      </c>
      <c r="I23" s="49">
        <f>ROUND(+H23/H$27,4)</f>
        <v>2.5999999999999999E-3</v>
      </c>
      <c r="J23" s="26"/>
      <c r="K23" s="3">
        <f>ROUND(SUM(C23+F23+I23)/3,4)</f>
        <v>1.5E-3</v>
      </c>
    </row>
    <row r="24" spans="1:11" customFormat="1" ht="15.75">
      <c r="A24" s="41"/>
      <c r="B24" s="5"/>
      <c r="C24" s="42"/>
      <c r="D24" s="26"/>
      <c r="E24" s="2"/>
      <c r="F24" s="42"/>
      <c r="G24" s="26"/>
      <c r="H24" s="9"/>
      <c r="I24" s="49"/>
      <c r="J24" s="26"/>
      <c r="K24" s="7"/>
    </row>
    <row r="25" spans="1:11" customFormat="1" ht="15.75">
      <c r="A25" s="41" t="s">
        <v>214</v>
      </c>
      <c r="B25" s="5">
        <v>0.31900000000000001</v>
      </c>
      <c r="C25" s="42">
        <f>ROUND(+B25/B$27,4)</f>
        <v>1E-4</v>
      </c>
      <c r="D25" s="26"/>
      <c r="E25" s="2">
        <v>1</v>
      </c>
      <c r="F25" s="42">
        <f>ROUND(+E25/E$27,4)</f>
        <v>1E-4</v>
      </c>
      <c r="G25" s="26"/>
      <c r="H25" s="9">
        <f>0.099</f>
        <v>9.9000000000000005E-2</v>
      </c>
      <c r="I25" s="49">
        <f>ROUND(+H25/H$27,4)</f>
        <v>0</v>
      </c>
      <c r="J25" s="26"/>
      <c r="K25" s="3">
        <f>ROUND(SUM(C25+F25+I25)/3,4)</f>
        <v>1E-4</v>
      </c>
    </row>
    <row r="26" spans="1:11" customFormat="1" ht="15.75">
      <c r="A26" s="41"/>
      <c r="B26" s="52"/>
      <c r="C26" s="26"/>
      <c r="D26" s="26"/>
      <c r="E26" s="50"/>
      <c r="F26" s="26"/>
      <c r="G26" s="26"/>
      <c r="H26" s="53"/>
      <c r="I26" s="26"/>
      <c r="J26" s="26"/>
      <c r="K26" s="26"/>
    </row>
    <row r="27" spans="1:11" customFormat="1" ht="16.5" thickBot="1">
      <c r="A27" s="26"/>
      <c r="B27" s="54">
        <f>SUM(B15:B25)</f>
        <v>2233.366</v>
      </c>
      <c r="C27" s="55">
        <f>SUM(C15:C25)</f>
        <v>1</v>
      </c>
      <c r="D27" s="26"/>
      <c r="E27" s="10">
        <f>SUM(E15:E25)</f>
        <v>6865.5</v>
      </c>
      <c r="F27" s="55">
        <f>SUM(F15:F25)</f>
        <v>0.99999999999999989</v>
      </c>
      <c r="G27" s="26"/>
      <c r="H27" s="54">
        <f>SUM(H15:H25)</f>
        <v>13067.951999999997</v>
      </c>
      <c r="I27" s="55">
        <f>SUM(I15:I25)</f>
        <v>1</v>
      </c>
      <c r="J27" s="26"/>
      <c r="K27" s="56">
        <f>SUM(K15:K25)</f>
        <v>1</v>
      </c>
    </row>
    <row r="28" spans="1:11" customFormat="1" ht="16.5" thickTop="1">
      <c r="A28" s="26"/>
      <c r="B28" s="26"/>
      <c r="C28" s="26"/>
      <c r="D28" s="26"/>
      <c r="E28" s="26"/>
      <c r="F28" s="26"/>
      <c r="G28" s="26"/>
      <c r="H28" s="26"/>
      <c r="I28" s="26"/>
      <c r="J28" s="26"/>
      <c r="K28" s="26"/>
    </row>
    <row r="29" spans="1:11" customFormat="1" ht="15.75">
      <c r="A29" s="57" t="s">
        <v>257</v>
      </c>
      <c r="B29" s="26"/>
      <c r="C29" s="26"/>
      <c r="D29" s="26"/>
      <c r="E29" s="26"/>
      <c r="F29" s="26"/>
      <c r="G29" s="26"/>
      <c r="H29" s="26"/>
      <c r="I29" s="26"/>
      <c r="J29" s="26"/>
      <c r="K29" s="26"/>
    </row>
    <row r="30" spans="1:11" customFormat="1" ht="15.75">
      <c r="A30" s="57" t="s">
        <v>258</v>
      </c>
      <c r="B30" s="26"/>
      <c r="C30" s="26"/>
      <c r="D30" s="26"/>
      <c r="E30" s="26"/>
      <c r="F30" s="26"/>
      <c r="G30" s="26"/>
      <c r="H30" s="26"/>
      <c r="I30" s="26"/>
      <c r="J30" s="26"/>
      <c r="K30" s="26"/>
    </row>
    <row r="31" spans="1:11" customFormat="1" ht="15.75">
      <c r="A31" s="58" t="s">
        <v>259</v>
      </c>
      <c r="B31" s="26"/>
      <c r="C31" s="26"/>
      <c r="D31" s="26"/>
      <c r="E31" s="26"/>
      <c r="F31" s="26"/>
      <c r="G31" s="26"/>
      <c r="H31" s="26"/>
      <c r="I31" s="26"/>
      <c r="J31" s="26"/>
      <c r="K31" s="26"/>
    </row>
    <row r="32" spans="1:11" customFormat="1" ht="15.75">
      <c r="A32" s="58" t="s">
        <v>260</v>
      </c>
      <c r="B32" s="26"/>
      <c r="C32" s="26"/>
      <c r="D32" s="26"/>
      <c r="E32" s="26"/>
      <c r="F32" s="26"/>
      <c r="G32" s="26"/>
      <c r="H32" s="26"/>
      <c r="I32" s="26"/>
      <c r="J32" s="26"/>
      <c r="K32" s="26"/>
    </row>
    <row r="33" spans="1:11" customFormat="1" ht="15.75">
      <c r="A33" s="57" t="s">
        <v>261</v>
      </c>
      <c r="B33" s="26"/>
      <c r="C33" s="26"/>
      <c r="D33" s="26"/>
      <c r="E33" s="26"/>
      <c r="F33" s="26"/>
      <c r="G33" s="26"/>
      <c r="H33" s="26"/>
      <c r="I33" s="26"/>
      <c r="J33" s="26"/>
      <c r="K33" s="26"/>
    </row>
    <row r="34" spans="1:11" customFormat="1" ht="15.75">
      <c r="A34" s="59" t="s">
        <v>262</v>
      </c>
      <c r="B34" s="26"/>
      <c r="C34" s="26"/>
      <c r="D34" s="26"/>
      <c r="E34" s="26"/>
      <c r="F34" s="26"/>
      <c r="G34" s="26"/>
      <c r="H34" s="26"/>
      <c r="I34" s="26"/>
      <c r="J34" s="26"/>
      <c r="K34" s="26"/>
    </row>
    <row r="35" spans="1:11" customFormat="1" ht="15.75">
      <c r="A35" s="59" t="s">
        <v>263</v>
      </c>
      <c r="B35" s="26"/>
      <c r="C35" s="26"/>
      <c r="D35" s="26"/>
      <c r="E35" s="26"/>
      <c r="F35" s="26"/>
      <c r="G35" s="26"/>
      <c r="H35" s="26"/>
      <c r="I35" s="26"/>
      <c r="J35" s="26"/>
      <c r="K35" s="26"/>
    </row>
    <row r="36" spans="1:11" customFormat="1" ht="15.75">
      <c r="A36" s="60"/>
      <c r="B36" s="26"/>
      <c r="C36" s="26"/>
      <c r="D36" s="26"/>
      <c r="E36" s="26"/>
      <c r="F36" s="26"/>
      <c r="G36" s="26"/>
      <c r="H36" s="26"/>
      <c r="I36" s="26"/>
      <c r="J36" s="26"/>
      <c r="K36" s="26"/>
    </row>
    <row r="37" spans="1:11" customFormat="1" ht="15.75">
      <c r="A37" s="60" t="s">
        <v>215</v>
      </c>
      <c r="B37" s="26"/>
      <c r="C37" s="26"/>
      <c r="D37" s="26"/>
      <c r="E37" s="26"/>
      <c r="F37" s="26"/>
      <c r="G37" s="26"/>
      <c r="H37" s="26"/>
      <c r="I37" s="26"/>
      <c r="J37" s="26"/>
      <c r="K37" s="26"/>
    </row>
    <row r="38" spans="1:11" customFormat="1" ht="15.75">
      <c r="A38" s="26"/>
      <c r="B38" s="26"/>
      <c r="C38" s="26"/>
      <c r="D38" s="26"/>
      <c r="E38" s="26"/>
      <c r="F38" s="26"/>
      <c r="G38" s="26"/>
      <c r="H38" s="26"/>
      <c r="I38" s="26"/>
      <c r="J38" s="26"/>
      <c r="K38" s="26"/>
    </row>
    <row r="39" spans="1:11">
      <c r="A39" s="57" t="s">
        <v>264</v>
      </c>
      <c r="B39" s="26"/>
      <c r="C39" s="26"/>
      <c r="D39" s="26"/>
      <c r="E39" s="26"/>
      <c r="F39" s="26"/>
      <c r="G39" s="26"/>
      <c r="H39" s="26"/>
      <c r="I39" s="26"/>
      <c r="J39" s="26"/>
      <c r="K39" s="26"/>
    </row>
    <row r="40" spans="1:11">
      <c r="A40" s="57"/>
      <c r="B40" s="26"/>
      <c r="C40" s="26"/>
      <c r="D40" s="26"/>
      <c r="E40" s="26"/>
      <c r="F40" s="26"/>
      <c r="G40" s="26"/>
      <c r="H40" s="26"/>
      <c r="I40" s="26"/>
      <c r="J40" s="26"/>
      <c r="K40" s="26"/>
    </row>
  </sheetData>
  <phoneticPr fontId="7" type="noConversion"/>
  <printOptions horizontalCentered="1"/>
  <pageMargins left="0.25" right="0.25" top="0.5" bottom="0.75"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35"/>
  <sheetViews>
    <sheetView zoomScaleNormal="100" workbookViewId="0">
      <selection activeCell="I33" sqref="I33"/>
    </sheetView>
  </sheetViews>
  <sheetFormatPr defaultColWidth="8.25" defaultRowHeight="12.75"/>
  <cols>
    <col min="1" max="1" width="6.75" style="12" customWidth="1"/>
    <col min="2" max="2" width="6.875" style="12" bestFit="1" customWidth="1"/>
    <col min="3" max="3" width="37.375" style="12" bestFit="1" customWidth="1"/>
    <col min="4" max="4" width="15.25" style="12" bestFit="1" customWidth="1"/>
    <col min="5" max="5" width="16.625" style="12" bestFit="1" customWidth="1"/>
    <col min="6" max="6" width="6.875" style="12" bestFit="1" customWidth="1"/>
    <col min="7" max="16384" width="8.25" style="12"/>
  </cols>
  <sheetData>
    <row r="1" spans="1:8" ht="15.75">
      <c r="A1" s="61" t="s">
        <v>176</v>
      </c>
      <c r="B1" s="61"/>
      <c r="C1" s="61"/>
      <c r="D1" s="61"/>
      <c r="E1" s="61"/>
      <c r="F1" s="61"/>
      <c r="G1" s="62"/>
      <c r="H1"/>
    </row>
    <row r="2" spans="1:8" ht="15.75">
      <c r="A2" s="61" t="s">
        <v>265</v>
      </c>
      <c r="B2" s="61"/>
      <c r="C2" s="61"/>
      <c r="D2" s="61"/>
      <c r="E2" s="61"/>
      <c r="F2" s="61"/>
      <c r="G2" s="62"/>
      <c r="H2"/>
    </row>
    <row r="3" spans="1:8" ht="15.75">
      <c r="A3" s="114" t="s">
        <v>266</v>
      </c>
      <c r="B3" s="114"/>
      <c r="C3" s="114"/>
      <c r="D3" s="114"/>
      <c r="E3" s="114"/>
      <c r="F3" s="114"/>
      <c r="G3" s="62"/>
      <c r="H3"/>
    </row>
    <row r="4" spans="1:8" ht="15.75">
      <c r="A4" s="63" t="s">
        <v>177</v>
      </c>
      <c r="B4" s="64"/>
      <c r="C4" s="64"/>
      <c r="D4" s="62"/>
      <c r="E4" s="62"/>
      <c r="F4" s="62" t="s">
        <v>166</v>
      </c>
      <c r="G4" s="62"/>
      <c r="H4"/>
    </row>
    <row r="5" spans="1:8" ht="15.75">
      <c r="A5" s="62" t="s">
        <v>216</v>
      </c>
      <c r="B5" s="65">
        <v>10068</v>
      </c>
      <c r="C5" s="66" t="s">
        <v>178</v>
      </c>
      <c r="D5" s="62" t="s">
        <v>217</v>
      </c>
      <c r="E5" s="62" t="s">
        <v>218</v>
      </c>
      <c r="F5" s="67"/>
      <c r="G5" s="62"/>
      <c r="H5"/>
    </row>
    <row r="6" spans="1:8" ht="15.75">
      <c r="A6" s="62" t="s">
        <v>216</v>
      </c>
      <c r="B6" s="65">
        <v>11622</v>
      </c>
      <c r="C6" s="66" t="s">
        <v>180</v>
      </c>
      <c r="D6" s="62" t="s">
        <v>221</v>
      </c>
      <c r="E6" s="62" t="s">
        <v>267</v>
      </c>
      <c r="F6" s="67"/>
      <c r="G6" s="62"/>
      <c r="H6"/>
    </row>
    <row r="7" spans="1:8" ht="15.75">
      <c r="A7" s="62" t="s">
        <v>216</v>
      </c>
      <c r="B7" s="65">
        <v>11631</v>
      </c>
      <c r="C7" s="66" t="s">
        <v>181</v>
      </c>
      <c r="D7" s="62" t="s">
        <v>222</v>
      </c>
      <c r="E7" s="62" t="s">
        <v>223</v>
      </c>
      <c r="F7" s="67"/>
      <c r="G7" s="62"/>
      <c r="H7"/>
    </row>
    <row r="8" spans="1:8" ht="15.75">
      <c r="A8" s="62" t="s">
        <v>216</v>
      </c>
      <c r="B8" s="65">
        <v>11638</v>
      </c>
      <c r="C8" s="66" t="s">
        <v>182</v>
      </c>
      <c r="D8" s="62" t="s">
        <v>224</v>
      </c>
      <c r="E8" s="62" t="s">
        <v>225</v>
      </c>
      <c r="F8" s="67"/>
      <c r="G8" s="62"/>
      <c r="H8"/>
    </row>
    <row r="9" spans="1:8" ht="15.75">
      <c r="A9" s="62" t="s">
        <v>216</v>
      </c>
      <c r="B9" s="67">
        <v>11648</v>
      </c>
      <c r="C9" s="68" t="s">
        <v>183</v>
      </c>
      <c r="D9" s="62" t="s">
        <v>219</v>
      </c>
      <c r="E9" s="62" t="s">
        <v>220</v>
      </c>
      <c r="F9" s="67"/>
      <c r="G9" s="62"/>
      <c r="H9"/>
    </row>
    <row r="10" spans="1:8" ht="15.75">
      <c r="A10" s="62" t="s">
        <v>216</v>
      </c>
      <c r="B10" s="67">
        <v>11651</v>
      </c>
      <c r="C10" s="68" t="s">
        <v>184</v>
      </c>
      <c r="D10" s="62" t="s">
        <v>219</v>
      </c>
      <c r="E10" s="62" t="s">
        <v>226</v>
      </c>
      <c r="F10" s="67"/>
      <c r="G10" s="62"/>
      <c r="H10"/>
    </row>
    <row r="11" spans="1:8" ht="15.75">
      <c r="A11" s="62" t="s">
        <v>216</v>
      </c>
      <c r="B11" s="67">
        <v>11653</v>
      </c>
      <c r="C11" s="68" t="s">
        <v>185</v>
      </c>
      <c r="D11" s="62" t="s">
        <v>219</v>
      </c>
      <c r="E11" s="69" t="s">
        <v>227</v>
      </c>
      <c r="F11" s="67"/>
      <c r="G11" s="62"/>
      <c r="H11"/>
    </row>
    <row r="12" spans="1:8" ht="15.75">
      <c r="A12" s="62" t="s">
        <v>216</v>
      </c>
      <c r="B12" s="67">
        <v>11655</v>
      </c>
      <c r="C12" s="68" t="s">
        <v>186</v>
      </c>
      <c r="D12" s="62" t="s">
        <v>219</v>
      </c>
      <c r="E12" s="62" t="s">
        <v>228</v>
      </c>
      <c r="F12" s="67"/>
      <c r="G12" s="62"/>
      <c r="H12"/>
    </row>
    <row r="13" spans="1:8" ht="15.75">
      <c r="A13" s="62" t="s">
        <v>216</v>
      </c>
      <c r="B13" s="67">
        <v>11656</v>
      </c>
      <c r="C13" s="68" t="s">
        <v>187</v>
      </c>
      <c r="D13" s="62" t="s">
        <v>219</v>
      </c>
      <c r="E13" s="62" t="s">
        <v>229</v>
      </c>
      <c r="F13" s="67"/>
      <c r="G13" s="62"/>
      <c r="H13"/>
    </row>
    <row r="14" spans="1:8" ht="15.75">
      <c r="A14" s="62" t="s">
        <v>216</v>
      </c>
      <c r="B14" s="67">
        <v>11657</v>
      </c>
      <c r="C14" s="68" t="s">
        <v>188</v>
      </c>
      <c r="D14" s="62" t="s">
        <v>230</v>
      </c>
      <c r="E14" s="62" t="s">
        <v>231</v>
      </c>
      <c r="F14" s="67"/>
      <c r="G14" s="62"/>
      <c r="H14"/>
    </row>
    <row r="15" spans="1:8" ht="15.75">
      <c r="A15" s="62" t="s">
        <v>216</v>
      </c>
      <c r="B15" s="65">
        <v>13026</v>
      </c>
      <c r="C15" s="66" t="s">
        <v>191</v>
      </c>
      <c r="D15" s="62" t="s">
        <v>234</v>
      </c>
      <c r="E15" s="62" t="s">
        <v>235</v>
      </c>
      <c r="F15" s="67"/>
      <c r="G15" s="62"/>
      <c r="H15"/>
    </row>
    <row r="16" spans="1:8" ht="15.75">
      <c r="A16" s="62" t="s">
        <v>216</v>
      </c>
      <c r="B16" s="67">
        <v>13149</v>
      </c>
      <c r="C16" s="66" t="s">
        <v>192</v>
      </c>
      <c r="D16" s="62" t="s">
        <v>221</v>
      </c>
      <c r="E16" s="62" t="s">
        <v>267</v>
      </c>
      <c r="F16" s="67" t="s">
        <v>166</v>
      </c>
      <c r="G16" s="62"/>
      <c r="H16"/>
    </row>
    <row r="17" spans="1:8" ht="15.75">
      <c r="A17" s="62" t="s">
        <v>216</v>
      </c>
      <c r="B17" s="67">
        <v>13369</v>
      </c>
      <c r="C17" s="69" t="s">
        <v>238</v>
      </c>
      <c r="D17" s="62" t="s">
        <v>239</v>
      </c>
      <c r="E17" s="69" t="s">
        <v>240</v>
      </c>
      <c r="F17" s="67"/>
      <c r="G17" s="62"/>
      <c r="H17"/>
    </row>
    <row r="18" spans="1:8" ht="15.75">
      <c r="A18" s="62"/>
      <c r="B18" s="67"/>
      <c r="C18" s="69"/>
      <c r="D18" s="62"/>
      <c r="E18" s="69"/>
      <c r="F18" s="67"/>
      <c r="G18" s="62"/>
      <c r="H18"/>
    </row>
    <row r="19" spans="1:8" ht="15.75">
      <c r="A19" s="62"/>
      <c r="B19" s="67"/>
      <c r="C19" s="69"/>
      <c r="D19" s="62"/>
      <c r="E19" s="69"/>
      <c r="F19" s="67"/>
      <c r="G19" s="62"/>
      <c r="H19"/>
    </row>
    <row r="20" spans="1:8" ht="15.75">
      <c r="A20" s="70" t="s">
        <v>241</v>
      </c>
      <c r="B20" s="71">
        <v>13194</v>
      </c>
      <c r="C20" s="70" t="s">
        <v>193</v>
      </c>
      <c r="D20" s="70" t="s">
        <v>236</v>
      </c>
      <c r="E20" s="70" t="s">
        <v>237</v>
      </c>
      <c r="F20" s="71"/>
      <c r="G20" s="62"/>
      <c r="H20"/>
    </row>
    <row r="21" spans="1:8" ht="15.75">
      <c r="A21" s="70" t="s">
        <v>241</v>
      </c>
      <c r="B21" s="71">
        <v>10070</v>
      </c>
      <c r="C21" s="70" t="s">
        <v>179</v>
      </c>
      <c r="D21" s="70" t="s">
        <v>219</v>
      </c>
      <c r="E21" s="70" t="s">
        <v>220</v>
      </c>
      <c r="F21" s="71"/>
      <c r="G21" s="62"/>
      <c r="H21"/>
    </row>
    <row r="22" spans="1:8" ht="15.75">
      <c r="A22" s="70" t="s">
        <v>241</v>
      </c>
      <c r="B22" s="71">
        <v>12303</v>
      </c>
      <c r="C22" s="72" t="s">
        <v>189</v>
      </c>
      <c r="D22" s="72" t="s">
        <v>230</v>
      </c>
      <c r="E22" s="72" t="s">
        <v>231</v>
      </c>
      <c r="F22" s="71"/>
      <c r="G22" s="62"/>
      <c r="H22"/>
    </row>
    <row r="23" spans="1:8" ht="15.75">
      <c r="A23" s="70" t="s">
        <v>241</v>
      </c>
      <c r="B23" s="71">
        <v>12637</v>
      </c>
      <c r="C23" s="72" t="s">
        <v>190</v>
      </c>
      <c r="D23" s="72" t="s">
        <v>232</v>
      </c>
      <c r="E23" s="72" t="s">
        <v>233</v>
      </c>
      <c r="F23" s="71" t="s">
        <v>166</v>
      </c>
      <c r="G23" s="62"/>
      <c r="H23"/>
    </row>
    <row r="24" spans="1:8" ht="15.75">
      <c r="A24" s="69"/>
      <c r="B24" s="65"/>
      <c r="C24" s="66"/>
      <c r="D24" s="69"/>
      <c r="E24" s="69"/>
      <c r="F24" s="62" t="s">
        <v>268</v>
      </c>
      <c r="G24" s="62" t="s">
        <v>269</v>
      </c>
      <c r="H24"/>
    </row>
    <row r="25" spans="1:8" ht="15.75">
      <c r="A25" s="63" t="s">
        <v>194</v>
      </c>
      <c r="B25" s="67"/>
      <c r="C25" s="68"/>
      <c r="D25" s="62"/>
      <c r="E25" s="62"/>
      <c r="F25" s="73" t="s">
        <v>211</v>
      </c>
      <c r="G25" s="73" t="s">
        <v>211</v>
      </c>
      <c r="H25"/>
    </row>
    <row r="26" spans="1:8" ht="15.75">
      <c r="A26" s="63"/>
      <c r="B26" s="67"/>
      <c r="C26" s="68"/>
      <c r="D26" s="62"/>
      <c r="E26" s="62"/>
      <c r="F26" s="73"/>
      <c r="G26" s="74" t="s">
        <v>266</v>
      </c>
      <c r="H26"/>
    </row>
    <row r="27" spans="1:8" ht="15.75">
      <c r="A27" s="62" t="s">
        <v>216</v>
      </c>
      <c r="B27" s="67">
        <v>10107</v>
      </c>
      <c r="C27" s="68" t="s">
        <v>195</v>
      </c>
      <c r="D27" s="62" t="s">
        <v>242</v>
      </c>
      <c r="E27" s="69" t="s">
        <v>243</v>
      </c>
      <c r="F27" s="75">
        <v>1E-4</v>
      </c>
      <c r="G27" s="76">
        <v>1E-4</v>
      </c>
      <c r="H27"/>
    </row>
    <row r="28" spans="1:8" ht="15.75">
      <c r="A28" s="62" t="s">
        <v>216</v>
      </c>
      <c r="B28" s="67">
        <v>10117</v>
      </c>
      <c r="C28" s="68" t="s">
        <v>196</v>
      </c>
      <c r="D28" s="62" t="s">
        <v>244</v>
      </c>
      <c r="E28" s="62" t="s">
        <v>245</v>
      </c>
      <c r="F28" s="75">
        <v>1.2999999999999999E-3</v>
      </c>
      <c r="G28" s="76">
        <v>1.5E-3</v>
      </c>
      <c r="H28"/>
    </row>
    <row r="29" spans="1:8" ht="15.75">
      <c r="A29" s="62" t="s">
        <v>216</v>
      </c>
      <c r="B29" s="67">
        <v>10165</v>
      </c>
      <c r="C29" s="68" t="s">
        <v>197</v>
      </c>
      <c r="D29" s="62" t="s">
        <v>246</v>
      </c>
      <c r="E29" s="62" t="s">
        <v>247</v>
      </c>
      <c r="F29" s="75">
        <v>1.6999999999999999E-3</v>
      </c>
      <c r="G29" s="76">
        <v>1.6999999999999999E-3</v>
      </c>
      <c r="H29"/>
    </row>
    <row r="30" spans="1:8" ht="15.75">
      <c r="A30" s="62" t="s">
        <v>216</v>
      </c>
      <c r="B30" s="67">
        <v>10182</v>
      </c>
      <c r="C30" s="68" t="s">
        <v>198</v>
      </c>
      <c r="D30" s="62" t="s">
        <v>248</v>
      </c>
      <c r="E30" s="62" t="s">
        <v>243</v>
      </c>
      <c r="F30" s="75">
        <v>5.8999999999999999E-3</v>
      </c>
      <c r="G30" s="76">
        <v>5.7000000000000002E-3</v>
      </c>
      <c r="H30"/>
    </row>
    <row r="31" spans="1:8" ht="15.75">
      <c r="A31" s="62" t="s">
        <v>216</v>
      </c>
      <c r="B31" s="67">
        <v>13228</v>
      </c>
      <c r="C31" s="68" t="s">
        <v>199</v>
      </c>
      <c r="D31" s="62" t="s">
        <v>249</v>
      </c>
      <c r="E31" s="62" t="s">
        <v>250</v>
      </c>
      <c r="F31" s="75">
        <v>5.6099999999999997E-2</v>
      </c>
      <c r="G31" s="76">
        <v>6.9699999999999998E-2</v>
      </c>
      <c r="H31"/>
    </row>
    <row r="32" spans="1:8" ht="15.75">
      <c r="A32"/>
      <c r="B32"/>
      <c r="C32"/>
      <c r="D32"/>
      <c r="E32"/>
      <c r="F32"/>
      <c r="G32"/>
      <c r="H32"/>
    </row>
    <row r="33" spans="1:8" ht="15.75">
      <c r="A33"/>
      <c r="B33"/>
      <c r="C33"/>
      <c r="D33"/>
      <c r="E33"/>
      <c r="F33"/>
      <c r="G33"/>
      <c r="H33"/>
    </row>
    <row r="34" spans="1:8" ht="15.75">
      <c r="A34"/>
      <c r="B34"/>
      <c r="C34"/>
      <c r="D34"/>
      <c r="E34"/>
      <c r="F34"/>
      <c r="G34"/>
      <c r="H34"/>
    </row>
    <row r="35" spans="1:8" ht="15.75">
      <c r="A35"/>
      <c r="B35"/>
      <c r="C35"/>
      <c r="D35"/>
      <c r="E35"/>
      <c r="F35"/>
      <c r="G35"/>
      <c r="H35"/>
    </row>
  </sheetData>
  <mergeCells count="1">
    <mergeCell ref="A3:F3"/>
  </mergeCells>
  <phoneticPr fontId="4" type="noConversion"/>
  <printOptions horizont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2E07100-B13B-4195-A81E-CEDF1F2B1609}"/>
</file>

<file path=customXml/itemProps2.xml><?xml version="1.0" encoding="utf-8"?>
<ds:datastoreItem xmlns:ds="http://schemas.openxmlformats.org/officeDocument/2006/customXml" ds:itemID="{2E55CE03-D614-454F-AFBA-125D4526EE2A}"/>
</file>

<file path=customXml/itemProps3.xml><?xml version="1.0" encoding="utf-8"?>
<ds:datastoreItem xmlns:ds="http://schemas.openxmlformats.org/officeDocument/2006/customXml" ds:itemID="{5E7BCB07-D26B-4438-A230-1088C8617827}"/>
</file>

<file path=customXml/itemProps4.xml><?xml version="1.0" encoding="utf-8"?>
<ds:datastoreItem xmlns:ds="http://schemas.openxmlformats.org/officeDocument/2006/customXml" ds:itemID="{6A134039-0384-40B4-894B-121823B184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Lead Sheet</vt:lpstr>
      <vt:lpstr>5.4.1</vt:lpstr>
      <vt:lpstr>LTIP</vt:lpstr>
      <vt:lpstr>FY2006 Three Factor Formula</vt:lpstr>
      <vt:lpstr>FY2006 Senders Receivers </vt:lpstr>
      <vt:lpstr>'FY2006 Senders Receivers '!Print_Area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2010-04-20T14:35:24Z</cp:lastPrinted>
  <dcterms:created xsi:type="dcterms:W3CDTF">2004-11-29T21:41:55Z</dcterms:created>
  <dcterms:modified xsi:type="dcterms:W3CDTF">2010-11-19T18:45:41Z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