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75" windowHeight="7710"/>
  </bookViews>
  <sheets>
    <sheet name="Exh SC13" sheetId="1" r:id="rId1"/>
  </sheets>
  <definedNames>
    <definedName name="_xlnm.Print_Area" localSheetId="0">'Exh SC13'!$A$1:$R$26</definedName>
  </definedNames>
  <calcPr calcId="125725"/>
</workbook>
</file>

<file path=xl/calcChain.xml><?xml version="1.0" encoding="utf-8"?>
<calcChain xmlns="http://schemas.openxmlformats.org/spreadsheetml/2006/main">
  <c r="K13" i="1"/>
  <c r="K17" s="1"/>
  <c r="K15"/>
  <c r="M15" s="1"/>
  <c r="G17"/>
  <c r="I17"/>
  <c r="O15" l="1"/>
  <c r="P15"/>
  <c r="M13"/>
  <c r="O13" l="1"/>
  <c r="O17" s="1"/>
  <c r="P13"/>
  <c r="P17" s="1"/>
  <c r="M17"/>
</calcChain>
</file>

<file path=xl/sharedStrings.xml><?xml version="1.0" encoding="utf-8"?>
<sst xmlns="http://schemas.openxmlformats.org/spreadsheetml/2006/main" count="39" uniqueCount="37">
  <si>
    <t>(3) See S. Coppola testimony on behalf of Public Counsel.</t>
  </si>
  <si>
    <t>(2) Company charged 10% to non-utility account for non-utility activities.</t>
  </si>
  <si>
    <t>(1) Company workpaper MR-BOD-3 and MR-BOD-4.</t>
  </si>
  <si>
    <t>Source:</t>
  </si>
  <si>
    <t>Total Washington jurisdiction</t>
  </si>
  <si>
    <t>PC G 2.20</t>
  </si>
  <si>
    <t>Amount Allocated to Washington Gas (1)</t>
  </si>
  <si>
    <t>PC E 2.27</t>
  </si>
  <si>
    <t>Amount Allocated to Washington Electric (1)</t>
  </si>
  <si>
    <t>2011 Stock Based Compensation (1)</t>
  </si>
  <si>
    <t>Reference</t>
  </si>
  <si>
    <t>Requirement</t>
  </si>
  <si>
    <t>Expense</t>
  </si>
  <si>
    <t>Adjustment</t>
  </si>
  <si>
    <t>At Utility</t>
  </si>
  <si>
    <r>
      <t xml:space="preserve">Non-utility </t>
    </r>
    <r>
      <rPr>
        <b/>
        <vertAlign val="superscript"/>
        <sz val="10"/>
        <color theme="1"/>
        <rFont val="Arial"/>
        <family val="2"/>
      </rPr>
      <t>(2)</t>
    </r>
  </si>
  <si>
    <t>Amount</t>
  </si>
  <si>
    <t>Line #</t>
  </si>
  <si>
    <t>Revenue</t>
  </si>
  <si>
    <t>Counsel</t>
  </si>
  <si>
    <t>Remaining</t>
  </si>
  <si>
    <t>Charged to</t>
  </si>
  <si>
    <t>Adjustment to:</t>
  </si>
  <si>
    <t>Public</t>
  </si>
  <si>
    <t>Avista</t>
  </si>
  <si>
    <t>H</t>
  </si>
  <si>
    <t>G</t>
  </si>
  <si>
    <t>F</t>
  </si>
  <si>
    <t>E</t>
  </si>
  <si>
    <t>D</t>
  </si>
  <si>
    <t>C</t>
  </si>
  <si>
    <t>B</t>
  </si>
  <si>
    <t>A</t>
  </si>
  <si>
    <t>Public Counsel Adjustments</t>
  </si>
  <si>
    <t>Stock Based Compensation</t>
  </si>
  <si>
    <t xml:space="preserve"> Exhibit SC-13</t>
  </si>
  <si>
    <t>Board of Directors Fees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</si>
</sst>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2" applyNumberFormat="1" applyFont="1" applyBorder="1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Border="1"/>
    <xf numFmtId="164" fontId="2" fillId="0" borderId="0" xfId="2" applyNumberFormat="1" applyFont="1" applyBorder="1"/>
    <xf numFmtId="0" fontId="2" fillId="0" borderId="0" xfId="0" applyFont="1"/>
    <xf numFmtId="164" fontId="2" fillId="0" borderId="1" xfId="0" applyNumberFormat="1" applyFont="1" applyBorder="1"/>
    <xf numFmtId="164" fontId="0" fillId="0" borderId="1" xfId="2" applyNumberFormat="1" applyFont="1" applyBorder="1"/>
    <xf numFmtId="164" fontId="0" fillId="0" borderId="0" xfId="2" applyNumberFormat="1" applyFont="1"/>
    <xf numFmtId="0" fontId="0" fillId="0" borderId="2" xfId="0" applyBorder="1"/>
    <xf numFmtId="164" fontId="0" fillId="0" borderId="0" xfId="0" applyNumberFormat="1"/>
    <xf numFmtId="165" fontId="2" fillId="0" borderId="3" xfId="0" applyNumberFormat="1" applyFont="1" applyBorder="1"/>
    <xf numFmtId="165" fontId="0" fillId="0" borderId="3" xfId="1" applyNumberFormat="1" applyFont="1" applyBorder="1"/>
    <xf numFmtId="0" fontId="2" fillId="0" borderId="0" xfId="0" applyFont="1" applyBorder="1"/>
    <xf numFmtId="16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tabSelected="1" workbookViewId="0">
      <selection activeCell="P10" sqref="P10"/>
    </sheetView>
  </sheetViews>
  <sheetFormatPr defaultRowHeight="12.75"/>
  <cols>
    <col min="6" max="6" width="2.140625" customWidth="1"/>
    <col min="7" max="7" width="12.42578125" bestFit="1" customWidth="1"/>
    <col min="8" max="8" width="2.140625" customWidth="1"/>
    <col min="9" max="9" width="12.85546875" customWidth="1"/>
    <col min="10" max="10" width="1.5703125" customWidth="1"/>
    <col min="11" max="11" width="11.5703125" customWidth="1"/>
    <col min="12" max="12" width="1.85546875" customWidth="1"/>
    <col min="13" max="13" width="11.7109375" customWidth="1"/>
    <col min="14" max="14" width="2.42578125" customWidth="1"/>
    <col min="15" max="15" width="11.28515625" customWidth="1"/>
    <col min="16" max="16" width="13.85546875" customWidth="1"/>
    <col min="17" max="17" width="2.42578125" customWidth="1"/>
    <col min="18" max="18" width="10.85546875" customWidth="1"/>
  </cols>
  <sheetData>
    <row r="1" spans="1:18">
      <c r="A1" s="6" t="s">
        <v>36</v>
      </c>
      <c r="L1" s="23"/>
      <c r="R1" s="23" t="s">
        <v>35</v>
      </c>
    </row>
    <row r="2" spans="1:18">
      <c r="A2" s="6" t="s">
        <v>34</v>
      </c>
      <c r="I2" s="23"/>
    </row>
    <row r="3" spans="1:18">
      <c r="A3" s="6" t="s">
        <v>33</v>
      </c>
    </row>
    <row r="5" spans="1:18">
      <c r="C5" s="22" t="s">
        <v>32</v>
      </c>
      <c r="G5" s="22" t="s">
        <v>31</v>
      </c>
      <c r="H5" s="22"/>
      <c r="I5" s="22" t="s">
        <v>30</v>
      </c>
      <c r="J5" s="22"/>
      <c r="K5" s="22" t="s">
        <v>29</v>
      </c>
      <c r="L5" s="22"/>
      <c r="M5" s="22" t="s">
        <v>28</v>
      </c>
      <c r="N5" s="22"/>
      <c r="O5" s="22" t="s">
        <v>27</v>
      </c>
      <c r="P5" s="22" t="s">
        <v>26</v>
      </c>
      <c r="Q5" s="22"/>
      <c r="R5" s="22" t="s">
        <v>25</v>
      </c>
    </row>
    <row r="6" spans="1:18">
      <c r="C6" s="22"/>
      <c r="G6" s="22"/>
      <c r="H6" s="22"/>
      <c r="I6" s="22"/>
      <c r="J6" s="22"/>
      <c r="K6" s="22"/>
      <c r="L6" s="22"/>
    </row>
    <row r="7" spans="1:18">
      <c r="G7" s="22"/>
      <c r="H7" s="22"/>
      <c r="I7" s="20" t="s">
        <v>24</v>
      </c>
      <c r="J7" s="22"/>
      <c r="K7" s="20" t="s">
        <v>16</v>
      </c>
      <c r="L7" s="20"/>
      <c r="M7" s="20" t="s">
        <v>23</v>
      </c>
      <c r="O7" s="21" t="s">
        <v>22</v>
      </c>
      <c r="P7" s="21"/>
    </row>
    <row r="8" spans="1:18">
      <c r="G8" s="20"/>
      <c r="H8" s="20"/>
      <c r="I8" s="20" t="s">
        <v>21</v>
      </c>
      <c r="J8" s="20"/>
      <c r="K8" s="20" t="s">
        <v>20</v>
      </c>
      <c r="L8" s="20"/>
      <c r="M8" s="20" t="s">
        <v>19</v>
      </c>
      <c r="P8" s="17" t="s">
        <v>18</v>
      </c>
      <c r="R8" s="17" t="s">
        <v>13</v>
      </c>
    </row>
    <row r="9" spans="1:18" ht="14.25">
      <c r="A9" s="20" t="s">
        <v>17</v>
      </c>
      <c r="G9" s="16" t="s">
        <v>16</v>
      </c>
      <c r="H9" s="20"/>
      <c r="I9" s="16" t="s">
        <v>15</v>
      </c>
      <c r="J9" s="20"/>
      <c r="K9" s="16" t="s">
        <v>14</v>
      </c>
      <c r="L9" s="19"/>
      <c r="M9" s="18" t="s">
        <v>13</v>
      </c>
      <c r="O9" s="16" t="s">
        <v>12</v>
      </c>
      <c r="P9" s="17" t="s">
        <v>11</v>
      </c>
      <c r="R9" s="16" t="s">
        <v>10</v>
      </c>
    </row>
    <row r="10" spans="1:18">
      <c r="P10" s="10"/>
    </row>
    <row r="11" spans="1:18" ht="13.5" thickBot="1">
      <c r="A11" s="3">
        <v>1</v>
      </c>
      <c r="B11" t="s">
        <v>9</v>
      </c>
      <c r="G11" s="8">
        <v>585326</v>
      </c>
      <c r="H11" s="2"/>
      <c r="J11" s="2"/>
      <c r="K11" s="2"/>
      <c r="L11" s="2"/>
    </row>
    <row r="12" spans="1:18" ht="13.5" thickTop="1">
      <c r="A12" s="3"/>
      <c r="G12" s="2"/>
      <c r="H12" s="2"/>
      <c r="J12" s="2"/>
      <c r="K12" s="2"/>
      <c r="L12" s="2"/>
    </row>
    <row r="13" spans="1:18">
      <c r="A13" s="3">
        <v>2</v>
      </c>
      <c r="B13" t="s">
        <v>8</v>
      </c>
      <c r="G13" s="9">
        <v>283986</v>
      </c>
      <c r="H13" s="9"/>
      <c r="I13" s="9">
        <v>-28399</v>
      </c>
      <c r="J13" s="9"/>
      <c r="K13" s="9">
        <f>+G13+I13</f>
        <v>255587</v>
      </c>
      <c r="L13" s="9"/>
      <c r="M13" s="15">
        <f>-K13</f>
        <v>-255587</v>
      </c>
      <c r="O13" s="11">
        <f>M13</f>
        <v>-255587</v>
      </c>
      <c r="P13" s="11">
        <f>M13</f>
        <v>-255587</v>
      </c>
      <c r="R13" s="3" t="s">
        <v>7</v>
      </c>
    </row>
    <row r="14" spans="1:18">
      <c r="A14" s="3"/>
      <c r="G14" s="2"/>
      <c r="H14" s="2"/>
      <c r="I14" s="2"/>
      <c r="J14" s="2"/>
      <c r="K14" s="2"/>
      <c r="L14" s="2"/>
      <c r="M14" s="14"/>
      <c r="R14" s="3"/>
    </row>
    <row r="15" spans="1:18">
      <c r="A15" s="3">
        <v>3</v>
      </c>
      <c r="B15" t="s">
        <v>6</v>
      </c>
      <c r="G15" s="13">
        <v>77052</v>
      </c>
      <c r="H15" s="2"/>
      <c r="I15" s="13">
        <v>-7705</v>
      </c>
      <c r="J15" s="2"/>
      <c r="K15" s="13">
        <f>+G15+I15</f>
        <v>69347</v>
      </c>
      <c r="L15" s="4"/>
      <c r="M15" s="12">
        <f>-K15</f>
        <v>-69347</v>
      </c>
      <c r="O15" s="11">
        <f>M15</f>
        <v>-69347</v>
      </c>
      <c r="P15" s="11">
        <f>M15</f>
        <v>-69347</v>
      </c>
      <c r="R15" s="3" t="s">
        <v>5</v>
      </c>
    </row>
    <row r="16" spans="1:18">
      <c r="A16" s="3"/>
      <c r="G16" s="2"/>
      <c r="H16" s="2"/>
      <c r="I16" s="2"/>
      <c r="J16" s="2"/>
      <c r="K16" s="2"/>
      <c r="L16" s="2"/>
      <c r="M16" s="6"/>
      <c r="O16" s="10"/>
      <c r="P16" s="10"/>
    </row>
    <row r="17" spans="1:16" ht="13.5" thickBot="1">
      <c r="A17" s="3">
        <v>4</v>
      </c>
      <c r="B17" t="s">
        <v>4</v>
      </c>
      <c r="G17" s="8">
        <f>SUM(G13:G15)</f>
        <v>361038</v>
      </c>
      <c r="H17" s="9"/>
      <c r="I17" s="8">
        <f>SUM(I13:I15)</f>
        <v>-36104</v>
      </c>
      <c r="J17" s="9"/>
      <c r="K17" s="8">
        <f>SUM(K13:K15)</f>
        <v>324934</v>
      </c>
      <c r="L17" s="1"/>
      <c r="M17" s="7">
        <f>M13+M15</f>
        <v>-324934</v>
      </c>
      <c r="O17" s="7">
        <f>O13+O15</f>
        <v>-324934</v>
      </c>
      <c r="P17" s="7">
        <f>P13+P15</f>
        <v>-324934</v>
      </c>
    </row>
    <row r="18" spans="1:16" ht="13.5" thickTop="1">
      <c r="A18" s="3"/>
      <c r="G18" s="2"/>
      <c r="H18" s="2"/>
      <c r="I18" s="2"/>
      <c r="J18" s="2"/>
      <c r="K18" s="2"/>
      <c r="L18" s="2"/>
    </row>
    <row r="19" spans="1:16">
      <c r="A19" s="3"/>
      <c r="B19" s="6"/>
      <c r="G19" s="2"/>
      <c r="H19" s="2"/>
      <c r="I19" s="2"/>
      <c r="J19" s="2"/>
      <c r="K19" s="5"/>
      <c r="L19" s="5"/>
    </row>
    <row r="20" spans="1:16">
      <c r="A20" s="3"/>
      <c r="G20" s="2"/>
      <c r="H20" s="2"/>
      <c r="I20" s="2"/>
      <c r="J20" s="2"/>
      <c r="K20" s="4"/>
      <c r="L20" s="2"/>
    </row>
    <row r="21" spans="1:16">
      <c r="A21" s="3"/>
      <c r="G21" s="2"/>
      <c r="H21" s="2"/>
      <c r="I21" s="2"/>
      <c r="J21" s="2"/>
      <c r="K21" s="1"/>
      <c r="L21" s="1"/>
    </row>
    <row r="24" spans="1:16">
      <c r="A24" t="s">
        <v>3</v>
      </c>
      <c r="B24" t="s">
        <v>2</v>
      </c>
    </row>
    <row r="25" spans="1:16">
      <c r="B25" t="s">
        <v>1</v>
      </c>
    </row>
    <row r="26" spans="1:16">
      <c r="B26" t="s">
        <v>0</v>
      </c>
    </row>
  </sheetData>
  <mergeCells count="1">
    <mergeCell ref="O7:P7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19229C4-B604-4BF2-933C-E214E3327C2A}"/>
</file>

<file path=customXml/itemProps2.xml><?xml version="1.0" encoding="utf-8"?>
<ds:datastoreItem xmlns:ds="http://schemas.openxmlformats.org/officeDocument/2006/customXml" ds:itemID="{4AE6D800-4EB2-4E66-8AAA-67C20DF4B368}"/>
</file>

<file path=customXml/itemProps3.xml><?xml version="1.0" encoding="utf-8"?>
<ds:datastoreItem xmlns:ds="http://schemas.openxmlformats.org/officeDocument/2006/customXml" ds:itemID="{32EDFDF7-4AD6-4E99-A18B-12BA1222FD97}"/>
</file>

<file path=customXml/itemProps4.xml><?xml version="1.0" encoding="utf-8"?>
<ds:datastoreItem xmlns:ds="http://schemas.openxmlformats.org/officeDocument/2006/customXml" ds:itemID="{C3981660-5586-408A-87C2-E64AB01EA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SC13</vt:lpstr>
      <vt:lpstr>'Exh SC13'!Print_Area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Seb Coppola</cp:lastModifiedBy>
  <dcterms:created xsi:type="dcterms:W3CDTF">2012-09-08T02:37:32Z</dcterms:created>
  <dcterms:modified xsi:type="dcterms:W3CDTF">2012-09-08T02:38:34Z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