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home.utc.wa.gov/sites/ug-181053/Staffs Testimony and Exhibits/"/>
    </mc:Choice>
  </mc:AlternateContent>
  <bookViews>
    <workbookView xWindow="0" yWindow="0" windowWidth="28800" windowHeight="11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H23" i="1"/>
  <c r="G23" i="1"/>
  <c r="G22" i="1"/>
  <c r="F22" i="1"/>
  <c r="E21" i="1"/>
  <c r="F21" i="1"/>
  <c r="D20" i="1"/>
  <c r="E20" i="1"/>
  <c r="D19" i="1"/>
  <c r="H11" i="1"/>
  <c r="H10" i="1"/>
  <c r="G10" i="1"/>
  <c r="F9" i="1"/>
  <c r="H8" i="1"/>
  <c r="G8" i="1"/>
  <c r="F8" i="1"/>
  <c r="E8" i="1"/>
  <c r="H7" i="1"/>
  <c r="G7" i="1"/>
  <c r="F7" i="1"/>
  <c r="E7" i="1"/>
  <c r="D7" i="1"/>
  <c r="D6" i="1"/>
  <c r="C6" i="1"/>
  <c r="H6" i="1"/>
  <c r="G6" i="1"/>
  <c r="F6" i="1"/>
  <c r="E6" i="1"/>
  <c r="H21" i="1" l="1"/>
  <c r="G21" i="1"/>
  <c r="F20" i="1"/>
  <c r="G19" i="1"/>
  <c r="H19" i="1"/>
  <c r="B24" i="1"/>
  <c r="H24" i="1" s="1"/>
  <c r="A24" i="1"/>
  <c r="B23" i="1"/>
  <c r="A23" i="1"/>
  <c r="A22" i="1"/>
  <c r="B21" i="1"/>
  <c r="A21" i="1"/>
  <c r="B20" i="1"/>
  <c r="A20" i="1"/>
  <c r="B19" i="1"/>
  <c r="E19" i="1" s="1"/>
  <c r="A19" i="1"/>
  <c r="H18" i="1"/>
  <c r="G18" i="1"/>
  <c r="F18" i="1"/>
  <c r="E18" i="1"/>
  <c r="D18" i="1"/>
  <c r="C18" i="1"/>
  <c r="H20" i="1" l="1"/>
  <c r="F19" i="1"/>
  <c r="G20" i="1"/>
  <c r="G9" i="1" l="1"/>
  <c r="H9" i="1"/>
  <c r="C13" i="1"/>
  <c r="B22" i="1"/>
  <c r="H22" i="1" l="1"/>
  <c r="C26" i="1"/>
  <c r="C28" i="1" s="1"/>
</calcChain>
</file>

<file path=xl/sharedStrings.xml><?xml version="1.0" encoding="utf-8"?>
<sst xmlns="http://schemas.openxmlformats.org/spreadsheetml/2006/main" count="23" uniqueCount="15">
  <si>
    <t>Year</t>
  </si>
  <si>
    <t>Cost per Customer</t>
  </si>
  <si>
    <t>Number of New Customers</t>
  </si>
  <si>
    <t>Revenue/Customer</t>
  </si>
  <si>
    <t>Year 1</t>
  </si>
  <si>
    <t>Year 2</t>
  </si>
  <si>
    <t>Year 3</t>
  </si>
  <si>
    <t>Year 4</t>
  </si>
  <si>
    <t>Year 5</t>
  </si>
  <si>
    <t>Year 6</t>
  </si>
  <si>
    <t>Incremental Revenue from New Customers</t>
  </si>
  <si>
    <t>Incremental Cost For Serving New Customers</t>
  </si>
  <si>
    <t>Total Cost in Six Years</t>
  </si>
  <si>
    <t>Total Revenue in Six Years</t>
  </si>
  <si>
    <t>Revenue -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</si>
</sst>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Fill="1"/>
    <xf numFmtId="164" fontId="0" fillId="0" borderId="0" xfId="2" applyNumberFormat="1" applyFont="1" applyFill="1"/>
    <xf numFmtId="165" fontId="0" fillId="0" borderId="0" xfId="1" applyNumberFormat="1" applyFont="1" applyFill="1"/>
    <xf numFmtId="164" fontId="0" fillId="0" borderId="0" xfId="0" applyNumberFormat="1" applyFill="1"/>
    <xf numFmtId="0" fontId="3" fillId="0" borderId="0" xfId="0" applyFont="1" applyFill="1"/>
    <xf numFmtId="164" fontId="3" fillId="0" borderId="0" xfId="2" applyNumberFormat="1" applyFont="1" applyFill="1"/>
    <xf numFmtId="0" fontId="2" fillId="0" borderId="0" xfId="0" applyFont="1" applyFill="1"/>
    <xf numFmtId="0" fontId="0" fillId="0" borderId="0" xfId="0" applyFill="1" applyAlignment="1">
      <alignment horizontal="center" vertical="center"/>
    </xf>
    <xf numFmtId="165" fontId="0" fillId="0" borderId="0" xfId="1" applyNumberFormat="1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164" fontId="1" fillId="0" borderId="0" xfId="2" applyNumberFormat="1" applyFont="1" applyFill="1"/>
    <xf numFmtId="165" fontId="1" fillId="0" borderId="0" xfId="1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164" fontId="2" fillId="0" borderId="0" xfId="0" applyNumberFormat="1" applyFont="1" applyFill="1"/>
    <xf numFmtId="0" fontId="4" fillId="0" borderId="0" xfId="0" applyFon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tabSelected="1" topLeftCell="A17" zoomScaleNormal="100" workbookViewId="0">
      <selection activeCell="A28" sqref="A28"/>
    </sheetView>
  </sheetViews>
  <sheetFormatPr defaultRowHeight="15" x14ac:dyDescent="0.25"/>
  <cols>
    <col min="1" max="1" width="19" style="1" customWidth="1"/>
    <col min="2" max="2" width="25.7109375" style="1" customWidth="1"/>
    <col min="3" max="3" width="12.5703125" style="1" customWidth="1"/>
    <col min="4" max="4" width="11.5703125" style="1" bestFit="1" customWidth="1"/>
    <col min="5" max="8" width="13.42578125" style="1" customWidth="1"/>
    <col min="9" max="9" width="13.42578125" style="5" customWidth="1"/>
    <col min="10" max="16384" width="9.140625" style="1"/>
  </cols>
  <sheetData>
    <row r="1" spans="1:9" x14ac:dyDescent="0.25">
      <c r="A1" s="17" t="s">
        <v>11</v>
      </c>
    </row>
    <row r="2" spans="1:9" x14ac:dyDescent="0.25">
      <c r="A2" s="11"/>
      <c r="B2" s="11"/>
      <c r="C2" s="10" t="s">
        <v>4</v>
      </c>
      <c r="D2" s="10" t="s">
        <v>5</v>
      </c>
      <c r="E2" s="10" t="s">
        <v>6</v>
      </c>
      <c r="F2" s="10" t="s">
        <v>7</v>
      </c>
      <c r="G2" s="10" t="s">
        <v>8</v>
      </c>
      <c r="H2" s="10" t="s">
        <v>9</v>
      </c>
    </row>
    <row r="3" spans="1:9" x14ac:dyDescent="0.25">
      <c r="A3" s="11" t="s">
        <v>1</v>
      </c>
      <c r="B3" s="11"/>
      <c r="C3" s="12">
        <v>507.82338430318896</v>
      </c>
      <c r="D3" s="12">
        <v>497.97413396764392</v>
      </c>
      <c r="E3" s="12">
        <v>487.21748983996633</v>
      </c>
      <c r="F3" s="12">
        <v>476.83249611047961</v>
      </c>
      <c r="G3" s="12">
        <v>466.79493611182102</v>
      </c>
      <c r="H3" s="12">
        <v>457.08254795237195</v>
      </c>
      <c r="I3" s="6"/>
    </row>
    <row r="4" spans="1:9" x14ac:dyDescent="0.25">
      <c r="A4" s="11"/>
      <c r="B4" s="11"/>
      <c r="C4" s="12"/>
      <c r="D4" s="12"/>
      <c r="E4" s="12"/>
      <c r="F4" s="12"/>
      <c r="G4" s="12"/>
      <c r="H4" s="12"/>
      <c r="I4" s="6"/>
    </row>
    <row r="5" spans="1:9" x14ac:dyDescent="0.25">
      <c r="A5" s="10" t="s">
        <v>0</v>
      </c>
      <c r="B5" s="11" t="s">
        <v>2</v>
      </c>
      <c r="C5" s="10" t="s">
        <v>4</v>
      </c>
      <c r="D5" s="10" t="s">
        <v>5</v>
      </c>
      <c r="E5" s="10" t="s">
        <v>6</v>
      </c>
      <c r="F5" s="10" t="s">
        <v>7</v>
      </c>
      <c r="G5" s="10" t="s">
        <v>8</v>
      </c>
      <c r="H5" s="10" t="s">
        <v>9</v>
      </c>
    </row>
    <row r="6" spans="1:9" x14ac:dyDescent="0.25">
      <c r="A6" s="10">
        <v>2019</v>
      </c>
      <c r="B6" s="13">
        <v>2969</v>
      </c>
      <c r="C6" s="12">
        <f>B6*C3</f>
        <v>1507727.6279961681</v>
      </c>
      <c r="D6" s="12">
        <f>$B6*D$3</f>
        <v>1478485.2037499349</v>
      </c>
      <c r="E6" s="12">
        <f>$B6*E$3</f>
        <v>1446548.72733486</v>
      </c>
      <c r="F6" s="12">
        <f>$B6*F$3</f>
        <v>1415715.6809520139</v>
      </c>
      <c r="G6" s="12">
        <f>$B6*G$3</f>
        <v>1385914.1653159966</v>
      </c>
      <c r="H6" s="12">
        <f>$B6*H$3</f>
        <v>1357078.0848705922</v>
      </c>
      <c r="I6" s="6"/>
    </row>
    <row r="7" spans="1:9" x14ac:dyDescent="0.25">
      <c r="A7" s="8">
        <v>2020</v>
      </c>
      <c r="B7" s="9">
        <v>3219</v>
      </c>
      <c r="C7" s="2"/>
      <c r="D7" s="2">
        <f>$B7*C$3</f>
        <v>1634683.4740719653</v>
      </c>
      <c r="E7" s="2">
        <f>$B7*D$3</f>
        <v>1602978.7372418458</v>
      </c>
      <c r="F7" s="2">
        <f>$B7*E$3</f>
        <v>1568353.0997948516</v>
      </c>
      <c r="G7" s="2">
        <f>$B7*F$3</f>
        <v>1534923.8049796338</v>
      </c>
      <c r="H7" s="2">
        <f>$B7*G$3</f>
        <v>1502612.8993439518</v>
      </c>
      <c r="I7" s="6"/>
    </row>
    <row r="8" spans="1:9" x14ac:dyDescent="0.25">
      <c r="A8" s="10">
        <v>2021</v>
      </c>
      <c r="B8" s="9">
        <v>3524</v>
      </c>
      <c r="C8" s="2"/>
      <c r="D8" s="2"/>
      <c r="E8" s="2">
        <f>$B8*C$3</f>
        <v>1789569.6062844379</v>
      </c>
      <c r="F8" s="2">
        <f>$B8*D$3</f>
        <v>1754860.8481019773</v>
      </c>
      <c r="G8" s="2">
        <f>$B8*E$3</f>
        <v>1716954.4341960414</v>
      </c>
      <c r="H8" s="2">
        <f>$B8*F$3</f>
        <v>1680357.7162933301</v>
      </c>
      <c r="I8" s="6"/>
    </row>
    <row r="9" spans="1:9" x14ac:dyDescent="0.25">
      <c r="A9" s="8">
        <v>2022</v>
      </c>
      <c r="B9" s="9">
        <v>3604</v>
      </c>
      <c r="C9" s="2"/>
      <c r="D9" s="2"/>
      <c r="E9" s="2"/>
      <c r="F9" s="2">
        <f>$B9*C$3</f>
        <v>1830195.4770286931</v>
      </c>
      <c r="G9" s="2">
        <f>$B9*D$3</f>
        <v>1794698.7788193887</v>
      </c>
      <c r="H9" s="2">
        <f>$B9*E$3</f>
        <v>1755931.8333832386</v>
      </c>
      <c r="I9" s="6"/>
    </row>
    <row r="10" spans="1:9" x14ac:dyDescent="0.25">
      <c r="A10" s="8">
        <v>2023</v>
      </c>
      <c r="B10" s="9">
        <v>3707</v>
      </c>
      <c r="C10" s="2"/>
      <c r="D10" s="2"/>
      <c r="E10" s="2"/>
      <c r="F10" s="2"/>
      <c r="G10" s="2">
        <f>$B10*C$3</f>
        <v>1882501.2856119215</v>
      </c>
      <c r="H10" s="2">
        <f>$B10*D$3</f>
        <v>1845990.114618056</v>
      </c>
      <c r="I10" s="6"/>
    </row>
    <row r="11" spans="1:9" x14ac:dyDescent="0.25">
      <c r="A11" s="8">
        <v>2024</v>
      </c>
      <c r="B11" s="9">
        <v>3801</v>
      </c>
      <c r="C11" s="2"/>
      <c r="D11" s="2"/>
      <c r="E11" s="2"/>
      <c r="F11" s="2"/>
      <c r="G11" s="2"/>
      <c r="H11" s="2">
        <f>$B11*C$3</f>
        <v>1930236.6837364212</v>
      </c>
      <c r="I11" s="6"/>
    </row>
    <row r="12" spans="1:9" x14ac:dyDescent="0.25">
      <c r="A12" s="8"/>
    </row>
    <row r="13" spans="1:9" x14ac:dyDescent="0.25">
      <c r="A13" s="7" t="s">
        <v>12</v>
      </c>
      <c r="C13" s="16">
        <f>SUM(C6:I11)</f>
        <v>34416318.283725321</v>
      </c>
    </row>
    <row r="15" spans="1:9" x14ac:dyDescent="0.25">
      <c r="A15" s="17" t="s">
        <v>10</v>
      </c>
      <c r="C15" s="4"/>
    </row>
    <row r="16" spans="1:9" x14ac:dyDescent="0.25">
      <c r="A16" s="1" t="s">
        <v>3</v>
      </c>
      <c r="B16" s="2">
        <v>410</v>
      </c>
      <c r="C16" s="2"/>
    </row>
    <row r="17" spans="1:9" x14ac:dyDescent="0.25">
      <c r="B17" s="2"/>
      <c r="C17" s="2"/>
    </row>
    <row r="18" spans="1:9" s="14" customFormat="1" x14ac:dyDescent="0.25">
      <c r="A18" s="8" t="s">
        <v>0</v>
      </c>
      <c r="B18" s="14" t="s">
        <v>2</v>
      </c>
      <c r="C18" s="8" t="str">
        <f>C2</f>
        <v>Year 1</v>
      </c>
      <c r="D18" s="8" t="str">
        <f t="shared" ref="D18:H18" si="0">D2</f>
        <v>Year 2</v>
      </c>
      <c r="E18" s="8" t="str">
        <f t="shared" si="0"/>
        <v>Year 3</v>
      </c>
      <c r="F18" s="8" t="str">
        <f t="shared" si="0"/>
        <v>Year 4</v>
      </c>
      <c r="G18" s="8" t="str">
        <f t="shared" si="0"/>
        <v>Year 5</v>
      </c>
      <c r="H18" s="8" t="str">
        <f t="shared" si="0"/>
        <v>Year 6</v>
      </c>
      <c r="I18" s="15"/>
    </row>
    <row r="19" spans="1:9" x14ac:dyDescent="0.25">
      <c r="A19" s="8">
        <f>A6</f>
        <v>2019</v>
      </c>
      <c r="B19" s="3">
        <f>B6</f>
        <v>2969</v>
      </c>
      <c r="C19" s="2">
        <f t="shared" ref="C19:H19" si="1">$B19*$B$16</f>
        <v>1217290</v>
      </c>
      <c r="D19" s="2">
        <f t="shared" si="1"/>
        <v>1217290</v>
      </c>
      <c r="E19" s="2">
        <f t="shared" si="1"/>
        <v>1217290</v>
      </c>
      <c r="F19" s="2">
        <f t="shared" si="1"/>
        <v>1217290</v>
      </c>
      <c r="G19" s="2">
        <f t="shared" si="1"/>
        <v>1217290</v>
      </c>
      <c r="H19" s="2">
        <f t="shared" si="1"/>
        <v>1217290</v>
      </c>
      <c r="I19" s="6"/>
    </row>
    <row r="20" spans="1:9" x14ac:dyDescent="0.25">
      <c r="A20" s="8">
        <f t="shared" ref="A20:B24" si="2">A7</f>
        <v>2020</v>
      </c>
      <c r="B20" s="3">
        <f t="shared" si="2"/>
        <v>3219</v>
      </c>
      <c r="C20" s="2"/>
      <c r="D20" s="2">
        <f>$B20*$B$16</f>
        <v>1319790</v>
      </c>
      <c r="E20" s="2">
        <f>$B20*$B$16</f>
        <v>1319790</v>
      </c>
      <c r="F20" s="2">
        <f>$B20*$B$16</f>
        <v>1319790</v>
      </c>
      <c r="G20" s="2">
        <f>$B20*$B$16</f>
        <v>1319790</v>
      </c>
      <c r="H20" s="2">
        <f>$B20*$B$16</f>
        <v>1319790</v>
      </c>
      <c r="I20" s="6"/>
    </row>
    <row r="21" spans="1:9" x14ac:dyDescent="0.25">
      <c r="A21" s="8">
        <f t="shared" si="2"/>
        <v>2021</v>
      </c>
      <c r="B21" s="3">
        <f t="shared" si="2"/>
        <v>3524</v>
      </c>
      <c r="C21" s="2"/>
      <c r="D21" s="2"/>
      <c r="E21" s="2">
        <f>$B21*$B$16</f>
        <v>1444840</v>
      </c>
      <c r="F21" s="2">
        <f>$B21*$B$16</f>
        <v>1444840</v>
      </c>
      <c r="G21" s="2">
        <f>$B21*$B$16</f>
        <v>1444840</v>
      </c>
      <c r="H21" s="2">
        <f>$B21*$B$16</f>
        <v>1444840</v>
      </c>
      <c r="I21" s="6"/>
    </row>
    <row r="22" spans="1:9" x14ac:dyDescent="0.25">
      <c r="A22" s="8">
        <f t="shared" si="2"/>
        <v>2022</v>
      </c>
      <c r="B22" s="3">
        <f t="shared" si="2"/>
        <v>3604</v>
      </c>
      <c r="C22" s="2"/>
      <c r="D22" s="2"/>
      <c r="E22" s="2"/>
      <c r="F22" s="2">
        <f>$B22*$B$16</f>
        <v>1477640</v>
      </c>
      <c r="G22" s="2">
        <f>$B22*$B$16</f>
        <v>1477640</v>
      </c>
      <c r="H22" s="2">
        <f>$B22*$B$16</f>
        <v>1477640</v>
      </c>
      <c r="I22" s="6"/>
    </row>
    <row r="23" spans="1:9" x14ac:dyDescent="0.25">
      <c r="A23" s="8">
        <f t="shared" si="2"/>
        <v>2023</v>
      </c>
      <c r="B23" s="3">
        <f t="shared" si="2"/>
        <v>3707</v>
      </c>
      <c r="C23" s="2"/>
      <c r="D23" s="2"/>
      <c r="E23" s="2"/>
      <c r="F23" s="2"/>
      <c r="G23" s="2">
        <f>$B23*$B$16</f>
        <v>1519870</v>
      </c>
      <c r="H23" s="2">
        <f>$B23*$B$16</f>
        <v>1519870</v>
      </c>
      <c r="I23" s="6"/>
    </row>
    <row r="24" spans="1:9" x14ac:dyDescent="0.25">
      <c r="A24" s="8">
        <f t="shared" si="2"/>
        <v>2024</v>
      </c>
      <c r="B24" s="3">
        <f t="shared" si="2"/>
        <v>3801</v>
      </c>
      <c r="C24" s="2"/>
      <c r="D24" s="2"/>
      <c r="E24" s="2"/>
      <c r="F24" s="2"/>
      <c r="G24" s="2"/>
      <c r="H24" s="2">
        <f>$B24*$B$16</f>
        <v>1558410</v>
      </c>
      <c r="I24" s="6"/>
    </row>
    <row r="26" spans="1:9" x14ac:dyDescent="0.25">
      <c r="A26" s="7" t="s">
        <v>13</v>
      </c>
      <c r="C26" s="16">
        <f>SUM(D19:I24)</f>
        <v>27495830</v>
      </c>
    </row>
    <row r="28" spans="1:9" x14ac:dyDescent="0.25">
      <c r="A28" s="7" t="s">
        <v>14</v>
      </c>
      <c r="C28" s="16">
        <f>C26-C13</f>
        <v>-6920488.2837253213</v>
      </c>
    </row>
  </sheetData>
  <pageMargins left="0.7" right="0.7" top="0.75" bottom="0.75" header="0.3" footer="0.3"/>
  <pageSetup scale="9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AC0F86E6201B749BFF193A83EBAB7E2" ma:contentTypeVersion="76" ma:contentTypeDescription="" ma:contentTypeScope="" ma:versionID="a883e322bdab798471268fcb39c534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2018-12-31T08:00:00+00:00</OpenedDate>
    <Date1 xmlns="dc463f71-b30c-4ab2-9473-d307f9d35888">2019-07-18T23:32:57+00:00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181053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EA6CF0C-02A6-4366-89E8-C4773132F1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8E7861-38C7-455C-87BE-42E8CBB360EE}"/>
</file>

<file path=customXml/itemProps3.xml><?xml version="1.0" encoding="utf-8"?>
<ds:datastoreItem xmlns:ds="http://schemas.openxmlformats.org/officeDocument/2006/customXml" ds:itemID="{6A6BAAF6-90CD-4B32-BFF8-0374E5A411CC}"/>
</file>

<file path=customXml/itemProps4.xml><?xml version="1.0" encoding="utf-8"?>
<ds:datastoreItem xmlns:ds="http://schemas.openxmlformats.org/officeDocument/2006/customXml" ds:itemID="{66932F46-75E6-46FA-B515-4F8CBC1BE3B0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a0689114-bdb9-4146-803a-240f5368dce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Liu, Jing (UTC)</dc:creator>
  <cp:lastModifiedBy>DeMarco, Betsy (UTC)</cp:lastModifiedBy>
  <cp:lastPrinted>2019-07-18T06:47:12Z</cp:lastPrinted>
  <dcterms:created xsi:type="dcterms:W3CDTF">2019-07-17T23:46:51Z</dcterms:created>
  <dcterms:modified xsi:type="dcterms:W3CDTF">2019-07-18T17:17:40Z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0x0101006E56B4D1795A2E4DB2F0B01679ED314A007AC0F86E6201B749BFF193A83EBAB7E2</vt:lpwstr>
  </property>
  <property fmtid="{D5CDD505-2E9C-101B-9397-08002B2CF9AE}" pid="4" name="EfsecDocumentType">
    <vt:lpwstr>Documents</vt:lpwstr>
  </property>
  <property fmtid="{D5CDD505-2E9C-101B-9397-08002B2CF9AE}" pid="10" name="IsOfficialRecord">
    <vt:bool>false</vt:bool>
  </property>
  <property fmtid="{D5CDD505-2E9C-101B-9397-08002B2CF9AE}" pid="11" name="IsVisibleToEfsecCouncil">
    <vt:bool>false</vt:bool>
  </property>
  <property fmtid="{D5CDD505-2E9C-101B-9397-08002B2CF9AE}" pid="18" name="_docset_NoMedatataSyncRequired">
    <vt:lpwstr>False</vt:lpwstr>
  </property>
  <property fmtid="{D5CDD505-2E9C-101B-9397-08002B2CF9AE}" pid="19" name="IsEFSEC">
    <vt:bool>false</vt:bool>
  </property>
</Properties>
</file>