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ANY\AppData\Local\Temp\Workshare\4m5e5ltr.a40\7\"/>
    </mc:Choice>
  </mc:AlternateContent>
  <xr:revisionPtr revIDLastSave="0" documentId="13_ncr:1_{98E9148C-2482-4F5D-9F08-1AF364290536}" xr6:coauthVersionLast="47" xr6:coauthVersionMax="47" xr10:uidLastSave="{00000000-0000-0000-0000-000000000000}"/>
  <bookViews>
    <workbookView xWindow="36000" yWindow="15" windowWidth="21600" windowHeight="113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F2" i="1" l="1"/>
  <c r="E2" i="1"/>
  <c r="D2" i="1"/>
  <c r="C2" i="1"/>
  <c r="C15" i="1" l="1"/>
  <c r="D15" i="1"/>
  <c r="E15" i="1"/>
  <c r="F15" i="1"/>
  <c r="B15" i="1"/>
  <c r="C14" i="1"/>
  <c r="D14" i="1"/>
  <c r="E14" i="1"/>
  <c r="F14" i="1"/>
  <c r="B14" i="1"/>
</calcChain>
</file>

<file path=xl/sharedStrings.xml><?xml version="1.0" encoding="utf-8"?>
<sst xmlns="http://schemas.openxmlformats.org/spreadsheetml/2006/main" count="26" uniqueCount="25">
  <si>
    <t>DER Systems</t>
  </si>
  <si>
    <t>DERs in HICs</t>
  </si>
  <si>
    <t>DERs in VPs Low</t>
  </si>
  <si>
    <t>DERs in VPs Medium</t>
  </si>
  <si>
    <t>DERs in VPs High</t>
  </si>
  <si>
    <t>As a percent of Total DERs</t>
  </si>
  <si>
    <t>Customer Count (CETA service area)</t>
  </si>
  <si>
    <t>Customers in HICs</t>
  </si>
  <si>
    <t>Customers in VPs Low</t>
  </si>
  <si>
    <t>Customers in VPs Medium</t>
  </si>
  <si>
    <t>Customers in VPs High</t>
  </si>
  <si>
    <t>CETA Service Area</t>
  </si>
  <si>
    <t>HICs</t>
  </si>
  <si>
    <t>VPs Low</t>
  </si>
  <si>
    <t>VPs Medium</t>
  </si>
  <si>
    <t>VPs High</t>
  </si>
  <si>
    <t>Percent of Customers with DERs</t>
  </si>
  <si>
    <t>DER Systems with Batteries</t>
  </si>
  <si>
    <t>DER Systems with Batteries in HICs</t>
  </si>
  <si>
    <t>DER Systems with Batteries in VPs Low</t>
  </si>
  <si>
    <t>DER Systems with Batteries in VPs Medium</t>
  </si>
  <si>
    <t>DER Systems with Batteries in VPs High</t>
  </si>
  <si>
    <t xml:space="preserve">DER Systems with Battery </t>
  </si>
  <si>
    <t>As a percent of Customers/Total/HIC/VP level</t>
  </si>
  <si>
    <t>As a percent of Total DERs with 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</si>
</sst>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B2" sqref="B2"/>
    </sheetView>
  </sheetViews>
  <sheetFormatPr defaultRowHeight="15" x14ac:dyDescent="0.25"/>
  <cols>
    <col min="1" max="1" width="43.5703125" customWidth="1"/>
    <col min="2" max="2" width="33.28515625" bestFit="1" customWidth="1"/>
    <col min="3" max="3" width="17" bestFit="1" customWidth="1"/>
    <col min="4" max="4" width="20.5703125" bestFit="1" customWidth="1"/>
    <col min="5" max="5" width="24.5703125" bestFit="1" customWidth="1"/>
    <col min="6" max="6" width="21" bestFit="1" customWidth="1"/>
  </cols>
  <sheetData>
    <row r="1" spans="1: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B2" s="2">
        <v>10833</v>
      </c>
      <c r="C2" s="2">
        <f>2717+122</f>
        <v>2839</v>
      </c>
      <c r="D2" s="2">
        <f>4286+282</f>
        <v>4568</v>
      </c>
      <c r="E2" s="2">
        <f>3722+143</f>
        <v>3865</v>
      </c>
      <c r="F2" s="2">
        <f>2071+80</f>
        <v>2151</v>
      </c>
    </row>
    <row r="3" spans="1:6" x14ac:dyDescent="0.25">
      <c r="B3" s="2"/>
      <c r="C3" s="2"/>
      <c r="D3" s="2"/>
      <c r="E3" s="2"/>
      <c r="F3" s="2"/>
    </row>
    <row r="4" spans="1:6" x14ac:dyDescent="0.25">
      <c r="A4" t="s">
        <v>5</v>
      </c>
      <c r="C4" s="3">
        <v>0.271484375</v>
      </c>
      <c r="D4" s="3">
        <v>0.42138671875</v>
      </c>
      <c r="E4" s="3">
        <v>0.36482747395833331</v>
      </c>
      <c r="F4" s="3">
        <v>0.21199544270833334</v>
      </c>
    </row>
    <row r="5" spans="1:6" x14ac:dyDescent="0.25">
      <c r="C5" s="3"/>
      <c r="D5" s="3"/>
      <c r="E5" s="3"/>
      <c r="F5" s="3"/>
    </row>
    <row r="6" spans="1:6" x14ac:dyDescent="0.25"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x14ac:dyDescent="0.25">
      <c r="B7" s="7">
        <v>1147383</v>
      </c>
      <c r="C7" s="7">
        <v>310991</v>
      </c>
      <c r="D7" s="7">
        <v>333869</v>
      </c>
      <c r="E7" s="7">
        <v>387228</v>
      </c>
      <c r="F7" s="7">
        <v>426286</v>
      </c>
    </row>
    <row r="9" spans="1:6" x14ac:dyDescent="0.25"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</row>
    <row r="10" spans="1:6" x14ac:dyDescent="0.25">
      <c r="A10" t="s">
        <v>16</v>
      </c>
      <c r="B10" s="4">
        <v>1.0709588690088701E-2</v>
      </c>
      <c r="C10" s="4">
        <v>1.0726998530504099E-2</v>
      </c>
      <c r="D10" s="4">
        <v>1.5509076913400166E-2</v>
      </c>
      <c r="E10" s="4">
        <v>1.1577158676541986E-2</v>
      </c>
      <c r="F10" s="4">
        <v>6.1109208371844257E-3</v>
      </c>
    </row>
    <row r="12" spans="1:6" ht="30" x14ac:dyDescent="0.25">
      <c r="B12" s="9" t="s">
        <v>17</v>
      </c>
      <c r="C12" s="10" t="s">
        <v>18</v>
      </c>
      <c r="D12" s="9" t="s">
        <v>19</v>
      </c>
      <c r="E12" s="9" t="s">
        <v>20</v>
      </c>
      <c r="F12" s="9" t="s">
        <v>21</v>
      </c>
    </row>
    <row r="13" spans="1:6" x14ac:dyDescent="0.25">
      <c r="A13" t="s">
        <v>22</v>
      </c>
      <c r="B13" s="1">
        <v>505</v>
      </c>
      <c r="C13" s="1">
        <v>122</v>
      </c>
      <c r="D13" s="1">
        <v>282</v>
      </c>
      <c r="E13" s="1">
        <v>143</v>
      </c>
      <c r="F13" s="1">
        <v>80</v>
      </c>
    </row>
    <row r="14" spans="1:6" x14ac:dyDescent="0.25">
      <c r="A14" t="s">
        <v>5</v>
      </c>
      <c r="B14" s="4">
        <f>B13/$B$2</f>
        <v>4.6616818979045509E-2</v>
      </c>
      <c r="C14" s="4">
        <f t="shared" ref="C14:F14" si="0">C13/$B$2</f>
        <v>1.1261884981076341E-2</v>
      </c>
      <c r="D14" s="4">
        <f t="shared" si="0"/>
        <v>2.6031570202160067E-2</v>
      </c>
      <c r="E14" s="4">
        <f t="shared" si="0"/>
        <v>1.3200406166343579E-2</v>
      </c>
      <c r="F14" s="4">
        <f t="shared" si="0"/>
        <v>7.3848426105418627E-3</v>
      </c>
    </row>
    <row r="15" spans="1:6" x14ac:dyDescent="0.25">
      <c r="A15" t="s">
        <v>23</v>
      </c>
      <c r="B15" s="8">
        <f>B13/B7</f>
        <v>4.4013202217568152E-4</v>
      </c>
      <c r="C15" s="8">
        <f t="shared" ref="C15:F15" si="1">C13/C7</f>
        <v>3.9229431076783574E-4</v>
      </c>
      <c r="D15" s="8">
        <f t="shared" si="1"/>
        <v>8.4464265924659074E-4</v>
      </c>
      <c r="E15" s="8">
        <f t="shared" si="1"/>
        <v>3.6929147685601247E-4</v>
      </c>
      <c r="F15" s="8">
        <f t="shared" si="1"/>
        <v>1.87667434539253E-4</v>
      </c>
    </row>
    <row r="16" spans="1:6" x14ac:dyDescent="0.25">
      <c r="A16" t="s">
        <v>24</v>
      </c>
      <c r="C16" s="3">
        <f>C13/B13</f>
        <v>0.24158415841584158</v>
      </c>
      <c r="D16" s="3">
        <f>D13/B13</f>
        <v>0.55841584158415847</v>
      </c>
      <c r="E16" s="3">
        <f>E13/B13</f>
        <v>0.28316831683168314</v>
      </c>
      <c r="F16" s="3">
        <f>F13/B13</f>
        <v>0.15841584158415842</v>
      </c>
    </row>
  </sheetData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07D394-4963-49CD-83F5-3EC6C2E647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B92298-8FA8-4616-9572-882514DC84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8514C-221F-4FD6-AB61-23CC4CD2950A}"/>
</file>

<file path=customXml/itemProps4.xml><?xml version="1.0" encoding="utf-8"?>
<ds:datastoreItem xmlns:ds="http://schemas.openxmlformats.org/officeDocument/2006/customXml" ds:itemID="{D866CB90-F84D-4298-A405-78D4D7AD9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