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Cascade Natural Gas\170929 Cascade GRC\"/>
    </mc:Choice>
  </mc:AlternateContent>
  <bookViews>
    <workbookView xWindow="0" yWindow="0" windowWidth="20160" windowHeight="9012"/>
  </bookViews>
  <sheets>
    <sheet name="WUTC-54" sheetId="2" r:id="rId1"/>
  </sheets>
  <externalReferences>
    <externalReference r:id="rId2"/>
  </externalReferences>
  <definedNames>
    <definedName name="first_day">'[1]Historic Data'!$K$3</definedName>
    <definedName name="_xlnm.Print_Area" localSheetId="0">'WUTC-54'!$A$1:$AE$617</definedName>
    <definedName name="_xlnm.Print_Titles" localSheetId="0">'WUTC-54'!$5:$14</definedName>
  </definedNames>
  <calcPr calcId="152511"/>
</workbook>
</file>

<file path=xl/calcChain.xml><?xml version="1.0" encoding="utf-8"?>
<calcChain xmlns="http://schemas.openxmlformats.org/spreadsheetml/2006/main">
  <c r="Z20" i="2" l="1"/>
  <c r="V435" i="2" l="1"/>
  <c r="AC614" i="2"/>
  <c r="AA614" i="2"/>
  <c r="Z614" i="2"/>
  <c r="AD612" i="2"/>
  <c r="AD435" i="2"/>
  <c r="AA523" i="2"/>
  <c r="Z523" i="2"/>
  <c r="AA521" i="2"/>
  <c r="Z521" i="2"/>
  <c r="AA520" i="2"/>
  <c r="Z520" i="2"/>
  <c r="AA519" i="2"/>
  <c r="Z519" i="2"/>
  <c r="AA516" i="2"/>
  <c r="Z516" i="2"/>
  <c r="AA497" i="2"/>
  <c r="Z497" i="2"/>
  <c r="AA20" i="2"/>
  <c r="AA9" i="2"/>
  <c r="AA525" i="2"/>
  <c r="AA524" i="2"/>
  <c r="AA527" i="2"/>
  <c r="AB20" i="2" l="1"/>
  <c r="W240" i="2"/>
  <c r="W239" i="2"/>
  <c r="W238" i="2"/>
  <c r="W611" i="2"/>
  <c r="V611" i="2"/>
  <c r="AB497" i="2"/>
  <c r="AC437" i="2"/>
  <c r="AC436" i="2"/>
  <c r="AC402" i="2"/>
  <c r="AC401" i="2"/>
  <c r="AC400" i="2"/>
  <c r="AC399" i="2"/>
  <c r="AC398" i="2"/>
  <c r="AC397" i="2"/>
  <c r="AC396" i="2"/>
  <c r="AC395" i="2"/>
  <c r="AC394" i="2"/>
  <c r="AC393" i="2"/>
  <c r="AC392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6" i="2"/>
  <c r="W245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6" i="2"/>
  <c r="AC245" i="2"/>
  <c r="AC240" i="2"/>
  <c r="AC239" i="2"/>
  <c r="AC238" i="2"/>
  <c r="AD198" i="2"/>
  <c r="AD197" i="2"/>
  <c r="AD196" i="2"/>
  <c r="AD195" i="2"/>
  <c r="AD194" i="2"/>
  <c r="AC177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C87" i="2"/>
  <c r="AC86" i="2"/>
  <c r="AC85" i="2"/>
  <c r="AC84" i="2"/>
  <c r="AC83" i="2"/>
  <c r="AC82" i="2"/>
  <c r="AC81" i="2"/>
  <c r="AC80" i="2"/>
  <c r="AC79" i="2"/>
  <c r="AC17" i="2"/>
  <c r="AC41" i="2"/>
  <c r="AC40" i="2"/>
  <c r="AC39" i="2"/>
  <c r="AC38" i="2"/>
  <c r="AC37" i="2"/>
  <c r="AB523" i="2"/>
  <c r="AB521" i="2"/>
  <c r="AB520" i="2"/>
  <c r="AB519" i="2"/>
  <c r="AB516" i="2"/>
  <c r="W501" i="2"/>
  <c r="W500" i="2"/>
  <c r="W402" i="2"/>
  <c r="W401" i="2"/>
  <c r="W400" i="2"/>
  <c r="W399" i="2"/>
  <c r="W398" i="2"/>
  <c r="W397" i="2"/>
  <c r="W396" i="2"/>
  <c r="W395" i="2"/>
  <c r="W394" i="2"/>
  <c r="W393" i="2"/>
  <c r="W392" i="2"/>
  <c r="AD375" i="2"/>
  <c r="AD374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0" i="2"/>
  <c r="AD349" i="2"/>
  <c r="AD348" i="2"/>
  <c r="AD347" i="2"/>
  <c r="AD346" i="2"/>
  <c r="AD345" i="2"/>
  <c r="AD344" i="2"/>
  <c r="AD343" i="2"/>
  <c r="AD341" i="2"/>
  <c r="V375" i="2"/>
  <c r="V374" i="2"/>
  <c r="V371" i="2"/>
  <c r="V370" i="2"/>
  <c r="V369" i="2"/>
  <c r="V368" i="2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43" i="2"/>
  <c r="V350" i="2"/>
  <c r="V349" i="2"/>
  <c r="V348" i="2"/>
  <c r="V347" i="2"/>
  <c r="V346" i="2"/>
  <c r="V345" i="2"/>
  <c r="V344" i="2"/>
  <c r="V341" i="2"/>
  <c r="Z611" i="2" l="1"/>
  <c r="AE391" i="2" l="1"/>
  <c r="R93" i="2" l="1"/>
  <c r="Q490" i="2" l="1"/>
  <c r="M490" i="2"/>
  <c r="F490" i="2"/>
  <c r="R459" i="2"/>
  <c r="U459" i="2" s="1"/>
  <c r="AE459" i="2" s="1"/>
  <c r="R428" i="2"/>
  <c r="U428" i="2" s="1"/>
  <c r="AE428" i="2" s="1"/>
  <c r="R433" i="2"/>
  <c r="U433" i="2" s="1"/>
  <c r="AE433" i="2" s="1"/>
  <c r="R442" i="2"/>
  <c r="U442" i="2" s="1"/>
  <c r="AE442" i="2" s="1"/>
  <c r="R453" i="2"/>
  <c r="U453" i="2" s="1"/>
  <c r="AE453" i="2" s="1"/>
  <c r="R464" i="2"/>
  <c r="U464" i="2" s="1"/>
  <c r="AE464" i="2" s="1"/>
  <c r="R602" i="2"/>
  <c r="R582" i="2"/>
  <c r="R415" i="2"/>
  <c r="U415" i="2" s="1"/>
  <c r="AE415" i="2" s="1"/>
  <c r="R421" i="2"/>
  <c r="U421" i="2" s="1"/>
  <c r="AE421" i="2" s="1"/>
  <c r="R437" i="2"/>
  <c r="R455" i="2"/>
  <c r="U455" i="2" s="1"/>
  <c r="AE455" i="2" s="1"/>
  <c r="R502" i="2"/>
  <c r="W502" i="2" s="1"/>
  <c r="Q532" i="2"/>
  <c r="Q592" i="2"/>
  <c r="O606" i="2"/>
  <c r="G490" i="2"/>
  <c r="R470" i="2"/>
  <c r="U470" i="2" s="1"/>
  <c r="AE470" i="2" s="1"/>
  <c r="R418" i="2"/>
  <c r="U418" i="2" s="1"/>
  <c r="AE418" i="2" s="1"/>
  <c r="P490" i="2"/>
  <c r="R423" i="2"/>
  <c r="U423" i="2" s="1"/>
  <c r="AE423" i="2" s="1"/>
  <c r="R427" i="2"/>
  <c r="U427" i="2" s="1"/>
  <c r="AE427" i="2" s="1"/>
  <c r="R431" i="2"/>
  <c r="U431" i="2" s="1"/>
  <c r="AE431" i="2" s="1"/>
  <c r="R448" i="2"/>
  <c r="U448" i="2" s="1"/>
  <c r="AE448" i="2" s="1"/>
  <c r="R477" i="2"/>
  <c r="U477" i="2" s="1"/>
  <c r="AE477" i="2" s="1"/>
  <c r="R580" i="2"/>
  <c r="R539" i="2"/>
  <c r="R422" i="2"/>
  <c r="U422" i="2" s="1"/>
  <c r="AE422" i="2" s="1"/>
  <c r="R436" i="2"/>
  <c r="R475" i="2"/>
  <c r="U475" i="2" s="1"/>
  <c r="AE475" i="2" s="1"/>
  <c r="R472" i="2"/>
  <c r="U472" i="2" s="1"/>
  <c r="AE472" i="2" s="1"/>
  <c r="R419" i="2"/>
  <c r="U419" i="2" s="1"/>
  <c r="AE419" i="2" s="1"/>
  <c r="R420" i="2"/>
  <c r="U420" i="2" s="1"/>
  <c r="AE420" i="2" s="1"/>
  <c r="R462" i="2"/>
  <c r="U462" i="2" s="1"/>
  <c r="AE462" i="2" s="1"/>
  <c r="R482" i="2"/>
  <c r="U482" i="2" s="1"/>
  <c r="AE482" i="2" s="1"/>
  <c r="R452" i="2"/>
  <c r="U452" i="2" s="1"/>
  <c r="AE452" i="2" s="1"/>
  <c r="R476" i="2"/>
  <c r="U476" i="2" s="1"/>
  <c r="AE476" i="2" s="1"/>
  <c r="J490" i="2"/>
  <c r="R426" i="2"/>
  <c r="U426" i="2" s="1"/>
  <c r="AE426" i="2" s="1"/>
  <c r="R447" i="2"/>
  <c r="U447" i="2" s="1"/>
  <c r="AE447" i="2" s="1"/>
  <c r="R417" i="2"/>
  <c r="U417" i="2" s="1"/>
  <c r="AE417" i="2" s="1"/>
  <c r="L490" i="2"/>
  <c r="R414" i="2"/>
  <c r="U414" i="2" s="1"/>
  <c r="AE414" i="2" s="1"/>
  <c r="H490" i="2"/>
  <c r="R461" i="2"/>
  <c r="U461" i="2" s="1"/>
  <c r="AE461" i="2" s="1"/>
  <c r="R435" i="2"/>
  <c r="R467" i="2"/>
  <c r="U467" i="2" s="1"/>
  <c r="AE467" i="2" s="1"/>
  <c r="R469" i="2"/>
  <c r="U469" i="2" s="1"/>
  <c r="AE469" i="2" s="1"/>
  <c r="R450" i="2"/>
  <c r="U450" i="2" s="1"/>
  <c r="AE450" i="2" s="1"/>
  <c r="R457" i="2"/>
  <c r="U457" i="2" s="1"/>
  <c r="AE457" i="2" s="1"/>
  <c r="R466" i="2"/>
  <c r="U466" i="2" s="1"/>
  <c r="AE466" i="2" s="1"/>
  <c r="R478" i="2"/>
  <c r="U478" i="2" s="1"/>
  <c r="AE478" i="2" s="1"/>
  <c r="R515" i="2"/>
  <c r="U515" i="2" s="1"/>
  <c r="AE515" i="2" s="1"/>
  <c r="F517" i="2"/>
  <c r="O532" i="2"/>
  <c r="I490" i="2"/>
  <c r="R441" i="2"/>
  <c r="U441" i="2" s="1"/>
  <c r="AE441" i="2" s="1"/>
  <c r="R438" i="2"/>
  <c r="U438" i="2" s="1"/>
  <c r="AE438" i="2" s="1"/>
  <c r="E490" i="2"/>
  <c r="R473" i="2"/>
  <c r="U473" i="2" s="1"/>
  <c r="AE473" i="2" s="1"/>
  <c r="R425" i="2"/>
  <c r="U425" i="2" s="1"/>
  <c r="AE425" i="2" s="1"/>
  <c r="N490" i="2"/>
  <c r="R474" i="2"/>
  <c r="U474" i="2" s="1"/>
  <c r="AE474" i="2" s="1"/>
  <c r="R434" i="2"/>
  <c r="U434" i="2" s="1"/>
  <c r="AE434" i="2" s="1"/>
  <c r="R430" i="2"/>
  <c r="U430" i="2" s="1"/>
  <c r="AE430" i="2" s="1"/>
  <c r="R432" i="2"/>
  <c r="U432" i="2" s="1"/>
  <c r="AE432" i="2" s="1"/>
  <c r="R445" i="2"/>
  <c r="U445" i="2" s="1"/>
  <c r="AE445" i="2" s="1"/>
  <c r="R443" i="2"/>
  <c r="U443" i="2" s="1"/>
  <c r="AE443" i="2" s="1"/>
  <c r="R449" i="2"/>
  <c r="U449" i="2" s="1"/>
  <c r="AE449" i="2" s="1"/>
  <c r="R465" i="2"/>
  <c r="U465" i="2" s="1"/>
  <c r="AE465" i="2" s="1"/>
  <c r="R463" i="2"/>
  <c r="U463" i="2" s="1"/>
  <c r="AE463" i="2" s="1"/>
  <c r="R471" i="2"/>
  <c r="U471" i="2" s="1"/>
  <c r="AE471" i="2" s="1"/>
  <c r="I517" i="2"/>
  <c r="K517" i="2"/>
  <c r="R501" i="2"/>
  <c r="R514" i="2"/>
  <c r="U514" i="2" s="1"/>
  <c r="AE514" i="2" s="1"/>
  <c r="H532" i="2"/>
  <c r="R531" i="2"/>
  <c r="U531" i="2" s="1"/>
  <c r="AE531" i="2" s="1"/>
  <c r="R530" i="2"/>
  <c r="U530" i="2" s="1"/>
  <c r="AE530" i="2" s="1"/>
  <c r="R599" i="2"/>
  <c r="O490" i="2"/>
  <c r="R454" i="2"/>
  <c r="U454" i="2" s="1"/>
  <c r="AE454" i="2" s="1"/>
  <c r="R460" i="2"/>
  <c r="U460" i="2" s="1"/>
  <c r="AE460" i="2" s="1"/>
  <c r="K490" i="2"/>
  <c r="R488" i="2"/>
  <c r="U488" i="2" s="1"/>
  <c r="AE488" i="2" s="1"/>
  <c r="R440" i="2"/>
  <c r="U440" i="2" s="1"/>
  <c r="AE440" i="2" s="1"/>
  <c r="R489" i="2"/>
  <c r="U489" i="2" s="1"/>
  <c r="AE489" i="2" s="1"/>
  <c r="R416" i="2"/>
  <c r="U416" i="2" s="1"/>
  <c r="AE416" i="2" s="1"/>
  <c r="R424" i="2"/>
  <c r="U424" i="2" s="1"/>
  <c r="AE424" i="2" s="1"/>
  <c r="R429" i="2"/>
  <c r="U429" i="2" s="1"/>
  <c r="AE429" i="2" s="1"/>
  <c r="R439" i="2"/>
  <c r="U439" i="2" s="1"/>
  <c r="AE439" i="2" s="1"/>
  <c r="R446" i="2"/>
  <c r="U446" i="2" s="1"/>
  <c r="AE446" i="2" s="1"/>
  <c r="R444" i="2"/>
  <c r="U444" i="2" s="1"/>
  <c r="AE444" i="2" s="1"/>
  <c r="R451" i="2"/>
  <c r="U451" i="2" s="1"/>
  <c r="AE451" i="2" s="1"/>
  <c r="R456" i="2"/>
  <c r="U456" i="2" s="1"/>
  <c r="AE456" i="2" s="1"/>
  <c r="R458" i="2"/>
  <c r="U458" i="2" s="1"/>
  <c r="AE458" i="2" s="1"/>
  <c r="R468" i="2"/>
  <c r="U468" i="2" s="1"/>
  <c r="AE468" i="2" s="1"/>
  <c r="R480" i="2"/>
  <c r="U480" i="2" s="1"/>
  <c r="AE480" i="2" s="1"/>
  <c r="R486" i="2"/>
  <c r="U486" i="2" s="1"/>
  <c r="AE486" i="2" s="1"/>
  <c r="R506" i="2"/>
  <c r="U506" i="2" s="1"/>
  <c r="AE506" i="2" s="1"/>
  <c r="R493" i="2"/>
  <c r="U493" i="2" s="1"/>
  <c r="AE493" i="2" s="1"/>
  <c r="M517" i="2"/>
  <c r="H517" i="2"/>
  <c r="R516" i="2"/>
  <c r="R520" i="2"/>
  <c r="R525" i="2"/>
  <c r="R591" i="2"/>
  <c r="H606" i="2"/>
  <c r="Q606" i="2"/>
  <c r="R479" i="2"/>
  <c r="U479" i="2" s="1"/>
  <c r="AE479" i="2" s="1"/>
  <c r="R483" i="2"/>
  <c r="U483" i="2" s="1"/>
  <c r="AE483" i="2" s="1"/>
  <c r="Q517" i="2"/>
  <c r="R513" i="2"/>
  <c r="U513" i="2" s="1"/>
  <c r="AE513" i="2" s="1"/>
  <c r="O517" i="2"/>
  <c r="R500" i="2"/>
  <c r="R495" i="2"/>
  <c r="U495" i="2" s="1"/>
  <c r="AE495" i="2" s="1"/>
  <c r="R496" i="2"/>
  <c r="U496" i="2" s="1"/>
  <c r="AE496" i="2" s="1"/>
  <c r="R509" i="2"/>
  <c r="U509" i="2" s="1"/>
  <c r="AE509" i="2" s="1"/>
  <c r="L532" i="2"/>
  <c r="R519" i="2"/>
  <c r="E532" i="2"/>
  <c r="R521" i="2"/>
  <c r="R527" i="2"/>
  <c r="R579" i="2"/>
  <c r="R589" i="2"/>
  <c r="R534" i="2"/>
  <c r="E592" i="2"/>
  <c r="F606" i="2"/>
  <c r="R541" i="2"/>
  <c r="R494" i="2"/>
  <c r="U494" i="2" s="1"/>
  <c r="AE494" i="2" s="1"/>
  <c r="N517" i="2"/>
  <c r="L517" i="2"/>
  <c r="R497" i="2"/>
  <c r="R510" i="2"/>
  <c r="U510" i="2" s="1"/>
  <c r="AE510" i="2" s="1"/>
  <c r="F532" i="2"/>
  <c r="R522" i="2"/>
  <c r="W522" i="2" s="1"/>
  <c r="R523" i="2"/>
  <c r="R528" i="2"/>
  <c r="W528" i="2" s="1"/>
  <c r="R529" i="2"/>
  <c r="U529" i="2" s="1"/>
  <c r="AE529" i="2" s="1"/>
  <c r="H592" i="2"/>
  <c r="R576" i="2"/>
  <c r="P606" i="2"/>
  <c r="R536" i="2"/>
  <c r="R548" i="2"/>
  <c r="R573" i="2"/>
  <c r="R578" i="2"/>
  <c r="R481" i="2"/>
  <c r="U481" i="2" s="1"/>
  <c r="AE481" i="2" s="1"/>
  <c r="R487" i="2"/>
  <c r="U487" i="2" s="1"/>
  <c r="AE487" i="2" s="1"/>
  <c r="R485" i="2"/>
  <c r="U485" i="2" s="1"/>
  <c r="AE485" i="2" s="1"/>
  <c r="R484" i="2"/>
  <c r="U484" i="2" s="1"/>
  <c r="AE484" i="2" s="1"/>
  <c r="R498" i="2"/>
  <c r="U498" i="2" s="1"/>
  <c r="AE498" i="2" s="1"/>
  <c r="R507" i="2"/>
  <c r="U507" i="2" s="1"/>
  <c r="AE507" i="2" s="1"/>
  <c r="R504" i="2"/>
  <c r="U504" i="2" s="1"/>
  <c r="AE504" i="2" s="1"/>
  <c r="R512" i="2"/>
  <c r="U512" i="2" s="1"/>
  <c r="AE512" i="2" s="1"/>
  <c r="P517" i="2"/>
  <c r="R505" i="2"/>
  <c r="U505" i="2" s="1"/>
  <c r="AE505" i="2" s="1"/>
  <c r="R499" i="2"/>
  <c r="W499" i="2" s="1"/>
  <c r="N532" i="2"/>
  <c r="P532" i="2"/>
  <c r="I532" i="2"/>
  <c r="G532" i="2"/>
  <c r="R526" i="2"/>
  <c r="W526" i="2" s="1"/>
  <c r="F592" i="2"/>
  <c r="K592" i="2"/>
  <c r="L592" i="2"/>
  <c r="G592" i="2"/>
  <c r="I592" i="2"/>
  <c r="R590" i="2"/>
  <c r="R594" i="2"/>
  <c r="E606" i="2"/>
  <c r="N606" i="2"/>
  <c r="R604" i="2"/>
  <c r="R549" i="2"/>
  <c r="R557" i="2"/>
  <c r="R556" i="2"/>
  <c r="R559" i="2"/>
  <c r="R569" i="2"/>
  <c r="J517" i="2"/>
  <c r="R503" i="2"/>
  <c r="W503" i="2" s="1"/>
  <c r="G517" i="2"/>
  <c r="R508" i="2"/>
  <c r="U508" i="2" s="1"/>
  <c r="AE508" i="2" s="1"/>
  <c r="R492" i="2"/>
  <c r="U492" i="2" s="1"/>
  <c r="AE492" i="2" s="1"/>
  <c r="E517" i="2"/>
  <c r="R511" i="2"/>
  <c r="U511" i="2" s="1"/>
  <c r="AE511" i="2" s="1"/>
  <c r="M532" i="2"/>
  <c r="J532" i="2"/>
  <c r="K532" i="2"/>
  <c r="R524" i="2"/>
  <c r="N592" i="2"/>
  <c r="P592" i="2"/>
  <c r="J592" i="2"/>
  <c r="O592" i="2"/>
  <c r="M592" i="2"/>
  <c r="J606" i="2"/>
  <c r="I606" i="2"/>
  <c r="R605" i="2"/>
  <c r="R550" i="2"/>
  <c r="R567" i="2"/>
  <c r="R581" i="2"/>
  <c r="R598" i="2"/>
  <c r="L606" i="2"/>
  <c r="M606" i="2"/>
  <c r="R603" i="2"/>
  <c r="G606" i="2"/>
  <c r="R540" i="2"/>
  <c r="R538" i="2"/>
  <c r="R543" i="2"/>
  <c r="R547" i="2"/>
  <c r="R552" i="2"/>
  <c r="R568" i="2"/>
  <c r="R583" i="2"/>
  <c r="R577" i="2"/>
  <c r="R596" i="2"/>
  <c r="K606" i="2"/>
  <c r="R537" i="2"/>
  <c r="R535" i="2"/>
  <c r="R542" i="2"/>
  <c r="R544" i="2"/>
  <c r="R545" i="2"/>
  <c r="R551" i="2"/>
  <c r="R558" i="2"/>
  <c r="R562" i="2"/>
  <c r="R572" i="2"/>
  <c r="R570" i="2"/>
  <c r="R585" i="2"/>
  <c r="R588" i="2"/>
  <c r="R595" i="2"/>
  <c r="R555" i="2"/>
  <c r="R546" i="2"/>
  <c r="R566" i="2"/>
  <c r="R574" i="2"/>
  <c r="R575" i="2"/>
  <c r="R597" i="2"/>
  <c r="R600" i="2"/>
  <c r="R561" i="2"/>
  <c r="R560" i="2"/>
  <c r="R554" i="2"/>
  <c r="R553" i="2"/>
  <c r="R564" i="2"/>
  <c r="R563" i="2"/>
  <c r="R565" i="2"/>
  <c r="R571" i="2"/>
  <c r="R584" i="2"/>
  <c r="R587" i="2"/>
  <c r="R586" i="2"/>
  <c r="R601" i="2"/>
  <c r="E410" i="2"/>
  <c r="R408" i="2"/>
  <c r="U408" i="2" s="1"/>
  <c r="AE408" i="2" s="1"/>
  <c r="R406" i="2"/>
  <c r="U406" i="2" s="1"/>
  <c r="AE406" i="2" s="1"/>
  <c r="Q410" i="2"/>
  <c r="H410" i="2"/>
  <c r="L410" i="2"/>
  <c r="P410" i="2"/>
  <c r="M410" i="2"/>
  <c r="J410" i="2"/>
  <c r="R407" i="2"/>
  <c r="U407" i="2" s="1"/>
  <c r="AE407" i="2" s="1"/>
  <c r="R405" i="2"/>
  <c r="U405" i="2" s="1"/>
  <c r="AE405" i="2" s="1"/>
  <c r="I410" i="2"/>
  <c r="F410" i="2"/>
  <c r="N410" i="2"/>
  <c r="G410" i="2"/>
  <c r="K410" i="2"/>
  <c r="O410" i="2"/>
  <c r="R409" i="2"/>
  <c r="U409" i="2" s="1"/>
  <c r="AE409" i="2" s="1"/>
  <c r="R388" i="2"/>
  <c r="U388" i="2" s="1"/>
  <c r="AE388" i="2" s="1"/>
  <c r="R387" i="2"/>
  <c r="U387" i="2" s="1"/>
  <c r="AE387" i="2" s="1"/>
  <c r="R384" i="2"/>
  <c r="U384" i="2" s="1"/>
  <c r="AE384" i="2" s="1"/>
  <c r="R386" i="2"/>
  <c r="U386" i="2" s="1"/>
  <c r="AE386" i="2" s="1"/>
  <c r="R385" i="2"/>
  <c r="U385" i="2" s="1"/>
  <c r="AE385" i="2" s="1"/>
  <c r="R382" i="2"/>
  <c r="U382" i="2" s="1"/>
  <c r="AE382" i="2" s="1"/>
  <c r="K18" i="2"/>
  <c r="G24" i="2"/>
  <c r="I28" i="2"/>
  <c r="K42" i="2"/>
  <c r="R45" i="2"/>
  <c r="R47" i="2"/>
  <c r="G73" i="2"/>
  <c r="F88" i="2"/>
  <c r="R87" i="2"/>
  <c r="R96" i="2"/>
  <c r="T96" i="2" s="1"/>
  <c r="AE96" i="2" s="1"/>
  <c r="F18" i="2"/>
  <c r="J18" i="2"/>
  <c r="N18" i="2"/>
  <c r="F24" i="2"/>
  <c r="J24" i="2"/>
  <c r="N24" i="2"/>
  <c r="H28" i="2"/>
  <c r="L28" i="2"/>
  <c r="P28" i="2"/>
  <c r="F42" i="2"/>
  <c r="J42" i="2"/>
  <c r="N42" i="2"/>
  <c r="F56" i="2"/>
  <c r="J56" i="2"/>
  <c r="N56" i="2"/>
  <c r="G59" i="2"/>
  <c r="L59" i="2"/>
  <c r="F73" i="2"/>
  <c r="K73" i="2"/>
  <c r="P73" i="2"/>
  <c r="R66" i="2"/>
  <c r="R75" i="2"/>
  <c r="E88" i="2"/>
  <c r="J88" i="2"/>
  <c r="P88" i="2"/>
  <c r="R85" i="2"/>
  <c r="E113" i="2"/>
  <c r="R94" i="2"/>
  <c r="T94" i="2" s="1"/>
  <c r="AE94" i="2" s="1"/>
  <c r="J113" i="2"/>
  <c r="P113" i="2"/>
  <c r="R102" i="2"/>
  <c r="T102" i="2" s="1"/>
  <c r="AE102" i="2" s="1"/>
  <c r="R110" i="2"/>
  <c r="T110" i="2" s="1"/>
  <c r="AE110" i="2" s="1"/>
  <c r="O143" i="2"/>
  <c r="R120" i="2"/>
  <c r="T120" i="2" s="1"/>
  <c r="AE120" i="2" s="1"/>
  <c r="R136" i="2"/>
  <c r="T136" i="2" s="1"/>
  <c r="AE136" i="2" s="1"/>
  <c r="L192" i="2"/>
  <c r="G18" i="2"/>
  <c r="K24" i="2"/>
  <c r="M28" i="2"/>
  <c r="G42" i="2"/>
  <c r="R38" i="2"/>
  <c r="R40" i="2"/>
  <c r="G56" i="2"/>
  <c r="H59" i="2"/>
  <c r="L73" i="2"/>
  <c r="L88" i="2"/>
  <c r="R78" i="2"/>
  <c r="Q113" i="2"/>
  <c r="L18" i="2"/>
  <c r="H24" i="2"/>
  <c r="P24" i="2"/>
  <c r="N28" i="2"/>
  <c r="H42" i="2"/>
  <c r="P42" i="2"/>
  <c r="L56" i="2"/>
  <c r="J59" i="2"/>
  <c r="O59" i="2"/>
  <c r="H73" i="2"/>
  <c r="N73" i="2"/>
  <c r="R62" i="2"/>
  <c r="R70" i="2"/>
  <c r="H88" i="2"/>
  <c r="H92" i="2" s="1"/>
  <c r="M88" i="2"/>
  <c r="R80" i="2"/>
  <c r="R84" i="2"/>
  <c r="R90" i="2"/>
  <c r="H113" i="2"/>
  <c r="M113" i="2"/>
  <c r="R98" i="2"/>
  <c r="T98" i="2" s="1"/>
  <c r="AE98" i="2" s="1"/>
  <c r="R106" i="2"/>
  <c r="T106" i="2" s="1"/>
  <c r="AE106" i="2" s="1"/>
  <c r="G143" i="2"/>
  <c r="J158" i="2"/>
  <c r="M170" i="2"/>
  <c r="R181" i="2"/>
  <c r="R187" i="2"/>
  <c r="H199" i="2"/>
  <c r="R216" i="2"/>
  <c r="T216" i="2" s="1"/>
  <c r="AE216" i="2" s="1"/>
  <c r="O18" i="2"/>
  <c r="R16" i="2"/>
  <c r="O24" i="2"/>
  <c r="R21" i="2"/>
  <c r="R23" i="2"/>
  <c r="R26" i="2"/>
  <c r="E28" i="2"/>
  <c r="Q28" i="2"/>
  <c r="O42" i="2"/>
  <c r="K56" i="2"/>
  <c r="O56" i="2"/>
  <c r="R49" i="2"/>
  <c r="R51" i="2"/>
  <c r="R53" i="2"/>
  <c r="R55" i="2"/>
  <c r="N59" i="2"/>
  <c r="R68" i="2"/>
  <c r="Q88" i="2"/>
  <c r="R82" i="2"/>
  <c r="F113" i="2"/>
  <c r="L113" i="2"/>
  <c r="R108" i="2"/>
  <c r="T108" i="2" s="1"/>
  <c r="AE108" i="2" s="1"/>
  <c r="R118" i="2"/>
  <c r="T118" i="2" s="1"/>
  <c r="AE118" i="2" s="1"/>
  <c r="E158" i="2"/>
  <c r="R145" i="2"/>
  <c r="T145" i="2" s="1"/>
  <c r="AE145" i="2" s="1"/>
  <c r="R153" i="2"/>
  <c r="T153" i="2" s="1"/>
  <c r="AE153" i="2" s="1"/>
  <c r="R155" i="2"/>
  <c r="T155" i="2" s="1"/>
  <c r="AE155" i="2" s="1"/>
  <c r="F170" i="2"/>
  <c r="H18" i="2"/>
  <c r="P18" i="2"/>
  <c r="L24" i="2"/>
  <c r="F28" i="2"/>
  <c r="J28" i="2"/>
  <c r="L42" i="2"/>
  <c r="H56" i="2"/>
  <c r="P56" i="2"/>
  <c r="E18" i="2"/>
  <c r="R15" i="2"/>
  <c r="W15" i="2" s="1"/>
  <c r="I18" i="2"/>
  <c r="M18" i="2"/>
  <c r="Q18" i="2"/>
  <c r="R17" i="2"/>
  <c r="E24" i="2"/>
  <c r="R20" i="2"/>
  <c r="I24" i="2"/>
  <c r="M24" i="2"/>
  <c r="Q24" i="2"/>
  <c r="R22" i="2"/>
  <c r="G28" i="2"/>
  <c r="K28" i="2"/>
  <c r="O28" i="2"/>
  <c r="O30" i="2" s="1"/>
  <c r="R27" i="2"/>
  <c r="E35" i="2"/>
  <c r="R35" i="2" s="1"/>
  <c r="R34" i="2"/>
  <c r="T34" i="2" s="1"/>
  <c r="E42" i="2"/>
  <c r="R37" i="2"/>
  <c r="I42" i="2"/>
  <c r="M42" i="2"/>
  <c r="Q42" i="2"/>
  <c r="R39" i="2"/>
  <c r="R41" i="2"/>
  <c r="T41" i="2" s="1"/>
  <c r="E56" i="2"/>
  <c r="R44" i="2"/>
  <c r="I56" i="2"/>
  <c r="M56" i="2"/>
  <c r="Q56" i="2"/>
  <c r="R46" i="2"/>
  <c r="R48" i="2"/>
  <c r="R50" i="2"/>
  <c r="R52" i="2"/>
  <c r="R54" i="2"/>
  <c r="F59" i="2"/>
  <c r="K59" i="2"/>
  <c r="P59" i="2"/>
  <c r="J73" i="2"/>
  <c r="O73" i="2"/>
  <c r="R64" i="2"/>
  <c r="R72" i="2"/>
  <c r="I88" i="2"/>
  <c r="N88" i="2"/>
  <c r="R83" i="2"/>
  <c r="R86" i="2"/>
  <c r="I113" i="2"/>
  <c r="N113" i="2"/>
  <c r="R100" i="2"/>
  <c r="T100" i="2" s="1"/>
  <c r="AE100" i="2" s="1"/>
  <c r="R104" i="2"/>
  <c r="T104" i="2" s="1"/>
  <c r="AE104" i="2" s="1"/>
  <c r="R112" i="2"/>
  <c r="T112" i="2" s="1"/>
  <c r="AE112" i="2" s="1"/>
  <c r="K143" i="2"/>
  <c r="R122" i="2"/>
  <c r="T122" i="2" s="1"/>
  <c r="AE122" i="2" s="1"/>
  <c r="R128" i="2"/>
  <c r="T128" i="2" s="1"/>
  <c r="AE128" i="2" s="1"/>
  <c r="P158" i="2"/>
  <c r="Q199" i="2"/>
  <c r="R198" i="2"/>
  <c r="R219" i="2"/>
  <c r="T219" i="2" s="1"/>
  <c r="AE219" i="2" s="1"/>
  <c r="F143" i="2"/>
  <c r="J143" i="2"/>
  <c r="N143" i="2"/>
  <c r="R126" i="2"/>
  <c r="T126" i="2" s="1"/>
  <c r="AE126" i="2" s="1"/>
  <c r="R134" i="2"/>
  <c r="T134" i="2" s="1"/>
  <c r="AE134" i="2" s="1"/>
  <c r="R142" i="2"/>
  <c r="T142" i="2" s="1"/>
  <c r="AE142" i="2" s="1"/>
  <c r="I158" i="2"/>
  <c r="N158" i="2"/>
  <c r="R151" i="2"/>
  <c r="T151" i="2" s="1"/>
  <c r="AE151" i="2" s="1"/>
  <c r="E170" i="2"/>
  <c r="R160" i="2"/>
  <c r="T160" i="2" s="1"/>
  <c r="AE160" i="2" s="1"/>
  <c r="L170" i="2"/>
  <c r="R162" i="2"/>
  <c r="T162" i="2" s="1"/>
  <c r="AE162" i="2" s="1"/>
  <c r="R164" i="2"/>
  <c r="T164" i="2" s="1"/>
  <c r="AE164" i="2" s="1"/>
  <c r="R175" i="2"/>
  <c r="T175" i="2" s="1"/>
  <c r="AE175" i="2" s="1"/>
  <c r="I192" i="2"/>
  <c r="R183" i="2"/>
  <c r="E199" i="2"/>
  <c r="R194" i="2"/>
  <c r="P199" i="2"/>
  <c r="H287" i="2"/>
  <c r="Q292" i="2"/>
  <c r="R297" i="2"/>
  <c r="H143" i="2"/>
  <c r="L143" i="2"/>
  <c r="P143" i="2"/>
  <c r="R130" i="2"/>
  <c r="T130" i="2" s="1"/>
  <c r="AE130" i="2" s="1"/>
  <c r="R138" i="2"/>
  <c r="T138" i="2" s="1"/>
  <c r="AE138" i="2" s="1"/>
  <c r="F158" i="2"/>
  <c r="L158" i="2"/>
  <c r="Q158" i="2"/>
  <c r="R147" i="2"/>
  <c r="T147" i="2" s="1"/>
  <c r="AE147" i="2" s="1"/>
  <c r="H170" i="2"/>
  <c r="P170" i="2"/>
  <c r="R173" i="2"/>
  <c r="T173" i="2" s="1"/>
  <c r="AE173" i="2" s="1"/>
  <c r="M192" i="2"/>
  <c r="R185" i="2"/>
  <c r="R191" i="2"/>
  <c r="I199" i="2"/>
  <c r="R232" i="2"/>
  <c r="T232" i="2" s="1"/>
  <c r="AE232" i="2" s="1"/>
  <c r="R235" i="2"/>
  <c r="T235" i="2" s="1"/>
  <c r="AE235" i="2" s="1"/>
  <c r="J267" i="2"/>
  <c r="R300" i="2"/>
  <c r="O321" i="2"/>
  <c r="R319" i="2"/>
  <c r="E59" i="2"/>
  <c r="R58" i="2"/>
  <c r="I59" i="2"/>
  <c r="M59" i="2"/>
  <c r="Q59" i="2"/>
  <c r="E73" i="2"/>
  <c r="R61" i="2"/>
  <c r="I73" i="2"/>
  <c r="M73" i="2"/>
  <c r="Q73" i="2"/>
  <c r="R63" i="2"/>
  <c r="R65" i="2"/>
  <c r="R67" i="2"/>
  <c r="R69" i="2"/>
  <c r="R71" i="2"/>
  <c r="G88" i="2"/>
  <c r="K88" i="2"/>
  <c r="O88" i="2"/>
  <c r="R76" i="2"/>
  <c r="R79" i="2"/>
  <c r="R81" i="2"/>
  <c r="G113" i="2"/>
  <c r="K113" i="2"/>
  <c r="O113" i="2"/>
  <c r="R95" i="2"/>
  <c r="T95" i="2" s="1"/>
  <c r="AE95" i="2" s="1"/>
  <c r="R97" i="2"/>
  <c r="T97" i="2" s="1"/>
  <c r="AE97" i="2" s="1"/>
  <c r="R99" i="2"/>
  <c r="T99" i="2" s="1"/>
  <c r="AE99" i="2" s="1"/>
  <c r="R101" i="2"/>
  <c r="T101" i="2" s="1"/>
  <c r="AE101" i="2" s="1"/>
  <c r="R103" i="2"/>
  <c r="T103" i="2" s="1"/>
  <c r="AE103" i="2" s="1"/>
  <c r="R105" i="2"/>
  <c r="T105" i="2" s="1"/>
  <c r="AE105" i="2" s="1"/>
  <c r="R107" i="2"/>
  <c r="T107" i="2" s="1"/>
  <c r="AE107" i="2" s="1"/>
  <c r="R109" i="2"/>
  <c r="T109" i="2" s="1"/>
  <c r="AE109" i="2" s="1"/>
  <c r="R111" i="2"/>
  <c r="T111" i="2" s="1"/>
  <c r="AE111" i="2" s="1"/>
  <c r="E143" i="2"/>
  <c r="R117" i="2"/>
  <c r="T117" i="2" s="1"/>
  <c r="AE117" i="2" s="1"/>
  <c r="I143" i="2"/>
  <c r="M143" i="2"/>
  <c r="Q143" i="2"/>
  <c r="R119" i="2"/>
  <c r="T119" i="2" s="1"/>
  <c r="AE119" i="2" s="1"/>
  <c r="R121" i="2"/>
  <c r="T121" i="2" s="1"/>
  <c r="AE121" i="2" s="1"/>
  <c r="R124" i="2"/>
  <c r="T124" i="2" s="1"/>
  <c r="AE124" i="2" s="1"/>
  <c r="R132" i="2"/>
  <c r="T132" i="2" s="1"/>
  <c r="AE132" i="2" s="1"/>
  <c r="R140" i="2"/>
  <c r="T140" i="2" s="1"/>
  <c r="AE140" i="2" s="1"/>
  <c r="H158" i="2"/>
  <c r="M158" i="2"/>
  <c r="R149" i="2"/>
  <c r="T149" i="2" s="1"/>
  <c r="AE149" i="2" s="1"/>
  <c r="J170" i="2"/>
  <c r="Q170" i="2"/>
  <c r="R168" i="2"/>
  <c r="T168" i="2" s="1"/>
  <c r="AE168" i="2" s="1"/>
  <c r="E192" i="2"/>
  <c r="R179" i="2"/>
  <c r="Q192" i="2"/>
  <c r="R189" i="2"/>
  <c r="M199" i="2"/>
  <c r="R196" i="2"/>
  <c r="R312" i="2"/>
  <c r="F333" i="2"/>
  <c r="R203" i="2"/>
  <c r="T203" i="2" s="1"/>
  <c r="AE203" i="2" s="1"/>
  <c r="R207" i="2"/>
  <c r="T207" i="2" s="1"/>
  <c r="AE207" i="2" s="1"/>
  <c r="R218" i="2"/>
  <c r="T218" i="2" s="1"/>
  <c r="AE218" i="2" s="1"/>
  <c r="R221" i="2"/>
  <c r="T221" i="2" s="1"/>
  <c r="AE221" i="2" s="1"/>
  <c r="R234" i="2"/>
  <c r="T234" i="2" s="1"/>
  <c r="AE234" i="2" s="1"/>
  <c r="R237" i="2"/>
  <c r="T237" i="2" s="1"/>
  <c r="AE237" i="2" s="1"/>
  <c r="R246" i="2"/>
  <c r="R254" i="2"/>
  <c r="R263" i="2"/>
  <c r="E267" i="2"/>
  <c r="R273" i="2"/>
  <c r="K292" i="2"/>
  <c r="R295" i="2"/>
  <c r="R298" i="2"/>
  <c r="Q372" i="2"/>
  <c r="R363" i="2"/>
  <c r="E261" i="2"/>
  <c r="R201" i="2"/>
  <c r="T201" i="2" s="1"/>
  <c r="AE201" i="2" s="1"/>
  <c r="R205" i="2"/>
  <c r="T205" i="2" s="1"/>
  <c r="AE205" i="2" s="1"/>
  <c r="R210" i="2"/>
  <c r="T210" i="2" s="1"/>
  <c r="AE210" i="2" s="1"/>
  <c r="R213" i="2"/>
  <c r="T213" i="2" s="1"/>
  <c r="AE213" i="2" s="1"/>
  <c r="R226" i="2"/>
  <c r="T226" i="2" s="1"/>
  <c r="AE226" i="2" s="1"/>
  <c r="R229" i="2"/>
  <c r="T229" i="2" s="1"/>
  <c r="AE229" i="2" s="1"/>
  <c r="R242" i="2"/>
  <c r="T242" i="2" s="1"/>
  <c r="AE242" i="2" s="1"/>
  <c r="R250" i="2"/>
  <c r="R258" i="2"/>
  <c r="M267" i="2"/>
  <c r="K287" i="2"/>
  <c r="R277" i="2"/>
  <c r="R280" i="2"/>
  <c r="H307" i="2"/>
  <c r="M333" i="2"/>
  <c r="K351" i="2"/>
  <c r="R346" i="2"/>
  <c r="R157" i="2"/>
  <c r="T157" i="2" s="1"/>
  <c r="AE157" i="2" s="1"/>
  <c r="I170" i="2"/>
  <c r="N170" i="2"/>
  <c r="R166" i="2"/>
  <c r="T166" i="2" s="1"/>
  <c r="AE166" i="2" s="1"/>
  <c r="H192" i="2"/>
  <c r="P192" i="2"/>
  <c r="L199" i="2"/>
  <c r="H261" i="2"/>
  <c r="R211" i="2"/>
  <c r="T211" i="2" s="1"/>
  <c r="AE211" i="2" s="1"/>
  <c r="R224" i="2"/>
  <c r="T224" i="2" s="1"/>
  <c r="AE224" i="2" s="1"/>
  <c r="R227" i="2"/>
  <c r="T227" i="2" s="1"/>
  <c r="AE227" i="2" s="1"/>
  <c r="R240" i="2"/>
  <c r="R243" i="2"/>
  <c r="T243" i="2" s="1"/>
  <c r="AE243" i="2" s="1"/>
  <c r="P287" i="2"/>
  <c r="R279" i="2"/>
  <c r="R282" i="2"/>
  <c r="G292" i="2"/>
  <c r="O307" i="2"/>
  <c r="R303" i="2"/>
  <c r="O336" i="2"/>
  <c r="F372" i="2"/>
  <c r="F192" i="2"/>
  <c r="J192" i="2"/>
  <c r="N192" i="2"/>
  <c r="F199" i="2"/>
  <c r="J199" i="2"/>
  <c r="N199" i="2"/>
  <c r="R212" i="2"/>
  <c r="T212" i="2" s="1"/>
  <c r="AE212" i="2" s="1"/>
  <c r="R215" i="2"/>
  <c r="T215" i="2" s="1"/>
  <c r="AE215" i="2" s="1"/>
  <c r="R220" i="2"/>
  <c r="T220" i="2" s="1"/>
  <c r="AE220" i="2" s="1"/>
  <c r="R223" i="2"/>
  <c r="T223" i="2" s="1"/>
  <c r="AE223" i="2" s="1"/>
  <c r="R228" i="2"/>
  <c r="T228" i="2" s="1"/>
  <c r="AE228" i="2" s="1"/>
  <c r="R236" i="2"/>
  <c r="T236" i="2" s="1"/>
  <c r="AE236" i="2" s="1"/>
  <c r="R239" i="2"/>
  <c r="R244" i="2"/>
  <c r="T244" i="2" s="1"/>
  <c r="AE244" i="2" s="1"/>
  <c r="F267" i="2"/>
  <c r="N267" i="2"/>
  <c r="L287" i="2"/>
  <c r="L292" i="2"/>
  <c r="R291" i="2"/>
  <c r="I307" i="2"/>
  <c r="G321" i="2"/>
  <c r="R316" i="2"/>
  <c r="Q333" i="2"/>
  <c r="E336" i="2"/>
  <c r="R335" i="2"/>
  <c r="R336" i="2" s="1"/>
  <c r="P351" i="2"/>
  <c r="O403" i="2"/>
  <c r="R123" i="2"/>
  <c r="T123" i="2" s="1"/>
  <c r="AE123" i="2" s="1"/>
  <c r="R125" i="2"/>
  <c r="T125" i="2" s="1"/>
  <c r="AE125" i="2" s="1"/>
  <c r="R127" i="2"/>
  <c r="T127" i="2" s="1"/>
  <c r="AE127" i="2" s="1"/>
  <c r="R129" i="2"/>
  <c r="T129" i="2" s="1"/>
  <c r="AE129" i="2" s="1"/>
  <c r="R131" i="2"/>
  <c r="T131" i="2" s="1"/>
  <c r="AE131" i="2" s="1"/>
  <c r="R133" i="2"/>
  <c r="T133" i="2" s="1"/>
  <c r="AE133" i="2" s="1"/>
  <c r="R135" i="2"/>
  <c r="T135" i="2" s="1"/>
  <c r="AE135" i="2" s="1"/>
  <c r="R137" i="2"/>
  <c r="T137" i="2" s="1"/>
  <c r="AE137" i="2" s="1"/>
  <c r="R139" i="2"/>
  <c r="T139" i="2" s="1"/>
  <c r="AE139" i="2" s="1"/>
  <c r="R141" i="2"/>
  <c r="T141" i="2" s="1"/>
  <c r="AE141" i="2" s="1"/>
  <c r="G158" i="2"/>
  <c r="K158" i="2"/>
  <c r="O158" i="2"/>
  <c r="R146" i="2"/>
  <c r="T146" i="2" s="1"/>
  <c r="AE146" i="2" s="1"/>
  <c r="R148" i="2"/>
  <c r="T148" i="2" s="1"/>
  <c r="AE148" i="2" s="1"/>
  <c r="R150" i="2"/>
  <c r="T150" i="2" s="1"/>
  <c r="AE150" i="2" s="1"/>
  <c r="R152" i="2"/>
  <c r="T152" i="2" s="1"/>
  <c r="AE152" i="2" s="1"/>
  <c r="R154" i="2"/>
  <c r="T154" i="2" s="1"/>
  <c r="AE154" i="2" s="1"/>
  <c r="R156" i="2"/>
  <c r="T156" i="2" s="1"/>
  <c r="AE156" i="2" s="1"/>
  <c r="G170" i="2"/>
  <c r="K170" i="2"/>
  <c r="O170" i="2"/>
  <c r="R161" i="2"/>
  <c r="T161" i="2" s="1"/>
  <c r="AE161" i="2" s="1"/>
  <c r="R163" i="2"/>
  <c r="T163" i="2" s="1"/>
  <c r="AE163" i="2" s="1"/>
  <c r="R165" i="2"/>
  <c r="T165" i="2" s="1"/>
  <c r="AE165" i="2" s="1"/>
  <c r="R167" i="2"/>
  <c r="T167" i="2" s="1"/>
  <c r="AE167" i="2" s="1"/>
  <c r="R169" i="2"/>
  <c r="T169" i="2" s="1"/>
  <c r="AE169" i="2" s="1"/>
  <c r="R172" i="2"/>
  <c r="T172" i="2" s="1"/>
  <c r="AE172" i="2" s="1"/>
  <c r="R174" i="2"/>
  <c r="T174" i="2" s="1"/>
  <c r="AE174" i="2" s="1"/>
  <c r="R177" i="2"/>
  <c r="G192" i="2"/>
  <c r="K192" i="2"/>
  <c r="O192" i="2"/>
  <c r="R180" i="2"/>
  <c r="R182" i="2"/>
  <c r="R184" i="2"/>
  <c r="R186" i="2"/>
  <c r="R188" i="2"/>
  <c r="R190" i="2"/>
  <c r="G199" i="2"/>
  <c r="K199" i="2"/>
  <c r="O199" i="2"/>
  <c r="R195" i="2"/>
  <c r="R197" i="2"/>
  <c r="R202" i="2"/>
  <c r="T202" i="2" s="1"/>
  <c r="AE202" i="2" s="1"/>
  <c r="R204" i="2"/>
  <c r="T204" i="2" s="1"/>
  <c r="AE204" i="2" s="1"/>
  <c r="R206" i="2"/>
  <c r="T206" i="2" s="1"/>
  <c r="AE206" i="2" s="1"/>
  <c r="R208" i="2"/>
  <c r="T208" i="2" s="1"/>
  <c r="AE208" i="2" s="1"/>
  <c r="R209" i="2"/>
  <c r="T209" i="2" s="1"/>
  <c r="AE209" i="2" s="1"/>
  <c r="R214" i="2"/>
  <c r="T214" i="2" s="1"/>
  <c r="AE214" i="2" s="1"/>
  <c r="R217" i="2"/>
  <c r="T217" i="2" s="1"/>
  <c r="AE217" i="2" s="1"/>
  <c r="R222" i="2"/>
  <c r="T222" i="2" s="1"/>
  <c r="AE222" i="2" s="1"/>
  <c r="R225" i="2"/>
  <c r="T225" i="2" s="1"/>
  <c r="AE225" i="2" s="1"/>
  <c r="R230" i="2"/>
  <c r="T230" i="2" s="1"/>
  <c r="AE230" i="2" s="1"/>
  <c r="R233" i="2"/>
  <c r="T233" i="2" s="1"/>
  <c r="AE233" i="2" s="1"/>
  <c r="R238" i="2"/>
  <c r="R241" i="2"/>
  <c r="T241" i="2" s="1"/>
  <c r="AE241" i="2" s="1"/>
  <c r="R248" i="2"/>
  <c r="R252" i="2"/>
  <c r="R256" i="2"/>
  <c r="R260" i="2"/>
  <c r="I267" i="2"/>
  <c r="Q267" i="2"/>
  <c r="R265" i="2"/>
  <c r="R270" i="2"/>
  <c r="G287" i="2"/>
  <c r="O287" i="2"/>
  <c r="R275" i="2"/>
  <c r="R285" i="2"/>
  <c r="R289" i="2"/>
  <c r="E292" i="2"/>
  <c r="P292" i="2"/>
  <c r="M307" i="2"/>
  <c r="L321" i="2"/>
  <c r="K336" i="2"/>
  <c r="R355" i="2"/>
  <c r="R245" i="2"/>
  <c r="R247" i="2"/>
  <c r="T247" i="2" s="1"/>
  <c r="AE247" i="2" s="1"/>
  <c r="R249" i="2"/>
  <c r="R251" i="2"/>
  <c r="R253" i="2"/>
  <c r="R255" i="2"/>
  <c r="R257" i="2"/>
  <c r="R259" i="2"/>
  <c r="G267" i="2"/>
  <c r="K267" i="2"/>
  <c r="O267" i="2"/>
  <c r="R264" i="2"/>
  <c r="R266" i="2"/>
  <c r="R269" i="2"/>
  <c r="R272" i="2"/>
  <c r="E287" i="2"/>
  <c r="I287" i="2"/>
  <c r="M287" i="2"/>
  <c r="Q287" i="2"/>
  <c r="R274" i="2"/>
  <c r="R276" i="2"/>
  <c r="R281" i="2"/>
  <c r="R284" i="2"/>
  <c r="H292" i="2"/>
  <c r="M292" i="2"/>
  <c r="R290" i="2"/>
  <c r="R294" i="2"/>
  <c r="E307" i="2"/>
  <c r="K307" i="2"/>
  <c r="P307" i="2"/>
  <c r="R299" i="2"/>
  <c r="H321" i="2"/>
  <c r="P321" i="2"/>
  <c r="G333" i="2"/>
  <c r="R328" i="2"/>
  <c r="R331" i="2"/>
  <c r="F336" i="2"/>
  <c r="Q336" i="2"/>
  <c r="R342" i="2"/>
  <c r="R350" i="2"/>
  <c r="I372" i="2"/>
  <c r="R359" i="2"/>
  <c r="R367" i="2"/>
  <c r="R402" i="2"/>
  <c r="H267" i="2"/>
  <c r="L267" i="2"/>
  <c r="P267" i="2"/>
  <c r="F287" i="2"/>
  <c r="J287" i="2"/>
  <c r="N287" i="2"/>
  <c r="R278" i="2"/>
  <c r="R283" i="2"/>
  <c r="R286" i="2"/>
  <c r="I292" i="2"/>
  <c r="O292" i="2"/>
  <c r="G307" i="2"/>
  <c r="L307" i="2"/>
  <c r="Q307" i="2"/>
  <c r="R296" i="2"/>
  <c r="R301" i="2"/>
  <c r="R305" i="2"/>
  <c r="K321" i="2"/>
  <c r="R310" i="2"/>
  <c r="R314" i="2"/>
  <c r="R318" i="2"/>
  <c r="K333" i="2"/>
  <c r="R326" i="2"/>
  <c r="R329" i="2"/>
  <c r="J336" i="2"/>
  <c r="H351" i="2"/>
  <c r="N372" i="2"/>
  <c r="R374" i="2"/>
  <c r="R302" i="2"/>
  <c r="R304" i="2"/>
  <c r="R306" i="2"/>
  <c r="R309" i="2"/>
  <c r="E321" i="2"/>
  <c r="I321" i="2"/>
  <c r="M321" i="2"/>
  <c r="Q321" i="2"/>
  <c r="R311" i="2"/>
  <c r="R313" i="2"/>
  <c r="R315" i="2"/>
  <c r="R317" i="2"/>
  <c r="R320" i="2"/>
  <c r="I333" i="2"/>
  <c r="N333" i="2"/>
  <c r="R325" i="2"/>
  <c r="R330" i="2"/>
  <c r="G336" i="2"/>
  <c r="M336" i="2"/>
  <c r="L351" i="2"/>
  <c r="J372" i="2"/>
  <c r="R370" i="2"/>
  <c r="R398" i="2"/>
  <c r="F292" i="2"/>
  <c r="J292" i="2"/>
  <c r="N292" i="2"/>
  <c r="F307" i="2"/>
  <c r="J307" i="2"/>
  <c r="N307" i="2"/>
  <c r="F321" i="2"/>
  <c r="J321" i="2"/>
  <c r="N321" i="2"/>
  <c r="E333" i="2"/>
  <c r="R324" i="2"/>
  <c r="J333" i="2"/>
  <c r="O333" i="2"/>
  <c r="R327" i="2"/>
  <c r="R332" i="2"/>
  <c r="I336" i="2"/>
  <c r="N336" i="2"/>
  <c r="G351" i="2"/>
  <c r="O351" i="2"/>
  <c r="R344" i="2"/>
  <c r="R348" i="2"/>
  <c r="E372" i="2"/>
  <c r="R353" i="2"/>
  <c r="M372" i="2"/>
  <c r="R357" i="2"/>
  <c r="R361" i="2"/>
  <c r="R365" i="2"/>
  <c r="R379" i="2"/>
  <c r="U379" i="2" s="1"/>
  <c r="AE379" i="2" s="1"/>
  <c r="K403" i="2"/>
  <c r="R341" i="2"/>
  <c r="E351" i="2"/>
  <c r="I351" i="2"/>
  <c r="M351" i="2"/>
  <c r="Q351" i="2"/>
  <c r="R343" i="2"/>
  <c r="R345" i="2"/>
  <c r="R347" i="2"/>
  <c r="R349" i="2"/>
  <c r="G372" i="2"/>
  <c r="K372" i="2"/>
  <c r="O372" i="2"/>
  <c r="R354" i="2"/>
  <c r="R356" i="2"/>
  <c r="R358" i="2"/>
  <c r="R360" i="2"/>
  <c r="R362" i="2"/>
  <c r="R364" i="2"/>
  <c r="R366" i="2"/>
  <c r="R369" i="2"/>
  <c r="R371" i="2"/>
  <c r="R394" i="2"/>
  <c r="H333" i="2"/>
  <c r="L333" i="2"/>
  <c r="P333" i="2"/>
  <c r="H336" i="2"/>
  <c r="L336" i="2"/>
  <c r="P336" i="2"/>
  <c r="F351" i="2"/>
  <c r="J351" i="2"/>
  <c r="N351" i="2"/>
  <c r="H372" i="2"/>
  <c r="L372" i="2"/>
  <c r="P372" i="2"/>
  <c r="R368" i="2"/>
  <c r="R389" i="2"/>
  <c r="U389" i="2" s="1"/>
  <c r="AE389" i="2" s="1"/>
  <c r="G403" i="2"/>
  <c r="R377" i="2"/>
  <c r="U377" i="2" s="1"/>
  <c r="AE377" i="2" s="1"/>
  <c r="R381" i="2"/>
  <c r="U381" i="2" s="1"/>
  <c r="AE381" i="2" s="1"/>
  <c r="E403" i="2"/>
  <c r="R392" i="2"/>
  <c r="I403" i="2"/>
  <c r="M403" i="2"/>
  <c r="Q403" i="2"/>
  <c r="R396" i="2"/>
  <c r="R400" i="2"/>
  <c r="R375" i="2"/>
  <c r="R380" i="2"/>
  <c r="U380" i="2" s="1"/>
  <c r="AE380" i="2" s="1"/>
  <c r="R390" i="2"/>
  <c r="U390" i="2" s="1"/>
  <c r="AE390" i="2" s="1"/>
  <c r="F403" i="2"/>
  <c r="J403" i="2"/>
  <c r="N403" i="2"/>
  <c r="R395" i="2"/>
  <c r="R399" i="2"/>
  <c r="R378" i="2"/>
  <c r="U378" i="2" s="1"/>
  <c r="AE378" i="2" s="1"/>
  <c r="R383" i="2"/>
  <c r="U383" i="2" s="1"/>
  <c r="AE383" i="2" s="1"/>
  <c r="H403" i="2"/>
  <c r="L403" i="2"/>
  <c r="P403" i="2"/>
  <c r="R393" i="2"/>
  <c r="R397" i="2"/>
  <c r="R401" i="2"/>
  <c r="V188" i="2" l="1"/>
  <c r="V180" i="2"/>
  <c r="W177" i="2"/>
  <c r="V189" i="2"/>
  <c r="W81" i="2"/>
  <c r="T67" i="2"/>
  <c r="AE67" i="2" s="1"/>
  <c r="V191" i="2"/>
  <c r="T48" i="2"/>
  <c r="AE48" i="2" s="1"/>
  <c r="W39" i="2"/>
  <c r="W37" i="2"/>
  <c r="T49" i="2"/>
  <c r="AE49" i="2" s="1"/>
  <c r="W84" i="2"/>
  <c r="T70" i="2"/>
  <c r="AE70" i="2" s="1"/>
  <c r="W38" i="2"/>
  <c r="T66" i="2"/>
  <c r="AE66" i="2" s="1"/>
  <c r="W523" i="2"/>
  <c r="W497" i="2"/>
  <c r="W520" i="2"/>
  <c r="W436" i="2"/>
  <c r="V186" i="2"/>
  <c r="W79" i="2"/>
  <c r="T65" i="2"/>
  <c r="AE65" i="2" s="1"/>
  <c r="V185" i="2"/>
  <c r="V183" i="2"/>
  <c r="T54" i="2"/>
  <c r="AE54" i="2" s="1"/>
  <c r="T46" i="2"/>
  <c r="AE46" i="2" s="1"/>
  <c r="T44" i="2"/>
  <c r="AE44" i="2" s="1"/>
  <c r="W82" i="2"/>
  <c r="T55" i="2"/>
  <c r="AE55" i="2" s="1"/>
  <c r="W80" i="2"/>
  <c r="T62" i="2"/>
  <c r="AE62" i="2" s="1"/>
  <c r="T47" i="2"/>
  <c r="AE47" i="2" s="1"/>
  <c r="W524" i="2"/>
  <c r="W519" i="2"/>
  <c r="W516" i="2"/>
  <c r="V197" i="2"/>
  <c r="V184" i="2"/>
  <c r="V196" i="2"/>
  <c r="V179" i="2"/>
  <c r="T76" i="2"/>
  <c r="T71" i="2"/>
  <c r="AE71" i="2" s="1"/>
  <c r="T63" i="2"/>
  <c r="AE63" i="2" s="1"/>
  <c r="T61" i="2"/>
  <c r="AE61" i="2" s="1"/>
  <c r="W86" i="2"/>
  <c r="T72" i="2"/>
  <c r="T52" i="2"/>
  <c r="AE52" i="2" s="1"/>
  <c r="W17" i="2"/>
  <c r="T53" i="2"/>
  <c r="AE53" i="2" s="1"/>
  <c r="W16" i="2"/>
  <c r="V187" i="2"/>
  <c r="W87" i="2"/>
  <c r="T45" i="2"/>
  <c r="AE45" i="2" s="1"/>
  <c r="W527" i="2"/>
  <c r="W437" i="2"/>
  <c r="V195" i="2"/>
  <c r="V190" i="2"/>
  <c r="V182" i="2"/>
  <c r="T69" i="2"/>
  <c r="AE69" i="2" s="1"/>
  <c r="V194" i="2"/>
  <c r="V198" i="2"/>
  <c r="W83" i="2"/>
  <c r="T64" i="2"/>
  <c r="AE64" i="2" s="1"/>
  <c r="T50" i="2"/>
  <c r="AE50" i="2" s="1"/>
  <c r="T68" i="2"/>
  <c r="AE68" i="2" s="1"/>
  <c r="T51" i="2"/>
  <c r="AE51" i="2" s="1"/>
  <c r="V181" i="2"/>
  <c r="W40" i="2"/>
  <c r="W85" i="2"/>
  <c r="T75" i="2"/>
  <c r="W521" i="2"/>
  <c r="W525" i="2"/>
  <c r="AA15" i="2"/>
  <c r="R59" i="2"/>
  <c r="T58" i="2"/>
  <c r="R606" i="2"/>
  <c r="R517" i="2"/>
  <c r="R592" i="2"/>
  <c r="R532" i="2"/>
  <c r="R490" i="2"/>
  <c r="P261" i="2"/>
  <c r="L261" i="2"/>
  <c r="G261" i="2"/>
  <c r="I261" i="2"/>
  <c r="K261" i="2"/>
  <c r="R231" i="2"/>
  <c r="T231" i="2" s="1"/>
  <c r="AE231" i="2" s="1"/>
  <c r="Q261" i="2"/>
  <c r="F261" i="2"/>
  <c r="O261" i="2"/>
  <c r="M261" i="2"/>
  <c r="J261" i="2"/>
  <c r="N261" i="2"/>
  <c r="O412" i="2"/>
  <c r="O608" i="2" s="1"/>
  <c r="O92" i="2"/>
  <c r="O115" i="2" s="1"/>
  <c r="H115" i="2"/>
  <c r="L92" i="2"/>
  <c r="L115" i="2" s="1"/>
  <c r="M412" i="2"/>
  <c r="M608" i="2" s="1"/>
  <c r="K92" i="2"/>
  <c r="K115" i="2" s="1"/>
  <c r="Q92" i="2"/>
  <c r="Q115" i="2" s="1"/>
  <c r="N30" i="2"/>
  <c r="N32" i="2" s="1"/>
  <c r="J92" i="2"/>
  <c r="J115" i="2" s="1"/>
  <c r="P92" i="2"/>
  <c r="P115" i="2" s="1"/>
  <c r="L30" i="2"/>
  <c r="L32" i="2" s="1"/>
  <c r="F92" i="2"/>
  <c r="F115" i="2" s="1"/>
  <c r="J30" i="2"/>
  <c r="J32" i="2" s="1"/>
  <c r="O32" i="2"/>
  <c r="G412" i="2"/>
  <c r="G608" i="2" s="1"/>
  <c r="Q412" i="2"/>
  <c r="Q608" i="2" s="1"/>
  <c r="E412" i="2"/>
  <c r="E608" i="2" s="1"/>
  <c r="P412" i="2"/>
  <c r="P608" i="2" s="1"/>
  <c r="J412" i="2"/>
  <c r="J608" i="2" s="1"/>
  <c r="L412" i="2"/>
  <c r="L608" i="2" s="1"/>
  <c r="F412" i="2"/>
  <c r="F608" i="2" s="1"/>
  <c r="R410" i="2"/>
  <c r="H412" i="2"/>
  <c r="H608" i="2" s="1"/>
  <c r="N412" i="2"/>
  <c r="N608" i="2" s="1"/>
  <c r="K412" i="2"/>
  <c r="K608" i="2" s="1"/>
  <c r="I412" i="2"/>
  <c r="I608" i="2" s="1"/>
  <c r="M92" i="2"/>
  <c r="M115" i="2" s="1"/>
  <c r="G30" i="2"/>
  <c r="G32" i="2" s="1"/>
  <c r="R267" i="2"/>
  <c r="I92" i="2"/>
  <c r="I115" i="2" s="1"/>
  <c r="G92" i="2"/>
  <c r="G115" i="2" s="1"/>
  <c r="R73" i="2"/>
  <c r="R372" i="2"/>
  <c r="R292" i="2"/>
  <c r="R199" i="2"/>
  <c r="R170" i="2"/>
  <c r="N92" i="2"/>
  <c r="N115" i="2" s="1"/>
  <c r="R42" i="2"/>
  <c r="R24" i="2"/>
  <c r="Q30" i="2"/>
  <c r="Q32" i="2" s="1"/>
  <c r="E92" i="2"/>
  <c r="E115" i="2" s="1"/>
  <c r="H30" i="2"/>
  <c r="H32" i="2" s="1"/>
  <c r="R307" i="2"/>
  <c r="R287" i="2"/>
  <c r="R158" i="2"/>
  <c r="R333" i="2"/>
  <c r="R351" i="2"/>
  <c r="R192" i="2"/>
  <c r="R143" i="2"/>
  <c r="R56" i="2"/>
  <c r="R88" i="2"/>
  <c r="R321" i="2"/>
  <c r="R18" i="2"/>
  <c r="R113" i="2"/>
  <c r="I30" i="2"/>
  <c r="I32" i="2" s="1"/>
  <c r="E30" i="2"/>
  <c r="E32" i="2" s="1"/>
  <c r="R403" i="2"/>
  <c r="F30" i="2"/>
  <c r="F32" i="2" s="1"/>
  <c r="K30" i="2"/>
  <c r="K32" i="2" s="1"/>
  <c r="R28" i="2"/>
  <c r="M30" i="2"/>
  <c r="M32" i="2" s="1"/>
  <c r="P30" i="2"/>
  <c r="P32" i="2" s="1"/>
  <c r="AB611" i="2" l="1"/>
  <c r="AC611" i="2"/>
  <c r="V342" i="2"/>
  <c r="R261" i="2"/>
  <c r="T611" i="2"/>
  <c r="J338" i="2"/>
  <c r="AD342" i="2"/>
  <c r="AD611" i="2" s="1"/>
  <c r="U611" i="2"/>
  <c r="U612" i="2" s="1"/>
  <c r="H338" i="2"/>
  <c r="M338" i="2"/>
  <c r="Q338" i="2"/>
  <c r="L338" i="2"/>
  <c r="P338" i="2"/>
  <c r="R30" i="2"/>
  <c r="W30" i="2" s="1"/>
  <c r="O338" i="2"/>
  <c r="R92" i="2"/>
  <c r="R115" i="2" s="1"/>
  <c r="F338" i="2"/>
  <c r="K338" i="2"/>
  <c r="N338" i="2"/>
  <c r="I338" i="2"/>
  <c r="G338" i="2"/>
  <c r="E338" i="2"/>
  <c r="R412" i="2"/>
  <c r="R608" i="2" s="1"/>
  <c r="AA616" i="2" l="1"/>
  <c r="Z616" i="2"/>
  <c r="AC616" i="2"/>
  <c r="AE611" i="2"/>
  <c r="R32" i="2"/>
  <c r="R338" i="2" s="1"/>
  <c r="AA30" i="2"/>
  <c r="AA611" i="2" s="1"/>
</calcChain>
</file>

<file path=xl/sharedStrings.xml><?xml version="1.0" encoding="utf-8"?>
<sst xmlns="http://schemas.openxmlformats.org/spreadsheetml/2006/main" count="2182" uniqueCount="702">
  <si>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</si>
  <si>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</si>
  <si>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</si>
  <si>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</si>
  <si>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</si>
  <si>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</si>
  <si>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</si>
  <si>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</si>
  <si>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</si>
  <si>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</si>
  <si>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</si>
  <si>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</si>
  <si>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</si>
  <si>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AMA Total</t>
  </si>
  <si>
    <t>1012</t>
  </si>
  <si>
    <t>*</t>
  </si>
  <si>
    <t>Gas Plant In Service</t>
  </si>
  <si>
    <t>1062</t>
  </si>
  <si>
    <t>Gas Plant Completed Not Classified</t>
  </si>
  <si>
    <t>@2:107</t>
  </si>
  <si>
    <t>CWIP - Gas</t>
  </si>
  <si>
    <t xml:space="preserve">   TOTAL UTILITY PLANT</t>
  </si>
  <si>
    <t>1082</t>
  </si>
  <si>
    <t>8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</si>
  <si>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</si>
  <si>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</si>
  <si>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</si>
  <si>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</si>
  <si>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</si>
  <si>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</si>
  <si>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</si>
  <si>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</si>
  <si>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</si>
  <si>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</si>
  <si>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</si>
  <si>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</si>
  <si>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</si>
  <si>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</si>
  <si>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</si>
  <si>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</si>
  <si>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</si>
  <si>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Other Investments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</si>
  <si>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</si>
  <si>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</si>
  <si>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</si>
  <si>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</si>
  <si>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</si>
  <si>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</si>
  <si>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Cash</t>
  </si>
  <si>
    <t>1340</t>
  </si>
  <si>
    <t>1*</t>
  </si>
  <si>
    <t>Other Special Deposit - NewWood Escrow</t>
  </si>
  <si>
    <t>1350</t>
  </si>
  <si>
    <t>Working Funds</t>
  </si>
  <si>
    <t xml:space="preserve">   TOTAL CASH</t>
  </si>
  <si>
    <t>1360</t>
  </si>
  <si>
    <t>Temporary Cash Investments</t>
  </si>
  <si>
    <t xml:space="preserve">   TOTAL CASH EQUIVALENTS</t>
  </si>
  <si>
    <t>1420</t>
  </si>
  <si>
    <t>Customer Accounts Receivable</t>
  </si>
  <si>
    <t>1432</t>
  </si>
  <si>
    <t>Other Accounts Receivable</t>
  </si>
  <si>
    <t>1710</t>
  </si>
  <si>
    <t>Interest &amp; Dividends Receivable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</si>
  <si>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</si>
  <si>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</si>
  <si>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</si>
  <si>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</si>
  <si>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</si>
  <si>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</si>
  <si>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</si>
  <si>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</si>
  <si>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Accts Receivable - CGCE</t>
  </si>
  <si>
    <t>Accts Receivable - CSG</t>
  </si>
  <si>
    <t>Accts Receivable - CGCP</t>
  </si>
  <si>
    <t>Accts Receivable - PCEH</t>
  </si>
  <si>
    <t>Accts Receivable - CNGC</t>
  </si>
  <si>
    <t>Accts Receivable - IGC</t>
  </si>
  <si>
    <t>Accts Receivable - WBI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</si>
  <si>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</si>
  <si>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</si>
  <si>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</si>
  <si>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</si>
  <si>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</si>
  <si>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</si>
  <si>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Accum Prov for Uncollect - Gas</t>
  </si>
  <si>
    <t>1443</t>
  </si>
  <si>
    <t>Accum Prov for Uncollect - Lrg Volume</t>
  </si>
  <si>
    <t>1449</t>
  </si>
  <si>
    <t>Other Receivables</t>
  </si>
  <si>
    <t xml:space="preserve">   TOTAL ACCUM PROV UNCOLLECT</t>
  </si>
  <si>
    <t xml:space="preserve">   NET RECEIVABLES</t>
  </si>
  <si>
    <t>1540</t>
  </si>
  <si>
    <t>Plant Materials &amp; Op Supplies</t>
  </si>
  <si>
    <t>1630</t>
  </si>
  <si>
    <t>Undistributed Stores Exp - Freight</t>
  </si>
  <si>
    <t>1641</t>
  </si>
  <si>
    <t>Gas in Underground Storage - Current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</si>
  <si>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</si>
  <si>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</si>
  <si>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</si>
  <si>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</si>
  <si>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</si>
  <si>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</si>
  <si>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</si>
  <si>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</si>
  <si>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 xml:space="preserve">Prepayments - Insurance </t>
  </si>
  <si>
    <t>1659</t>
  </si>
  <si>
    <t>Prepayments - Income Tax</t>
  </si>
  <si>
    <t>22</t>
  </si>
  <si>
    <t>Prepayments - Gas Storage</t>
  </si>
  <si>
    <t>Prepayments - Miscellaneous</t>
  </si>
  <si>
    <t>1860</t>
  </si>
  <si>
    <t>Misc Def Dr - Regulatory assets current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</si>
  <si>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</si>
  <si>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</si>
  <si>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</si>
  <si>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</si>
  <si>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</si>
  <si>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</si>
  <si>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</si>
  <si>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Accrued Gas Revenues</t>
  </si>
  <si>
    <t>1734</t>
  </si>
  <si>
    <t>Accrued Transportation Revenues</t>
  </si>
  <si>
    <t xml:space="preserve">   TOTAL ACCRUED REVENUES</t>
  </si>
  <si>
    <t>1900</t>
  </si>
  <si>
    <t>Accumulated Deferred Income Tax - current</t>
  </si>
  <si>
    <t>Accumulated Deferred Income Tax - noncurrent</t>
  </si>
  <si>
    <t>1910</t>
  </si>
  <si>
    <t>(Over) Under Recovery of Purchased Gas</t>
  </si>
  <si>
    <t>1810</t>
  </si>
  <si>
    <t>12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</si>
  <si>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</si>
  <si>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</si>
  <si>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</si>
  <si>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</si>
  <si>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</si>
  <si>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</si>
  <si>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</si>
  <si>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</si>
  <si>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</si>
  <si>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</si>
  <si>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</si>
  <si>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</si>
  <si>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</si>
  <si>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</si>
  <si>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</si>
  <si>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Unamort Debt Exp - Dec 2014 Issued Debt</t>
  </si>
  <si>
    <t>24</t>
  </si>
  <si>
    <t>Unamort Debt Exp - Jan 2015 Issued Debt</t>
  </si>
  <si>
    <t>25</t>
  </si>
  <si>
    <t>26</t>
  </si>
  <si>
    <t>99</t>
  </si>
  <si>
    <t xml:space="preserve"> Debt Issuance Cost Reclass</t>
  </si>
  <si>
    <t xml:space="preserve">   TOTAL UNAMORT DEBT EXPENSE</t>
  </si>
  <si>
    <t>1890</t>
  </si>
  <si>
    <t>Unam Loss Reaq Debt - 10.15% - 2001</t>
  </si>
  <si>
    <t>Unam Loss Reaq Debt - 10.125% - XX</t>
  </si>
  <si>
    <t>03</t>
  </si>
  <si>
    <t>Unam Loss Reaq Debt - 9.875% - 201X</t>
  </si>
  <si>
    <t>Unam Loss Reaq Debt - 7.50% - 2031</t>
  </si>
  <si>
    <t>Unam Loss Reaq Debt - 0.00% - 20xx</t>
  </si>
  <si>
    <t>Derivative Instruments - Noncurrent</t>
  </si>
  <si>
    <t>1823</t>
  </si>
  <si>
    <t>Other Regulatory Asset -</t>
  </si>
  <si>
    <t>1840</t>
  </si>
  <si>
    <t>Payroll clearing</t>
  </si>
  <si>
    <t>@2:184</t>
  </si>
  <si>
    <t>Other clearing</t>
  </si>
  <si>
    <t>Prepaid - NC Retiree Medical</t>
  </si>
  <si>
    <t>Misc Def Dr -  Deferred Gas Cost</t>
  </si>
  <si>
    <t>Misc Def Dr - Miscellaneous deferrals</t>
  </si>
  <si>
    <t>20206</t>
  </si>
  <si>
    <t>Misc Def Dr - Intangible non compete</t>
  </si>
  <si>
    <t>Misc Def Dr - Regulatory Deferred Charges</t>
  </si>
  <si>
    <t>Misc Def Dr - Regulatory assets</t>
  </si>
  <si>
    <t>1862</t>
  </si>
  <si>
    <t>Misc Def Dr - Conservation Program</t>
  </si>
  <si>
    <t>1866</t>
  </si>
  <si>
    <t>I/C Asset-Net Benefit Funding</t>
  </si>
  <si>
    <t xml:space="preserve">   TOTAL DEFERRED CHG &amp; OTH ASSETS</t>
  </si>
  <si>
    <t>Purchased Gas Costs</t>
  </si>
  <si>
    <t>Gas Operating Expense</t>
  </si>
  <si>
    <t>Gas Operating Expense-4880</t>
  </si>
  <si>
    <t>Gas Maintenance Expense</t>
  </si>
  <si>
    <t xml:space="preserve">   TOTAL O&amp;M EXPENSES</t>
  </si>
  <si>
    <t>4073</t>
  </si>
  <si>
    <t>Regulatory debits</t>
  </si>
  <si>
    <t>4081</t>
  </si>
  <si>
    <t>Taxes Other Than Income - Util Operations</t>
  </si>
  <si>
    <t>Taxes Other Than Income - Payroll Taxes</t>
  </si>
  <si>
    <t xml:space="preserve">     Subtotal Taxes Other Than Income</t>
  </si>
  <si>
    <t>4032</t>
  </si>
  <si>
    <t>Depreciation Expense - Gas</t>
  </si>
  <si>
    <t>4042</t>
  </si>
  <si>
    <t>Amortization Lim-Term Plant - Gas</t>
  </si>
  <si>
    <t>4062</t>
  </si>
  <si>
    <t>Amort Acquis Adj - Gas</t>
  </si>
  <si>
    <t xml:space="preserve">   TOTAL DEPRECIATION</t>
  </si>
  <si>
    <t>4271</t>
  </si>
  <si>
    <t>Interest on LTD - 1st Mortgage Bonds</t>
  </si>
  <si>
    <t>4279</t>
  </si>
  <si>
    <t>Interest on LTD - Other</t>
  </si>
  <si>
    <t>1</t>
  </si>
  <si>
    <t>LOC Interest</t>
  </si>
  <si>
    <t>4310</t>
  </si>
  <si>
    <t>Other Interest Expense</t>
  </si>
  <si>
    <t>Other Interest Expense - Accrued Tax Interest</t>
  </si>
  <si>
    <t>4280</t>
  </si>
  <si>
    <t>Amort of Debt Disc &amp; Expense</t>
  </si>
  <si>
    <t>4281</t>
  </si>
  <si>
    <t>Amort of Loss on Reacq Debt</t>
  </si>
  <si>
    <t xml:space="preserve">     Subtotal Interest Expense</t>
  </si>
  <si>
    <t>4091</t>
  </si>
  <si>
    <t>Income Taxes, Utility Operations</t>
  </si>
  <si>
    <t>4092</t>
  </si>
  <si>
    <t>Income Taxes, Other Inc &amp; Deductions</t>
  </si>
  <si>
    <t>4101</t>
  </si>
  <si>
    <t>Prov for DIT- Utility Operations</t>
  </si>
  <si>
    <t>4102</t>
  </si>
  <si>
    <t>Prov for DIT- Other Inc &amp; Deductions</t>
  </si>
  <si>
    <t>4111</t>
  </si>
  <si>
    <t>Prov for DIT (CR) - Utility Op Income</t>
  </si>
  <si>
    <t>4112</t>
  </si>
  <si>
    <t>Prov for DIT (CR) - Other Inc &amp; Deductions</t>
  </si>
  <si>
    <t>Investment Tax Credit</t>
  </si>
  <si>
    <t xml:space="preserve">     Subtotal Income Taxes</t>
  </si>
  <si>
    <t>4211</t>
  </si>
  <si>
    <t>Gain on Disposition of Property</t>
  </si>
  <si>
    <t>4212</t>
  </si>
  <si>
    <t>Loss on Disposition of Property</t>
  </si>
  <si>
    <t>4261</t>
  </si>
  <si>
    <t>Donations</t>
  </si>
  <si>
    <t>4263</t>
  </si>
  <si>
    <t>Penalties</t>
  </si>
  <si>
    <t>4264</t>
  </si>
  <si>
    <t>Expend for Civic,  Political</t>
  </si>
  <si>
    <t>4265</t>
  </si>
  <si>
    <t>Other Deductions</t>
  </si>
  <si>
    <t>4171</t>
  </si>
  <si>
    <t>Expense of Nonutility</t>
  </si>
  <si>
    <t>Purchased Gas Expense of Nonutility</t>
  </si>
  <si>
    <t>4082</t>
  </si>
  <si>
    <t>Taxes Other Than Income - BTL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</si>
  <si>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</si>
  <si>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</si>
  <si>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</si>
  <si>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</si>
  <si>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</si>
  <si>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</si>
  <si>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</si>
  <si>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Unapprop Retained Earnings</t>
  </si>
  <si>
    <t>2</t>
  </si>
  <si>
    <t>Unapprop RE - Stock Options</t>
  </si>
  <si>
    <t>3</t>
  </si>
  <si>
    <t>R/E Performance Share Dividend Equivalents</t>
  </si>
  <si>
    <t>Unapprop Sub Retained Earnings</t>
  </si>
  <si>
    <t>2071</t>
  </si>
  <si>
    <t>Premium on Capital Stock</t>
  </si>
  <si>
    <t>2100</t>
  </si>
  <si>
    <t>Gain on Resale of Reacquired Stock</t>
  </si>
  <si>
    <t>2110</t>
  </si>
  <si>
    <t>Misc Paid in Capital</t>
  </si>
  <si>
    <t>2190</t>
  </si>
  <si>
    <t>Other Comprehensive Income</t>
  </si>
  <si>
    <t>2141</t>
  </si>
  <si>
    <t>Capital Stock Expense</t>
  </si>
  <si>
    <t xml:space="preserve">     TOTAL EQUITY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</si>
  <si>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</si>
  <si>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</si>
  <si>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</si>
  <si>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</si>
  <si>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</si>
  <si>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</si>
  <si>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</si>
  <si>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Dec 2014 Issued Debt</t>
  </si>
  <si>
    <t>Jan 2015 Issued Debt</t>
  </si>
  <si>
    <t>Debt Issuance Cost Reclass</t>
  </si>
  <si>
    <t>8.06% MTN Due 9/4/2012 - Due within 1 Year</t>
  </si>
  <si>
    <t>8.10% MTN Due 10/8/2012 - Due within 1 Year</t>
  </si>
  <si>
    <t>8.11% MTN Due 10/8/2012 - Due within 1 Year</t>
  </si>
  <si>
    <t>7.95% MTN Due 2/4/2013 - Due within 1 Year</t>
  </si>
  <si>
    <t>8.01% MTN Due 2/12/2013 - Due within 1 Year</t>
  </si>
  <si>
    <t>7.95% MTN Due 2/25/2013 - Due within 1 Year</t>
  </si>
  <si>
    <t>Committed Line of Credit</t>
  </si>
  <si>
    <t xml:space="preserve">     TOTAL LONG-TERM DEBT</t>
  </si>
  <si>
    <t>2310</t>
  </si>
  <si>
    <t>Short-term debt</t>
  </si>
  <si>
    <t>Notes payable to Associated Companies</t>
  </si>
  <si>
    <t>2321</t>
  </si>
  <si>
    <t xml:space="preserve">Trade Accts Pay </t>
  </si>
  <si>
    <t>2322</t>
  </si>
  <si>
    <t>000</t>
  </si>
  <si>
    <t>Trade Accts Pay - PNC Bank</t>
  </si>
  <si>
    <t>Accts Pay - Gas costs</t>
  </si>
  <si>
    <t xml:space="preserve">Accts Pay </t>
  </si>
  <si>
    <t>Accts Pay - Pipeline Imbalances</t>
  </si>
  <si>
    <t>Accts Pay - Miscellaneous Accruals</t>
  </si>
  <si>
    <t>Accts Pay - Payroll Withholding</t>
  </si>
  <si>
    <t>2323</t>
  </si>
  <si>
    <t>Received Not Vouchered</t>
  </si>
  <si>
    <t>Accts Pay - MDU/MDUR</t>
  </si>
  <si>
    <t>Accts Pay - CHCC</t>
  </si>
  <si>
    <t>Accts Pay - Future Source</t>
  </si>
  <si>
    <t>Accts Pay - Knife River</t>
  </si>
  <si>
    <t>Accts Pay - CSG</t>
  </si>
  <si>
    <t>Accts Pay - Cascade Land Leasing</t>
  </si>
  <si>
    <t>Accts Pay - CGC Properties, Inc.</t>
  </si>
  <si>
    <t>Accts Pay - MDU Energy Capital</t>
  </si>
  <si>
    <t>Accts Pay - PCEH</t>
  </si>
  <si>
    <t>Accts Pay - CNGC</t>
  </si>
  <si>
    <t>Accts Pay - Intermountain</t>
  </si>
  <si>
    <t xml:space="preserve">     Subtotal Accounts Payable Intercompany</t>
  </si>
  <si>
    <t>2412</t>
  </si>
  <si>
    <t>Tax Collection Pay - Emp State W/H</t>
  </si>
  <si>
    <t>2411</t>
  </si>
  <si>
    <t>Tax Collection Pay - Emp Fed W/H</t>
  </si>
  <si>
    <t>Tax Collection Pay - StCitySalesFranExc</t>
  </si>
  <si>
    <t xml:space="preserve">     Subtotal Tax Collections Payable</t>
  </si>
  <si>
    <t xml:space="preserve">     TOTAL ACCOUNTS PAYABLE</t>
  </si>
  <si>
    <t>2360</t>
  </si>
  <si>
    <t>Income Taxes Accrued</t>
  </si>
  <si>
    <t>Income Taxes Accrued non-current</t>
  </si>
  <si>
    <t>2362</t>
  </si>
  <si>
    <t>Other Taxes Accrued</t>
  </si>
  <si>
    <t>2363</t>
  </si>
  <si>
    <t>Other Taxes Accrued use tax WA</t>
  </si>
  <si>
    <t>2364</t>
  </si>
  <si>
    <t>Other Taxes Accrued property tax wa or</t>
  </si>
  <si>
    <t>2380</t>
  </si>
  <si>
    <t>Dividends Declared</t>
  </si>
  <si>
    <t>2351</t>
  </si>
  <si>
    <t>Customer Deposits</t>
  </si>
  <si>
    <t>2370</t>
  </si>
  <si>
    <t>Interest Accrued - Short-term Debt</t>
  </si>
  <si>
    <t>2371</t>
  </si>
  <si>
    <t>Interest Accrued - Customer Deposits</t>
  </si>
  <si>
    <t>2372</t>
  </si>
  <si>
    <t>Interest Accrued - Long-term Debt</t>
  </si>
  <si>
    <t>2422</t>
  </si>
  <si>
    <t>Misc Current Liab - Payroll</t>
  </si>
  <si>
    <t>Other Current Liabilities</t>
  </si>
  <si>
    <t>2423</t>
  </si>
  <si>
    <t>Misc Current Liab - Vacation Wages</t>
  </si>
  <si>
    <t>Misc Current Liab - Other</t>
  </si>
  <si>
    <t>Misc Current Liab - Payroll related</t>
  </si>
  <si>
    <t>WA</t>
  </si>
  <si>
    <t>Workers Comp Withholding - WA</t>
  </si>
  <si>
    <t>OR</t>
  </si>
  <si>
    <t>Workers Comp Withholding - OR</t>
  </si>
  <si>
    <t>2282</t>
  </si>
  <si>
    <t>Accrued Provision - Injuries &amp; Damages</t>
  </si>
  <si>
    <t>Misc Current Liabilities</t>
  </si>
  <si>
    <t>Curr Yr Due SGL Automotive</t>
  </si>
  <si>
    <t>2292</t>
  </si>
  <si>
    <t>Accrued Provision - Gas Rate Refund</t>
  </si>
  <si>
    <t>Other Deferred Credits - Gas costs</t>
  </si>
  <si>
    <t>Core Gas Supply Hedging - Reg Liability</t>
  </si>
  <si>
    <t xml:space="preserve">     TOTAL MISC CURRENT LIABILITIES</t>
  </si>
  <si>
    <t>Accrued Provision - Injuries &amp; Damages NC</t>
  </si>
  <si>
    <t>2283</t>
  </si>
  <si>
    <t>Pension and Benefits</t>
  </si>
  <si>
    <t>2300</t>
  </si>
  <si>
    <t>ARO Liability</t>
  </si>
  <si>
    <t>2520</t>
  </si>
  <si>
    <t>Customer Advances for Construction</t>
  </si>
  <si>
    <t>Other Deferred Credits - Regulatory Liability</t>
  </si>
  <si>
    <t>Misc Def Cr - Regulatory Liability</t>
  </si>
  <si>
    <t>Other Deferred Credits - Def Revenue Adjustments</t>
  </si>
  <si>
    <t>Other Deferred Credits</t>
  </si>
  <si>
    <t>Pension contribution</t>
  </si>
  <si>
    <t>Reg Liab Post Retirement FAS 158</t>
  </si>
  <si>
    <t>Other Regulatory Liabilities - SFAS 109 Regulatory</t>
  </si>
  <si>
    <t>Other Regulatory Liabilities</t>
  </si>
  <si>
    <t>Regulatory Asset - ARO</t>
  </si>
  <si>
    <t xml:space="preserve">     TOTAL DEFERRED CREDITS</t>
  </si>
  <si>
    <t>2550</t>
  </si>
  <si>
    <t>Deferred Investment Tax Credits</t>
  </si>
  <si>
    <t>2820</t>
  </si>
  <si>
    <t>Accum DIT - Other Property</t>
  </si>
  <si>
    <t>2830</t>
  </si>
  <si>
    <t xml:space="preserve">Accum DIT - Other </t>
  </si>
  <si>
    <t xml:space="preserve">    TOTAL INCOME TAXES</t>
  </si>
  <si>
    <t>4002</t>
  </si>
  <si>
    <t>Gas Billed Revenue</t>
  </si>
  <si>
    <t>4009</t>
  </si>
  <si>
    <t>Unbilled Gas Revenue</t>
  </si>
  <si>
    <t>4880</t>
  </si>
  <si>
    <t>Misc Gas Service Revenue</t>
  </si>
  <si>
    <t>4890</t>
  </si>
  <si>
    <t>Gas Transportation Revenues</t>
  </si>
  <si>
    <t>4891</t>
  </si>
  <si>
    <t>Unbilled Gas Transport Revenues</t>
  </si>
  <si>
    <t>4930</t>
  </si>
  <si>
    <t>Rent from Gas Properties</t>
  </si>
  <si>
    <t>4940</t>
  </si>
  <si>
    <t>Interdepartmental Rents</t>
  </si>
  <si>
    <t>4950</t>
  </si>
  <si>
    <t>Other Gas Revenues</t>
  </si>
  <si>
    <t>4962</t>
  </si>
  <si>
    <t>Provision for Gas Refunds</t>
  </si>
  <si>
    <t>5000</t>
  </si>
  <si>
    <t>conversion earnings</t>
  </si>
  <si>
    <t xml:space="preserve">     TOTAL GAS REVENUE</t>
  </si>
  <si>
    <t>Interest and Dividend Income</t>
  </si>
  <si>
    <t>Interest and Dividend Income - Accrued Tax Interest</t>
  </si>
  <si>
    <t>4210</t>
  </si>
  <si>
    <t>Misc Non-Oper Income</t>
  </si>
  <si>
    <t>4181</t>
  </si>
  <si>
    <t>Equity in Earnings of Subsidiaries</t>
  </si>
  <si>
    <t>4191</t>
  </si>
  <si>
    <t>Allow Other Funds Used Dur Construct</t>
  </si>
  <si>
    <t>4320</t>
  </si>
  <si>
    <t>Allow Borrowed Funds Used Dur Construct</t>
  </si>
  <si>
    <t>4170</t>
  </si>
  <si>
    <t>Nonutility Revenues</t>
  </si>
  <si>
    <t xml:space="preserve">     TOTAL OTHER REVENUE</t>
  </si>
  <si>
    <t xml:space="preserve">     TOTAL CREDITS</t>
  </si>
  <si>
    <t>Ledger Type</t>
  </si>
  <si>
    <t>AA</t>
  </si>
  <si>
    <t>Year</t>
  </si>
  <si>
    <t>2016</t>
  </si>
  <si>
    <t>Format</t>
  </si>
  <si>
    <t>LTD</t>
  </si>
  <si>
    <t>Period</t>
  </si>
  <si>
    <t>Currency</t>
  </si>
  <si>
    <t>***</t>
  </si>
  <si>
    <t>Company</t>
  </si>
  <si>
    <t>00047</t>
  </si>
  <si>
    <t>Business Unit</t>
  </si>
  <si>
    <t>2015</t>
  </si>
  <si>
    <t>4</t>
  </si>
  <si>
    <t>5</t>
  </si>
  <si>
    <t>6</t>
  </si>
  <si>
    <t>7</t>
  </si>
  <si>
    <t>9</t>
  </si>
  <si>
    <t>10</t>
  </si>
  <si>
    <t>11</t>
  </si>
  <si>
    <t>object</t>
  </si>
  <si>
    <t>Sub account</t>
  </si>
  <si>
    <t>1244</t>
  </si>
  <si>
    <t>47</t>
  </si>
  <si>
    <t>2104</t>
  </si>
  <si>
    <t>2105</t>
  </si>
  <si>
    <t>2106</t>
  </si>
  <si>
    <t>2107</t>
  </si>
  <si>
    <t>47031</t>
  </si>
  <si>
    <t>47088</t>
  </si>
  <si>
    <t>47090</t>
  </si>
  <si>
    <t>47107</t>
  </si>
  <si>
    <t>47531</t>
  </si>
  <si>
    <t>47586</t>
  </si>
  <si>
    <t>47698</t>
  </si>
  <si>
    <t>47OR</t>
  </si>
  <si>
    <t>47WA</t>
  </si>
  <si>
    <t>00</t>
  </si>
  <si>
    <t>100</t>
  </si>
  <si>
    <t>300</t>
  </si>
  <si>
    <t>400</t>
  </si>
  <si>
    <t>47031000</t>
  </si>
  <si>
    <t>47088000</t>
  </si>
  <si>
    <t>47090000</t>
  </si>
  <si>
    <t>47107000</t>
  </si>
  <si>
    <t>47358000</t>
  </si>
  <si>
    <t>47491000</t>
  </si>
  <si>
    <t>47531000</t>
  </si>
  <si>
    <t>47586000</t>
  </si>
  <si>
    <t>47657000</t>
  </si>
  <si>
    <t>47698000</t>
  </si>
  <si>
    <t>47931000</t>
  </si>
  <si>
    <t>47968000</t>
  </si>
  <si>
    <t>2308</t>
  </si>
  <si>
    <t>2400</t>
  </si>
  <si>
    <t>2301</t>
  </si>
  <si>
    <t>2501</t>
  </si>
  <si>
    <t>47920000</t>
  </si>
  <si>
    <t>47585000</t>
  </si>
  <si>
    <t>2401</t>
  </si>
  <si>
    <t>20425</t>
  </si>
  <si>
    <t>20424</t>
  </si>
  <si>
    <t>14</t>
  </si>
  <si>
    <t>965</t>
  </si>
  <si>
    <t>975</t>
  </si>
  <si>
    <t>865</t>
  </si>
  <si>
    <t>875</t>
  </si>
  <si>
    <t>2037</t>
  </si>
  <si>
    <t>2039</t>
  </si>
  <si>
    <t>2040</t>
  </si>
  <si>
    <t>2042</t>
  </si>
  <si>
    <t>2044</t>
  </si>
  <si>
    <t>2045</t>
  </si>
  <si>
    <t>2046</t>
  </si>
  <si>
    <t>1000</t>
  </si>
  <si>
    <t>1010</t>
  </si>
  <si>
    <t>1020</t>
  </si>
  <si>
    <t>1100</t>
  </si>
  <si>
    <t>1110</t>
  </si>
  <si>
    <t>1120</t>
  </si>
  <si>
    <t>1200</t>
  </si>
  <si>
    <t>2020</t>
  </si>
  <si>
    <t>2200</t>
  </si>
  <si>
    <t>2220</t>
  </si>
  <si>
    <t>4020</t>
  </si>
  <si>
    <t>4100</t>
  </si>
  <si>
    <t>4120</t>
  </si>
  <si>
    <t>4220</t>
  </si>
  <si>
    <t>OR1</t>
  </si>
  <si>
    <t>201</t>
  </si>
  <si>
    <t>205</t>
  </si>
  <si>
    <t>20208</t>
  </si>
  <si>
    <t>20426</t>
  </si>
  <si>
    <t>20427</t>
  </si>
  <si>
    <t>20430</t>
  </si>
  <si>
    <t>20431</t>
  </si>
  <si>
    <t>20444</t>
  </si>
  <si>
    <t>20449</t>
  </si>
  <si>
    <t>20462</t>
  </si>
  <si>
    <t>20463</t>
  </si>
  <si>
    <t>20474</t>
  </si>
  <si>
    <t>20475</t>
  </si>
  <si>
    <t>20477</t>
  </si>
  <si>
    <t>20478</t>
  </si>
  <si>
    <t>20466</t>
  </si>
  <si>
    <t>20472</t>
  </si>
  <si>
    <t>20476</t>
  </si>
  <si>
    <t>20443</t>
  </si>
  <si>
    <t>20448</t>
  </si>
  <si>
    <t>20460</t>
  </si>
  <si>
    <t>20479</t>
  </si>
  <si>
    <t>20458N</t>
  </si>
  <si>
    <t>20470</t>
  </si>
  <si>
    <t>YTD</t>
  </si>
  <si>
    <t>1441</t>
  </si>
  <si>
    <t>1445</t>
  </si>
  <si>
    <t>2442</t>
  </si>
  <si>
    <t>2443</t>
  </si>
  <si>
    <t>3441</t>
  </si>
  <si>
    <t>3442</t>
  </si>
  <si>
    <t>^TOIPR</t>
  </si>
  <si>
    <t>^Pgas</t>
  </si>
  <si>
    <t>^OMGasOp</t>
  </si>
  <si>
    <t>[*,/5191]</t>
  </si>
  <si>
    <t>2488*</t>
  </si>
  <si>
    <t>^OMGasM</t>
  </si>
  <si>
    <t>011</t>
  </si>
  <si>
    <t>2111</t>
  </si>
  <si>
    <t>3111</t>
  </si>
  <si>
    <t>3112</t>
  </si>
  <si>
    <t>1221</t>
  </si>
  <si>
    <t>1222</t>
  </si>
  <si>
    <t>4114</t>
  </si>
  <si>
    <t>6011</t>
  </si>
  <si>
    <t>001*</t>
  </si>
  <si>
    <t>041*</t>
  </si>
  <si>
    <t>067*</t>
  </si>
  <si>
    <t>044*</t>
  </si>
  <si>
    <t>046*</t>
  </si>
  <si>
    <t>047*</t>
  </si>
  <si>
    <t>048*</t>
  </si>
  <si>
    <t>060*</t>
  </si>
  <si>
    <t>062*</t>
  </si>
  <si>
    <t>0</t>
  </si>
  <si>
    <t>2160</t>
  </si>
  <si>
    <t>2161</t>
  </si>
  <si>
    <t>2240</t>
  </si>
  <si>
    <t>2241</t>
  </si>
  <si>
    <t>2242</t>
  </si>
  <si>
    <t>08</t>
  </si>
  <si>
    <t>07</t>
  </si>
  <si>
    <t>06</t>
  </si>
  <si>
    <t>2330</t>
  </si>
  <si>
    <t>045</t>
  </si>
  <si>
    <t>101</t>
  </si>
  <si>
    <t>010</t>
  </si>
  <si>
    <t>401</t>
  </si>
  <si>
    <t>009</t>
  </si>
  <si>
    <t>321</t>
  </si>
  <si>
    <t>322</t>
  </si>
  <si>
    <t>325</t>
  </si>
  <si>
    <t>320</t>
  </si>
  <si>
    <t>335</t>
  </si>
  <si>
    <t>339</t>
  </si>
  <si>
    <t>2340</t>
  </si>
  <si>
    <t>005*</t>
  </si>
  <si>
    <t>008*</t>
  </si>
  <si>
    <t>0620</t>
  </si>
  <si>
    <t>043*</t>
  </si>
  <si>
    <t>045*</t>
  </si>
  <si>
    <t>047</t>
  </si>
  <si>
    <t>2413</t>
  </si>
  <si>
    <t>2414</t>
  </si>
  <si>
    <t>2361</t>
  </si>
  <si>
    <t>42</t>
  </si>
  <si>
    <t>30</t>
  </si>
  <si>
    <t>31</t>
  </si>
  <si>
    <t>2420</t>
  </si>
  <si>
    <t>217</t>
  </si>
  <si>
    <t>202</t>
  </si>
  <si>
    <t>208</t>
  </si>
  <si>
    <t>223</t>
  </si>
  <si>
    <t>224</t>
  </si>
  <si>
    <t>2429</t>
  </si>
  <si>
    <t>304</t>
  </si>
  <si>
    <t>329</t>
  </si>
  <si>
    <t>408</t>
  </si>
  <si>
    <t>2284</t>
  </si>
  <si>
    <t>2530</t>
  </si>
  <si>
    <t>01272</t>
  </si>
  <si>
    <t>01273</t>
  </si>
  <si>
    <t>01285</t>
  </si>
  <si>
    <t>01287</t>
  </si>
  <si>
    <t>01999</t>
  </si>
  <si>
    <t>02009</t>
  </si>
  <si>
    <t>02008</t>
  </si>
  <si>
    <t>01253</t>
  </si>
  <si>
    <t>01254</t>
  </si>
  <si>
    <t>01286</t>
  </si>
  <si>
    <t>01284</t>
  </si>
  <si>
    <t>2440</t>
  </si>
  <si>
    <t>02010</t>
  </si>
  <si>
    <t>02013</t>
  </si>
  <si>
    <t>03*</t>
  </si>
  <si>
    <t>2992</t>
  </si>
  <si>
    <t>200</t>
  </si>
  <si>
    <t>0200</t>
  </si>
  <si>
    <t>2539</t>
  </si>
  <si>
    <t>0108</t>
  </si>
  <si>
    <t>0104</t>
  </si>
  <si>
    <t>0101</t>
  </si>
  <si>
    <t>0106</t>
  </si>
  <si>
    <t>2540</t>
  </si>
  <si>
    <t>20211</t>
  </si>
  <si>
    <t>20222</t>
  </si>
  <si>
    <t>20201</t>
  </si>
  <si>
    <t>20217</t>
  </si>
  <si>
    <t>20209</t>
  </si>
  <si>
    <t>961</t>
  </si>
  <si>
    <t>962</t>
  </si>
  <si>
    <t>96301</t>
  </si>
  <si>
    <t>861</t>
  </si>
  <si>
    <t>862</t>
  </si>
  <si>
    <t>86301</t>
  </si>
  <si>
    <t>96302</t>
  </si>
  <si>
    <t>86302</t>
  </si>
  <si>
    <t>4800</t>
  </si>
  <si>
    <t>4800CP</t>
  </si>
  <si>
    <t>4809</t>
  </si>
  <si>
    <t>4809DE</t>
  </si>
  <si>
    <t>4810</t>
  </si>
  <si>
    <t>4810CP</t>
  </si>
  <si>
    <t>4810DE</t>
  </si>
  <si>
    <t>4811</t>
  </si>
  <si>
    <t>4811DE</t>
  </si>
  <si>
    <t>4813</t>
  </si>
  <si>
    <t>4809CP</t>
  </si>
  <si>
    <t>4811CP</t>
  </si>
  <si>
    <t>4813CP</t>
  </si>
  <si>
    <t>SPLS</t>
  </si>
  <si>
    <t>DAMG</t>
  </si>
  <si>
    <t>MMAT</t>
  </si>
  <si>
    <t>MSRV</t>
  </si>
  <si>
    <t>SLMD</t>
  </si>
  <si>
    <t>4861</t>
  </si>
  <si>
    <t>4861DE</t>
  </si>
  <si>
    <t>4863</t>
  </si>
  <si>
    <t>MISC</t>
  </si>
  <si>
    <t>4190</t>
  </si>
  <si>
    <t>1331</t>
  </si>
  <si>
    <t>1333</t>
  </si>
  <si>
    <t>1511</t>
  </si>
  <si>
    <t>Assets</t>
  </si>
  <si>
    <t>Liabilities</t>
  </si>
  <si>
    <t>Washington</t>
  </si>
  <si>
    <t>Oregon</t>
  </si>
  <si>
    <t>Non-Utility</t>
  </si>
  <si>
    <t>TOTALS</t>
  </si>
  <si>
    <t>Allocated</t>
  </si>
  <si>
    <t>Invested Capital</t>
  </si>
  <si>
    <t>Working Capital</t>
  </si>
  <si>
    <t>See tab "Adv for Const. &amp; Def Tax", line 18, rows AX &amp; AY in CNG Exh MPP 2-6 and WP-1 8-31-17.xlsx</t>
  </si>
  <si>
    <t>See tab "Adv for Const. &amp; Def Tax", line 28, row AY in CNG Exh MPP 2-6 and WP-1 8-31-17.xlsx</t>
  </si>
  <si>
    <t>See tab "Adv for Const. &amp; Def Tax", line 19, row AX in CNG Exh MPP 2-6 and WP-1 8-31-17.xlsx</t>
  </si>
  <si>
    <t>See tab "Adv for Const. &amp; Def Tax", line 21, rows AX &amp; AY in CNG Exh MPP 2-6 and WP-1 8-31-17.xlsx</t>
  </si>
  <si>
    <t>See tab "Adv for Const. &amp; Def Tax", line 26, rows AX &amp; AY in CNG Exh MPP 2-6 and WP-1 8-31-17.xlsx</t>
  </si>
  <si>
    <t>See tab "Adv for Const. &amp; Def Tax", line 27, rows AX &amp; AY in CNG Exh MPP 2-6 and WP-1 8-31-17.xlsx</t>
  </si>
  <si>
    <t>See tab "Plant in Serv &amp; Accum Depr", cell AF147, for WA amount in CNG Exh MPP 2-6 and WP-1 8-31-17</t>
  </si>
  <si>
    <t>See tab "Plant in Serv &amp; Accum Depr", cell AF153, for WA amount in CNG Exh MPP 2-6 and WP-1 8-31-17</t>
  </si>
  <si>
    <t>Operating Investment</t>
  </si>
  <si>
    <t xml:space="preserve">     ---------------------------------------------------------</t>
  </si>
  <si>
    <t>Current</t>
  </si>
  <si>
    <t>Invested</t>
  </si>
  <si>
    <t>Capital</t>
  </si>
  <si>
    <t>Total</t>
  </si>
  <si>
    <t>Investment</t>
  </si>
  <si>
    <t>All revenue and expense accounts have been consolidated to here.</t>
  </si>
  <si>
    <t>Allocator (3-Factor Formula)</t>
  </si>
  <si>
    <t>Cash Working Capital</t>
  </si>
  <si>
    <t>Allocation Percentages based to Total Investment</t>
  </si>
  <si>
    <t>Allocated Working Capital</t>
  </si>
  <si>
    <t>Cascade Natural Gas Corporation</t>
  </si>
  <si>
    <t>Response to WUTC DR No. 54</t>
  </si>
  <si>
    <t>Investor Supplied 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</si>
</sst>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&quot;$&quot;#,##0\ ;\(&quot;$&quot;#,##0\)"/>
    <numFmt numFmtId="168" formatCode="mmmm\ d\,\ yyyy"/>
    <numFmt numFmtId="169" formatCode="########\-###\-###"/>
    <numFmt numFmtId="170" formatCode="0.0"/>
    <numFmt numFmtId="171" formatCode="_-* #,##0.000000_-;\-* #,##0.000000_-;_-* &quot;-&quot;??????_-;_-@_-"/>
    <numFmt numFmtId="172" formatCode="#,##0.000;[Red]\-#,##0.000"/>
    <numFmt numFmtId="173" formatCode="General_)"/>
    <numFmt numFmtId="174" formatCode="#,##0.0_);\(#,##0.0\);\-\ ;"/>
    <numFmt numFmtId="175" formatCode="#,##0.0_);\(#,##0.0\)"/>
    <numFmt numFmtId="176" formatCode="#,##0.0000"/>
    <numFmt numFmtId="177" formatCode="mmm\ dd\,\ yyyy"/>
    <numFmt numFmtId="178" formatCode="[$-409]m/d/yy\ h:mm\ AM/PM;@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MT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2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color indexed="24"/>
      <name val="Courier New"/>
      <family val="3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b/>
      <sz val="15"/>
      <color indexed="62"/>
      <name val="Calibri"/>
      <family val="2"/>
    </font>
    <font>
      <b/>
      <sz val="18"/>
      <name val="Arial"/>
      <family val="2"/>
    </font>
    <font>
      <sz val="10"/>
      <color indexed="24"/>
      <name val="Times New Roman"/>
      <family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Courier"/>
    </font>
    <font>
      <sz val="10"/>
      <color indexed="8"/>
      <name val="MS Sans Serif"/>
      <family val="2"/>
    </font>
    <font>
      <sz val="11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name val="Times New Roman"/>
      <family val="1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399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38" borderId="0" applyNumberFormat="0" applyBorder="0" applyAlignment="0" applyProtection="0"/>
    <xf numFmtId="0" fontId="24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9" borderId="0" applyNumberFormat="0" applyFill="0" applyBorder="0" applyAlignment="0" applyProtection="0">
      <protection locked="0"/>
    </xf>
    <xf numFmtId="0" fontId="28" fillId="0" borderId="0" applyNumberFormat="0" applyFill="0" applyBorder="0" applyAlignment="0" applyProtection="0"/>
    <xf numFmtId="0" fontId="29" fillId="49" borderId="11" applyNumberFormat="0" applyFill="0" applyBorder="0" applyAlignment="0" applyProtection="0">
      <protection locked="0"/>
    </xf>
    <xf numFmtId="0" fontId="30" fillId="0" borderId="12" applyNumberFormat="0" applyFont="0" applyFill="0" applyAlignment="0" applyProtection="0"/>
    <xf numFmtId="0" fontId="30" fillId="0" borderId="12" applyNumberFormat="0" applyFon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31" fillId="50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39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39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51" borderId="0">
      <alignment horizontal="left"/>
    </xf>
    <xf numFmtId="0" fontId="29" fillId="51" borderId="0">
      <alignment horizontal="right"/>
    </xf>
    <xf numFmtId="0" fontId="29" fillId="51" borderId="0">
      <alignment horizontal="center"/>
    </xf>
    <xf numFmtId="0" fontId="29" fillId="51" borderId="0">
      <alignment horizontal="right"/>
    </xf>
    <xf numFmtId="0" fontId="36" fillId="51" borderId="0">
      <alignment horizontal="left"/>
    </xf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" fontId="37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0" fontId="38" fillId="0" borderId="0" applyFont="0" applyFill="0" applyBorder="0" applyAlignment="0" applyProtection="0">
      <alignment horizontal="center"/>
    </xf>
    <xf numFmtId="0" fontId="38" fillId="0" borderId="0" applyFont="0" applyFill="0" applyBorder="0" applyAlignment="0" applyProtection="0">
      <alignment horizontal="center"/>
    </xf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47" fillId="0" borderId="0"/>
    <xf numFmtId="0" fontId="47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" fontId="51" fillId="0" borderId="0" applyFont="0" applyFill="0" applyBorder="0" applyAlignment="0" applyProtection="0"/>
    <xf numFmtId="3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" fontId="18" fillId="0" borderId="0" applyFont="0" applyFill="0" applyBorder="0" applyAlignment="0" applyProtection="0"/>
    <xf numFmtId="37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7" fontId="18" fillId="0" borderId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7" fontId="18" fillId="0" borderId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" fontId="51" fillId="0" borderId="0" applyFont="0" applyFill="0" applyBorder="0" applyAlignment="0" applyProtection="0"/>
    <xf numFmtId="0" fontId="47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8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4" fontId="18" fillId="0" borderId="0" applyFont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53" fillId="0" borderId="0" applyFont="0" applyFill="0" applyBorder="0" applyProtection="0">
      <alignment horizontal="right"/>
    </xf>
    <xf numFmtId="5" fontId="47" fillId="0" borderId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5" fontId="18" fillId="0" borderId="0" applyFill="0" applyBorder="0" applyAlignment="0" applyProtection="0"/>
    <xf numFmtId="5" fontId="18" fillId="0" borderId="0" applyFill="0" applyBorder="0" applyAlignment="0" applyProtection="0"/>
    <xf numFmtId="0" fontId="18" fillId="0" borderId="0" applyFont="0" applyFill="0" applyBorder="0" applyAlignment="0" applyProtection="0"/>
    <xf numFmtId="7" fontId="53" fillId="0" borderId="0" applyFill="0" applyBorder="0">
      <alignment horizontal="right"/>
    </xf>
    <xf numFmtId="8" fontId="54" fillId="0" borderId="0" applyNumberFormat="0" applyFill="0" applyBorder="0" applyAlignment="0"/>
    <xf numFmtId="0" fontId="51" fillId="0" borderId="0" applyFont="0" applyFill="0" applyBorder="0" applyAlignment="0" applyProtection="0"/>
    <xf numFmtId="0" fontId="4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5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43" fillId="0" borderId="0" applyFill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56" fillId="0" borderId="0" applyFill="0" applyBorder="0" applyAlignment="0" applyProtection="0"/>
    <xf numFmtId="3" fontId="56" fillId="0" borderId="0" applyFill="0" applyBorder="0" applyAlignment="0" applyProtection="0"/>
    <xf numFmtId="3" fontId="56" fillId="0" borderId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Protection="0"/>
    <xf numFmtId="3" fontId="57" fillId="0" borderId="0" applyFill="0" applyBorder="0" applyAlignment="0" applyProtection="0"/>
    <xf numFmtId="3" fontId="57" fillId="0" borderId="0" applyFill="0" applyBorder="0" applyAlignment="0" applyProtection="0"/>
    <xf numFmtId="3" fontId="58" fillId="0" borderId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50" fillId="0" borderId="0" applyProtection="0"/>
    <xf numFmtId="3" fontId="59" fillId="0" borderId="0" applyFill="0" applyBorder="0" applyAlignment="0" applyProtection="0"/>
    <xf numFmtId="3" fontId="59" fillId="0" borderId="0" applyFill="0" applyBorder="0" applyAlignment="0" applyProtection="0"/>
    <xf numFmtId="3" fontId="59" fillId="0" borderId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Protection="0"/>
    <xf numFmtId="2" fontId="51" fillId="0" borderId="0" applyFont="0" applyFill="0" applyBorder="0" applyAlignment="0" applyProtection="0"/>
    <xf numFmtId="2" fontId="51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0" fontId="53" fillId="0" borderId="0" applyFill="0" applyBorder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3" fillId="49" borderId="16" applyFont="0" applyBorder="0" applyAlignment="0" applyProtection="0">
      <alignment vertical="top"/>
    </xf>
    <xf numFmtId="0" fontId="33" fillId="49" borderId="16" applyFont="0" applyBorder="0" applyAlignment="0" applyProtection="0">
      <alignment vertical="top"/>
    </xf>
    <xf numFmtId="0" fontId="33" fillId="49" borderId="16" applyFont="0" applyBorder="0" applyAlignment="0" applyProtection="0">
      <alignment vertical="top"/>
    </xf>
    <xf numFmtId="0" fontId="33" fillId="49" borderId="16" applyFont="0" applyBorder="0" applyAlignment="0" applyProtection="0">
      <alignment vertical="top"/>
    </xf>
    <xf numFmtId="0" fontId="63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5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5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3" fillId="56" borderId="0" applyNumberFormat="0" applyBorder="0" applyAlignment="0" applyProtection="0"/>
    <xf numFmtId="0" fontId="65" fillId="0" borderId="0"/>
    <xf numFmtId="0" fontId="66" fillId="0" borderId="17" applyNumberFormat="0" applyAlignment="0" applyProtection="0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66" fillId="0" borderId="18">
      <alignment horizontal="left" vertical="center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8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71" fillId="0" borderId="2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33" fillId="57" borderId="16" applyNumberFormat="0" applyBorder="0" applyAlignment="0" applyProtection="0"/>
    <xf numFmtId="10" fontId="33" fillId="57" borderId="16" applyNumberFormat="0" applyBorder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5" fillId="0" borderId="0" applyNumberFormat="0" applyFill="0" applyBorder="0" applyAlignment="0">
      <protection locked="0"/>
    </xf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76" fillId="47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75" fillId="0" borderId="0" applyNumberFormat="0" applyFill="0" applyBorder="0" applyAlignment="0"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57" borderId="0" applyNumberFormat="0" applyFont="0" applyBorder="0" applyAlignment="0" applyProtection="0">
      <alignment horizontal="center"/>
      <protection locked="0"/>
    </xf>
    <xf numFmtId="0" fontId="33" fillId="57" borderId="0" applyNumberFormat="0" applyFont="0" applyBorder="0" applyAlignment="0" applyProtection="0">
      <alignment horizontal="center"/>
      <protection locked="0"/>
    </xf>
    <xf numFmtId="0" fontId="33" fillId="57" borderId="22" applyNumberFormat="0" applyFont="0" applyAlignment="0" applyProtection="0">
      <alignment horizontal="center"/>
      <protection locked="0"/>
    </xf>
    <xf numFmtId="0" fontId="33" fillId="57" borderId="22" applyNumberFormat="0" applyFont="0" applyAlignment="0" applyProtection="0">
      <alignment horizontal="center"/>
      <protection locked="0"/>
    </xf>
    <xf numFmtId="0" fontId="33" fillId="57" borderId="22" applyNumberFormat="0" applyFont="0" applyAlignment="0" applyProtection="0">
      <alignment horizontal="center"/>
      <protection locked="0"/>
    </xf>
    <xf numFmtId="0" fontId="33" fillId="57" borderId="22" applyNumberFormat="0" applyFont="0" applyAlignment="0" applyProtection="0">
      <alignment horizontal="center"/>
      <protection locked="0"/>
    </xf>
    <xf numFmtId="0" fontId="35" fillId="51" borderId="0">
      <alignment horizontal="left"/>
    </xf>
    <xf numFmtId="0" fontId="35" fillId="51" borderId="0">
      <alignment horizontal="left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8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8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2" fillId="58" borderId="0"/>
    <xf numFmtId="169" fontId="18" fillId="0" borderId="0"/>
    <xf numFmtId="170" fontId="79" fillId="0" borderId="0" applyNumberFormat="0" applyFill="0" applyBorder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171" fontId="18" fillId="0" borderId="0" applyFill="0" applyBorder="0" applyProtection="0">
      <alignment horizontal="righ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4" fontId="20" fillId="0" borderId="0" applyFont="0" applyAlignment="0" applyProtection="0"/>
    <xf numFmtId="37" fontId="81" fillId="0" borderId="0" applyNumberFormat="0" applyFill="0" applyBorder="0"/>
    <xf numFmtId="0" fontId="33" fillId="0" borderId="24" applyNumberFormat="0" applyBorder="0" applyAlignment="0"/>
    <xf numFmtId="172" fontId="18" fillId="0" borderId="0"/>
    <xf numFmtId="0" fontId="18" fillId="0" borderId="0"/>
    <xf numFmtId="173" fontId="3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7" fontId="82" fillId="0" borderId="0"/>
    <xf numFmtId="0" fontId="1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83" fillId="0" borderId="0"/>
    <xf numFmtId="0" fontId="18" fillId="0" borderId="0"/>
    <xf numFmtId="0" fontId="84" fillId="0" borderId="0"/>
    <xf numFmtId="0" fontId="1" fillId="0" borderId="0"/>
    <xf numFmtId="0" fontId="18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84" fillId="0" borderId="0"/>
    <xf numFmtId="0" fontId="45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4" fillId="0" borderId="0"/>
    <xf numFmtId="0" fontId="1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47" fillId="0" borderId="0"/>
    <xf numFmtId="0" fontId="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85" fillId="0" borderId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8" fillId="46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4" fontId="19" fillId="0" borderId="0" applyFont="0" applyFill="0" applyBorder="0" applyProtection="0"/>
    <xf numFmtId="174" fontId="19" fillId="0" borderId="0" applyFont="0" applyFill="0" applyBorder="0" applyProtection="0"/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" fontId="79" fillId="0" borderId="0" applyFont="0" applyFill="0" applyBorder="0" applyAlignment="0" applyProtection="0">
      <protection locked="0"/>
    </xf>
    <xf numFmtId="174" fontId="19" fillId="0" borderId="0" applyFont="0" applyFill="0" applyBorder="0" applyProtection="0"/>
    <xf numFmtId="174" fontId="19" fillId="0" borderId="0" applyFont="0" applyFill="0" applyBorder="0" applyProtection="0"/>
    <xf numFmtId="174" fontId="19" fillId="0" borderId="0" applyFont="0" applyFill="0" applyBorder="0" applyProtection="0"/>
    <xf numFmtId="174" fontId="19" fillId="0" borderId="0" applyFont="0" applyFill="0" applyBorder="0" applyProtection="0"/>
    <xf numFmtId="174" fontId="19" fillId="0" borderId="0" applyFont="0" applyFill="0" applyBorder="0" applyProtection="0"/>
    <xf numFmtId="174" fontId="19" fillId="0" borderId="0" applyFont="0" applyFill="0" applyBorder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86" fillId="50" borderId="2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87" fillId="49" borderId="0">
      <alignment horizontal="right"/>
    </xf>
    <xf numFmtId="40" fontId="88" fillId="49" borderId="0">
      <alignment horizontal="right"/>
    </xf>
    <xf numFmtId="40" fontId="87" fillId="49" borderId="0">
      <alignment horizontal="right"/>
    </xf>
    <xf numFmtId="40" fontId="87" fillId="49" borderId="0">
      <alignment horizontal="right"/>
    </xf>
    <xf numFmtId="0" fontId="89" fillId="49" borderId="0">
      <alignment horizontal="right"/>
    </xf>
    <xf numFmtId="0" fontId="35" fillId="49" borderId="0">
      <alignment horizontal="left"/>
    </xf>
    <xf numFmtId="0" fontId="90" fillId="49" borderId="11"/>
    <xf numFmtId="0" fontId="35" fillId="49" borderId="0">
      <alignment horizontal="left"/>
    </xf>
    <xf numFmtId="0" fontId="90" fillId="0" borderId="0" applyBorder="0">
      <alignment horizontal="centerContinuous"/>
    </xf>
    <xf numFmtId="0" fontId="91" fillId="0" borderId="0" applyBorder="0">
      <alignment horizontal="centerContinuous"/>
    </xf>
    <xf numFmtId="0" fontId="92" fillId="0" borderId="0" applyFill="0" applyBorder="0" applyProtection="0">
      <alignment horizontal="left"/>
    </xf>
    <xf numFmtId="0" fontId="93" fillId="0" borderId="0" applyFill="0" applyBorder="0" applyProtection="0">
      <alignment horizontal="left"/>
    </xf>
    <xf numFmtId="12" fontId="66" fillId="59" borderId="12">
      <alignment horizontal="left"/>
    </xf>
    <xf numFmtId="12" fontId="66" fillId="59" borderId="12">
      <alignment horizontal="left"/>
    </xf>
    <xf numFmtId="0" fontId="18" fillId="0" borderId="0" applyFont="0" applyFill="0" applyBorder="0" applyAlignment="0" applyProtection="0"/>
    <xf numFmtId="0" fontId="47" fillId="0" borderId="0"/>
    <xf numFmtId="0" fontId="47" fillId="0" borderId="0"/>
    <xf numFmtId="0" fontId="18" fillId="0" borderId="0" applyFont="0" applyFill="0" applyBorder="0" applyAlignment="0" applyProtection="0"/>
    <xf numFmtId="0" fontId="94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9" fontId="95" fillId="0" borderId="0"/>
    <xf numFmtId="0" fontId="96" fillId="0" borderId="0"/>
    <xf numFmtId="0" fontId="53" fillId="0" borderId="0" applyFill="0" applyBorder="0">
      <alignment horizontal="right"/>
    </xf>
    <xf numFmtId="0" fontId="79" fillId="56" borderId="16" applyNumberFormat="0" applyFont="0" applyAlignment="0" applyProtection="0"/>
    <xf numFmtId="0" fontId="79" fillId="56" borderId="16" applyNumberFormat="0" applyFont="0" applyAlignment="0" applyProtection="0"/>
    <xf numFmtId="0" fontId="33" fillId="56" borderId="0" applyNumberFormat="0" applyFont="0" applyBorder="0" applyAlignment="0" applyProtection="0">
      <alignment horizontal="center"/>
      <protection locked="0"/>
    </xf>
    <xf numFmtId="0" fontId="33" fillId="56" borderId="0" applyNumberFormat="0" applyFont="0" applyBorder="0" applyAlignment="0" applyProtection="0">
      <alignment horizontal="center"/>
      <protection locked="0"/>
    </xf>
    <xf numFmtId="0" fontId="50" fillId="0" borderId="0">
      <alignment vertical="top"/>
    </xf>
    <xf numFmtId="0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175" fontId="50" fillId="0" borderId="0">
      <alignment vertical="top"/>
    </xf>
    <xf numFmtId="175" fontId="50" fillId="0" borderId="0">
      <alignment vertical="top"/>
    </xf>
    <xf numFmtId="0" fontId="35" fillId="51" borderId="0">
      <alignment horizontal="center"/>
    </xf>
    <xf numFmtId="49" fontId="97" fillId="51" borderId="0">
      <alignment horizontal="center"/>
    </xf>
    <xf numFmtId="37" fontId="98" fillId="0" borderId="0" applyNumberFormat="0" applyFill="0" applyBorder="0" applyAlignment="0" applyProtection="0"/>
    <xf numFmtId="37" fontId="99" fillId="0" borderId="0" applyNumberFormat="0" applyFill="0" applyBorder="0" applyAlignment="0" applyProtection="0"/>
    <xf numFmtId="0" fontId="29" fillId="51" borderId="0">
      <alignment horizontal="center"/>
    </xf>
    <xf numFmtId="0" fontId="29" fillId="51" borderId="0">
      <alignment horizontal="centerContinuous"/>
    </xf>
    <xf numFmtId="0" fontId="27" fillId="51" borderId="0">
      <alignment horizontal="left"/>
    </xf>
    <xf numFmtId="49" fontId="27" fillId="51" borderId="0">
      <alignment horizontal="center"/>
    </xf>
    <xf numFmtId="0" fontId="35" fillId="51" borderId="0">
      <alignment horizontal="left"/>
    </xf>
    <xf numFmtId="49" fontId="27" fillId="51" borderId="0">
      <alignment horizontal="left"/>
    </xf>
    <xf numFmtId="0" fontId="35" fillId="51" borderId="0">
      <alignment horizontal="centerContinuous"/>
    </xf>
    <xf numFmtId="0" fontId="35" fillId="51" borderId="0">
      <alignment horizontal="right"/>
    </xf>
    <xf numFmtId="49" fontId="35" fillId="51" borderId="0">
      <alignment horizontal="left"/>
    </xf>
    <xf numFmtId="0" fontId="29" fillId="51" borderId="0">
      <alignment horizontal="right"/>
    </xf>
    <xf numFmtId="0" fontId="27" fillId="60" borderId="0">
      <alignment horizontal="center"/>
    </xf>
    <xf numFmtId="0" fontId="100" fillId="60" borderId="0">
      <alignment horizont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35" fillId="61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101" fillId="62" borderId="27" applyNumberFormat="0" applyProtection="0">
      <alignment vertical="center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vertical="center"/>
    </xf>
    <xf numFmtId="4" fontId="35" fillId="62" borderId="27" applyNumberFormat="0" applyProtection="0">
      <alignment vertical="center"/>
    </xf>
    <xf numFmtId="4" fontId="35" fillId="62" borderId="27" applyNumberFormat="0" applyProtection="0">
      <alignment vertical="center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4" fontId="35" fillId="62" borderId="27" applyNumberFormat="0" applyProtection="0">
      <alignment horizontal="left" vertical="center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0" fontId="35" fillId="62" borderId="27" applyNumberFormat="0" applyProtection="0">
      <alignment horizontal="left" vertical="top" indent="1"/>
    </xf>
    <xf numFmtId="4" fontId="35" fillId="63" borderId="0" applyNumberFormat="0" applyProtection="0">
      <alignment horizontal="left" vertical="center" indent="1"/>
    </xf>
    <xf numFmtId="4" fontId="35" fillId="63" borderId="27" applyNumberFormat="0" applyProtection="0"/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7" applyNumberFormat="0" applyProtection="0"/>
    <xf numFmtId="4" fontId="35" fillId="63" borderId="27" applyNumberFormat="0" applyProtection="0"/>
    <xf numFmtId="4" fontId="35" fillId="63" borderId="0" applyNumberFormat="0" applyProtection="0">
      <alignment horizontal="left" vertical="center" indent="1"/>
    </xf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7" applyNumberFormat="0" applyProtection="0"/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8" applyNumberFormat="0" applyProtection="0">
      <alignment vertical="center"/>
    </xf>
    <xf numFmtId="4" fontId="35" fillId="63" borderId="27" applyNumberFormat="0" applyProtection="0"/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4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5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6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7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8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69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1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87" fillId="72" borderId="27" applyNumberFormat="0" applyProtection="0">
      <alignment horizontal="right" vertical="center"/>
    </xf>
    <xf numFmtId="4" fontId="35" fillId="73" borderId="29" applyNumberFormat="0" applyProtection="0">
      <alignment horizontal="left" vertical="center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vertical="center" indent="1"/>
    </xf>
    <xf numFmtId="4" fontId="87" fillId="74" borderId="0" applyNumberFormat="0" applyProtection="0">
      <alignment horizontal="left" indent="1"/>
    </xf>
    <xf numFmtId="4" fontId="87" fillId="74" borderId="0" applyNumberFormat="0" applyProtection="0">
      <alignment horizontal="left" indent="1"/>
    </xf>
    <xf numFmtId="4" fontId="97" fillId="75" borderId="0" applyNumberFormat="0" applyProtection="0">
      <alignment horizontal="left" vertical="center" indent="1"/>
    </xf>
    <xf numFmtId="4" fontId="97" fillId="75" borderId="0" applyNumberFormat="0" applyProtection="0">
      <alignment horizontal="left" vertical="center" indent="1"/>
    </xf>
    <xf numFmtId="4" fontId="97" fillId="76" borderId="0" applyNumberFormat="0" applyProtection="0">
      <alignment horizontal="left" vertical="center" indent="1"/>
    </xf>
    <xf numFmtId="4" fontId="97" fillId="75" borderId="0" applyNumberFormat="0" applyProtection="0">
      <alignment horizontal="left" vertical="center" indent="1"/>
    </xf>
    <xf numFmtId="4" fontId="97" fillId="76" borderId="0" applyNumberFormat="0" applyProtection="0">
      <alignment horizontal="left" vertical="center" indent="1"/>
    </xf>
    <xf numFmtId="4" fontId="97" fillId="75" borderId="0" applyNumberFormat="0" applyProtection="0">
      <alignment horizontal="left" vertical="center" indent="1"/>
    </xf>
    <xf numFmtId="4" fontId="97" fillId="75" borderId="0" applyNumberFormat="0" applyProtection="0">
      <alignment horizontal="left" vertical="center" indent="1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87" fillId="77" borderId="27" applyNumberFormat="0" applyProtection="0">
      <alignment horizontal="right" vertical="center"/>
    </xf>
    <xf numFmtId="4" fontId="102" fillId="78" borderId="0" applyNumberFormat="0" applyProtection="0">
      <alignment horizontal="left" indent="1"/>
    </xf>
    <xf numFmtId="4" fontId="102" fillId="78" borderId="0" applyNumberFormat="0" applyProtection="0">
      <alignment horizontal="left" indent="1"/>
    </xf>
    <xf numFmtId="4" fontId="87" fillId="74" borderId="0" applyNumberFormat="0" applyProtection="0">
      <alignment horizontal="left" vertical="center" indent="1"/>
    </xf>
    <xf numFmtId="4" fontId="102" fillId="78" borderId="0" applyNumberFormat="0" applyProtection="0">
      <alignment horizontal="left" indent="1"/>
    </xf>
    <xf numFmtId="4" fontId="102" fillId="78" borderId="0" applyNumberFormat="0" applyProtection="0">
      <alignment horizontal="left" indent="1"/>
    </xf>
    <xf numFmtId="4" fontId="87" fillId="74" borderId="0" applyNumberFormat="0" applyProtection="0">
      <alignment horizontal="left" vertical="center" indent="1"/>
    </xf>
    <xf numFmtId="4" fontId="102" fillId="78" borderId="0" applyNumberFormat="0" applyProtection="0">
      <alignment horizontal="left" indent="1"/>
    </xf>
    <xf numFmtId="4" fontId="102" fillId="78" borderId="0" applyNumberFormat="0" applyProtection="0">
      <alignment horizontal="left" indent="1"/>
    </xf>
    <xf numFmtId="4" fontId="102" fillId="78" borderId="0" applyNumberFormat="0" applyProtection="0">
      <alignment horizontal="left" indent="1"/>
    </xf>
    <xf numFmtId="4" fontId="102" fillId="78" borderId="0" applyNumberFormat="0" applyProtection="0">
      <alignment horizontal="left" indent="1"/>
    </xf>
    <xf numFmtId="4" fontId="103" fillId="0" borderId="0" applyNumberFormat="0" applyProtection="0">
      <alignment horizontal="left" vertical="center" indent="1"/>
    </xf>
    <xf numFmtId="4" fontId="102" fillId="78" borderId="0" applyNumberFormat="0" applyProtection="0">
      <alignment horizontal="left" indent="1"/>
    </xf>
    <xf numFmtId="4" fontId="102" fillId="78" borderId="0" applyNumberFormat="0" applyProtection="0">
      <alignment horizontal="left" indent="1"/>
    </xf>
    <xf numFmtId="4" fontId="29" fillId="79" borderId="0" applyNumberFormat="0" applyProtection="0"/>
    <xf numFmtId="4" fontId="29" fillId="79" borderId="0" applyNumberFormat="0" applyProtection="0"/>
    <xf numFmtId="4" fontId="87" fillId="77" borderId="0" applyNumberFormat="0" applyProtection="0">
      <alignment horizontal="left" vertical="center" indent="1"/>
    </xf>
    <xf numFmtId="4" fontId="29" fillId="79" borderId="0" applyNumberFormat="0" applyProtection="0"/>
    <xf numFmtId="4" fontId="87" fillId="77" borderId="0" applyNumberFormat="0" applyProtection="0">
      <alignment horizontal="left" vertical="center" indent="1"/>
    </xf>
    <xf numFmtId="4" fontId="29" fillId="79" borderId="0" applyNumberFormat="0" applyProtection="0"/>
    <xf numFmtId="4" fontId="29" fillId="79" borderId="0" applyNumberFormat="0" applyProtection="0"/>
    <xf numFmtId="4" fontId="29" fillId="79" borderId="0" applyNumberFormat="0" applyProtection="0"/>
    <xf numFmtId="4" fontId="29" fillId="79" borderId="0" applyNumberFormat="0" applyProtection="0"/>
    <xf numFmtId="4" fontId="29" fillId="0" borderId="0" applyNumberFormat="0" applyProtection="0">
      <alignment horizontal="left" vertical="center" indent="1"/>
    </xf>
    <xf numFmtId="4" fontId="29" fillId="79" borderId="0" applyNumberFormat="0" applyProtection="0"/>
    <xf numFmtId="4" fontId="29" fillId="79" borderId="0" applyNumberFormat="0" applyProtection="0"/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6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center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6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75" borderId="27" applyNumberFormat="0" applyProtection="0">
      <alignment horizontal="left" vertical="top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77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77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1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center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1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80" borderId="27" applyNumberFormat="0" applyProtection="0">
      <alignment horizontal="left" vertical="top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74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center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74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8" borderId="27" applyNumberFormat="0" applyProtection="0">
      <alignment horizontal="left" vertical="top" indent="1"/>
    </xf>
    <xf numFmtId="0" fontId="18" fillId="51" borderId="16" applyNumberFormat="0">
      <protection locked="0"/>
    </xf>
    <xf numFmtId="0" fontId="18" fillId="51" borderId="16" applyNumberFormat="0">
      <protection locked="0"/>
    </xf>
    <xf numFmtId="0" fontId="18" fillId="51" borderId="16" applyNumberFormat="0">
      <protection locked="0"/>
    </xf>
    <xf numFmtId="0" fontId="18" fillId="51" borderId="16" applyNumberFormat="0">
      <protection locked="0"/>
    </xf>
    <xf numFmtId="0" fontId="18" fillId="51" borderId="16" applyNumberFormat="0">
      <protection locked="0"/>
    </xf>
    <xf numFmtId="0" fontId="18" fillId="51" borderId="16" applyNumberFormat="0">
      <protection locked="0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87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104" fillId="57" borderId="27" applyNumberFormat="0" applyProtection="0">
      <alignment vertical="center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4" fontId="87" fillId="57" borderId="27" applyNumberFormat="0" applyProtection="0">
      <alignment horizontal="left" vertical="center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0" fontId="87" fillId="57" borderId="27" applyNumberFormat="0" applyProtection="0">
      <alignment horizontal="left" vertical="top" indent="1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49" borderId="30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87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49" borderId="27" applyNumberFormat="0" applyProtection="0">
      <alignment horizontal="left" vertical="center" indent="1"/>
    </xf>
    <xf numFmtId="4" fontId="87" fillId="49" borderId="27" applyNumberFormat="0" applyProtection="0">
      <alignment horizontal="left" vertical="center" indent="1"/>
    </xf>
    <xf numFmtId="4" fontId="87" fillId="49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4" fontId="87" fillId="77" borderId="27" applyNumberFormat="0" applyProtection="0">
      <alignment horizontal="left" vertical="center" indent="1"/>
    </xf>
    <xf numFmtId="4" fontId="87" fillId="77" borderId="27" applyNumberFormat="0" applyProtection="0">
      <alignment horizontal="left" vertical="center" indent="1"/>
    </xf>
    <xf numFmtId="4" fontId="87" fillId="77" borderId="27" applyNumberFormat="0" applyProtection="0">
      <alignment horizontal="left" vertical="center" indent="1"/>
    </xf>
    <xf numFmtId="4" fontId="87" fillId="0" borderId="27" applyNumberFormat="0" applyProtection="0">
      <alignment horizontal="left" vertical="center" indent="1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center" vertical="top"/>
    </xf>
    <xf numFmtId="0" fontId="87" fillId="63" borderId="27" applyNumberFormat="0" applyProtection="0">
      <alignment horizontal="center" vertical="top"/>
    </xf>
    <xf numFmtId="0" fontId="87" fillId="63" borderId="27" applyNumberFormat="0" applyProtection="0">
      <alignment horizontal="center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0" fontId="87" fillId="63" borderId="27" applyNumberFormat="0" applyProtection="0">
      <alignment horizontal="left" vertical="top"/>
    </xf>
    <xf numFmtId="4" fontId="69" fillId="0" borderId="0" applyNumberFormat="0" applyProtection="0">
      <alignment horizontal="left" vertical="center"/>
    </xf>
    <xf numFmtId="4" fontId="105" fillId="82" borderId="0" applyNumberFormat="0" applyProtection="0">
      <alignment horizontal="left"/>
    </xf>
    <xf numFmtId="4" fontId="105" fillId="82" borderId="0" applyNumberFormat="0" applyProtection="0">
      <alignment horizontal="left"/>
    </xf>
    <xf numFmtId="4" fontId="105" fillId="82" borderId="0" applyNumberFormat="0" applyProtection="0">
      <alignment horizontal="left"/>
    </xf>
    <xf numFmtId="4" fontId="105" fillId="82" borderId="0" applyNumberFormat="0" applyProtection="0">
      <alignment horizontal="left"/>
    </xf>
    <xf numFmtId="4" fontId="105" fillId="82" borderId="0" applyNumberFormat="0" applyProtection="0">
      <alignment horizontal="left"/>
    </xf>
    <xf numFmtId="4" fontId="105" fillId="82" borderId="0" applyNumberFormat="0" applyProtection="0">
      <alignment horizontal="left"/>
    </xf>
    <xf numFmtId="4" fontId="69" fillId="0" borderId="0" applyNumberFormat="0" applyProtection="0">
      <alignment horizontal="left" vertical="center"/>
    </xf>
    <xf numFmtId="4" fontId="105" fillId="82" borderId="0" applyNumberFormat="0" applyProtection="0">
      <alignment horizontal="left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4" fontId="106" fillId="74" borderId="27" applyNumberFormat="0" applyProtection="0">
      <alignment horizontal="right" vertical="center"/>
    </xf>
    <xf numFmtId="37" fontId="107" fillId="83" borderId="0" applyNumberFormat="0" applyFont="0" applyBorder="0" applyAlignment="0" applyProtection="0"/>
    <xf numFmtId="0" fontId="50" fillId="84" borderId="0" applyNumberFormat="0" applyFont="0" applyBorder="0" applyAlignment="0" applyProtection="0"/>
    <xf numFmtId="0" fontId="108" fillId="0" borderId="0" applyNumberFormat="0" applyFill="0" applyBorder="0" applyAlignment="0" applyProtection="0"/>
    <xf numFmtId="176" fontId="18" fillId="0" borderId="31">
      <alignment horizontal="justify" vertical="top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87" fillId="0" borderId="0">
      <alignment vertical="top"/>
    </xf>
    <xf numFmtId="177" fontId="18" fillId="0" borderId="0" applyFill="0" applyBorder="0" applyAlignment="0" applyProtection="0">
      <alignment wrapText="1"/>
    </xf>
    <xf numFmtId="0" fontId="109" fillId="0" borderId="0" applyNumberFormat="0" applyFill="0" applyBorder="0">
      <alignment horizontal="center" wrapText="1"/>
    </xf>
    <xf numFmtId="0" fontId="109" fillId="0" borderId="0" applyNumberFormat="0" applyFill="0" applyBorder="0">
      <alignment horizontal="center" wrapText="1"/>
    </xf>
    <xf numFmtId="0" fontId="79" fillId="56" borderId="0" applyNumberFormat="0" applyFont="0" applyBorder="0" applyAlignment="0" applyProtection="0"/>
    <xf numFmtId="173" fontId="110" fillId="0" borderId="0" applyNumberFormat="0" applyFill="0" applyBorder="0" applyAlignment="0">
      <alignment horizontal="left"/>
    </xf>
    <xf numFmtId="0" fontId="111" fillId="0" borderId="0" applyFill="0" applyBorder="0" applyProtection="0">
      <alignment horizontal="center" vertical="center"/>
    </xf>
    <xf numFmtId="0" fontId="111" fillId="0" borderId="0" applyFill="0" applyBorder="0" applyProtection="0"/>
    <xf numFmtId="0" fontId="109" fillId="0" borderId="0" applyFill="0" applyBorder="0" applyProtection="0">
      <alignment horizontal="left"/>
    </xf>
    <xf numFmtId="0" fontId="112" fillId="0" borderId="0" applyFill="0" applyBorder="0" applyProtection="0">
      <alignment horizontal="left" vertical="top"/>
    </xf>
    <xf numFmtId="0" fontId="27" fillId="49" borderId="10" applyNumberFormat="0" applyFont="0" applyFill="0" applyAlignment="0" applyProtection="0">
      <protection locked="0"/>
    </xf>
    <xf numFmtId="0" fontId="27" fillId="49" borderId="10" applyNumberFormat="0" applyFont="0" applyFill="0" applyAlignment="0" applyProtection="0">
      <protection locked="0"/>
    </xf>
    <xf numFmtId="0" fontId="27" fillId="49" borderId="10" applyNumberFormat="0" applyFont="0" applyFill="0" applyAlignment="0" applyProtection="0">
      <protection locked="0"/>
    </xf>
    <xf numFmtId="0" fontId="27" fillId="49" borderId="10" applyNumberFormat="0" applyFont="0" applyFill="0" applyAlignment="0" applyProtection="0">
      <protection locked="0"/>
    </xf>
    <xf numFmtId="0" fontId="27" fillId="49" borderId="10" applyNumberFormat="0" applyFont="0" applyFill="0" applyAlignment="0" applyProtection="0">
      <protection locked="0"/>
    </xf>
    <xf numFmtId="0" fontId="27" fillId="49" borderId="10" applyNumberFormat="0" applyFont="0" applyFill="0" applyAlignment="0" applyProtection="0">
      <protection locked="0"/>
    </xf>
    <xf numFmtId="0" fontId="27" fillId="49" borderId="10" applyNumberFormat="0" applyFont="0" applyFill="0" applyAlignment="0" applyProtection="0">
      <protection locked="0"/>
    </xf>
    <xf numFmtId="0" fontId="27" fillId="49" borderId="32" applyNumberFormat="0" applyFont="0" applyFill="0" applyAlignment="0" applyProtection="0">
      <protection locked="0"/>
    </xf>
    <xf numFmtId="0" fontId="79" fillId="0" borderId="0" applyNumberFormat="0" applyFill="0" applyBorder="0" applyAlignment="0" applyProtection="0"/>
    <xf numFmtId="18" fontId="27" fillId="49" borderId="0" applyFont="0" applyFill="0" applyBorder="0" applyAlignment="0" applyProtection="0">
      <protection locked="0"/>
    </xf>
    <xf numFmtId="18" fontId="27" fillId="49" borderId="0" applyFont="0" applyFill="0" applyBorder="0" applyAlignment="0" applyProtection="0">
      <protection locked="0"/>
    </xf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9" fillId="0" borderId="16">
      <alignment horizontal="center" vertical="center" wrapText="1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16">
      <alignment horizontal="center" vertical="center" wrapText="1"/>
    </xf>
    <xf numFmtId="0" fontId="109" fillId="0" borderId="16">
      <alignment horizontal="center" vertical="center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1" fillId="0" borderId="33" applyNumberFormat="0" applyFont="0" applyFill="0" applyAlignment="0" applyProtection="0"/>
    <xf numFmtId="0" fontId="16" fillId="0" borderId="9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1" fillId="0" borderId="33" applyNumberFormat="0" applyFon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55" fillId="0" borderId="3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35"/>
    <xf numFmtId="173" fontId="114" fillId="0" borderId="0">
      <alignment horizontal="left"/>
    </xf>
    <xf numFmtId="0" fontId="47" fillId="0" borderId="36"/>
    <xf numFmtId="38" fontId="87" fillId="0" borderId="37" applyFill="0" applyBorder="0" applyAlignment="0" applyProtection="0">
      <protection locked="0"/>
    </xf>
    <xf numFmtId="38" fontId="87" fillId="0" borderId="37" applyFill="0" applyBorder="0" applyAlignment="0" applyProtection="0">
      <protection locked="0"/>
    </xf>
    <xf numFmtId="37" fontId="33" fillId="62" borderId="0" applyNumberFormat="0" applyBorder="0" applyAlignment="0" applyProtection="0"/>
    <xf numFmtId="37" fontId="33" fillId="0" borderId="0"/>
    <xf numFmtId="3" fontId="100" fillId="85" borderId="38" applyProtection="0"/>
    <xf numFmtId="0" fontId="115" fillId="51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49" borderId="0" applyNumberFormat="0" applyFont="0" applyAlignment="0" applyProtection="0"/>
    <xf numFmtId="0" fontId="79" fillId="49" borderId="39" applyNumberFormat="0" applyFont="0" applyAlignment="0" applyProtection="0">
      <protection locked="0"/>
    </xf>
    <xf numFmtId="0" fontId="79" fillId="49" borderId="39" applyNumberFormat="0" applyFont="0" applyAlignment="0" applyProtection="0">
      <protection locked="0"/>
    </xf>
    <xf numFmtId="0" fontId="79" fillId="49" borderId="39" applyNumberFormat="0" applyFont="0" applyAlignment="0" applyProtection="0">
      <protection locked="0"/>
    </xf>
    <xf numFmtId="0" fontId="79" fillId="49" borderId="39" applyNumberFormat="0" applyFont="0" applyAlignment="0" applyProtection="0">
      <protection locked="0"/>
    </xf>
    <xf numFmtId="0" fontId="79" fillId="49" borderId="39" applyNumberFormat="0" applyFont="0" applyAlignment="0" applyProtection="0">
      <protection locked="0"/>
    </xf>
    <xf numFmtId="0" fontId="79" fillId="49" borderId="39" applyNumberFormat="0" applyFont="0" applyAlignment="0" applyProtection="0">
      <protection locked="0"/>
    </xf>
    <xf numFmtId="0" fontId="79" fillId="49" borderId="39" applyNumberFormat="0" applyFont="0" applyAlignment="0" applyProtection="0">
      <protection locked="0"/>
    </xf>
    <xf numFmtId="0" fontId="117" fillId="0" borderId="0" applyNumberFormat="0" applyFill="0" applyBorder="0" applyAlignment="0" applyProtection="0"/>
    <xf numFmtId="0" fontId="30" fillId="0" borderId="0" applyFont="0" applyFill="0" applyBorder="0" applyProtection="0">
      <alignment horizontal="right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123">
    <xf numFmtId="0" fontId="0" fillId="0" borderId="0" xfId="0"/>
    <xf numFmtId="0" fontId="18" fillId="0" borderId="0" xfId="0" quotePrefix="1" applyFont="1"/>
    <xf numFmtId="49" fontId="44" fillId="0" borderId="0" xfId="0" applyNumberFormat="1" applyFont="1" applyFill="1"/>
    <xf numFmtId="49" fontId="18" fillId="0" borderId="0" xfId="1" applyNumberFormat="1" applyFont="1"/>
    <xf numFmtId="0" fontId="18" fillId="0" borderId="0" xfId="25" applyNumberFormat="1" applyFont="1" applyFill="1"/>
    <xf numFmtId="49" fontId="44" fillId="0" borderId="0" xfId="29" applyNumberFormat="1" applyFont="1" applyFill="1"/>
    <xf numFmtId="49" fontId="18" fillId="56" borderId="0" xfId="26044" applyNumberFormat="1" applyFont="1" applyFill="1" applyAlignment="1">
      <alignment horizontal="right"/>
    </xf>
    <xf numFmtId="17" fontId="119" fillId="0" borderId="22" xfId="0" quotePrefix="1" applyNumberFormat="1" applyFont="1" applyBorder="1"/>
    <xf numFmtId="43" fontId="44" fillId="0" borderId="40" xfId="14" applyFont="1" applyFill="1" applyBorder="1"/>
    <xf numFmtId="43" fontId="44" fillId="0" borderId="0" xfId="14" applyFont="1"/>
    <xf numFmtId="43" fontId="44" fillId="0" borderId="0" xfId="14" applyFont="1" applyFill="1" applyBorder="1"/>
    <xf numFmtId="0" fontId="44" fillId="0" borderId="0" xfId="0" quotePrefix="1" applyFont="1"/>
    <xf numFmtId="49" fontId="18" fillId="0" borderId="0" xfId="26" applyNumberFormat="1" applyFont="1" applyFill="1"/>
    <xf numFmtId="43" fontId="44" fillId="0" borderId="0" xfId="14" applyFont="1" applyFill="1"/>
    <xf numFmtId="0" fontId="18" fillId="0" borderId="0" xfId="17" applyNumberFormat="1" applyFont="1" applyFill="1"/>
    <xf numFmtId="49" fontId="44" fillId="0" borderId="0" xfId="35" applyNumberFormat="1" applyFont="1" applyFill="1"/>
    <xf numFmtId="49" fontId="44" fillId="0" borderId="0" xfId="22" applyNumberFormat="1" applyFont="1" applyFill="1"/>
    <xf numFmtId="43" fontId="18" fillId="0" borderId="0" xfId="17" applyNumberFormat="1" applyFont="1" applyFill="1"/>
    <xf numFmtId="49" fontId="18" fillId="0" borderId="0" xfId="29" applyNumberFormat="1" applyFont="1" applyFill="1"/>
    <xf numFmtId="0" fontId="44" fillId="0" borderId="0" xfId="18" applyFont="1" applyFill="1"/>
    <xf numFmtId="43" fontId="18" fillId="0" borderId="0" xfId="30" applyFont="1" applyFill="1"/>
    <xf numFmtId="0" fontId="44" fillId="0" borderId="0" xfId="21" applyNumberFormat="1" applyFont="1" applyFill="1"/>
    <xf numFmtId="2" fontId="44" fillId="0" borderId="0" xfId="29" applyNumberFormat="1" applyFont="1" applyFill="1" applyAlignment="1">
      <alignment wrapText="1"/>
    </xf>
    <xf numFmtId="49" fontId="44" fillId="0" borderId="0" xfId="18" applyNumberFormat="1" applyFont="1" applyFill="1"/>
    <xf numFmtId="0" fontId="18" fillId="0" borderId="0" xfId="24" applyNumberFormat="1" applyFont="1" applyFill="1"/>
    <xf numFmtId="2" fontId="18" fillId="0" borderId="0" xfId="1" applyNumberFormat="1" applyFont="1" applyAlignment="1">
      <alignment wrapText="1"/>
    </xf>
    <xf numFmtId="49" fontId="118" fillId="0" borderId="0" xfId="26044" applyNumberFormat="1" applyFont="1" applyAlignment="1">
      <alignment horizontal="center"/>
    </xf>
    <xf numFmtId="0" fontId="119" fillId="0" borderId="0" xfId="0" applyFont="1"/>
    <xf numFmtId="0" fontId="18" fillId="0" borderId="0" xfId="23" applyNumberFormat="1" applyFont="1" applyFill="1"/>
    <xf numFmtId="2" fontId="18" fillId="0" borderId="0" xfId="29" applyNumberFormat="1" applyFont="1" applyFill="1" applyAlignment="1">
      <alignment wrapText="1"/>
    </xf>
    <xf numFmtId="49" fontId="18" fillId="0" borderId="0" xfId="20" applyNumberFormat="1" applyFont="1" applyFill="1"/>
    <xf numFmtId="0" fontId="44" fillId="0" borderId="0" xfId="22" applyNumberFormat="1" applyFont="1" applyFill="1"/>
    <xf numFmtId="43" fontId="109" fillId="0" borderId="41" xfId="6" applyFont="1" applyFill="1" applyBorder="1"/>
    <xf numFmtId="49" fontId="44" fillId="0" borderId="0" xfId="19" applyNumberFormat="1" applyFont="1" applyFill="1"/>
    <xf numFmtId="0" fontId="44" fillId="0" borderId="0" xfId="0" applyNumberFormat="1" applyFont="1" applyFill="1"/>
    <xf numFmtId="49" fontId="18" fillId="0" borderId="0" xfId="1" applyNumberFormat="1" applyFont="1" applyFill="1"/>
    <xf numFmtId="0" fontId="18" fillId="0" borderId="0" xfId="20" applyNumberFormat="1" applyFont="1" applyFill="1"/>
    <xf numFmtId="49" fontId="44" fillId="0" borderId="0" xfId="36" applyNumberFormat="1" applyFont="1" applyFill="1"/>
    <xf numFmtId="49" fontId="119" fillId="0" borderId="0" xfId="29" applyNumberFormat="1" applyFont="1" applyFill="1"/>
    <xf numFmtId="43" fontId="109" fillId="0" borderId="0" xfId="5" applyFont="1" applyFill="1"/>
    <xf numFmtId="0" fontId="18" fillId="0" borderId="0" xfId="26" applyNumberFormat="1" applyFont="1" applyFill="1"/>
    <xf numFmtId="0" fontId="44" fillId="0" borderId="0" xfId="19" applyNumberFormat="1" applyFont="1" applyFill="1"/>
    <xf numFmtId="49" fontId="44" fillId="0" borderId="0" xfId="21" applyNumberFormat="1" applyFont="1" applyFill="1"/>
    <xf numFmtId="49" fontId="109" fillId="0" borderId="22" xfId="26044" applyNumberFormat="1" applyFont="1" applyFill="1" applyBorder="1" applyAlignment="1">
      <alignment horizontal="center"/>
    </xf>
    <xf numFmtId="49" fontId="109" fillId="0" borderId="22" xfId="26044" quotePrefix="1" applyNumberFormat="1" applyFont="1" applyFill="1" applyBorder="1" applyAlignment="1">
      <alignment horizontal="center"/>
    </xf>
    <xf numFmtId="49" fontId="18" fillId="0" borderId="0" xfId="26044" applyNumberFormat="1" applyFont="1" applyAlignment="1">
      <alignment horizontal="center"/>
    </xf>
    <xf numFmtId="0" fontId="44" fillId="0" borderId="0" xfId="0" applyFont="1"/>
    <xf numFmtId="49" fontId="18" fillId="0" borderId="0" xfId="17" applyNumberFormat="1" applyFont="1" applyFill="1"/>
    <xf numFmtId="43" fontId="18" fillId="0" borderId="0" xfId="14" applyFont="1"/>
    <xf numFmtId="43" fontId="18" fillId="0" borderId="0" xfId="28" applyFont="1" applyFill="1"/>
    <xf numFmtId="49" fontId="18" fillId="0" borderId="0" xfId="37" applyNumberFormat="1" applyFont="1" applyFill="1"/>
    <xf numFmtId="43" fontId="18" fillId="0" borderId="0" xfId="6" applyFont="1" applyFill="1"/>
    <xf numFmtId="43" fontId="18" fillId="0" borderId="0" xfId="6" applyFont="1" applyFill="1" applyBorder="1"/>
    <xf numFmtId="43" fontId="18" fillId="0" borderId="40" xfId="6" applyFont="1" applyFill="1" applyBorder="1"/>
    <xf numFmtId="43" fontId="18" fillId="0" borderId="0" xfId="15" applyFont="1" applyFill="1"/>
    <xf numFmtId="43" fontId="18" fillId="0" borderId="0" xfId="15" applyFont="1" applyFill="1" applyBorder="1"/>
    <xf numFmtId="43" fontId="18" fillId="0" borderId="40" xfId="15" applyFont="1" applyFill="1" applyBorder="1"/>
    <xf numFmtId="49" fontId="18" fillId="0" borderId="0" xfId="25" applyNumberFormat="1" applyFont="1" applyFill="1"/>
    <xf numFmtId="43" fontId="18" fillId="0" borderId="0" xfId="13" applyFont="1" applyFill="1"/>
    <xf numFmtId="43" fontId="18" fillId="0" borderId="0" xfId="13" applyFont="1" applyFill="1" applyBorder="1"/>
    <xf numFmtId="43" fontId="18" fillId="0" borderId="40" xfId="13" applyFont="1" applyFill="1" applyBorder="1"/>
    <xf numFmtId="49" fontId="18" fillId="0" borderId="0" xfId="24" applyNumberFormat="1" applyFont="1" applyFill="1"/>
    <xf numFmtId="43" fontId="18" fillId="0" borderId="0" xfId="12" applyFont="1" applyFill="1"/>
    <xf numFmtId="43" fontId="18" fillId="0" borderId="0" xfId="12" applyFont="1" applyFill="1" applyBorder="1"/>
    <xf numFmtId="43" fontId="18" fillId="0" borderId="40" xfId="12" applyFont="1" applyFill="1" applyBorder="1"/>
    <xf numFmtId="49" fontId="18" fillId="0" borderId="0" xfId="23" applyNumberFormat="1" applyFont="1" applyFill="1"/>
    <xf numFmtId="43" fontId="18" fillId="0" borderId="0" xfId="11" applyFont="1" applyFill="1"/>
    <xf numFmtId="43" fontId="18" fillId="0" borderId="0" xfId="11" applyFont="1" applyFill="1" applyBorder="1"/>
    <xf numFmtId="43" fontId="18" fillId="0" borderId="40" xfId="11" applyFont="1" applyFill="1" applyBorder="1"/>
    <xf numFmtId="43" fontId="18" fillId="0" borderId="0" xfId="10" applyFont="1" applyFill="1"/>
    <xf numFmtId="43" fontId="18" fillId="0" borderId="0" xfId="10" applyFont="1" applyFill="1" applyBorder="1"/>
    <xf numFmtId="43" fontId="18" fillId="0" borderId="40" xfId="10" applyFont="1" applyFill="1" applyBorder="1"/>
    <xf numFmtId="43" fontId="18" fillId="0" borderId="0" xfId="9" applyFont="1" applyFill="1"/>
    <xf numFmtId="43" fontId="18" fillId="0" borderId="0" xfId="9" applyFont="1" applyFill="1" applyBorder="1"/>
    <xf numFmtId="43" fontId="18" fillId="0" borderId="40" xfId="9" applyFont="1" applyFill="1" applyBorder="1"/>
    <xf numFmtId="43" fontId="18" fillId="0" borderId="0" xfId="5" applyFont="1" applyFill="1"/>
    <xf numFmtId="43" fontId="18" fillId="0" borderId="0" xfId="8" applyFont="1" applyFill="1"/>
    <xf numFmtId="43" fontId="18" fillId="0" borderId="0" xfId="8" applyFont="1" applyFill="1" applyBorder="1"/>
    <xf numFmtId="43" fontId="18" fillId="0" borderId="40" xfId="8" applyFont="1" applyFill="1" applyBorder="1"/>
    <xf numFmtId="43" fontId="18" fillId="0" borderId="0" xfId="38" applyFont="1" applyFill="1"/>
    <xf numFmtId="43" fontId="18" fillId="0" borderId="0" xfId="16" applyFont="1" applyFill="1"/>
    <xf numFmtId="43" fontId="18" fillId="0" borderId="40" xfId="16" applyFont="1" applyFill="1" applyBorder="1"/>
    <xf numFmtId="43" fontId="18" fillId="0" borderId="0" xfId="34" applyFont="1" applyFill="1"/>
    <xf numFmtId="43" fontId="18" fillId="0" borderId="0" xfId="34" applyFont="1" applyFill="1" applyBorder="1"/>
    <xf numFmtId="43" fontId="18" fillId="0" borderId="0" xfId="7" applyFont="1" applyFill="1"/>
    <xf numFmtId="43" fontId="18" fillId="0" borderId="40" xfId="7" applyFont="1" applyFill="1" applyBorder="1"/>
    <xf numFmtId="43" fontId="18" fillId="0" borderId="0" xfId="33" applyFont="1" applyFill="1"/>
    <xf numFmtId="43" fontId="18" fillId="0" borderId="0" xfId="33" applyFont="1" applyFill="1" applyBorder="1"/>
    <xf numFmtId="43" fontId="18" fillId="0" borderId="22" xfId="8" applyFont="1" applyFill="1" applyBorder="1"/>
    <xf numFmtId="43" fontId="18" fillId="0" borderId="22" xfId="6" applyFont="1" applyFill="1" applyBorder="1"/>
    <xf numFmtId="43" fontId="18" fillId="0" borderId="0" xfId="6" applyNumberFormat="1" applyFont="1" applyFill="1"/>
    <xf numFmtId="43" fontId="18" fillId="0" borderId="18" xfId="6" applyNumberFormat="1" applyFont="1" applyFill="1" applyBorder="1"/>
    <xf numFmtId="43" fontId="18" fillId="0" borderId="22" xfId="6" applyNumberFormat="1" applyFont="1" applyFill="1" applyBorder="1"/>
    <xf numFmtId="0" fontId="44" fillId="86" borderId="0" xfId="0" quotePrefix="1" applyFont="1" applyFill="1"/>
    <xf numFmtId="43" fontId="18" fillId="0" borderId="0" xfId="6" applyFont="1" applyFill="1"/>
    <xf numFmtId="43" fontId="18" fillId="0" borderId="0" xfId="5" applyFont="1" applyFill="1"/>
    <xf numFmtId="43" fontId="18" fillId="0" borderId="0" xfId="8" applyFont="1" applyFill="1"/>
    <xf numFmtId="43" fontId="18" fillId="0" borderId="22" xfId="6" applyFont="1" applyFill="1" applyBorder="1"/>
    <xf numFmtId="49" fontId="18" fillId="0" borderId="0" xfId="26396" applyNumberFormat="1" applyFont="1"/>
    <xf numFmtId="49" fontId="18" fillId="0" borderId="0" xfId="26398" applyNumberFormat="1"/>
    <xf numFmtId="49" fontId="18" fillId="0" borderId="0" xfId="26398" applyNumberFormat="1" applyFont="1"/>
    <xf numFmtId="43" fontId="18" fillId="0" borderId="0" xfId="6" applyFont="1" applyFill="1"/>
    <xf numFmtId="43" fontId="18" fillId="0" borderId="40" xfId="6" applyFont="1" applyFill="1" applyBorder="1"/>
    <xf numFmtId="43" fontId="18" fillId="0" borderId="0" xfId="8" applyFont="1" applyFill="1"/>
    <xf numFmtId="43" fontId="18" fillId="0" borderId="22" xfId="8" applyFont="1" applyFill="1" applyBorder="1"/>
    <xf numFmtId="43" fontId="18" fillId="0" borderId="22" xfId="6" applyFont="1" applyFill="1" applyBorder="1"/>
    <xf numFmtId="0" fontId="119" fillId="0" borderId="0" xfId="0" applyFont="1" applyAlignment="1">
      <alignment horizontal="center"/>
    </xf>
    <xf numFmtId="43" fontId="44" fillId="0" borderId="0" xfId="0" applyNumberFormat="1" applyFont="1"/>
    <xf numFmtId="43" fontId="119" fillId="0" borderId="0" xfId="0" applyNumberFormat="1" applyFont="1"/>
    <xf numFmtId="39" fontId="44" fillId="0" borderId="0" xfId="0" applyNumberFormat="1" applyFont="1"/>
    <xf numFmtId="39" fontId="119" fillId="0" borderId="0" xfId="0" applyNumberFormat="1" applyFont="1"/>
    <xf numFmtId="43" fontId="18" fillId="87" borderId="0" xfId="6" applyFont="1" applyFill="1"/>
    <xf numFmtId="10" fontId="44" fillId="0" borderId="0" xfId="0" applyNumberFormat="1" applyFont="1"/>
    <xf numFmtId="0" fontId="44" fillId="87" borderId="0" xfId="0" quotePrefix="1" applyFont="1" applyFill="1"/>
    <xf numFmtId="43" fontId="18" fillId="87" borderId="0" xfId="5" applyFont="1" applyFill="1"/>
    <xf numFmtId="43" fontId="18" fillId="87" borderId="0" xfId="8" applyFont="1" applyFill="1"/>
    <xf numFmtId="43" fontId="18" fillId="87" borderId="22" xfId="6" applyFont="1" applyFill="1" applyBorder="1"/>
    <xf numFmtId="43" fontId="18" fillId="87" borderId="40" xfId="6" applyFont="1" applyFill="1" applyBorder="1"/>
    <xf numFmtId="0" fontId="44" fillId="87" borderId="0" xfId="0" applyFont="1" applyFill="1"/>
    <xf numFmtId="39" fontId="44" fillId="0" borderId="42" xfId="0" applyNumberFormat="1" applyFont="1" applyBorder="1"/>
    <xf numFmtId="0" fontId="44" fillId="0" borderId="0" xfId="0" applyFont="1" applyAlignment="1">
      <alignment horizontal="center" wrapText="1"/>
    </xf>
    <xf numFmtId="49" fontId="120" fillId="0" borderId="0" xfId="1" applyNumberFormat="1" applyFont="1" applyFill="1"/>
    <xf numFmtId="43" fontId="44" fillId="86" borderId="0" xfId="0" applyNumberFormat="1" applyFont="1" applyFill="1"/>
  </cellXfs>
  <cellStyles count="26399">
    <cellStyle name="20% - Accent1 10" xfId="40"/>
    <cellStyle name="20% - Accent1 10 2" xfId="41"/>
    <cellStyle name="20% - Accent1 10 2 2" xfId="42"/>
    <cellStyle name="20% - Accent1 10 2 2 2" xfId="43"/>
    <cellStyle name="20% - Accent1 10 2 3" xfId="44"/>
    <cellStyle name="20% - Accent1 10 2 3 2" xfId="45"/>
    <cellStyle name="20% - Accent1 10 2 4" xfId="46"/>
    <cellStyle name="20% - Accent1 10 2 4 2" xfId="47"/>
    <cellStyle name="20% - Accent1 10 2 5" xfId="48"/>
    <cellStyle name="20% - Accent1 10 2 5 2" xfId="49"/>
    <cellStyle name="20% - Accent1 10 2 6" xfId="50"/>
    <cellStyle name="20% - Accent1 10 3" xfId="51"/>
    <cellStyle name="20% - Accent1 10 3 2" xfId="52"/>
    <cellStyle name="20% - Accent1 10 4" xfId="53"/>
    <cellStyle name="20% - Accent1 10 4 2" xfId="54"/>
    <cellStyle name="20% - Accent1 10 5" xfId="55"/>
    <cellStyle name="20% - Accent1 10 5 2" xfId="56"/>
    <cellStyle name="20% - Accent1 10 6" xfId="57"/>
    <cellStyle name="20% - Accent1 10 6 2" xfId="58"/>
    <cellStyle name="20% - Accent1 10 7" xfId="59"/>
    <cellStyle name="20% - Accent1 10 8" xfId="60"/>
    <cellStyle name="20% - Accent1 11" xfId="61"/>
    <cellStyle name="20% - Accent1 11 2" xfId="62"/>
    <cellStyle name="20% - Accent1 11 2 2" xfId="63"/>
    <cellStyle name="20% - Accent1 11 2 2 2" xfId="64"/>
    <cellStyle name="20% - Accent1 11 2 3" xfId="65"/>
    <cellStyle name="20% - Accent1 11 2 3 2" xfId="66"/>
    <cellStyle name="20% - Accent1 11 2 4" xfId="67"/>
    <cellStyle name="20% - Accent1 11 2 4 2" xfId="68"/>
    <cellStyle name="20% - Accent1 11 2 5" xfId="69"/>
    <cellStyle name="20% - Accent1 11 2 5 2" xfId="70"/>
    <cellStyle name="20% - Accent1 11 2 6" xfId="71"/>
    <cellStyle name="20% - Accent1 11 3" xfId="72"/>
    <cellStyle name="20% - Accent1 11 3 2" xfId="73"/>
    <cellStyle name="20% - Accent1 11 4" xfId="74"/>
    <cellStyle name="20% - Accent1 11 4 2" xfId="75"/>
    <cellStyle name="20% - Accent1 11 5" xfId="76"/>
    <cellStyle name="20% - Accent1 11 5 2" xfId="77"/>
    <cellStyle name="20% - Accent1 11 6" xfId="78"/>
    <cellStyle name="20% - Accent1 11 6 2" xfId="79"/>
    <cellStyle name="20% - Accent1 11 7" xfId="80"/>
    <cellStyle name="20% - Accent1 11 8" xfId="81"/>
    <cellStyle name="20% - Accent1 12" xfId="82"/>
    <cellStyle name="20% - Accent1 12 2" xfId="83"/>
    <cellStyle name="20% - Accent1 12 2 2" xfId="84"/>
    <cellStyle name="20% - Accent1 12 2 2 2" xfId="85"/>
    <cellStyle name="20% - Accent1 12 2 3" xfId="86"/>
    <cellStyle name="20% - Accent1 12 2 3 2" xfId="87"/>
    <cellStyle name="20% - Accent1 12 2 4" xfId="88"/>
    <cellStyle name="20% - Accent1 12 2 4 2" xfId="89"/>
    <cellStyle name="20% - Accent1 12 2 5" xfId="90"/>
    <cellStyle name="20% - Accent1 12 2 5 2" xfId="91"/>
    <cellStyle name="20% - Accent1 12 2 6" xfId="92"/>
    <cellStyle name="20% - Accent1 12 3" xfId="93"/>
    <cellStyle name="20% - Accent1 12 3 2" xfId="94"/>
    <cellStyle name="20% - Accent1 12 4" xfId="95"/>
    <cellStyle name="20% - Accent1 12 4 2" xfId="96"/>
    <cellStyle name="20% - Accent1 12 5" xfId="97"/>
    <cellStyle name="20% - Accent1 12 5 2" xfId="98"/>
    <cellStyle name="20% - Accent1 12 6" xfId="99"/>
    <cellStyle name="20% - Accent1 12 6 2" xfId="100"/>
    <cellStyle name="20% - Accent1 12 7" xfId="101"/>
    <cellStyle name="20% - Accent1 12 8" xfId="102"/>
    <cellStyle name="20% - Accent1 13" xfId="103"/>
    <cellStyle name="20% - Accent1 13 2" xfId="104"/>
    <cellStyle name="20% - Accent1 13 2 2" xfId="105"/>
    <cellStyle name="20% - Accent1 13 2 2 2" xfId="106"/>
    <cellStyle name="20% - Accent1 13 2 3" xfId="107"/>
    <cellStyle name="20% - Accent1 13 2 3 2" xfId="108"/>
    <cellStyle name="20% - Accent1 13 2 4" xfId="109"/>
    <cellStyle name="20% - Accent1 13 2 4 2" xfId="110"/>
    <cellStyle name="20% - Accent1 13 2 5" xfId="111"/>
    <cellStyle name="20% - Accent1 13 2 5 2" xfId="112"/>
    <cellStyle name="20% - Accent1 13 2 6" xfId="113"/>
    <cellStyle name="20% - Accent1 13 3" xfId="114"/>
    <cellStyle name="20% - Accent1 13 3 2" xfId="115"/>
    <cellStyle name="20% - Accent1 13 4" xfId="116"/>
    <cellStyle name="20% - Accent1 13 4 2" xfId="117"/>
    <cellStyle name="20% - Accent1 13 5" xfId="118"/>
    <cellStyle name="20% - Accent1 13 5 2" xfId="119"/>
    <cellStyle name="20% - Accent1 13 6" xfId="120"/>
    <cellStyle name="20% - Accent1 13 6 2" xfId="121"/>
    <cellStyle name="20% - Accent1 13 7" xfId="122"/>
    <cellStyle name="20% - Accent1 13 8" xfId="123"/>
    <cellStyle name="20% - Accent1 14" xfId="124"/>
    <cellStyle name="20% - Accent1 14 2" xfId="125"/>
    <cellStyle name="20% - Accent1 14 2 2" xfId="126"/>
    <cellStyle name="20% - Accent1 14 2 2 2" xfId="127"/>
    <cellStyle name="20% - Accent1 14 2 3" xfId="128"/>
    <cellStyle name="20% - Accent1 14 2 3 2" xfId="129"/>
    <cellStyle name="20% - Accent1 14 2 4" xfId="130"/>
    <cellStyle name="20% - Accent1 14 2 4 2" xfId="131"/>
    <cellStyle name="20% - Accent1 14 2 5" xfId="132"/>
    <cellStyle name="20% - Accent1 14 2 5 2" xfId="133"/>
    <cellStyle name="20% - Accent1 14 2 6" xfId="134"/>
    <cellStyle name="20% - Accent1 14 3" xfId="135"/>
    <cellStyle name="20% - Accent1 14 3 2" xfId="136"/>
    <cellStyle name="20% - Accent1 14 4" xfId="137"/>
    <cellStyle name="20% - Accent1 14 4 2" xfId="138"/>
    <cellStyle name="20% - Accent1 14 5" xfId="139"/>
    <cellStyle name="20% - Accent1 14 5 2" xfId="140"/>
    <cellStyle name="20% - Accent1 14 6" xfId="141"/>
    <cellStyle name="20% - Accent1 14 6 2" xfId="142"/>
    <cellStyle name="20% - Accent1 14 7" xfId="143"/>
    <cellStyle name="20% - Accent1 14 8" xfId="144"/>
    <cellStyle name="20% - Accent1 15" xfId="145"/>
    <cellStyle name="20% - Accent1 15 2" xfId="146"/>
    <cellStyle name="20% - Accent1 15 2 2" xfId="147"/>
    <cellStyle name="20% - Accent1 15 2 2 2" xfId="148"/>
    <cellStyle name="20% - Accent1 15 2 3" xfId="149"/>
    <cellStyle name="20% - Accent1 15 2 3 2" xfId="150"/>
    <cellStyle name="20% - Accent1 15 2 4" xfId="151"/>
    <cellStyle name="20% - Accent1 15 2 4 2" xfId="152"/>
    <cellStyle name="20% - Accent1 15 2 5" xfId="153"/>
    <cellStyle name="20% - Accent1 15 2 5 2" xfId="154"/>
    <cellStyle name="20% - Accent1 15 2 6" xfId="155"/>
    <cellStyle name="20% - Accent1 15 3" xfId="156"/>
    <cellStyle name="20% - Accent1 15 3 2" xfId="157"/>
    <cellStyle name="20% - Accent1 15 4" xfId="158"/>
    <cellStyle name="20% - Accent1 15 4 2" xfId="159"/>
    <cellStyle name="20% - Accent1 15 5" xfId="160"/>
    <cellStyle name="20% - Accent1 15 5 2" xfId="161"/>
    <cellStyle name="20% - Accent1 15 6" xfId="162"/>
    <cellStyle name="20% - Accent1 15 6 2" xfId="163"/>
    <cellStyle name="20% - Accent1 15 7" xfId="164"/>
    <cellStyle name="20% - Accent1 15 8" xfId="165"/>
    <cellStyle name="20% - Accent1 16" xfId="166"/>
    <cellStyle name="20% - Accent1 16 2" xfId="167"/>
    <cellStyle name="20% - Accent1 16 2 2" xfId="168"/>
    <cellStyle name="20% - Accent1 16 2 2 2" xfId="169"/>
    <cellStyle name="20% - Accent1 16 2 3" xfId="170"/>
    <cellStyle name="20% - Accent1 16 2 3 2" xfId="171"/>
    <cellStyle name="20% - Accent1 16 2 4" xfId="172"/>
    <cellStyle name="20% - Accent1 16 2 4 2" xfId="173"/>
    <cellStyle name="20% - Accent1 16 2 5" xfId="174"/>
    <cellStyle name="20% - Accent1 16 2 5 2" xfId="175"/>
    <cellStyle name="20% - Accent1 16 2 6" xfId="176"/>
    <cellStyle name="20% - Accent1 16 3" xfId="177"/>
    <cellStyle name="20% - Accent1 16 3 2" xfId="178"/>
    <cellStyle name="20% - Accent1 16 4" xfId="179"/>
    <cellStyle name="20% - Accent1 16 4 2" xfId="180"/>
    <cellStyle name="20% - Accent1 16 5" xfId="181"/>
    <cellStyle name="20% - Accent1 16 5 2" xfId="182"/>
    <cellStyle name="20% - Accent1 16 6" xfId="183"/>
    <cellStyle name="20% - Accent1 16 6 2" xfId="184"/>
    <cellStyle name="20% - Accent1 16 7" xfId="185"/>
    <cellStyle name="20% - Accent1 16 8" xfId="186"/>
    <cellStyle name="20% - Accent1 17" xfId="187"/>
    <cellStyle name="20% - Accent1 17 2" xfId="188"/>
    <cellStyle name="20% - Accent1 17 2 2" xfId="189"/>
    <cellStyle name="20% - Accent1 17 2 2 2" xfId="190"/>
    <cellStyle name="20% - Accent1 17 2 3" xfId="191"/>
    <cellStyle name="20% - Accent1 17 2 3 2" xfId="192"/>
    <cellStyle name="20% - Accent1 17 2 4" xfId="193"/>
    <cellStyle name="20% - Accent1 17 2 4 2" xfId="194"/>
    <cellStyle name="20% - Accent1 17 2 5" xfId="195"/>
    <cellStyle name="20% - Accent1 17 2 5 2" xfId="196"/>
    <cellStyle name="20% - Accent1 17 2 6" xfId="197"/>
    <cellStyle name="20% - Accent1 17 3" xfId="198"/>
    <cellStyle name="20% - Accent1 17 3 2" xfId="199"/>
    <cellStyle name="20% - Accent1 17 4" xfId="200"/>
    <cellStyle name="20% - Accent1 17 4 2" xfId="201"/>
    <cellStyle name="20% - Accent1 17 5" xfId="202"/>
    <cellStyle name="20% - Accent1 17 5 2" xfId="203"/>
    <cellStyle name="20% - Accent1 17 6" xfId="204"/>
    <cellStyle name="20% - Accent1 17 6 2" xfId="205"/>
    <cellStyle name="20% - Accent1 17 7" xfId="206"/>
    <cellStyle name="20% - Accent1 17 8" xfId="207"/>
    <cellStyle name="20% - Accent1 18" xfId="208"/>
    <cellStyle name="20% - Accent1 18 2" xfId="209"/>
    <cellStyle name="20% - Accent1 18 2 2" xfId="210"/>
    <cellStyle name="20% - Accent1 18 2 2 2" xfId="211"/>
    <cellStyle name="20% - Accent1 18 2 3" xfId="212"/>
    <cellStyle name="20% - Accent1 18 2 3 2" xfId="213"/>
    <cellStyle name="20% - Accent1 18 2 4" xfId="214"/>
    <cellStyle name="20% - Accent1 18 2 4 2" xfId="215"/>
    <cellStyle name="20% - Accent1 18 2 5" xfId="216"/>
    <cellStyle name="20% - Accent1 18 2 5 2" xfId="217"/>
    <cellStyle name="20% - Accent1 18 2 6" xfId="218"/>
    <cellStyle name="20% - Accent1 18 3" xfId="219"/>
    <cellStyle name="20% - Accent1 18 3 2" xfId="220"/>
    <cellStyle name="20% - Accent1 18 4" xfId="221"/>
    <cellStyle name="20% - Accent1 18 4 2" xfId="222"/>
    <cellStyle name="20% - Accent1 18 5" xfId="223"/>
    <cellStyle name="20% - Accent1 18 5 2" xfId="224"/>
    <cellStyle name="20% - Accent1 18 6" xfId="225"/>
    <cellStyle name="20% - Accent1 18 6 2" xfId="226"/>
    <cellStyle name="20% - Accent1 18 7" xfId="227"/>
    <cellStyle name="20% - Accent1 18 8" xfId="228"/>
    <cellStyle name="20% - Accent1 19" xfId="229"/>
    <cellStyle name="20% - Accent1 19 2" xfId="230"/>
    <cellStyle name="20% - Accent1 19 2 2" xfId="231"/>
    <cellStyle name="20% - Accent1 19 2 2 2" xfId="232"/>
    <cellStyle name="20% - Accent1 19 2 3" xfId="233"/>
    <cellStyle name="20% - Accent1 19 2 3 2" xfId="234"/>
    <cellStyle name="20% - Accent1 19 2 4" xfId="235"/>
    <cellStyle name="20% - Accent1 19 2 4 2" xfId="236"/>
    <cellStyle name="20% - Accent1 19 2 5" xfId="237"/>
    <cellStyle name="20% - Accent1 19 2 5 2" xfId="238"/>
    <cellStyle name="20% - Accent1 19 2 6" xfId="239"/>
    <cellStyle name="20% - Accent1 19 3" xfId="240"/>
    <cellStyle name="20% - Accent1 19 3 2" xfId="241"/>
    <cellStyle name="20% - Accent1 19 4" xfId="242"/>
    <cellStyle name="20% - Accent1 19 4 2" xfId="243"/>
    <cellStyle name="20% - Accent1 19 5" xfId="244"/>
    <cellStyle name="20% - Accent1 19 5 2" xfId="245"/>
    <cellStyle name="20% - Accent1 19 6" xfId="246"/>
    <cellStyle name="20% - Accent1 19 6 2" xfId="247"/>
    <cellStyle name="20% - Accent1 19 7" xfId="248"/>
    <cellStyle name="20% - Accent1 19 8" xfId="249"/>
    <cellStyle name="20% - Accent1 2" xfId="250"/>
    <cellStyle name="20% - Accent1 2 10" xfId="251"/>
    <cellStyle name="20% - Accent1 2 11" xfId="252"/>
    <cellStyle name="20% - Accent1 2 2" xfId="253"/>
    <cellStyle name="20% - Accent1 2 2 2" xfId="254"/>
    <cellStyle name="20% - Accent1 2 2 2 2" xfId="255"/>
    <cellStyle name="20% - Accent1 2 2 3" xfId="256"/>
    <cellStyle name="20% - Accent1 2 2 3 2" xfId="257"/>
    <cellStyle name="20% - Accent1 2 2 4" xfId="258"/>
    <cellStyle name="20% - Accent1 2 2 4 2" xfId="259"/>
    <cellStyle name="20% - Accent1 2 2 5" xfId="260"/>
    <cellStyle name="20% - Accent1 2 2 5 2" xfId="261"/>
    <cellStyle name="20% - Accent1 2 2 6" xfId="262"/>
    <cellStyle name="20% - Accent1 2 2 7" xfId="263"/>
    <cellStyle name="20% - Accent1 2 2 8" xfId="264"/>
    <cellStyle name="20% - Accent1 2 2 9" xfId="265"/>
    <cellStyle name="20% - Accent1 2 3" xfId="266"/>
    <cellStyle name="20% - Accent1 2 3 2" xfId="267"/>
    <cellStyle name="20% - Accent1 2 4" xfId="268"/>
    <cellStyle name="20% - Accent1 2 4 2" xfId="269"/>
    <cellStyle name="20% - Accent1 2 5" xfId="270"/>
    <cellStyle name="20% - Accent1 2 5 2" xfId="271"/>
    <cellStyle name="20% - Accent1 2 6" xfId="272"/>
    <cellStyle name="20% - Accent1 2 6 2" xfId="273"/>
    <cellStyle name="20% - Accent1 2 7" xfId="274"/>
    <cellStyle name="20% - Accent1 2 8" xfId="275"/>
    <cellStyle name="20% - Accent1 2 9" xfId="276"/>
    <cellStyle name="20% - Accent1 20" xfId="277"/>
    <cellStyle name="20% - Accent1 20 2" xfId="278"/>
    <cellStyle name="20% - Accent1 20 2 2" xfId="279"/>
    <cellStyle name="20% - Accent1 20 2 2 2" xfId="280"/>
    <cellStyle name="20% - Accent1 20 2 3" xfId="281"/>
    <cellStyle name="20% - Accent1 20 2 3 2" xfId="282"/>
    <cellStyle name="20% - Accent1 20 2 4" xfId="283"/>
    <cellStyle name="20% - Accent1 20 2 4 2" xfId="284"/>
    <cellStyle name="20% - Accent1 20 2 5" xfId="285"/>
    <cellStyle name="20% - Accent1 20 2 5 2" xfId="286"/>
    <cellStyle name="20% - Accent1 20 2 6" xfId="287"/>
    <cellStyle name="20% - Accent1 20 3" xfId="288"/>
    <cellStyle name="20% - Accent1 20 3 2" xfId="289"/>
    <cellStyle name="20% - Accent1 20 4" xfId="290"/>
    <cellStyle name="20% - Accent1 20 4 2" xfId="291"/>
    <cellStyle name="20% - Accent1 20 5" xfId="292"/>
    <cellStyle name="20% - Accent1 20 5 2" xfId="293"/>
    <cellStyle name="20% - Accent1 20 6" xfId="294"/>
    <cellStyle name="20% - Accent1 20 6 2" xfId="295"/>
    <cellStyle name="20% - Accent1 20 7" xfId="296"/>
    <cellStyle name="20% - Accent1 20 8" xfId="297"/>
    <cellStyle name="20% - Accent1 21" xfId="298"/>
    <cellStyle name="20% - Accent1 21 2" xfId="299"/>
    <cellStyle name="20% - Accent1 21 2 2" xfId="300"/>
    <cellStyle name="20% - Accent1 21 2 2 2" xfId="301"/>
    <cellStyle name="20% - Accent1 21 2 3" xfId="302"/>
    <cellStyle name="20% - Accent1 21 2 3 2" xfId="303"/>
    <cellStyle name="20% - Accent1 21 2 4" xfId="304"/>
    <cellStyle name="20% - Accent1 21 2 4 2" xfId="305"/>
    <cellStyle name="20% - Accent1 21 2 5" xfId="306"/>
    <cellStyle name="20% - Accent1 21 2 5 2" xfId="307"/>
    <cellStyle name="20% - Accent1 21 2 6" xfId="308"/>
    <cellStyle name="20% - Accent1 21 3" xfId="309"/>
    <cellStyle name="20% - Accent1 21 3 2" xfId="310"/>
    <cellStyle name="20% - Accent1 21 4" xfId="311"/>
    <cellStyle name="20% - Accent1 21 4 2" xfId="312"/>
    <cellStyle name="20% - Accent1 21 5" xfId="313"/>
    <cellStyle name="20% - Accent1 21 5 2" xfId="314"/>
    <cellStyle name="20% - Accent1 21 6" xfId="315"/>
    <cellStyle name="20% - Accent1 21 6 2" xfId="316"/>
    <cellStyle name="20% - Accent1 21 7" xfId="317"/>
    <cellStyle name="20% - Accent1 21 8" xfId="318"/>
    <cellStyle name="20% - Accent1 22" xfId="319"/>
    <cellStyle name="20% - Accent1 22 2" xfId="320"/>
    <cellStyle name="20% - Accent1 22 2 2" xfId="321"/>
    <cellStyle name="20% - Accent1 22 2 2 2" xfId="322"/>
    <cellStyle name="20% - Accent1 22 2 3" xfId="323"/>
    <cellStyle name="20% - Accent1 22 2 3 2" xfId="324"/>
    <cellStyle name="20% - Accent1 22 2 4" xfId="325"/>
    <cellStyle name="20% - Accent1 22 2 4 2" xfId="326"/>
    <cellStyle name="20% - Accent1 22 2 5" xfId="327"/>
    <cellStyle name="20% - Accent1 22 2 5 2" xfId="328"/>
    <cellStyle name="20% - Accent1 22 2 6" xfId="329"/>
    <cellStyle name="20% - Accent1 22 3" xfId="330"/>
    <cellStyle name="20% - Accent1 22 3 2" xfId="331"/>
    <cellStyle name="20% - Accent1 22 4" xfId="332"/>
    <cellStyle name="20% - Accent1 22 4 2" xfId="333"/>
    <cellStyle name="20% - Accent1 22 5" xfId="334"/>
    <cellStyle name="20% - Accent1 22 5 2" xfId="335"/>
    <cellStyle name="20% - Accent1 22 6" xfId="336"/>
    <cellStyle name="20% - Accent1 22 6 2" xfId="337"/>
    <cellStyle name="20% - Accent1 22 7" xfId="338"/>
    <cellStyle name="20% - Accent1 22 8" xfId="339"/>
    <cellStyle name="20% - Accent1 23" xfId="340"/>
    <cellStyle name="20% - Accent1 23 2" xfId="341"/>
    <cellStyle name="20% - Accent1 23 2 2" xfId="342"/>
    <cellStyle name="20% - Accent1 23 2 2 2" xfId="343"/>
    <cellStyle name="20% - Accent1 23 2 3" xfId="344"/>
    <cellStyle name="20% - Accent1 23 2 3 2" xfId="345"/>
    <cellStyle name="20% - Accent1 23 2 4" xfId="346"/>
    <cellStyle name="20% - Accent1 23 2 4 2" xfId="347"/>
    <cellStyle name="20% - Accent1 23 2 5" xfId="348"/>
    <cellStyle name="20% - Accent1 23 2 5 2" xfId="349"/>
    <cellStyle name="20% - Accent1 23 2 6" xfId="350"/>
    <cellStyle name="20% - Accent1 23 3" xfId="351"/>
    <cellStyle name="20% - Accent1 23 3 2" xfId="352"/>
    <cellStyle name="20% - Accent1 23 4" xfId="353"/>
    <cellStyle name="20% - Accent1 23 4 2" xfId="354"/>
    <cellStyle name="20% - Accent1 23 5" xfId="355"/>
    <cellStyle name="20% - Accent1 23 5 2" xfId="356"/>
    <cellStyle name="20% - Accent1 23 6" xfId="357"/>
    <cellStyle name="20% - Accent1 23 6 2" xfId="358"/>
    <cellStyle name="20% - Accent1 23 7" xfId="359"/>
    <cellStyle name="20% - Accent1 23 8" xfId="360"/>
    <cellStyle name="20% - Accent1 24" xfId="361"/>
    <cellStyle name="20% - Accent1 24 2" xfId="362"/>
    <cellStyle name="20% - Accent1 24 2 2" xfId="363"/>
    <cellStyle name="20% - Accent1 24 2 2 2" xfId="364"/>
    <cellStyle name="20% - Accent1 24 2 3" xfId="365"/>
    <cellStyle name="20% - Accent1 24 2 3 2" xfId="366"/>
    <cellStyle name="20% - Accent1 24 2 4" xfId="367"/>
    <cellStyle name="20% - Accent1 24 2 4 2" xfId="368"/>
    <cellStyle name="20% - Accent1 24 2 5" xfId="369"/>
    <cellStyle name="20% - Accent1 24 2 5 2" xfId="370"/>
    <cellStyle name="20% - Accent1 24 2 6" xfId="371"/>
    <cellStyle name="20% - Accent1 24 3" xfId="372"/>
    <cellStyle name="20% - Accent1 24 3 2" xfId="373"/>
    <cellStyle name="20% - Accent1 24 4" xfId="374"/>
    <cellStyle name="20% - Accent1 24 4 2" xfId="375"/>
    <cellStyle name="20% - Accent1 24 5" xfId="376"/>
    <cellStyle name="20% - Accent1 24 5 2" xfId="377"/>
    <cellStyle name="20% - Accent1 24 6" xfId="378"/>
    <cellStyle name="20% - Accent1 24 6 2" xfId="379"/>
    <cellStyle name="20% - Accent1 24 7" xfId="380"/>
    <cellStyle name="20% - Accent1 24 8" xfId="381"/>
    <cellStyle name="20% - Accent1 25" xfId="382"/>
    <cellStyle name="20% - Accent1 25 2" xfId="383"/>
    <cellStyle name="20% - Accent1 25 2 2" xfId="384"/>
    <cellStyle name="20% - Accent1 25 2 2 2" xfId="385"/>
    <cellStyle name="20% - Accent1 25 2 3" xfId="386"/>
    <cellStyle name="20% - Accent1 25 2 3 2" xfId="387"/>
    <cellStyle name="20% - Accent1 25 2 4" xfId="388"/>
    <cellStyle name="20% - Accent1 25 2 4 2" xfId="389"/>
    <cellStyle name="20% - Accent1 25 2 5" xfId="390"/>
    <cellStyle name="20% - Accent1 25 2 5 2" xfId="391"/>
    <cellStyle name="20% - Accent1 25 2 6" xfId="392"/>
    <cellStyle name="20% - Accent1 25 3" xfId="393"/>
    <cellStyle name="20% - Accent1 25 3 2" xfId="394"/>
    <cellStyle name="20% - Accent1 25 4" xfId="395"/>
    <cellStyle name="20% - Accent1 25 4 2" xfId="396"/>
    <cellStyle name="20% - Accent1 25 5" xfId="397"/>
    <cellStyle name="20% - Accent1 25 5 2" xfId="398"/>
    <cellStyle name="20% - Accent1 25 6" xfId="399"/>
    <cellStyle name="20% - Accent1 25 6 2" xfId="400"/>
    <cellStyle name="20% - Accent1 25 7" xfId="401"/>
    <cellStyle name="20% - Accent1 25 8" xfId="402"/>
    <cellStyle name="20% - Accent1 26" xfId="403"/>
    <cellStyle name="20% - Accent1 26 2" xfId="404"/>
    <cellStyle name="20% - Accent1 26 2 2" xfId="405"/>
    <cellStyle name="20% - Accent1 26 2 2 2" xfId="406"/>
    <cellStyle name="20% - Accent1 26 2 3" xfId="407"/>
    <cellStyle name="20% - Accent1 26 2 3 2" xfId="408"/>
    <cellStyle name="20% - Accent1 26 2 4" xfId="409"/>
    <cellStyle name="20% - Accent1 26 2 4 2" xfId="410"/>
    <cellStyle name="20% - Accent1 26 2 5" xfId="411"/>
    <cellStyle name="20% - Accent1 26 2 5 2" xfId="412"/>
    <cellStyle name="20% - Accent1 26 2 6" xfId="413"/>
    <cellStyle name="20% - Accent1 26 3" xfId="414"/>
    <cellStyle name="20% - Accent1 26 3 2" xfId="415"/>
    <cellStyle name="20% - Accent1 26 4" xfId="416"/>
    <cellStyle name="20% - Accent1 26 4 2" xfId="417"/>
    <cellStyle name="20% - Accent1 26 5" xfId="418"/>
    <cellStyle name="20% - Accent1 26 5 2" xfId="419"/>
    <cellStyle name="20% - Accent1 26 6" xfId="420"/>
    <cellStyle name="20% - Accent1 26 6 2" xfId="421"/>
    <cellStyle name="20% - Accent1 26 7" xfId="422"/>
    <cellStyle name="20% - Accent1 26 8" xfId="423"/>
    <cellStyle name="20% - Accent1 27" xfId="424"/>
    <cellStyle name="20% - Accent1 27 2" xfId="425"/>
    <cellStyle name="20% - Accent1 27 2 2" xfId="426"/>
    <cellStyle name="20% - Accent1 27 2 2 2" xfId="427"/>
    <cellStyle name="20% - Accent1 27 2 3" xfId="428"/>
    <cellStyle name="20% - Accent1 27 2 3 2" xfId="429"/>
    <cellStyle name="20% - Accent1 27 2 4" xfId="430"/>
    <cellStyle name="20% - Accent1 27 2 4 2" xfId="431"/>
    <cellStyle name="20% - Accent1 27 2 5" xfId="432"/>
    <cellStyle name="20% - Accent1 27 2 5 2" xfId="433"/>
    <cellStyle name="20% - Accent1 27 2 6" xfId="434"/>
    <cellStyle name="20% - Accent1 27 3" xfId="435"/>
    <cellStyle name="20% - Accent1 27 3 2" xfId="436"/>
    <cellStyle name="20% - Accent1 27 4" xfId="437"/>
    <cellStyle name="20% - Accent1 27 4 2" xfId="438"/>
    <cellStyle name="20% - Accent1 27 5" xfId="439"/>
    <cellStyle name="20% - Accent1 27 5 2" xfId="440"/>
    <cellStyle name="20% - Accent1 27 6" xfId="441"/>
    <cellStyle name="20% - Accent1 27 6 2" xfId="442"/>
    <cellStyle name="20% - Accent1 27 7" xfId="443"/>
    <cellStyle name="20% - Accent1 27 8" xfId="444"/>
    <cellStyle name="20% - Accent1 28" xfId="445"/>
    <cellStyle name="20% - Accent1 28 2" xfId="446"/>
    <cellStyle name="20% - Accent1 28 2 2" xfId="447"/>
    <cellStyle name="20% - Accent1 28 2 2 2" xfId="448"/>
    <cellStyle name="20% - Accent1 28 2 3" xfId="449"/>
    <cellStyle name="20% - Accent1 28 2 3 2" xfId="450"/>
    <cellStyle name="20% - Accent1 28 2 4" xfId="451"/>
    <cellStyle name="20% - Accent1 28 2 4 2" xfId="452"/>
    <cellStyle name="20% - Accent1 28 2 5" xfId="453"/>
    <cellStyle name="20% - Accent1 28 2 5 2" xfId="454"/>
    <cellStyle name="20% - Accent1 28 2 6" xfId="455"/>
    <cellStyle name="20% - Accent1 28 3" xfId="456"/>
    <cellStyle name="20% - Accent1 28 3 2" xfId="457"/>
    <cellStyle name="20% - Accent1 28 4" xfId="458"/>
    <cellStyle name="20% - Accent1 28 4 2" xfId="459"/>
    <cellStyle name="20% - Accent1 28 5" xfId="460"/>
    <cellStyle name="20% - Accent1 28 5 2" xfId="461"/>
    <cellStyle name="20% - Accent1 28 6" xfId="462"/>
    <cellStyle name="20% - Accent1 28 6 2" xfId="463"/>
    <cellStyle name="20% - Accent1 28 7" xfId="464"/>
    <cellStyle name="20% - Accent1 28 8" xfId="465"/>
    <cellStyle name="20% - Accent1 29" xfId="466"/>
    <cellStyle name="20% - Accent1 29 2" xfId="467"/>
    <cellStyle name="20% - Accent1 29 2 2" xfId="468"/>
    <cellStyle name="20% - Accent1 29 2 2 2" xfId="469"/>
    <cellStyle name="20% - Accent1 29 2 3" xfId="470"/>
    <cellStyle name="20% - Accent1 29 2 3 2" xfId="471"/>
    <cellStyle name="20% - Accent1 29 2 4" xfId="472"/>
    <cellStyle name="20% - Accent1 29 2 4 2" xfId="473"/>
    <cellStyle name="20% - Accent1 29 2 5" xfId="474"/>
    <cellStyle name="20% - Accent1 29 2 5 2" xfId="475"/>
    <cellStyle name="20% - Accent1 29 2 6" xfId="476"/>
    <cellStyle name="20% - Accent1 29 3" xfId="477"/>
    <cellStyle name="20% - Accent1 29 3 2" xfId="478"/>
    <cellStyle name="20% - Accent1 29 4" xfId="479"/>
    <cellStyle name="20% - Accent1 29 4 2" xfId="480"/>
    <cellStyle name="20% - Accent1 29 5" xfId="481"/>
    <cellStyle name="20% - Accent1 29 5 2" xfId="482"/>
    <cellStyle name="20% - Accent1 29 6" xfId="483"/>
    <cellStyle name="20% - Accent1 29 6 2" xfId="484"/>
    <cellStyle name="20% - Accent1 29 7" xfId="485"/>
    <cellStyle name="20% - Accent1 29 8" xfId="486"/>
    <cellStyle name="20% - Accent1 3" xfId="487"/>
    <cellStyle name="20% - Accent1 3 10" xfId="488"/>
    <cellStyle name="20% - Accent1 3 11" xfId="489"/>
    <cellStyle name="20% - Accent1 3 2" xfId="490"/>
    <cellStyle name="20% - Accent1 3 2 2" xfId="491"/>
    <cellStyle name="20% - Accent1 3 2 2 2" xfId="492"/>
    <cellStyle name="20% - Accent1 3 2 3" xfId="493"/>
    <cellStyle name="20% - Accent1 3 2 3 2" xfId="494"/>
    <cellStyle name="20% - Accent1 3 2 4" xfId="495"/>
    <cellStyle name="20% - Accent1 3 2 4 2" xfId="496"/>
    <cellStyle name="20% - Accent1 3 2 5" xfId="497"/>
    <cellStyle name="20% - Accent1 3 2 5 2" xfId="498"/>
    <cellStyle name="20% - Accent1 3 2 6" xfId="499"/>
    <cellStyle name="20% - Accent1 3 2 7" xfId="500"/>
    <cellStyle name="20% - Accent1 3 2 8" xfId="501"/>
    <cellStyle name="20% - Accent1 3 2 9" xfId="502"/>
    <cellStyle name="20% - Accent1 3 3" xfId="503"/>
    <cellStyle name="20% - Accent1 3 3 2" xfId="504"/>
    <cellStyle name="20% - Accent1 3 4" xfId="505"/>
    <cellStyle name="20% - Accent1 3 4 2" xfId="506"/>
    <cellStyle name="20% - Accent1 3 5" xfId="507"/>
    <cellStyle name="20% - Accent1 3 5 2" xfId="508"/>
    <cellStyle name="20% - Accent1 3 6" xfId="509"/>
    <cellStyle name="20% - Accent1 3 6 2" xfId="510"/>
    <cellStyle name="20% - Accent1 3 7" xfId="511"/>
    <cellStyle name="20% - Accent1 3 8" xfId="512"/>
    <cellStyle name="20% - Accent1 3 9" xfId="513"/>
    <cellStyle name="20% - Accent1 30" xfId="514"/>
    <cellStyle name="20% - Accent1 30 2" xfId="515"/>
    <cellStyle name="20% - Accent1 30 2 2" xfId="516"/>
    <cellStyle name="20% - Accent1 30 2 2 2" xfId="517"/>
    <cellStyle name="20% - Accent1 30 2 3" xfId="518"/>
    <cellStyle name="20% - Accent1 30 2 3 2" xfId="519"/>
    <cellStyle name="20% - Accent1 30 2 4" xfId="520"/>
    <cellStyle name="20% - Accent1 30 2 4 2" xfId="521"/>
    <cellStyle name="20% - Accent1 30 2 5" xfId="522"/>
    <cellStyle name="20% - Accent1 30 2 5 2" xfId="523"/>
    <cellStyle name="20% - Accent1 30 2 6" xfId="524"/>
    <cellStyle name="20% - Accent1 30 3" xfId="525"/>
    <cellStyle name="20% - Accent1 30 3 2" xfId="526"/>
    <cellStyle name="20% - Accent1 30 4" xfId="527"/>
    <cellStyle name="20% - Accent1 30 4 2" xfId="528"/>
    <cellStyle name="20% - Accent1 30 5" xfId="529"/>
    <cellStyle name="20% - Accent1 30 5 2" xfId="530"/>
    <cellStyle name="20% - Accent1 30 6" xfId="531"/>
    <cellStyle name="20% - Accent1 30 6 2" xfId="532"/>
    <cellStyle name="20% - Accent1 30 7" xfId="533"/>
    <cellStyle name="20% - Accent1 30 8" xfId="534"/>
    <cellStyle name="20% - Accent1 31" xfId="535"/>
    <cellStyle name="20% - Accent1 31 2" xfId="536"/>
    <cellStyle name="20% - Accent1 31 2 2" xfId="537"/>
    <cellStyle name="20% - Accent1 31 2 2 2" xfId="538"/>
    <cellStyle name="20% - Accent1 31 2 3" xfId="539"/>
    <cellStyle name="20% - Accent1 31 2 3 2" xfId="540"/>
    <cellStyle name="20% - Accent1 31 2 4" xfId="541"/>
    <cellStyle name="20% - Accent1 31 2 4 2" xfId="542"/>
    <cellStyle name="20% - Accent1 31 2 5" xfId="543"/>
    <cellStyle name="20% - Accent1 31 2 5 2" xfId="544"/>
    <cellStyle name="20% - Accent1 31 2 6" xfId="545"/>
    <cellStyle name="20% - Accent1 31 3" xfId="546"/>
    <cellStyle name="20% - Accent1 31 3 2" xfId="547"/>
    <cellStyle name="20% - Accent1 31 4" xfId="548"/>
    <cellStyle name="20% - Accent1 31 4 2" xfId="549"/>
    <cellStyle name="20% - Accent1 31 5" xfId="550"/>
    <cellStyle name="20% - Accent1 31 5 2" xfId="551"/>
    <cellStyle name="20% - Accent1 31 6" xfId="552"/>
    <cellStyle name="20% - Accent1 31 6 2" xfId="553"/>
    <cellStyle name="20% - Accent1 31 7" xfId="554"/>
    <cellStyle name="20% - Accent1 31 8" xfId="555"/>
    <cellStyle name="20% - Accent1 32" xfId="556"/>
    <cellStyle name="20% - Accent1 32 2" xfId="557"/>
    <cellStyle name="20% - Accent1 32 2 2" xfId="558"/>
    <cellStyle name="20% - Accent1 32 2 2 2" xfId="559"/>
    <cellStyle name="20% - Accent1 32 2 3" xfId="560"/>
    <cellStyle name="20% - Accent1 32 2 3 2" xfId="561"/>
    <cellStyle name="20% - Accent1 32 2 4" xfId="562"/>
    <cellStyle name="20% - Accent1 32 2 4 2" xfId="563"/>
    <cellStyle name="20% - Accent1 32 2 5" xfId="564"/>
    <cellStyle name="20% - Accent1 32 2 5 2" xfId="565"/>
    <cellStyle name="20% - Accent1 32 2 6" xfId="566"/>
    <cellStyle name="20% - Accent1 32 3" xfId="567"/>
    <cellStyle name="20% - Accent1 32 3 2" xfId="568"/>
    <cellStyle name="20% - Accent1 32 4" xfId="569"/>
    <cellStyle name="20% - Accent1 32 4 2" xfId="570"/>
    <cellStyle name="20% - Accent1 32 5" xfId="571"/>
    <cellStyle name="20% - Accent1 32 5 2" xfId="572"/>
    <cellStyle name="20% - Accent1 32 6" xfId="573"/>
    <cellStyle name="20% - Accent1 32 6 2" xfId="574"/>
    <cellStyle name="20% - Accent1 32 7" xfId="575"/>
    <cellStyle name="20% - Accent1 32 8" xfId="576"/>
    <cellStyle name="20% - Accent1 33" xfId="577"/>
    <cellStyle name="20% - Accent1 33 2" xfId="578"/>
    <cellStyle name="20% - Accent1 33 2 2" xfId="579"/>
    <cellStyle name="20% - Accent1 33 2 2 2" xfId="580"/>
    <cellStyle name="20% - Accent1 33 2 3" xfId="581"/>
    <cellStyle name="20% - Accent1 33 2 3 2" xfId="582"/>
    <cellStyle name="20% - Accent1 33 2 4" xfId="583"/>
    <cellStyle name="20% - Accent1 33 2 4 2" xfId="584"/>
    <cellStyle name="20% - Accent1 33 2 5" xfId="585"/>
    <cellStyle name="20% - Accent1 33 2 5 2" xfId="586"/>
    <cellStyle name="20% - Accent1 33 2 6" xfId="587"/>
    <cellStyle name="20% - Accent1 33 3" xfId="588"/>
    <cellStyle name="20% - Accent1 33 3 2" xfId="589"/>
    <cellStyle name="20% - Accent1 33 4" xfId="590"/>
    <cellStyle name="20% - Accent1 33 4 2" xfId="591"/>
    <cellStyle name="20% - Accent1 33 5" xfId="592"/>
    <cellStyle name="20% - Accent1 33 5 2" xfId="593"/>
    <cellStyle name="20% - Accent1 33 6" xfId="594"/>
    <cellStyle name="20% - Accent1 33 6 2" xfId="595"/>
    <cellStyle name="20% - Accent1 33 7" xfId="596"/>
    <cellStyle name="20% - Accent1 33 8" xfId="597"/>
    <cellStyle name="20% - Accent1 34" xfId="598"/>
    <cellStyle name="20% - Accent1 34 2" xfId="599"/>
    <cellStyle name="20% - Accent1 34 2 2" xfId="600"/>
    <cellStyle name="20% - Accent1 34 2 2 2" xfId="601"/>
    <cellStyle name="20% - Accent1 34 2 3" xfId="602"/>
    <cellStyle name="20% - Accent1 34 2 3 2" xfId="603"/>
    <cellStyle name="20% - Accent1 34 2 4" xfId="604"/>
    <cellStyle name="20% - Accent1 34 2 4 2" xfId="605"/>
    <cellStyle name="20% - Accent1 34 2 5" xfId="606"/>
    <cellStyle name="20% - Accent1 34 2 5 2" xfId="607"/>
    <cellStyle name="20% - Accent1 34 2 6" xfId="608"/>
    <cellStyle name="20% - Accent1 34 3" xfId="609"/>
    <cellStyle name="20% - Accent1 34 3 2" xfId="610"/>
    <cellStyle name="20% - Accent1 34 4" xfId="611"/>
    <cellStyle name="20% - Accent1 34 4 2" xfId="612"/>
    <cellStyle name="20% - Accent1 34 5" xfId="613"/>
    <cellStyle name="20% - Accent1 34 5 2" xfId="614"/>
    <cellStyle name="20% - Accent1 34 6" xfId="615"/>
    <cellStyle name="20% - Accent1 34 6 2" xfId="616"/>
    <cellStyle name="20% - Accent1 34 7" xfId="617"/>
    <cellStyle name="20% - Accent1 34 8" xfId="618"/>
    <cellStyle name="20% - Accent1 35" xfId="619"/>
    <cellStyle name="20% - Accent1 35 2" xfId="620"/>
    <cellStyle name="20% - Accent1 35 2 2" xfId="621"/>
    <cellStyle name="20% - Accent1 35 2 2 2" xfId="622"/>
    <cellStyle name="20% - Accent1 35 2 3" xfId="623"/>
    <cellStyle name="20% - Accent1 35 2 3 2" xfId="624"/>
    <cellStyle name="20% - Accent1 35 2 4" xfId="625"/>
    <cellStyle name="20% - Accent1 35 2 4 2" xfId="626"/>
    <cellStyle name="20% - Accent1 35 2 5" xfId="627"/>
    <cellStyle name="20% - Accent1 35 2 5 2" xfId="628"/>
    <cellStyle name="20% - Accent1 35 2 6" xfId="629"/>
    <cellStyle name="20% - Accent1 35 3" xfId="630"/>
    <cellStyle name="20% - Accent1 35 3 2" xfId="631"/>
    <cellStyle name="20% - Accent1 35 4" xfId="632"/>
    <cellStyle name="20% - Accent1 35 4 2" xfId="633"/>
    <cellStyle name="20% - Accent1 35 5" xfId="634"/>
    <cellStyle name="20% - Accent1 35 5 2" xfId="635"/>
    <cellStyle name="20% - Accent1 35 6" xfId="636"/>
    <cellStyle name="20% - Accent1 35 6 2" xfId="637"/>
    <cellStyle name="20% - Accent1 35 7" xfId="638"/>
    <cellStyle name="20% - Accent1 35 8" xfId="639"/>
    <cellStyle name="20% - Accent1 36" xfId="640"/>
    <cellStyle name="20% - Accent1 36 2" xfId="641"/>
    <cellStyle name="20% - Accent1 36 2 2" xfId="642"/>
    <cellStyle name="20% - Accent1 36 2 2 2" xfId="643"/>
    <cellStyle name="20% - Accent1 36 2 3" xfId="644"/>
    <cellStyle name="20% - Accent1 36 2 3 2" xfId="645"/>
    <cellStyle name="20% - Accent1 36 2 4" xfId="646"/>
    <cellStyle name="20% - Accent1 36 2 4 2" xfId="647"/>
    <cellStyle name="20% - Accent1 36 2 5" xfId="648"/>
    <cellStyle name="20% - Accent1 36 2 5 2" xfId="649"/>
    <cellStyle name="20% - Accent1 36 2 6" xfId="650"/>
    <cellStyle name="20% - Accent1 36 3" xfId="651"/>
    <cellStyle name="20% - Accent1 36 3 2" xfId="652"/>
    <cellStyle name="20% - Accent1 36 4" xfId="653"/>
    <cellStyle name="20% - Accent1 36 4 2" xfId="654"/>
    <cellStyle name="20% - Accent1 36 5" xfId="655"/>
    <cellStyle name="20% - Accent1 36 5 2" xfId="656"/>
    <cellStyle name="20% - Accent1 36 6" xfId="657"/>
    <cellStyle name="20% - Accent1 36 6 2" xfId="658"/>
    <cellStyle name="20% - Accent1 36 7" xfId="659"/>
    <cellStyle name="20% - Accent1 36 8" xfId="660"/>
    <cellStyle name="20% - Accent1 37" xfId="661"/>
    <cellStyle name="20% - Accent1 37 2" xfId="662"/>
    <cellStyle name="20% - Accent1 37 2 2" xfId="663"/>
    <cellStyle name="20% - Accent1 37 2 2 2" xfId="664"/>
    <cellStyle name="20% - Accent1 37 2 3" xfId="665"/>
    <cellStyle name="20% - Accent1 37 2 3 2" xfId="666"/>
    <cellStyle name="20% - Accent1 37 2 4" xfId="667"/>
    <cellStyle name="20% - Accent1 37 2 4 2" xfId="668"/>
    <cellStyle name="20% - Accent1 37 2 5" xfId="669"/>
    <cellStyle name="20% - Accent1 37 2 5 2" xfId="670"/>
    <cellStyle name="20% - Accent1 37 2 6" xfId="671"/>
    <cellStyle name="20% - Accent1 37 3" xfId="672"/>
    <cellStyle name="20% - Accent1 37 3 2" xfId="673"/>
    <cellStyle name="20% - Accent1 37 4" xfId="674"/>
    <cellStyle name="20% - Accent1 37 4 2" xfId="675"/>
    <cellStyle name="20% - Accent1 37 5" xfId="676"/>
    <cellStyle name="20% - Accent1 37 5 2" xfId="677"/>
    <cellStyle name="20% - Accent1 37 6" xfId="678"/>
    <cellStyle name="20% - Accent1 37 6 2" xfId="679"/>
    <cellStyle name="20% - Accent1 37 7" xfId="680"/>
    <cellStyle name="20% - Accent1 37 8" xfId="681"/>
    <cellStyle name="20% - Accent1 38" xfId="682"/>
    <cellStyle name="20% - Accent1 38 2" xfId="683"/>
    <cellStyle name="20% - Accent1 38 2 2" xfId="684"/>
    <cellStyle name="20% - Accent1 38 2 2 2" xfId="685"/>
    <cellStyle name="20% - Accent1 38 2 3" xfId="686"/>
    <cellStyle name="20% - Accent1 38 2 3 2" xfId="687"/>
    <cellStyle name="20% - Accent1 38 2 4" xfId="688"/>
    <cellStyle name="20% - Accent1 38 2 4 2" xfId="689"/>
    <cellStyle name="20% - Accent1 38 2 5" xfId="690"/>
    <cellStyle name="20% - Accent1 38 2 5 2" xfId="691"/>
    <cellStyle name="20% - Accent1 38 2 6" xfId="692"/>
    <cellStyle name="20% - Accent1 38 3" xfId="693"/>
    <cellStyle name="20% - Accent1 38 3 2" xfId="694"/>
    <cellStyle name="20% - Accent1 38 4" xfId="695"/>
    <cellStyle name="20% - Accent1 38 4 2" xfId="696"/>
    <cellStyle name="20% - Accent1 38 5" xfId="697"/>
    <cellStyle name="20% - Accent1 38 5 2" xfId="698"/>
    <cellStyle name="20% - Accent1 38 6" xfId="699"/>
    <cellStyle name="20% - Accent1 38 6 2" xfId="700"/>
    <cellStyle name="20% - Accent1 38 7" xfId="701"/>
    <cellStyle name="20% - Accent1 38 8" xfId="702"/>
    <cellStyle name="20% - Accent1 39" xfId="703"/>
    <cellStyle name="20% - Accent1 39 2" xfId="704"/>
    <cellStyle name="20% - Accent1 39 2 2" xfId="705"/>
    <cellStyle name="20% - Accent1 39 2 2 2" xfId="706"/>
    <cellStyle name="20% - Accent1 39 2 3" xfId="707"/>
    <cellStyle name="20% - Accent1 39 2 3 2" xfId="708"/>
    <cellStyle name="20% - Accent1 39 2 4" xfId="709"/>
    <cellStyle name="20% - Accent1 39 2 4 2" xfId="710"/>
    <cellStyle name="20% - Accent1 39 2 5" xfId="711"/>
    <cellStyle name="20% - Accent1 39 2 5 2" xfId="712"/>
    <cellStyle name="20% - Accent1 39 2 6" xfId="713"/>
    <cellStyle name="20% - Accent1 39 3" xfId="714"/>
    <cellStyle name="20% - Accent1 39 3 2" xfId="715"/>
    <cellStyle name="20% - Accent1 39 4" xfId="716"/>
    <cellStyle name="20% - Accent1 39 4 2" xfId="717"/>
    <cellStyle name="20% - Accent1 39 5" xfId="718"/>
    <cellStyle name="20% - Accent1 39 5 2" xfId="719"/>
    <cellStyle name="20% - Accent1 39 6" xfId="720"/>
    <cellStyle name="20% - Accent1 39 6 2" xfId="721"/>
    <cellStyle name="20% - Accent1 39 7" xfId="722"/>
    <cellStyle name="20% - Accent1 39 8" xfId="723"/>
    <cellStyle name="20% - Accent1 4" xfId="724"/>
    <cellStyle name="20% - Accent1 4 10" xfId="725"/>
    <cellStyle name="20% - Accent1 4 11" xfId="726"/>
    <cellStyle name="20% - Accent1 4 2" xfId="727"/>
    <cellStyle name="20% - Accent1 4 2 2" xfId="728"/>
    <cellStyle name="20% - Accent1 4 2 2 2" xfId="729"/>
    <cellStyle name="20% - Accent1 4 2 3" xfId="730"/>
    <cellStyle name="20% - Accent1 4 2 3 2" xfId="731"/>
    <cellStyle name="20% - Accent1 4 2 4" xfId="732"/>
    <cellStyle name="20% - Accent1 4 2 4 2" xfId="733"/>
    <cellStyle name="20% - Accent1 4 2 5" xfId="734"/>
    <cellStyle name="20% - Accent1 4 2 5 2" xfId="735"/>
    <cellStyle name="20% - Accent1 4 2 6" xfId="736"/>
    <cellStyle name="20% - Accent1 4 2 7" xfId="737"/>
    <cellStyle name="20% - Accent1 4 2 8" xfId="738"/>
    <cellStyle name="20% - Accent1 4 2 9" xfId="739"/>
    <cellStyle name="20% - Accent1 4 3" xfId="740"/>
    <cellStyle name="20% - Accent1 4 3 2" xfId="741"/>
    <cellStyle name="20% - Accent1 4 4" xfId="742"/>
    <cellStyle name="20% - Accent1 4 4 2" xfId="743"/>
    <cellStyle name="20% - Accent1 4 5" xfId="744"/>
    <cellStyle name="20% - Accent1 4 5 2" xfId="745"/>
    <cellStyle name="20% - Accent1 4 6" xfId="746"/>
    <cellStyle name="20% - Accent1 4 6 2" xfId="747"/>
    <cellStyle name="20% - Accent1 4 7" xfId="748"/>
    <cellStyle name="20% - Accent1 4 8" xfId="749"/>
    <cellStyle name="20% - Accent1 4 9" xfId="750"/>
    <cellStyle name="20% - Accent1 40" xfId="751"/>
    <cellStyle name="20% - Accent1 40 2" xfId="752"/>
    <cellStyle name="20% - Accent1 40 2 2" xfId="753"/>
    <cellStyle name="20% - Accent1 40 2 2 2" xfId="754"/>
    <cellStyle name="20% - Accent1 40 2 3" xfId="755"/>
    <cellStyle name="20% - Accent1 40 2 3 2" xfId="756"/>
    <cellStyle name="20% - Accent1 40 2 4" xfId="757"/>
    <cellStyle name="20% - Accent1 40 2 4 2" xfId="758"/>
    <cellStyle name="20% - Accent1 40 2 5" xfId="759"/>
    <cellStyle name="20% - Accent1 40 2 5 2" xfId="760"/>
    <cellStyle name="20% - Accent1 40 2 6" xfId="761"/>
    <cellStyle name="20% - Accent1 40 3" xfId="762"/>
    <cellStyle name="20% - Accent1 40 3 2" xfId="763"/>
    <cellStyle name="20% - Accent1 40 4" xfId="764"/>
    <cellStyle name="20% - Accent1 40 4 2" xfId="765"/>
    <cellStyle name="20% - Accent1 40 5" xfId="766"/>
    <cellStyle name="20% - Accent1 40 5 2" xfId="767"/>
    <cellStyle name="20% - Accent1 40 6" xfId="768"/>
    <cellStyle name="20% - Accent1 40 6 2" xfId="769"/>
    <cellStyle name="20% - Accent1 40 7" xfId="770"/>
    <cellStyle name="20% - Accent1 40 8" xfId="771"/>
    <cellStyle name="20% - Accent1 41" xfId="772"/>
    <cellStyle name="20% - Accent1 41 2" xfId="773"/>
    <cellStyle name="20% - Accent1 41 2 2" xfId="774"/>
    <cellStyle name="20% - Accent1 41 2 2 2" xfId="775"/>
    <cellStyle name="20% - Accent1 41 2 3" xfId="776"/>
    <cellStyle name="20% - Accent1 41 2 3 2" xfId="777"/>
    <cellStyle name="20% - Accent1 41 2 4" xfId="778"/>
    <cellStyle name="20% - Accent1 41 2 4 2" xfId="779"/>
    <cellStyle name="20% - Accent1 41 2 5" xfId="780"/>
    <cellStyle name="20% - Accent1 41 2 5 2" xfId="781"/>
    <cellStyle name="20% - Accent1 41 2 6" xfId="782"/>
    <cellStyle name="20% - Accent1 41 3" xfId="783"/>
    <cellStyle name="20% - Accent1 41 3 2" xfId="784"/>
    <cellStyle name="20% - Accent1 41 4" xfId="785"/>
    <cellStyle name="20% - Accent1 41 4 2" xfId="786"/>
    <cellStyle name="20% - Accent1 41 5" xfId="787"/>
    <cellStyle name="20% - Accent1 41 5 2" xfId="788"/>
    <cellStyle name="20% - Accent1 41 6" xfId="789"/>
    <cellStyle name="20% - Accent1 41 6 2" xfId="790"/>
    <cellStyle name="20% - Accent1 41 7" xfId="791"/>
    <cellStyle name="20% - Accent1 41 8" xfId="792"/>
    <cellStyle name="20% - Accent1 42" xfId="793"/>
    <cellStyle name="20% - Accent1 42 2" xfId="794"/>
    <cellStyle name="20% - Accent1 42 2 2" xfId="795"/>
    <cellStyle name="20% - Accent1 42 2 2 2" xfId="796"/>
    <cellStyle name="20% - Accent1 42 2 3" xfId="797"/>
    <cellStyle name="20% - Accent1 42 2 3 2" xfId="798"/>
    <cellStyle name="20% - Accent1 42 2 4" xfId="799"/>
    <cellStyle name="20% - Accent1 42 2 4 2" xfId="800"/>
    <cellStyle name="20% - Accent1 42 2 5" xfId="801"/>
    <cellStyle name="20% - Accent1 42 2 5 2" xfId="802"/>
    <cellStyle name="20% - Accent1 42 2 6" xfId="803"/>
    <cellStyle name="20% - Accent1 42 3" xfId="804"/>
    <cellStyle name="20% - Accent1 42 3 2" xfId="805"/>
    <cellStyle name="20% - Accent1 42 4" xfId="806"/>
    <cellStyle name="20% - Accent1 42 4 2" xfId="807"/>
    <cellStyle name="20% - Accent1 42 5" xfId="808"/>
    <cellStyle name="20% - Accent1 42 5 2" xfId="809"/>
    <cellStyle name="20% - Accent1 42 6" xfId="810"/>
    <cellStyle name="20% - Accent1 42 6 2" xfId="811"/>
    <cellStyle name="20% - Accent1 42 7" xfId="812"/>
    <cellStyle name="20% - Accent1 42 8" xfId="813"/>
    <cellStyle name="20% - Accent1 43" xfId="814"/>
    <cellStyle name="20% - Accent1 43 2" xfId="815"/>
    <cellStyle name="20% - Accent1 43 2 2" xfId="816"/>
    <cellStyle name="20% - Accent1 43 2 2 2" xfId="817"/>
    <cellStyle name="20% - Accent1 43 2 3" xfId="818"/>
    <cellStyle name="20% - Accent1 43 2 3 2" xfId="819"/>
    <cellStyle name="20% - Accent1 43 2 4" xfId="820"/>
    <cellStyle name="20% - Accent1 43 2 4 2" xfId="821"/>
    <cellStyle name="20% - Accent1 43 2 5" xfId="822"/>
    <cellStyle name="20% - Accent1 43 2 5 2" xfId="823"/>
    <cellStyle name="20% - Accent1 43 2 6" xfId="824"/>
    <cellStyle name="20% - Accent1 43 3" xfId="825"/>
    <cellStyle name="20% - Accent1 43 3 2" xfId="826"/>
    <cellStyle name="20% - Accent1 43 4" xfId="827"/>
    <cellStyle name="20% - Accent1 43 4 2" xfId="828"/>
    <cellStyle name="20% - Accent1 43 5" xfId="829"/>
    <cellStyle name="20% - Accent1 43 5 2" xfId="830"/>
    <cellStyle name="20% - Accent1 43 6" xfId="831"/>
    <cellStyle name="20% - Accent1 43 6 2" xfId="832"/>
    <cellStyle name="20% - Accent1 43 7" xfId="833"/>
    <cellStyle name="20% - Accent1 43 8" xfId="834"/>
    <cellStyle name="20% - Accent1 44" xfId="835"/>
    <cellStyle name="20% - Accent1 44 2" xfId="836"/>
    <cellStyle name="20% - Accent1 44 2 2" xfId="837"/>
    <cellStyle name="20% - Accent1 44 2 2 2" xfId="838"/>
    <cellStyle name="20% - Accent1 44 2 3" xfId="839"/>
    <cellStyle name="20% - Accent1 44 2 3 2" xfId="840"/>
    <cellStyle name="20% - Accent1 44 2 4" xfId="841"/>
    <cellStyle name="20% - Accent1 44 2 4 2" xfId="842"/>
    <cellStyle name="20% - Accent1 44 2 5" xfId="843"/>
    <cellStyle name="20% - Accent1 44 2 5 2" xfId="844"/>
    <cellStyle name="20% - Accent1 44 2 6" xfId="845"/>
    <cellStyle name="20% - Accent1 44 3" xfId="846"/>
    <cellStyle name="20% - Accent1 44 3 2" xfId="847"/>
    <cellStyle name="20% - Accent1 44 4" xfId="848"/>
    <cellStyle name="20% - Accent1 44 4 2" xfId="849"/>
    <cellStyle name="20% - Accent1 44 5" xfId="850"/>
    <cellStyle name="20% - Accent1 44 5 2" xfId="851"/>
    <cellStyle name="20% - Accent1 44 6" xfId="852"/>
    <cellStyle name="20% - Accent1 44 6 2" xfId="853"/>
    <cellStyle name="20% - Accent1 44 7" xfId="854"/>
    <cellStyle name="20% - Accent1 44 8" xfId="855"/>
    <cellStyle name="20% - Accent1 45" xfId="856"/>
    <cellStyle name="20% - Accent1 45 2" xfId="857"/>
    <cellStyle name="20% - Accent1 45 2 2" xfId="858"/>
    <cellStyle name="20% - Accent1 45 2 2 2" xfId="859"/>
    <cellStyle name="20% - Accent1 45 2 3" xfId="860"/>
    <cellStyle name="20% - Accent1 45 2 3 2" xfId="861"/>
    <cellStyle name="20% - Accent1 45 2 4" xfId="862"/>
    <cellStyle name="20% - Accent1 45 2 4 2" xfId="863"/>
    <cellStyle name="20% - Accent1 45 2 5" xfId="864"/>
    <cellStyle name="20% - Accent1 45 2 5 2" xfId="865"/>
    <cellStyle name="20% - Accent1 45 2 6" xfId="866"/>
    <cellStyle name="20% - Accent1 45 3" xfId="867"/>
    <cellStyle name="20% - Accent1 45 3 2" xfId="868"/>
    <cellStyle name="20% - Accent1 45 4" xfId="869"/>
    <cellStyle name="20% - Accent1 45 4 2" xfId="870"/>
    <cellStyle name="20% - Accent1 45 5" xfId="871"/>
    <cellStyle name="20% - Accent1 45 5 2" xfId="872"/>
    <cellStyle name="20% - Accent1 45 6" xfId="873"/>
    <cellStyle name="20% - Accent1 45 6 2" xfId="874"/>
    <cellStyle name="20% - Accent1 45 7" xfId="875"/>
    <cellStyle name="20% - Accent1 45 8" xfId="876"/>
    <cellStyle name="20% - Accent1 46" xfId="877"/>
    <cellStyle name="20% - Accent1 46 2" xfId="878"/>
    <cellStyle name="20% - Accent1 46 2 2" xfId="879"/>
    <cellStyle name="20% - Accent1 46 2 2 2" xfId="880"/>
    <cellStyle name="20% - Accent1 46 2 3" xfId="881"/>
    <cellStyle name="20% - Accent1 46 2 3 2" xfId="882"/>
    <cellStyle name="20% - Accent1 46 2 4" xfId="883"/>
    <cellStyle name="20% - Accent1 46 2 4 2" xfId="884"/>
    <cellStyle name="20% - Accent1 46 2 5" xfId="885"/>
    <cellStyle name="20% - Accent1 46 2 5 2" xfId="886"/>
    <cellStyle name="20% - Accent1 46 2 6" xfId="887"/>
    <cellStyle name="20% - Accent1 46 3" xfId="888"/>
    <cellStyle name="20% - Accent1 46 3 2" xfId="889"/>
    <cellStyle name="20% - Accent1 46 4" xfId="890"/>
    <cellStyle name="20% - Accent1 46 4 2" xfId="891"/>
    <cellStyle name="20% - Accent1 46 5" xfId="892"/>
    <cellStyle name="20% - Accent1 46 5 2" xfId="893"/>
    <cellStyle name="20% - Accent1 46 6" xfId="894"/>
    <cellStyle name="20% - Accent1 46 6 2" xfId="895"/>
    <cellStyle name="20% - Accent1 46 7" xfId="896"/>
    <cellStyle name="20% - Accent1 46 8" xfId="897"/>
    <cellStyle name="20% - Accent1 47" xfId="898"/>
    <cellStyle name="20% - Accent1 47 2" xfId="899"/>
    <cellStyle name="20% - Accent1 47 2 2" xfId="900"/>
    <cellStyle name="20% - Accent1 47 2 2 2" xfId="901"/>
    <cellStyle name="20% - Accent1 47 2 3" xfId="902"/>
    <cellStyle name="20% - Accent1 47 2 3 2" xfId="903"/>
    <cellStyle name="20% - Accent1 47 2 4" xfId="904"/>
    <cellStyle name="20% - Accent1 47 2 4 2" xfId="905"/>
    <cellStyle name="20% - Accent1 47 2 5" xfId="906"/>
    <cellStyle name="20% - Accent1 47 2 5 2" xfId="907"/>
    <cellStyle name="20% - Accent1 47 2 6" xfId="908"/>
    <cellStyle name="20% - Accent1 47 3" xfId="909"/>
    <cellStyle name="20% - Accent1 47 3 2" xfId="910"/>
    <cellStyle name="20% - Accent1 47 4" xfId="911"/>
    <cellStyle name="20% - Accent1 47 4 2" xfId="912"/>
    <cellStyle name="20% - Accent1 47 5" xfId="913"/>
    <cellStyle name="20% - Accent1 47 5 2" xfId="914"/>
    <cellStyle name="20% - Accent1 47 6" xfId="915"/>
    <cellStyle name="20% - Accent1 47 6 2" xfId="916"/>
    <cellStyle name="20% - Accent1 47 7" xfId="917"/>
    <cellStyle name="20% - Accent1 47 8" xfId="918"/>
    <cellStyle name="20% - Accent1 48" xfId="919"/>
    <cellStyle name="20% - Accent1 48 2" xfId="920"/>
    <cellStyle name="20% - Accent1 48 2 2" xfId="921"/>
    <cellStyle name="20% - Accent1 48 2 2 2" xfId="922"/>
    <cellStyle name="20% - Accent1 48 2 3" xfId="923"/>
    <cellStyle name="20% - Accent1 48 2 3 2" xfId="924"/>
    <cellStyle name="20% - Accent1 48 2 4" xfId="925"/>
    <cellStyle name="20% - Accent1 48 2 4 2" xfId="926"/>
    <cellStyle name="20% - Accent1 48 2 5" xfId="927"/>
    <cellStyle name="20% - Accent1 48 2 5 2" xfId="928"/>
    <cellStyle name="20% - Accent1 48 2 6" xfId="929"/>
    <cellStyle name="20% - Accent1 48 3" xfId="930"/>
    <cellStyle name="20% - Accent1 48 3 2" xfId="931"/>
    <cellStyle name="20% - Accent1 48 4" xfId="932"/>
    <cellStyle name="20% - Accent1 48 4 2" xfId="933"/>
    <cellStyle name="20% - Accent1 48 5" xfId="934"/>
    <cellStyle name="20% - Accent1 48 5 2" xfId="935"/>
    <cellStyle name="20% - Accent1 48 6" xfId="936"/>
    <cellStyle name="20% - Accent1 48 6 2" xfId="937"/>
    <cellStyle name="20% - Accent1 48 7" xfId="938"/>
    <cellStyle name="20% - Accent1 48 8" xfId="939"/>
    <cellStyle name="20% - Accent1 49" xfId="940"/>
    <cellStyle name="20% - Accent1 49 2" xfId="941"/>
    <cellStyle name="20% - Accent1 49 2 2" xfId="942"/>
    <cellStyle name="20% - Accent1 49 2 2 2" xfId="943"/>
    <cellStyle name="20% - Accent1 49 2 3" xfId="944"/>
    <cellStyle name="20% - Accent1 49 2 3 2" xfId="945"/>
    <cellStyle name="20% - Accent1 49 2 4" xfId="946"/>
    <cellStyle name="20% - Accent1 49 2 4 2" xfId="947"/>
    <cellStyle name="20% - Accent1 49 2 5" xfId="948"/>
    <cellStyle name="20% - Accent1 49 2 5 2" xfId="949"/>
    <cellStyle name="20% - Accent1 49 2 6" xfId="950"/>
    <cellStyle name="20% - Accent1 49 3" xfId="951"/>
    <cellStyle name="20% - Accent1 49 3 2" xfId="952"/>
    <cellStyle name="20% - Accent1 49 4" xfId="953"/>
    <cellStyle name="20% - Accent1 49 4 2" xfId="954"/>
    <cellStyle name="20% - Accent1 49 5" xfId="955"/>
    <cellStyle name="20% - Accent1 49 5 2" xfId="956"/>
    <cellStyle name="20% - Accent1 49 6" xfId="957"/>
    <cellStyle name="20% - Accent1 49 6 2" xfId="958"/>
    <cellStyle name="20% - Accent1 49 7" xfId="959"/>
    <cellStyle name="20% - Accent1 49 8" xfId="960"/>
    <cellStyle name="20% - Accent1 5" xfId="961"/>
    <cellStyle name="20% - Accent1 5 10" xfId="962"/>
    <cellStyle name="20% - Accent1 5 11" xfId="963"/>
    <cellStyle name="20% - Accent1 5 2" xfId="964"/>
    <cellStyle name="20% - Accent1 5 2 2" xfId="965"/>
    <cellStyle name="20% - Accent1 5 2 2 2" xfId="966"/>
    <cellStyle name="20% - Accent1 5 2 3" xfId="967"/>
    <cellStyle name="20% - Accent1 5 2 3 2" xfId="968"/>
    <cellStyle name="20% - Accent1 5 2 4" xfId="969"/>
    <cellStyle name="20% - Accent1 5 2 4 2" xfId="970"/>
    <cellStyle name="20% - Accent1 5 2 5" xfId="971"/>
    <cellStyle name="20% - Accent1 5 2 5 2" xfId="972"/>
    <cellStyle name="20% - Accent1 5 2 6" xfId="973"/>
    <cellStyle name="20% - Accent1 5 2 7" xfId="974"/>
    <cellStyle name="20% - Accent1 5 2 8" xfId="975"/>
    <cellStyle name="20% - Accent1 5 2 9" xfId="976"/>
    <cellStyle name="20% - Accent1 5 3" xfId="977"/>
    <cellStyle name="20% - Accent1 5 3 2" xfId="978"/>
    <cellStyle name="20% - Accent1 5 4" xfId="979"/>
    <cellStyle name="20% - Accent1 5 4 2" xfId="980"/>
    <cellStyle name="20% - Accent1 5 5" xfId="981"/>
    <cellStyle name="20% - Accent1 5 5 2" xfId="982"/>
    <cellStyle name="20% - Accent1 5 6" xfId="983"/>
    <cellStyle name="20% - Accent1 5 6 2" xfId="984"/>
    <cellStyle name="20% - Accent1 5 7" xfId="985"/>
    <cellStyle name="20% - Accent1 5 8" xfId="986"/>
    <cellStyle name="20% - Accent1 5 9" xfId="987"/>
    <cellStyle name="20% - Accent1 50" xfId="988"/>
    <cellStyle name="20% - Accent1 50 2" xfId="989"/>
    <cellStyle name="20% - Accent1 50 2 2" xfId="990"/>
    <cellStyle name="20% - Accent1 50 2 2 2" xfId="991"/>
    <cellStyle name="20% - Accent1 50 2 3" xfId="992"/>
    <cellStyle name="20% - Accent1 50 2 3 2" xfId="993"/>
    <cellStyle name="20% - Accent1 50 2 4" xfId="994"/>
    <cellStyle name="20% - Accent1 50 2 4 2" xfId="995"/>
    <cellStyle name="20% - Accent1 50 2 5" xfId="996"/>
    <cellStyle name="20% - Accent1 50 2 5 2" xfId="997"/>
    <cellStyle name="20% - Accent1 50 2 6" xfId="998"/>
    <cellStyle name="20% - Accent1 50 3" xfId="999"/>
    <cellStyle name="20% - Accent1 50 3 2" xfId="1000"/>
    <cellStyle name="20% - Accent1 50 4" xfId="1001"/>
    <cellStyle name="20% - Accent1 50 4 2" xfId="1002"/>
    <cellStyle name="20% - Accent1 50 5" xfId="1003"/>
    <cellStyle name="20% - Accent1 50 5 2" xfId="1004"/>
    <cellStyle name="20% - Accent1 50 6" xfId="1005"/>
    <cellStyle name="20% - Accent1 50 6 2" xfId="1006"/>
    <cellStyle name="20% - Accent1 50 7" xfId="1007"/>
    <cellStyle name="20% - Accent1 50 8" xfId="1008"/>
    <cellStyle name="20% - Accent1 51" xfId="1009"/>
    <cellStyle name="20% - Accent1 51 2" xfId="1010"/>
    <cellStyle name="20% - Accent1 51 2 2" xfId="1011"/>
    <cellStyle name="20% - Accent1 51 2 2 2" xfId="1012"/>
    <cellStyle name="20% - Accent1 51 2 3" xfId="1013"/>
    <cellStyle name="20% - Accent1 51 2 3 2" xfId="1014"/>
    <cellStyle name="20% - Accent1 51 2 4" xfId="1015"/>
    <cellStyle name="20% - Accent1 51 2 4 2" xfId="1016"/>
    <cellStyle name="20% - Accent1 51 2 5" xfId="1017"/>
    <cellStyle name="20% - Accent1 51 2 5 2" xfId="1018"/>
    <cellStyle name="20% - Accent1 51 2 6" xfId="1019"/>
    <cellStyle name="20% - Accent1 51 3" xfId="1020"/>
    <cellStyle name="20% - Accent1 51 3 2" xfId="1021"/>
    <cellStyle name="20% - Accent1 51 4" xfId="1022"/>
    <cellStyle name="20% - Accent1 51 4 2" xfId="1023"/>
    <cellStyle name="20% - Accent1 51 5" xfId="1024"/>
    <cellStyle name="20% - Accent1 51 5 2" xfId="1025"/>
    <cellStyle name="20% - Accent1 51 6" xfId="1026"/>
    <cellStyle name="20% - Accent1 51 6 2" xfId="1027"/>
    <cellStyle name="20% - Accent1 51 7" xfId="1028"/>
    <cellStyle name="20% - Accent1 51 8" xfId="1029"/>
    <cellStyle name="20% - Accent1 52" xfId="1030"/>
    <cellStyle name="20% - Accent1 52 2" xfId="1031"/>
    <cellStyle name="20% - Accent1 52 2 2" xfId="1032"/>
    <cellStyle name="20% - Accent1 52 2 2 2" xfId="1033"/>
    <cellStyle name="20% - Accent1 52 2 3" xfId="1034"/>
    <cellStyle name="20% - Accent1 52 2 3 2" xfId="1035"/>
    <cellStyle name="20% - Accent1 52 2 4" xfId="1036"/>
    <cellStyle name="20% - Accent1 52 2 4 2" xfId="1037"/>
    <cellStyle name="20% - Accent1 52 2 5" xfId="1038"/>
    <cellStyle name="20% - Accent1 52 2 5 2" xfId="1039"/>
    <cellStyle name="20% - Accent1 52 2 6" xfId="1040"/>
    <cellStyle name="20% - Accent1 52 3" xfId="1041"/>
    <cellStyle name="20% - Accent1 52 3 2" xfId="1042"/>
    <cellStyle name="20% - Accent1 52 4" xfId="1043"/>
    <cellStyle name="20% - Accent1 52 4 2" xfId="1044"/>
    <cellStyle name="20% - Accent1 52 5" xfId="1045"/>
    <cellStyle name="20% - Accent1 52 5 2" xfId="1046"/>
    <cellStyle name="20% - Accent1 52 6" xfId="1047"/>
    <cellStyle name="20% - Accent1 52 6 2" xfId="1048"/>
    <cellStyle name="20% - Accent1 52 7" xfId="1049"/>
    <cellStyle name="20% - Accent1 52 8" xfId="1050"/>
    <cellStyle name="20% - Accent1 53" xfId="1051"/>
    <cellStyle name="20% - Accent1 53 2" xfId="1052"/>
    <cellStyle name="20% - Accent1 53 2 2" xfId="1053"/>
    <cellStyle name="20% - Accent1 53 2 2 2" xfId="1054"/>
    <cellStyle name="20% - Accent1 53 2 3" xfId="1055"/>
    <cellStyle name="20% - Accent1 53 2 3 2" xfId="1056"/>
    <cellStyle name="20% - Accent1 53 2 4" xfId="1057"/>
    <cellStyle name="20% - Accent1 53 2 4 2" xfId="1058"/>
    <cellStyle name="20% - Accent1 53 2 5" xfId="1059"/>
    <cellStyle name="20% - Accent1 53 2 5 2" xfId="1060"/>
    <cellStyle name="20% - Accent1 53 2 6" xfId="1061"/>
    <cellStyle name="20% - Accent1 53 3" xfId="1062"/>
    <cellStyle name="20% - Accent1 53 3 2" xfId="1063"/>
    <cellStyle name="20% - Accent1 53 4" xfId="1064"/>
    <cellStyle name="20% - Accent1 53 4 2" xfId="1065"/>
    <cellStyle name="20% - Accent1 53 5" xfId="1066"/>
    <cellStyle name="20% - Accent1 53 5 2" xfId="1067"/>
    <cellStyle name="20% - Accent1 53 6" xfId="1068"/>
    <cellStyle name="20% - Accent1 53 6 2" xfId="1069"/>
    <cellStyle name="20% - Accent1 53 7" xfId="1070"/>
    <cellStyle name="20% - Accent1 53 8" xfId="1071"/>
    <cellStyle name="20% - Accent1 54" xfId="1072"/>
    <cellStyle name="20% - Accent1 54 2" xfId="1073"/>
    <cellStyle name="20% - Accent1 54 2 2" xfId="1074"/>
    <cellStyle name="20% - Accent1 54 2 2 2" xfId="1075"/>
    <cellStyle name="20% - Accent1 54 2 3" xfId="1076"/>
    <cellStyle name="20% - Accent1 54 2 3 2" xfId="1077"/>
    <cellStyle name="20% - Accent1 54 2 4" xfId="1078"/>
    <cellStyle name="20% - Accent1 54 2 4 2" xfId="1079"/>
    <cellStyle name="20% - Accent1 54 2 5" xfId="1080"/>
    <cellStyle name="20% - Accent1 54 2 5 2" xfId="1081"/>
    <cellStyle name="20% - Accent1 54 2 6" xfId="1082"/>
    <cellStyle name="20% - Accent1 54 3" xfId="1083"/>
    <cellStyle name="20% - Accent1 54 3 2" xfId="1084"/>
    <cellStyle name="20% - Accent1 54 4" xfId="1085"/>
    <cellStyle name="20% - Accent1 54 4 2" xfId="1086"/>
    <cellStyle name="20% - Accent1 54 5" xfId="1087"/>
    <cellStyle name="20% - Accent1 54 5 2" xfId="1088"/>
    <cellStyle name="20% - Accent1 54 6" xfId="1089"/>
    <cellStyle name="20% - Accent1 54 6 2" xfId="1090"/>
    <cellStyle name="20% - Accent1 54 7" xfId="1091"/>
    <cellStyle name="20% - Accent1 54 8" xfId="1092"/>
    <cellStyle name="20% - Accent1 55" xfId="1093"/>
    <cellStyle name="20% - Accent1 55 2" xfId="1094"/>
    <cellStyle name="20% - Accent1 55 2 2" xfId="1095"/>
    <cellStyle name="20% - Accent1 55 2 2 2" xfId="1096"/>
    <cellStyle name="20% - Accent1 55 2 3" xfId="1097"/>
    <cellStyle name="20% - Accent1 55 2 3 2" xfId="1098"/>
    <cellStyle name="20% - Accent1 55 2 4" xfId="1099"/>
    <cellStyle name="20% - Accent1 55 2 4 2" xfId="1100"/>
    <cellStyle name="20% - Accent1 55 2 5" xfId="1101"/>
    <cellStyle name="20% - Accent1 55 2 5 2" xfId="1102"/>
    <cellStyle name="20% - Accent1 55 2 6" xfId="1103"/>
    <cellStyle name="20% - Accent1 55 3" xfId="1104"/>
    <cellStyle name="20% - Accent1 55 3 2" xfId="1105"/>
    <cellStyle name="20% - Accent1 55 4" xfId="1106"/>
    <cellStyle name="20% - Accent1 55 4 2" xfId="1107"/>
    <cellStyle name="20% - Accent1 55 5" xfId="1108"/>
    <cellStyle name="20% - Accent1 55 5 2" xfId="1109"/>
    <cellStyle name="20% - Accent1 55 6" xfId="1110"/>
    <cellStyle name="20% - Accent1 55 6 2" xfId="1111"/>
    <cellStyle name="20% - Accent1 55 7" xfId="1112"/>
    <cellStyle name="20% - Accent1 55 8" xfId="1113"/>
    <cellStyle name="20% - Accent1 56" xfId="1114"/>
    <cellStyle name="20% - Accent1 56 2" xfId="1115"/>
    <cellStyle name="20% - Accent1 56 2 2" xfId="1116"/>
    <cellStyle name="20% - Accent1 56 2 2 2" xfId="1117"/>
    <cellStyle name="20% - Accent1 56 2 3" xfId="1118"/>
    <cellStyle name="20% - Accent1 56 2 3 2" xfId="1119"/>
    <cellStyle name="20% - Accent1 56 2 4" xfId="1120"/>
    <cellStyle name="20% - Accent1 56 2 4 2" xfId="1121"/>
    <cellStyle name="20% - Accent1 56 2 5" xfId="1122"/>
    <cellStyle name="20% - Accent1 56 2 5 2" xfId="1123"/>
    <cellStyle name="20% - Accent1 56 2 6" xfId="1124"/>
    <cellStyle name="20% - Accent1 56 3" xfId="1125"/>
    <cellStyle name="20% - Accent1 56 3 2" xfId="1126"/>
    <cellStyle name="20% - Accent1 56 4" xfId="1127"/>
    <cellStyle name="20% - Accent1 56 4 2" xfId="1128"/>
    <cellStyle name="20% - Accent1 56 5" xfId="1129"/>
    <cellStyle name="20% - Accent1 56 5 2" xfId="1130"/>
    <cellStyle name="20% - Accent1 56 6" xfId="1131"/>
    <cellStyle name="20% - Accent1 56 6 2" xfId="1132"/>
    <cellStyle name="20% - Accent1 56 7" xfId="1133"/>
    <cellStyle name="20% - Accent1 56 8" xfId="1134"/>
    <cellStyle name="20% - Accent1 57" xfId="1135"/>
    <cellStyle name="20% - Accent1 57 2" xfId="1136"/>
    <cellStyle name="20% - Accent1 57 2 2" xfId="1137"/>
    <cellStyle name="20% - Accent1 57 2 2 2" xfId="1138"/>
    <cellStyle name="20% - Accent1 57 2 3" xfId="1139"/>
    <cellStyle name="20% - Accent1 57 2 3 2" xfId="1140"/>
    <cellStyle name="20% - Accent1 57 2 4" xfId="1141"/>
    <cellStyle name="20% - Accent1 57 2 4 2" xfId="1142"/>
    <cellStyle name="20% - Accent1 57 2 5" xfId="1143"/>
    <cellStyle name="20% - Accent1 57 2 5 2" xfId="1144"/>
    <cellStyle name="20% - Accent1 57 2 6" xfId="1145"/>
    <cellStyle name="20% - Accent1 57 3" xfId="1146"/>
    <cellStyle name="20% - Accent1 57 3 2" xfId="1147"/>
    <cellStyle name="20% - Accent1 57 4" xfId="1148"/>
    <cellStyle name="20% - Accent1 57 4 2" xfId="1149"/>
    <cellStyle name="20% - Accent1 57 5" xfId="1150"/>
    <cellStyle name="20% - Accent1 57 5 2" xfId="1151"/>
    <cellStyle name="20% - Accent1 57 6" xfId="1152"/>
    <cellStyle name="20% - Accent1 57 6 2" xfId="1153"/>
    <cellStyle name="20% - Accent1 57 7" xfId="1154"/>
    <cellStyle name="20% - Accent1 57 8" xfId="1155"/>
    <cellStyle name="20% - Accent1 58" xfId="1156"/>
    <cellStyle name="20% - Accent1 58 2" xfId="1157"/>
    <cellStyle name="20% - Accent1 58 2 2" xfId="1158"/>
    <cellStyle name="20% - Accent1 58 2 2 2" xfId="1159"/>
    <cellStyle name="20% - Accent1 58 2 3" xfId="1160"/>
    <cellStyle name="20% - Accent1 58 2 3 2" xfId="1161"/>
    <cellStyle name="20% - Accent1 58 2 4" xfId="1162"/>
    <cellStyle name="20% - Accent1 58 2 4 2" xfId="1163"/>
    <cellStyle name="20% - Accent1 58 2 5" xfId="1164"/>
    <cellStyle name="20% - Accent1 58 2 5 2" xfId="1165"/>
    <cellStyle name="20% - Accent1 58 2 6" xfId="1166"/>
    <cellStyle name="20% - Accent1 58 3" xfId="1167"/>
    <cellStyle name="20% - Accent1 58 3 2" xfId="1168"/>
    <cellStyle name="20% - Accent1 58 4" xfId="1169"/>
    <cellStyle name="20% - Accent1 58 4 2" xfId="1170"/>
    <cellStyle name="20% - Accent1 58 5" xfId="1171"/>
    <cellStyle name="20% - Accent1 58 5 2" xfId="1172"/>
    <cellStyle name="20% - Accent1 58 6" xfId="1173"/>
    <cellStyle name="20% - Accent1 58 6 2" xfId="1174"/>
    <cellStyle name="20% - Accent1 58 7" xfId="1175"/>
    <cellStyle name="20% - Accent1 58 8" xfId="1176"/>
    <cellStyle name="20% - Accent1 59" xfId="1177"/>
    <cellStyle name="20% - Accent1 59 2" xfId="1178"/>
    <cellStyle name="20% - Accent1 59 2 2" xfId="1179"/>
    <cellStyle name="20% - Accent1 59 2 2 2" xfId="1180"/>
    <cellStyle name="20% - Accent1 59 2 3" xfId="1181"/>
    <cellStyle name="20% - Accent1 59 2 3 2" xfId="1182"/>
    <cellStyle name="20% - Accent1 59 2 4" xfId="1183"/>
    <cellStyle name="20% - Accent1 59 2 4 2" xfId="1184"/>
    <cellStyle name="20% - Accent1 59 2 5" xfId="1185"/>
    <cellStyle name="20% - Accent1 59 2 5 2" xfId="1186"/>
    <cellStyle name="20% - Accent1 59 2 6" xfId="1187"/>
    <cellStyle name="20% - Accent1 59 3" xfId="1188"/>
    <cellStyle name="20% - Accent1 59 3 2" xfId="1189"/>
    <cellStyle name="20% - Accent1 59 4" xfId="1190"/>
    <cellStyle name="20% - Accent1 59 4 2" xfId="1191"/>
    <cellStyle name="20% - Accent1 59 5" xfId="1192"/>
    <cellStyle name="20% - Accent1 59 5 2" xfId="1193"/>
    <cellStyle name="20% - Accent1 59 6" xfId="1194"/>
    <cellStyle name="20% - Accent1 59 6 2" xfId="1195"/>
    <cellStyle name="20% - Accent1 59 7" xfId="1196"/>
    <cellStyle name="20% - Accent1 59 8" xfId="1197"/>
    <cellStyle name="20% - Accent1 6" xfId="1198"/>
    <cellStyle name="20% - Accent1 6 10" xfId="1199"/>
    <cellStyle name="20% - Accent1 6 11" xfId="1200"/>
    <cellStyle name="20% - Accent1 6 2" xfId="1201"/>
    <cellStyle name="20% - Accent1 6 2 2" xfId="1202"/>
    <cellStyle name="20% - Accent1 6 2 2 2" xfId="1203"/>
    <cellStyle name="20% - Accent1 6 2 3" xfId="1204"/>
    <cellStyle name="20% - Accent1 6 2 3 2" xfId="1205"/>
    <cellStyle name="20% - Accent1 6 2 4" xfId="1206"/>
    <cellStyle name="20% - Accent1 6 2 4 2" xfId="1207"/>
    <cellStyle name="20% - Accent1 6 2 5" xfId="1208"/>
    <cellStyle name="20% - Accent1 6 2 5 2" xfId="1209"/>
    <cellStyle name="20% - Accent1 6 2 6" xfId="1210"/>
    <cellStyle name="20% - Accent1 6 2 7" xfId="1211"/>
    <cellStyle name="20% - Accent1 6 2 8" xfId="1212"/>
    <cellStyle name="20% - Accent1 6 2 9" xfId="1213"/>
    <cellStyle name="20% - Accent1 6 3" xfId="1214"/>
    <cellStyle name="20% - Accent1 6 3 2" xfId="1215"/>
    <cellStyle name="20% - Accent1 6 4" xfId="1216"/>
    <cellStyle name="20% - Accent1 6 4 2" xfId="1217"/>
    <cellStyle name="20% - Accent1 6 5" xfId="1218"/>
    <cellStyle name="20% - Accent1 6 5 2" xfId="1219"/>
    <cellStyle name="20% - Accent1 6 6" xfId="1220"/>
    <cellStyle name="20% - Accent1 6 6 2" xfId="1221"/>
    <cellStyle name="20% - Accent1 6 7" xfId="1222"/>
    <cellStyle name="20% - Accent1 6 8" xfId="1223"/>
    <cellStyle name="20% - Accent1 6 9" xfId="1224"/>
    <cellStyle name="20% - Accent1 60" xfId="1225"/>
    <cellStyle name="20% - Accent1 60 2" xfId="1226"/>
    <cellStyle name="20% - Accent1 60 2 2" xfId="1227"/>
    <cellStyle name="20% - Accent1 60 2 2 2" xfId="1228"/>
    <cellStyle name="20% - Accent1 60 2 3" xfId="1229"/>
    <cellStyle name="20% - Accent1 60 2 3 2" xfId="1230"/>
    <cellStyle name="20% - Accent1 60 2 4" xfId="1231"/>
    <cellStyle name="20% - Accent1 60 2 4 2" xfId="1232"/>
    <cellStyle name="20% - Accent1 60 2 5" xfId="1233"/>
    <cellStyle name="20% - Accent1 60 2 5 2" xfId="1234"/>
    <cellStyle name="20% - Accent1 60 2 6" xfId="1235"/>
    <cellStyle name="20% - Accent1 60 3" xfId="1236"/>
    <cellStyle name="20% - Accent1 60 3 2" xfId="1237"/>
    <cellStyle name="20% - Accent1 60 4" xfId="1238"/>
    <cellStyle name="20% - Accent1 60 4 2" xfId="1239"/>
    <cellStyle name="20% - Accent1 60 5" xfId="1240"/>
    <cellStyle name="20% - Accent1 60 5 2" xfId="1241"/>
    <cellStyle name="20% - Accent1 60 6" xfId="1242"/>
    <cellStyle name="20% - Accent1 60 6 2" xfId="1243"/>
    <cellStyle name="20% - Accent1 60 7" xfId="1244"/>
    <cellStyle name="20% - Accent1 60 8" xfId="1245"/>
    <cellStyle name="20% - Accent1 61" xfId="1246"/>
    <cellStyle name="20% - Accent1 61 2" xfId="1247"/>
    <cellStyle name="20% - Accent1 61 2 2" xfId="1248"/>
    <cellStyle name="20% - Accent1 61 2 2 2" xfId="1249"/>
    <cellStyle name="20% - Accent1 61 2 3" xfId="1250"/>
    <cellStyle name="20% - Accent1 61 2 3 2" xfId="1251"/>
    <cellStyle name="20% - Accent1 61 2 4" xfId="1252"/>
    <cellStyle name="20% - Accent1 61 2 4 2" xfId="1253"/>
    <cellStyle name="20% - Accent1 61 2 5" xfId="1254"/>
    <cellStyle name="20% - Accent1 61 2 5 2" xfId="1255"/>
    <cellStyle name="20% - Accent1 61 2 6" xfId="1256"/>
    <cellStyle name="20% - Accent1 61 3" xfId="1257"/>
    <cellStyle name="20% - Accent1 61 3 2" xfId="1258"/>
    <cellStyle name="20% - Accent1 61 4" xfId="1259"/>
    <cellStyle name="20% - Accent1 61 4 2" xfId="1260"/>
    <cellStyle name="20% - Accent1 61 5" xfId="1261"/>
    <cellStyle name="20% - Accent1 61 5 2" xfId="1262"/>
    <cellStyle name="20% - Accent1 61 6" xfId="1263"/>
    <cellStyle name="20% - Accent1 61 6 2" xfId="1264"/>
    <cellStyle name="20% - Accent1 61 7" xfId="1265"/>
    <cellStyle name="20% - Accent1 61 8" xfId="1266"/>
    <cellStyle name="20% - Accent1 62" xfId="1267"/>
    <cellStyle name="20% - Accent1 62 2" xfId="1268"/>
    <cellStyle name="20% - Accent1 62 2 2" xfId="1269"/>
    <cellStyle name="20% - Accent1 62 2 2 2" xfId="1270"/>
    <cellStyle name="20% - Accent1 62 2 3" xfId="1271"/>
    <cellStyle name="20% - Accent1 62 2 3 2" xfId="1272"/>
    <cellStyle name="20% - Accent1 62 2 4" xfId="1273"/>
    <cellStyle name="20% - Accent1 62 2 4 2" xfId="1274"/>
    <cellStyle name="20% - Accent1 62 2 5" xfId="1275"/>
    <cellStyle name="20% - Accent1 62 2 5 2" xfId="1276"/>
    <cellStyle name="20% - Accent1 62 2 6" xfId="1277"/>
    <cellStyle name="20% - Accent1 62 3" xfId="1278"/>
    <cellStyle name="20% - Accent1 62 3 2" xfId="1279"/>
    <cellStyle name="20% - Accent1 62 4" xfId="1280"/>
    <cellStyle name="20% - Accent1 62 4 2" xfId="1281"/>
    <cellStyle name="20% - Accent1 62 5" xfId="1282"/>
    <cellStyle name="20% - Accent1 62 5 2" xfId="1283"/>
    <cellStyle name="20% - Accent1 62 6" xfId="1284"/>
    <cellStyle name="20% - Accent1 62 6 2" xfId="1285"/>
    <cellStyle name="20% - Accent1 62 7" xfId="1286"/>
    <cellStyle name="20% - Accent1 62 8" xfId="1287"/>
    <cellStyle name="20% - Accent1 63" xfId="1288"/>
    <cellStyle name="20% - Accent1 63 2" xfId="1289"/>
    <cellStyle name="20% - Accent1 63 2 2" xfId="1290"/>
    <cellStyle name="20% - Accent1 63 2 2 2" xfId="1291"/>
    <cellStyle name="20% - Accent1 63 2 3" xfId="1292"/>
    <cellStyle name="20% - Accent1 63 2 3 2" xfId="1293"/>
    <cellStyle name="20% - Accent1 63 2 4" xfId="1294"/>
    <cellStyle name="20% - Accent1 63 2 4 2" xfId="1295"/>
    <cellStyle name="20% - Accent1 63 2 5" xfId="1296"/>
    <cellStyle name="20% - Accent1 63 2 5 2" xfId="1297"/>
    <cellStyle name="20% - Accent1 63 2 6" xfId="1298"/>
    <cellStyle name="20% - Accent1 63 3" xfId="1299"/>
    <cellStyle name="20% - Accent1 63 3 2" xfId="1300"/>
    <cellStyle name="20% - Accent1 63 4" xfId="1301"/>
    <cellStyle name="20% - Accent1 63 4 2" xfId="1302"/>
    <cellStyle name="20% - Accent1 63 5" xfId="1303"/>
    <cellStyle name="20% - Accent1 63 5 2" xfId="1304"/>
    <cellStyle name="20% - Accent1 63 6" xfId="1305"/>
    <cellStyle name="20% - Accent1 63 6 2" xfId="1306"/>
    <cellStyle name="20% - Accent1 63 7" xfId="1307"/>
    <cellStyle name="20% - Accent1 63 8" xfId="1308"/>
    <cellStyle name="20% - Accent1 64" xfId="1309"/>
    <cellStyle name="20% - Accent1 64 2" xfId="1310"/>
    <cellStyle name="20% - Accent1 64 2 2" xfId="1311"/>
    <cellStyle name="20% - Accent1 64 2 2 2" xfId="1312"/>
    <cellStyle name="20% - Accent1 64 2 3" xfId="1313"/>
    <cellStyle name="20% - Accent1 64 2 3 2" xfId="1314"/>
    <cellStyle name="20% - Accent1 64 2 4" xfId="1315"/>
    <cellStyle name="20% - Accent1 64 2 4 2" xfId="1316"/>
    <cellStyle name="20% - Accent1 64 2 5" xfId="1317"/>
    <cellStyle name="20% - Accent1 64 2 5 2" xfId="1318"/>
    <cellStyle name="20% - Accent1 64 2 6" xfId="1319"/>
    <cellStyle name="20% - Accent1 64 3" xfId="1320"/>
    <cellStyle name="20% - Accent1 64 3 2" xfId="1321"/>
    <cellStyle name="20% - Accent1 64 4" xfId="1322"/>
    <cellStyle name="20% - Accent1 64 4 2" xfId="1323"/>
    <cellStyle name="20% - Accent1 64 5" xfId="1324"/>
    <cellStyle name="20% - Accent1 64 5 2" xfId="1325"/>
    <cellStyle name="20% - Accent1 64 6" xfId="1326"/>
    <cellStyle name="20% - Accent1 64 6 2" xfId="1327"/>
    <cellStyle name="20% - Accent1 64 7" xfId="1328"/>
    <cellStyle name="20% - Accent1 64 8" xfId="1329"/>
    <cellStyle name="20% - Accent1 65" xfId="1330"/>
    <cellStyle name="20% - Accent1 65 2" xfId="1331"/>
    <cellStyle name="20% - Accent1 65 2 2" xfId="1332"/>
    <cellStyle name="20% - Accent1 65 2 2 2" xfId="1333"/>
    <cellStyle name="20% - Accent1 65 2 3" xfId="1334"/>
    <cellStyle name="20% - Accent1 65 2 3 2" xfId="1335"/>
    <cellStyle name="20% - Accent1 65 2 4" xfId="1336"/>
    <cellStyle name="20% - Accent1 65 2 4 2" xfId="1337"/>
    <cellStyle name="20% - Accent1 65 2 5" xfId="1338"/>
    <cellStyle name="20% - Accent1 65 2 5 2" xfId="1339"/>
    <cellStyle name="20% - Accent1 65 2 6" xfId="1340"/>
    <cellStyle name="20% - Accent1 65 3" xfId="1341"/>
    <cellStyle name="20% - Accent1 65 3 2" xfId="1342"/>
    <cellStyle name="20% - Accent1 65 4" xfId="1343"/>
    <cellStyle name="20% - Accent1 65 4 2" xfId="1344"/>
    <cellStyle name="20% - Accent1 65 5" xfId="1345"/>
    <cellStyle name="20% - Accent1 65 5 2" xfId="1346"/>
    <cellStyle name="20% - Accent1 65 6" xfId="1347"/>
    <cellStyle name="20% - Accent1 65 6 2" xfId="1348"/>
    <cellStyle name="20% - Accent1 65 7" xfId="1349"/>
    <cellStyle name="20% - Accent1 65 8" xfId="1350"/>
    <cellStyle name="20% - Accent1 66" xfId="1351"/>
    <cellStyle name="20% - Accent1 66 2" xfId="1352"/>
    <cellStyle name="20% - Accent1 66 2 2" xfId="1353"/>
    <cellStyle name="20% - Accent1 66 2 2 2" xfId="1354"/>
    <cellStyle name="20% - Accent1 66 2 3" xfId="1355"/>
    <cellStyle name="20% - Accent1 66 2 3 2" xfId="1356"/>
    <cellStyle name="20% - Accent1 66 2 4" xfId="1357"/>
    <cellStyle name="20% - Accent1 66 2 4 2" xfId="1358"/>
    <cellStyle name="20% - Accent1 66 2 5" xfId="1359"/>
    <cellStyle name="20% - Accent1 66 2 5 2" xfId="1360"/>
    <cellStyle name="20% - Accent1 66 2 6" xfId="1361"/>
    <cellStyle name="20% - Accent1 66 3" xfId="1362"/>
    <cellStyle name="20% - Accent1 66 3 2" xfId="1363"/>
    <cellStyle name="20% - Accent1 66 4" xfId="1364"/>
    <cellStyle name="20% - Accent1 66 4 2" xfId="1365"/>
    <cellStyle name="20% - Accent1 66 5" xfId="1366"/>
    <cellStyle name="20% - Accent1 66 5 2" xfId="1367"/>
    <cellStyle name="20% - Accent1 66 6" xfId="1368"/>
    <cellStyle name="20% - Accent1 66 6 2" xfId="1369"/>
    <cellStyle name="20% - Accent1 66 7" xfId="1370"/>
    <cellStyle name="20% - Accent1 66 8" xfId="1371"/>
    <cellStyle name="20% - Accent1 67" xfId="1372"/>
    <cellStyle name="20% - Accent1 67 2" xfId="1373"/>
    <cellStyle name="20% - Accent1 67 2 2" xfId="1374"/>
    <cellStyle name="20% - Accent1 67 2 2 2" xfId="1375"/>
    <cellStyle name="20% - Accent1 67 2 3" xfId="1376"/>
    <cellStyle name="20% - Accent1 67 2 3 2" xfId="1377"/>
    <cellStyle name="20% - Accent1 67 2 4" xfId="1378"/>
    <cellStyle name="20% - Accent1 67 2 4 2" xfId="1379"/>
    <cellStyle name="20% - Accent1 67 2 5" xfId="1380"/>
    <cellStyle name="20% - Accent1 67 2 5 2" xfId="1381"/>
    <cellStyle name="20% - Accent1 67 2 6" xfId="1382"/>
    <cellStyle name="20% - Accent1 67 3" xfId="1383"/>
    <cellStyle name="20% - Accent1 67 3 2" xfId="1384"/>
    <cellStyle name="20% - Accent1 67 4" xfId="1385"/>
    <cellStyle name="20% - Accent1 67 4 2" xfId="1386"/>
    <cellStyle name="20% - Accent1 67 5" xfId="1387"/>
    <cellStyle name="20% - Accent1 67 5 2" xfId="1388"/>
    <cellStyle name="20% - Accent1 67 6" xfId="1389"/>
    <cellStyle name="20% - Accent1 67 6 2" xfId="1390"/>
    <cellStyle name="20% - Accent1 67 7" xfId="1391"/>
    <cellStyle name="20% - Accent1 67 8" xfId="1392"/>
    <cellStyle name="20% - Accent1 68" xfId="1393"/>
    <cellStyle name="20% - Accent1 68 2" xfId="1394"/>
    <cellStyle name="20% - Accent1 68 2 2" xfId="1395"/>
    <cellStyle name="20% - Accent1 68 2 2 2" xfId="1396"/>
    <cellStyle name="20% - Accent1 68 2 3" xfId="1397"/>
    <cellStyle name="20% - Accent1 68 2 3 2" xfId="1398"/>
    <cellStyle name="20% - Accent1 68 2 4" xfId="1399"/>
    <cellStyle name="20% - Accent1 68 2 4 2" xfId="1400"/>
    <cellStyle name="20% - Accent1 68 2 5" xfId="1401"/>
    <cellStyle name="20% - Accent1 68 2 5 2" xfId="1402"/>
    <cellStyle name="20% - Accent1 68 2 6" xfId="1403"/>
    <cellStyle name="20% - Accent1 68 3" xfId="1404"/>
    <cellStyle name="20% - Accent1 68 3 2" xfId="1405"/>
    <cellStyle name="20% - Accent1 68 4" xfId="1406"/>
    <cellStyle name="20% - Accent1 68 4 2" xfId="1407"/>
    <cellStyle name="20% - Accent1 68 5" xfId="1408"/>
    <cellStyle name="20% - Accent1 68 5 2" xfId="1409"/>
    <cellStyle name="20% - Accent1 68 6" xfId="1410"/>
    <cellStyle name="20% - Accent1 68 6 2" xfId="1411"/>
    <cellStyle name="20% - Accent1 68 7" xfId="1412"/>
    <cellStyle name="20% - Accent1 68 8" xfId="1413"/>
    <cellStyle name="20% - Accent1 69" xfId="1414"/>
    <cellStyle name="20% - Accent1 69 2" xfId="1415"/>
    <cellStyle name="20% - Accent1 69 2 2" xfId="1416"/>
    <cellStyle name="20% - Accent1 69 2 2 2" xfId="1417"/>
    <cellStyle name="20% - Accent1 69 2 3" xfId="1418"/>
    <cellStyle name="20% - Accent1 69 2 3 2" xfId="1419"/>
    <cellStyle name="20% - Accent1 69 2 4" xfId="1420"/>
    <cellStyle name="20% - Accent1 69 2 4 2" xfId="1421"/>
    <cellStyle name="20% - Accent1 69 2 5" xfId="1422"/>
    <cellStyle name="20% - Accent1 69 2 5 2" xfId="1423"/>
    <cellStyle name="20% - Accent1 69 2 6" xfId="1424"/>
    <cellStyle name="20% - Accent1 69 3" xfId="1425"/>
    <cellStyle name="20% - Accent1 69 3 2" xfId="1426"/>
    <cellStyle name="20% - Accent1 69 4" xfId="1427"/>
    <cellStyle name="20% - Accent1 69 4 2" xfId="1428"/>
    <cellStyle name="20% - Accent1 69 5" xfId="1429"/>
    <cellStyle name="20% - Accent1 69 5 2" xfId="1430"/>
    <cellStyle name="20% - Accent1 69 6" xfId="1431"/>
    <cellStyle name="20% - Accent1 69 6 2" xfId="1432"/>
    <cellStyle name="20% - Accent1 69 7" xfId="1433"/>
    <cellStyle name="20% - Accent1 69 8" xfId="1434"/>
    <cellStyle name="20% - Accent1 7" xfId="1435"/>
    <cellStyle name="20% - Accent1 7 10" xfId="1436"/>
    <cellStyle name="20% - Accent1 7 11" xfId="1437"/>
    <cellStyle name="20% - Accent1 7 2" xfId="1438"/>
    <cellStyle name="20% - Accent1 7 2 2" xfId="1439"/>
    <cellStyle name="20% - Accent1 7 2 2 2" xfId="1440"/>
    <cellStyle name="20% - Accent1 7 2 3" xfId="1441"/>
    <cellStyle name="20% - Accent1 7 2 3 2" xfId="1442"/>
    <cellStyle name="20% - Accent1 7 2 4" xfId="1443"/>
    <cellStyle name="20% - Accent1 7 2 4 2" xfId="1444"/>
    <cellStyle name="20% - Accent1 7 2 5" xfId="1445"/>
    <cellStyle name="20% - Accent1 7 2 5 2" xfId="1446"/>
    <cellStyle name="20% - Accent1 7 2 6" xfId="1447"/>
    <cellStyle name="20% - Accent1 7 2 7" xfId="1448"/>
    <cellStyle name="20% - Accent1 7 2 8" xfId="1449"/>
    <cellStyle name="20% - Accent1 7 2 9" xfId="1450"/>
    <cellStyle name="20% - Accent1 7 3" xfId="1451"/>
    <cellStyle name="20% - Accent1 7 3 2" xfId="1452"/>
    <cellStyle name="20% - Accent1 7 4" xfId="1453"/>
    <cellStyle name="20% - Accent1 7 4 2" xfId="1454"/>
    <cellStyle name="20% - Accent1 7 5" xfId="1455"/>
    <cellStyle name="20% - Accent1 7 5 2" xfId="1456"/>
    <cellStyle name="20% - Accent1 7 6" xfId="1457"/>
    <cellStyle name="20% - Accent1 7 6 2" xfId="1458"/>
    <cellStyle name="20% - Accent1 7 7" xfId="1459"/>
    <cellStyle name="20% - Accent1 7 8" xfId="1460"/>
    <cellStyle name="20% - Accent1 7 9" xfId="1461"/>
    <cellStyle name="20% - Accent1 70" xfId="1462"/>
    <cellStyle name="20% - Accent1 70 2" xfId="1463"/>
    <cellStyle name="20% - Accent1 70 2 2" xfId="1464"/>
    <cellStyle name="20% - Accent1 70 2 2 2" xfId="1465"/>
    <cellStyle name="20% - Accent1 70 2 3" xfId="1466"/>
    <cellStyle name="20% - Accent1 70 2 3 2" xfId="1467"/>
    <cellStyle name="20% - Accent1 70 2 4" xfId="1468"/>
    <cellStyle name="20% - Accent1 70 2 4 2" xfId="1469"/>
    <cellStyle name="20% - Accent1 70 2 5" xfId="1470"/>
    <cellStyle name="20% - Accent1 70 2 5 2" xfId="1471"/>
    <cellStyle name="20% - Accent1 70 2 6" xfId="1472"/>
    <cellStyle name="20% - Accent1 70 3" xfId="1473"/>
    <cellStyle name="20% - Accent1 70 3 2" xfId="1474"/>
    <cellStyle name="20% - Accent1 70 4" xfId="1475"/>
    <cellStyle name="20% - Accent1 70 4 2" xfId="1476"/>
    <cellStyle name="20% - Accent1 70 5" xfId="1477"/>
    <cellStyle name="20% - Accent1 70 5 2" xfId="1478"/>
    <cellStyle name="20% - Accent1 70 6" xfId="1479"/>
    <cellStyle name="20% - Accent1 70 6 2" xfId="1480"/>
    <cellStyle name="20% - Accent1 70 7" xfId="1481"/>
    <cellStyle name="20% - Accent1 70 8" xfId="1482"/>
    <cellStyle name="20% - Accent1 71" xfId="1483"/>
    <cellStyle name="20% - Accent1 71 2" xfId="1484"/>
    <cellStyle name="20% - Accent1 71 2 2" xfId="1485"/>
    <cellStyle name="20% - Accent1 71 2 2 2" xfId="1486"/>
    <cellStyle name="20% - Accent1 71 2 3" xfId="1487"/>
    <cellStyle name="20% - Accent1 71 2 3 2" xfId="1488"/>
    <cellStyle name="20% - Accent1 71 2 4" xfId="1489"/>
    <cellStyle name="20% - Accent1 71 2 4 2" xfId="1490"/>
    <cellStyle name="20% - Accent1 71 2 5" xfId="1491"/>
    <cellStyle name="20% - Accent1 71 2 5 2" xfId="1492"/>
    <cellStyle name="20% - Accent1 71 2 6" xfId="1493"/>
    <cellStyle name="20% - Accent1 71 3" xfId="1494"/>
    <cellStyle name="20% - Accent1 71 3 2" xfId="1495"/>
    <cellStyle name="20% - Accent1 71 4" xfId="1496"/>
    <cellStyle name="20% - Accent1 71 4 2" xfId="1497"/>
    <cellStyle name="20% - Accent1 71 5" xfId="1498"/>
    <cellStyle name="20% - Accent1 71 5 2" xfId="1499"/>
    <cellStyle name="20% - Accent1 71 6" xfId="1500"/>
    <cellStyle name="20% - Accent1 71 6 2" xfId="1501"/>
    <cellStyle name="20% - Accent1 71 7" xfId="1502"/>
    <cellStyle name="20% - Accent1 71 8" xfId="1503"/>
    <cellStyle name="20% - Accent1 72" xfId="1504"/>
    <cellStyle name="20% - Accent1 72 2" xfId="1505"/>
    <cellStyle name="20% - Accent1 72 2 2" xfId="1506"/>
    <cellStyle name="20% - Accent1 72 2 2 2" xfId="1507"/>
    <cellStyle name="20% - Accent1 72 2 3" xfId="1508"/>
    <cellStyle name="20% - Accent1 72 2 3 2" xfId="1509"/>
    <cellStyle name="20% - Accent1 72 2 4" xfId="1510"/>
    <cellStyle name="20% - Accent1 72 2 4 2" xfId="1511"/>
    <cellStyle name="20% - Accent1 72 2 5" xfId="1512"/>
    <cellStyle name="20% - Accent1 72 2 5 2" xfId="1513"/>
    <cellStyle name="20% - Accent1 72 2 6" xfId="1514"/>
    <cellStyle name="20% - Accent1 72 3" xfId="1515"/>
    <cellStyle name="20% - Accent1 72 3 2" xfId="1516"/>
    <cellStyle name="20% - Accent1 72 4" xfId="1517"/>
    <cellStyle name="20% - Accent1 72 4 2" xfId="1518"/>
    <cellStyle name="20% - Accent1 72 5" xfId="1519"/>
    <cellStyle name="20% - Accent1 72 5 2" xfId="1520"/>
    <cellStyle name="20% - Accent1 72 6" xfId="1521"/>
    <cellStyle name="20% - Accent1 72 6 2" xfId="1522"/>
    <cellStyle name="20% - Accent1 72 7" xfId="1523"/>
    <cellStyle name="20% - Accent1 72 8" xfId="1524"/>
    <cellStyle name="20% - Accent1 8" xfId="1525"/>
    <cellStyle name="20% - Accent1 8 2" xfId="1526"/>
    <cellStyle name="20% - Accent1 8 2 2" xfId="1527"/>
    <cellStyle name="20% - Accent1 8 2 2 2" xfId="1528"/>
    <cellStyle name="20% - Accent1 8 2 3" xfId="1529"/>
    <cellStyle name="20% - Accent1 8 2 3 2" xfId="1530"/>
    <cellStyle name="20% - Accent1 8 2 4" xfId="1531"/>
    <cellStyle name="20% - Accent1 8 2 4 2" xfId="1532"/>
    <cellStyle name="20% - Accent1 8 2 5" xfId="1533"/>
    <cellStyle name="20% - Accent1 8 2 5 2" xfId="1534"/>
    <cellStyle name="20% - Accent1 8 2 6" xfId="1535"/>
    <cellStyle name="20% - Accent1 8 3" xfId="1536"/>
    <cellStyle name="20% - Accent1 8 3 2" xfId="1537"/>
    <cellStyle name="20% - Accent1 8 4" xfId="1538"/>
    <cellStyle name="20% - Accent1 8 4 2" xfId="1539"/>
    <cellStyle name="20% - Accent1 8 5" xfId="1540"/>
    <cellStyle name="20% - Accent1 8 5 2" xfId="1541"/>
    <cellStyle name="20% - Accent1 8 6" xfId="1542"/>
    <cellStyle name="20% - Accent1 8 6 2" xfId="1543"/>
    <cellStyle name="20% - Accent1 8 7" xfId="1544"/>
    <cellStyle name="20% - Accent1 8 8" xfId="1545"/>
    <cellStyle name="20% - Accent1 9" xfId="1546"/>
    <cellStyle name="20% - Accent1 9 2" xfId="1547"/>
    <cellStyle name="20% - Accent1 9 2 2" xfId="1548"/>
    <cellStyle name="20% - Accent1 9 2 2 2" xfId="1549"/>
    <cellStyle name="20% - Accent1 9 2 3" xfId="1550"/>
    <cellStyle name="20% - Accent1 9 2 3 2" xfId="1551"/>
    <cellStyle name="20% - Accent1 9 2 4" xfId="1552"/>
    <cellStyle name="20% - Accent1 9 2 4 2" xfId="1553"/>
    <cellStyle name="20% - Accent1 9 2 5" xfId="1554"/>
    <cellStyle name="20% - Accent1 9 2 5 2" xfId="1555"/>
    <cellStyle name="20% - Accent1 9 2 6" xfId="1556"/>
    <cellStyle name="20% - Accent1 9 3" xfId="1557"/>
    <cellStyle name="20% - Accent1 9 3 2" xfId="1558"/>
    <cellStyle name="20% - Accent1 9 4" xfId="1559"/>
    <cellStyle name="20% - Accent1 9 4 2" xfId="1560"/>
    <cellStyle name="20% - Accent1 9 5" xfId="1561"/>
    <cellStyle name="20% - Accent1 9 5 2" xfId="1562"/>
    <cellStyle name="20% - Accent1 9 6" xfId="1563"/>
    <cellStyle name="20% - Accent1 9 6 2" xfId="1564"/>
    <cellStyle name="20% - Accent1 9 7" xfId="1565"/>
    <cellStyle name="20% - Accent1 9 8" xfId="1566"/>
    <cellStyle name="20% - Accent2 10" xfId="1567"/>
    <cellStyle name="20% - Accent2 10 2" xfId="1568"/>
    <cellStyle name="20% - Accent2 10 2 2" xfId="1569"/>
    <cellStyle name="20% - Accent2 10 2 2 2" xfId="1570"/>
    <cellStyle name="20% - Accent2 10 2 3" xfId="1571"/>
    <cellStyle name="20% - Accent2 10 2 3 2" xfId="1572"/>
    <cellStyle name="20% - Accent2 10 2 4" xfId="1573"/>
    <cellStyle name="20% - Accent2 10 2 4 2" xfId="1574"/>
    <cellStyle name="20% - Accent2 10 2 5" xfId="1575"/>
    <cellStyle name="20% - Accent2 10 2 5 2" xfId="1576"/>
    <cellStyle name="20% - Accent2 10 2 6" xfId="1577"/>
    <cellStyle name="20% - Accent2 10 3" xfId="1578"/>
    <cellStyle name="20% - Accent2 10 3 2" xfId="1579"/>
    <cellStyle name="20% - Accent2 10 4" xfId="1580"/>
    <cellStyle name="20% - Accent2 10 4 2" xfId="1581"/>
    <cellStyle name="20% - Accent2 10 5" xfId="1582"/>
    <cellStyle name="20% - Accent2 10 5 2" xfId="1583"/>
    <cellStyle name="20% - Accent2 10 6" xfId="1584"/>
    <cellStyle name="20% - Accent2 10 6 2" xfId="1585"/>
    <cellStyle name="20% - Accent2 10 7" xfId="1586"/>
    <cellStyle name="20% - Accent2 10 8" xfId="1587"/>
    <cellStyle name="20% - Accent2 11" xfId="1588"/>
    <cellStyle name="20% - Accent2 11 2" xfId="1589"/>
    <cellStyle name="20% - Accent2 11 2 2" xfId="1590"/>
    <cellStyle name="20% - Accent2 11 2 2 2" xfId="1591"/>
    <cellStyle name="20% - Accent2 11 2 3" xfId="1592"/>
    <cellStyle name="20% - Accent2 11 2 3 2" xfId="1593"/>
    <cellStyle name="20% - Accent2 11 2 4" xfId="1594"/>
    <cellStyle name="20% - Accent2 11 2 4 2" xfId="1595"/>
    <cellStyle name="20% - Accent2 11 2 5" xfId="1596"/>
    <cellStyle name="20% - Accent2 11 2 5 2" xfId="1597"/>
    <cellStyle name="20% - Accent2 11 2 6" xfId="1598"/>
    <cellStyle name="20% - Accent2 11 3" xfId="1599"/>
    <cellStyle name="20% - Accent2 11 3 2" xfId="1600"/>
    <cellStyle name="20% - Accent2 11 4" xfId="1601"/>
    <cellStyle name="20% - Accent2 11 4 2" xfId="1602"/>
    <cellStyle name="20% - Accent2 11 5" xfId="1603"/>
    <cellStyle name="20% - Accent2 11 5 2" xfId="1604"/>
    <cellStyle name="20% - Accent2 11 6" xfId="1605"/>
    <cellStyle name="20% - Accent2 11 6 2" xfId="1606"/>
    <cellStyle name="20% - Accent2 11 7" xfId="1607"/>
    <cellStyle name="20% - Accent2 11 8" xfId="1608"/>
    <cellStyle name="20% - Accent2 12" xfId="1609"/>
    <cellStyle name="20% - Accent2 12 2" xfId="1610"/>
    <cellStyle name="20% - Accent2 12 2 2" xfId="1611"/>
    <cellStyle name="20% - Accent2 12 2 2 2" xfId="1612"/>
    <cellStyle name="20% - Accent2 12 2 3" xfId="1613"/>
    <cellStyle name="20% - Accent2 12 2 3 2" xfId="1614"/>
    <cellStyle name="20% - Accent2 12 2 4" xfId="1615"/>
    <cellStyle name="20% - Accent2 12 2 4 2" xfId="1616"/>
    <cellStyle name="20% - Accent2 12 2 5" xfId="1617"/>
    <cellStyle name="20% - Accent2 12 2 5 2" xfId="1618"/>
    <cellStyle name="20% - Accent2 12 2 6" xfId="1619"/>
    <cellStyle name="20% - Accent2 12 3" xfId="1620"/>
    <cellStyle name="20% - Accent2 12 3 2" xfId="1621"/>
    <cellStyle name="20% - Accent2 12 4" xfId="1622"/>
    <cellStyle name="20% - Accent2 12 4 2" xfId="1623"/>
    <cellStyle name="20% - Accent2 12 5" xfId="1624"/>
    <cellStyle name="20% - Accent2 12 5 2" xfId="1625"/>
    <cellStyle name="20% - Accent2 12 6" xfId="1626"/>
    <cellStyle name="20% - Accent2 12 6 2" xfId="1627"/>
    <cellStyle name="20% - Accent2 12 7" xfId="1628"/>
    <cellStyle name="20% - Accent2 12 8" xfId="1629"/>
    <cellStyle name="20% - Accent2 13" xfId="1630"/>
    <cellStyle name="20% - Accent2 13 2" xfId="1631"/>
    <cellStyle name="20% - Accent2 13 2 2" xfId="1632"/>
    <cellStyle name="20% - Accent2 13 2 2 2" xfId="1633"/>
    <cellStyle name="20% - Accent2 13 2 3" xfId="1634"/>
    <cellStyle name="20% - Accent2 13 2 3 2" xfId="1635"/>
    <cellStyle name="20% - Accent2 13 2 4" xfId="1636"/>
    <cellStyle name="20% - Accent2 13 2 4 2" xfId="1637"/>
    <cellStyle name="20% - Accent2 13 2 5" xfId="1638"/>
    <cellStyle name="20% - Accent2 13 2 5 2" xfId="1639"/>
    <cellStyle name="20% - Accent2 13 2 6" xfId="1640"/>
    <cellStyle name="20% - Accent2 13 3" xfId="1641"/>
    <cellStyle name="20% - Accent2 13 3 2" xfId="1642"/>
    <cellStyle name="20% - Accent2 13 4" xfId="1643"/>
    <cellStyle name="20% - Accent2 13 4 2" xfId="1644"/>
    <cellStyle name="20% - Accent2 13 5" xfId="1645"/>
    <cellStyle name="20% - Accent2 13 5 2" xfId="1646"/>
    <cellStyle name="20% - Accent2 13 6" xfId="1647"/>
    <cellStyle name="20% - Accent2 13 6 2" xfId="1648"/>
    <cellStyle name="20% - Accent2 13 7" xfId="1649"/>
    <cellStyle name="20% - Accent2 13 8" xfId="1650"/>
    <cellStyle name="20% - Accent2 14" xfId="1651"/>
    <cellStyle name="20% - Accent2 14 2" xfId="1652"/>
    <cellStyle name="20% - Accent2 14 2 2" xfId="1653"/>
    <cellStyle name="20% - Accent2 14 2 2 2" xfId="1654"/>
    <cellStyle name="20% - Accent2 14 2 3" xfId="1655"/>
    <cellStyle name="20% - Accent2 14 2 3 2" xfId="1656"/>
    <cellStyle name="20% - Accent2 14 2 4" xfId="1657"/>
    <cellStyle name="20% - Accent2 14 2 4 2" xfId="1658"/>
    <cellStyle name="20% - Accent2 14 2 5" xfId="1659"/>
    <cellStyle name="20% - Accent2 14 2 5 2" xfId="1660"/>
    <cellStyle name="20% - Accent2 14 2 6" xfId="1661"/>
    <cellStyle name="20% - Accent2 14 3" xfId="1662"/>
    <cellStyle name="20% - Accent2 14 3 2" xfId="1663"/>
    <cellStyle name="20% - Accent2 14 4" xfId="1664"/>
    <cellStyle name="20% - Accent2 14 4 2" xfId="1665"/>
    <cellStyle name="20% - Accent2 14 5" xfId="1666"/>
    <cellStyle name="20% - Accent2 14 5 2" xfId="1667"/>
    <cellStyle name="20% - Accent2 14 6" xfId="1668"/>
    <cellStyle name="20% - Accent2 14 6 2" xfId="1669"/>
    <cellStyle name="20% - Accent2 14 7" xfId="1670"/>
    <cellStyle name="20% - Accent2 14 8" xfId="1671"/>
    <cellStyle name="20% - Accent2 15" xfId="1672"/>
    <cellStyle name="20% - Accent2 15 2" xfId="1673"/>
    <cellStyle name="20% - Accent2 15 2 2" xfId="1674"/>
    <cellStyle name="20% - Accent2 15 2 2 2" xfId="1675"/>
    <cellStyle name="20% - Accent2 15 2 3" xfId="1676"/>
    <cellStyle name="20% - Accent2 15 2 3 2" xfId="1677"/>
    <cellStyle name="20% - Accent2 15 2 4" xfId="1678"/>
    <cellStyle name="20% - Accent2 15 2 4 2" xfId="1679"/>
    <cellStyle name="20% - Accent2 15 2 5" xfId="1680"/>
    <cellStyle name="20% - Accent2 15 2 5 2" xfId="1681"/>
    <cellStyle name="20% - Accent2 15 2 6" xfId="1682"/>
    <cellStyle name="20% - Accent2 15 3" xfId="1683"/>
    <cellStyle name="20% - Accent2 15 3 2" xfId="1684"/>
    <cellStyle name="20% - Accent2 15 4" xfId="1685"/>
    <cellStyle name="20% - Accent2 15 4 2" xfId="1686"/>
    <cellStyle name="20% - Accent2 15 5" xfId="1687"/>
    <cellStyle name="20% - Accent2 15 5 2" xfId="1688"/>
    <cellStyle name="20% - Accent2 15 6" xfId="1689"/>
    <cellStyle name="20% - Accent2 15 6 2" xfId="1690"/>
    <cellStyle name="20% - Accent2 15 7" xfId="1691"/>
    <cellStyle name="20% - Accent2 15 8" xfId="1692"/>
    <cellStyle name="20% - Accent2 16" xfId="1693"/>
    <cellStyle name="20% - Accent2 16 2" xfId="1694"/>
    <cellStyle name="20% - Accent2 16 2 2" xfId="1695"/>
    <cellStyle name="20% - Accent2 16 2 2 2" xfId="1696"/>
    <cellStyle name="20% - Accent2 16 2 3" xfId="1697"/>
    <cellStyle name="20% - Accent2 16 2 3 2" xfId="1698"/>
    <cellStyle name="20% - Accent2 16 2 4" xfId="1699"/>
    <cellStyle name="20% - Accent2 16 2 4 2" xfId="1700"/>
    <cellStyle name="20% - Accent2 16 2 5" xfId="1701"/>
    <cellStyle name="20% - Accent2 16 2 5 2" xfId="1702"/>
    <cellStyle name="20% - Accent2 16 2 6" xfId="1703"/>
    <cellStyle name="20% - Accent2 16 3" xfId="1704"/>
    <cellStyle name="20% - Accent2 16 3 2" xfId="1705"/>
    <cellStyle name="20% - Accent2 16 4" xfId="1706"/>
    <cellStyle name="20% - Accent2 16 4 2" xfId="1707"/>
    <cellStyle name="20% - Accent2 16 5" xfId="1708"/>
    <cellStyle name="20% - Accent2 16 5 2" xfId="1709"/>
    <cellStyle name="20% - Accent2 16 6" xfId="1710"/>
    <cellStyle name="20% - Accent2 16 6 2" xfId="1711"/>
    <cellStyle name="20% - Accent2 16 7" xfId="1712"/>
    <cellStyle name="20% - Accent2 16 8" xfId="1713"/>
    <cellStyle name="20% - Accent2 17" xfId="1714"/>
    <cellStyle name="20% - Accent2 17 2" xfId="1715"/>
    <cellStyle name="20% - Accent2 17 2 2" xfId="1716"/>
    <cellStyle name="20% - Accent2 17 2 2 2" xfId="1717"/>
    <cellStyle name="20% - Accent2 17 2 3" xfId="1718"/>
    <cellStyle name="20% - Accent2 17 2 3 2" xfId="1719"/>
    <cellStyle name="20% - Accent2 17 2 4" xfId="1720"/>
    <cellStyle name="20% - Accent2 17 2 4 2" xfId="1721"/>
    <cellStyle name="20% - Accent2 17 2 5" xfId="1722"/>
    <cellStyle name="20% - Accent2 17 2 5 2" xfId="1723"/>
    <cellStyle name="20% - Accent2 17 2 6" xfId="1724"/>
    <cellStyle name="20% - Accent2 17 3" xfId="1725"/>
    <cellStyle name="20% - Accent2 17 3 2" xfId="1726"/>
    <cellStyle name="20% - Accent2 17 4" xfId="1727"/>
    <cellStyle name="20% - Accent2 17 4 2" xfId="1728"/>
    <cellStyle name="20% - Accent2 17 5" xfId="1729"/>
    <cellStyle name="20% - Accent2 17 5 2" xfId="1730"/>
    <cellStyle name="20% - Accent2 17 6" xfId="1731"/>
    <cellStyle name="20% - Accent2 17 6 2" xfId="1732"/>
    <cellStyle name="20% - Accent2 17 7" xfId="1733"/>
    <cellStyle name="20% - Accent2 17 8" xfId="1734"/>
    <cellStyle name="20% - Accent2 18" xfId="1735"/>
    <cellStyle name="20% - Accent2 18 2" xfId="1736"/>
    <cellStyle name="20% - Accent2 18 2 2" xfId="1737"/>
    <cellStyle name="20% - Accent2 18 2 2 2" xfId="1738"/>
    <cellStyle name="20% - Accent2 18 2 3" xfId="1739"/>
    <cellStyle name="20% - Accent2 18 2 3 2" xfId="1740"/>
    <cellStyle name="20% - Accent2 18 2 4" xfId="1741"/>
    <cellStyle name="20% - Accent2 18 2 4 2" xfId="1742"/>
    <cellStyle name="20% - Accent2 18 2 5" xfId="1743"/>
    <cellStyle name="20% - Accent2 18 2 5 2" xfId="1744"/>
    <cellStyle name="20% - Accent2 18 2 6" xfId="1745"/>
    <cellStyle name="20% - Accent2 18 3" xfId="1746"/>
    <cellStyle name="20% - Accent2 18 3 2" xfId="1747"/>
    <cellStyle name="20% - Accent2 18 4" xfId="1748"/>
    <cellStyle name="20% - Accent2 18 4 2" xfId="1749"/>
    <cellStyle name="20% - Accent2 18 5" xfId="1750"/>
    <cellStyle name="20% - Accent2 18 5 2" xfId="1751"/>
    <cellStyle name="20% - Accent2 18 6" xfId="1752"/>
    <cellStyle name="20% - Accent2 18 6 2" xfId="1753"/>
    <cellStyle name="20% - Accent2 18 7" xfId="1754"/>
    <cellStyle name="20% - Accent2 18 8" xfId="1755"/>
    <cellStyle name="20% - Accent2 19" xfId="1756"/>
    <cellStyle name="20% - Accent2 19 2" xfId="1757"/>
    <cellStyle name="20% - Accent2 19 2 2" xfId="1758"/>
    <cellStyle name="20% - Accent2 19 2 2 2" xfId="1759"/>
    <cellStyle name="20% - Accent2 19 2 3" xfId="1760"/>
    <cellStyle name="20% - Accent2 19 2 3 2" xfId="1761"/>
    <cellStyle name="20% - Accent2 19 2 4" xfId="1762"/>
    <cellStyle name="20% - Accent2 19 2 4 2" xfId="1763"/>
    <cellStyle name="20% - Accent2 19 2 5" xfId="1764"/>
    <cellStyle name="20% - Accent2 19 2 5 2" xfId="1765"/>
    <cellStyle name="20% - Accent2 19 2 6" xfId="1766"/>
    <cellStyle name="20% - Accent2 19 3" xfId="1767"/>
    <cellStyle name="20% - Accent2 19 3 2" xfId="1768"/>
    <cellStyle name="20% - Accent2 19 4" xfId="1769"/>
    <cellStyle name="20% - Accent2 19 4 2" xfId="1770"/>
    <cellStyle name="20% - Accent2 19 5" xfId="1771"/>
    <cellStyle name="20% - Accent2 19 5 2" xfId="1772"/>
    <cellStyle name="20% - Accent2 19 6" xfId="1773"/>
    <cellStyle name="20% - Accent2 19 6 2" xfId="1774"/>
    <cellStyle name="20% - Accent2 19 7" xfId="1775"/>
    <cellStyle name="20% - Accent2 19 8" xfId="1776"/>
    <cellStyle name="20% - Accent2 2" xfId="1777"/>
    <cellStyle name="20% - Accent2 2 10" xfId="1778"/>
    <cellStyle name="20% - Accent2 2 11" xfId="1779"/>
    <cellStyle name="20% - Accent2 2 2" xfId="1780"/>
    <cellStyle name="20% - Accent2 2 2 2" xfId="1781"/>
    <cellStyle name="20% - Accent2 2 2 2 2" xfId="1782"/>
    <cellStyle name="20% - Accent2 2 2 3" xfId="1783"/>
    <cellStyle name="20% - Accent2 2 2 3 2" xfId="1784"/>
    <cellStyle name="20% - Accent2 2 2 4" xfId="1785"/>
    <cellStyle name="20% - Accent2 2 2 4 2" xfId="1786"/>
    <cellStyle name="20% - Accent2 2 2 5" xfId="1787"/>
    <cellStyle name="20% - Accent2 2 2 5 2" xfId="1788"/>
    <cellStyle name="20% - Accent2 2 2 6" xfId="1789"/>
    <cellStyle name="20% - Accent2 2 2 7" xfId="1790"/>
    <cellStyle name="20% - Accent2 2 2 8" xfId="1791"/>
    <cellStyle name="20% - Accent2 2 2 9" xfId="1792"/>
    <cellStyle name="20% - Accent2 2 3" xfId="1793"/>
    <cellStyle name="20% - Accent2 2 3 2" xfId="1794"/>
    <cellStyle name="20% - Accent2 2 4" xfId="1795"/>
    <cellStyle name="20% - Accent2 2 4 2" xfId="1796"/>
    <cellStyle name="20% - Accent2 2 5" xfId="1797"/>
    <cellStyle name="20% - Accent2 2 5 2" xfId="1798"/>
    <cellStyle name="20% - Accent2 2 6" xfId="1799"/>
    <cellStyle name="20% - Accent2 2 6 2" xfId="1800"/>
    <cellStyle name="20% - Accent2 2 7" xfId="1801"/>
    <cellStyle name="20% - Accent2 2 8" xfId="1802"/>
    <cellStyle name="20% - Accent2 2 9" xfId="1803"/>
    <cellStyle name="20% - Accent2 20" xfId="1804"/>
    <cellStyle name="20% - Accent2 20 2" xfId="1805"/>
    <cellStyle name="20% - Accent2 20 2 2" xfId="1806"/>
    <cellStyle name="20% - Accent2 20 2 2 2" xfId="1807"/>
    <cellStyle name="20% - Accent2 20 2 3" xfId="1808"/>
    <cellStyle name="20% - Accent2 20 2 3 2" xfId="1809"/>
    <cellStyle name="20% - Accent2 20 2 4" xfId="1810"/>
    <cellStyle name="20% - Accent2 20 2 4 2" xfId="1811"/>
    <cellStyle name="20% - Accent2 20 2 5" xfId="1812"/>
    <cellStyle name="20% - Accent2 20 2 5 2" xfId="1813"/>
    <cellStyle name="20% - Accent2 20 2 6" xfId="1814"/>
    <cellStyle name="20% - Accent2 20 3" xfId="1815"/>
    <cellStyle name="20% - Accent2 20 3 2" xfId="1816"/>
    <cellStyle name="20% - Accent2 20 4" xfId="1817"/>
    <cellStyle name="20% - Accent2 20 4 2" xfId="1818"/>
    <cellStyle name="20% - Accent2 20 5" xfId="1819"/>
    <cellStyle name="20% - Accent2 20 5 2" xfId="1820"/>
    <cellStyle name="20% - Accent2 20 6" xfId="1821"/>
    <cellStyle name="20% - Accent2 20 6 2" xfId="1822"/>
    <cellStyle name="20% - Accent2 20 7" xfId="1823"/>
    <cellStyle name="20% - Accent2 20 8" xfId="1824"/>
    <cellStyle name="20% - Accent2 21" xfId="1825"/>
    <cellStyle name="20% - Accent2 21 2" xfId="1826"/>
    <cellStyle name="20% - Accent2 21 2 2" xfId="1827"/>
    <cellStyle name="20% - Accent2 21 2 2 2" xfId="1828"/>
    <cellStyle name="20% - Accent2 21 2 3" xfId="1829"/>
    <cellStyle name="20% - Accent2 21 2 3 2" xfId="1830"/>
    <cellStyle name="20% - Accent2 21 2 4" xfId="1831"/>
    <cellStyle name="20% - Accent2 21 2 4 2" xfId="1832"/>
    <cellStyle name="20% - Accent2 21 2 5" xfId="1833"/>
    <cellStyle name="20% - Accent2 21 2 5 2" xfId="1834"/>
    <cellStyle name="20% - Accent2 21 2 6" xfId="1835"/>
    <cellStyle name="20% - Accent2 21 3" xfId="1836"/>
    <cellStyle name="20% - Accent2 21 3 2" xfId="1837"/>
    <cellStyle name="20% - Accent2 21 4" xfId="1838"/>
    <cellStyle name="20% - Accent2 21 4 2" xfId="1839"/>
    <cellStyle name="20% - Accent2 21 5" xfId="1840"/>
    <cellStyle name="20% - Accent2 21 5 2" xfId="1841"/>
    <cellStyle name="20% - Accent2 21 6" xfId="1842"/>
    <cellStyle name="20% - Accent2 21 6 2" xfId="1843"/>
    <cellStyle name="20% - Accent2 21 7" xfId="1844"/>
    <cellStyle name="20% - Accent2 21 8" xfId="1845"/>
    <cellStyle name="20% - Accent2 22" xfId="1846"/>
    <cellStyle name="20% - Accent2 22 2" xfId="1847"/>
    <cellStyle name="20% - Accent2 22 2 2" xfId="1848"/>
    <cellStyle name="20% - Accent2 22 2 2 2" xfId="1849"/>
    <cellStyle name="20% - Accent2 22 2 3" xfId="1850"/>
    <cellStyle name="20% - Accent2 22 2 3 2" xfId="1851"/>
    <cellStyle name="20% - Accent2 22 2 4" xfId="1852"/>
    <cellStyle name="20% - Accent2 22 2 4 2" xfId="1853"/>
    <cellStyle name="20% - Accent2 22 2 5" xfId="1854"/>
    <cellStyle name="20% - Accent2 22 2 5 2" xfId="1855"/>
    <cellStyle name="20% - Accent2 22 2 6" xfId="1856"/>
    <cellStyle name="20% - Accent2 22 3" xfId="1857"/>
    <cellStyle name="20% - Accent2 22 3 2" xfId="1858"/>
    <cellStyle name="20% - Accent2 22 4" xfId="1859"/>
    <cellStyle name="20% - Accent2 22 4 2" xfId="1860"/>
    <cellStyle name="20% - Accent2 22 5" xfId="1861"/>
    <cellStyle name="20% - Accent2 22 5 2" xfId="1862"/>
    <cellStyle name="20% - Accent2 22 6" xfId="1863"/>
    <cellStyle name="20% - Accent2 22 6 2" xfId="1864"/>
    <cellStyle name="20% - Accent2 22 7" xfId="1865"/>
    <cellStyle name="20% - Accent2 22 8" xfId="1866"/>
    <cellStyle name="20% - Accent2 23" xfId="1867"/>
    <cellStyle name="20% - Accent2 23 2" xfId="1868"/>
    <cellStyle name="20% - Accent2 23 2 2" xfId="1869"/>
    <cellStyle name="20% - Accent2 23 2 2 2" xfId="1870"/>
    <cellStyle name="20% - Accent2 23 2 3" xfId="1871"/>
    <cellStyle name="20% - Accent2 23 2 3 2" xfId="1872"/>
    <cellStyle name="20% - Accent2 23 2 4" xfId="1873"/>
    <cellStyle name="20% - Accent2 23 2 4 2" xfId="1874"/>
    <cellStyle name="20% - Accent2 23 2 5" xfId="1875"/>
    <cellStyle name="20% - Accent2 23 2 5 2" xfId="1876"/>
    <cellStyle name="20% - Accent2 23 2 6" xfId="1877"/>
    <cellStyle name="20% - Accent2 23 3" xfId="1878"/>
    <cellStyle name="20% - Accent2 23 3 2" xfId="1879"/>
    <cellStyle name="20% - Accent2 23 4" xfId="1880"/>
    <cellStyle name="20% - Accent2 23 4 2" xfId="1881"/>
    <cellStyle name="20% - Accent2 23 5" xfId="1882"/>
    <cellStyle name="20% - Accent2 23 5 2" xfId="1883"/>
    <cellStyle name="20% - Accent2 23 6" xfId="1884"/>
    <cellStyle name="20% - Accent2 23 6 2" xfId="1885"/>
    <cellStyle name="20% - Accent2 23 7" xfId="1886"/>
    <cellStyle name="20% - Accent2 23 8" xfId="1887"/>
    <cellStyle name="20% - Accent2 24" xfId="1888"/>
    <cellStyle name="20% - Accent2 24 2" xfId="1889"/>
    <cellStyle name="20% - Accent2 24 2 2" xfId="1890"/>
    <cellStyle name="20% - Accent2 24 2 2 2" xfId="1891"/>
    <cellStyle name="20% - Accent2 24 2 3" xfId="1892"/>
    <cellStyle name="20% - Accent2 24 2 3 2" xfId="1893"/>
    <cellStyle name="20% - Accent2 24 2 4" xfId="1894"/>
    <cellStyle name="20% - Accent2 24 2 4 2" xfId="1895"/>
    <cellStyle name="20% - Accent2 24 2 5" xfId="1896"/>
    <cellStyle name="20% - Accent2 24 2 5 2" xfId="1897"/>
    <cellStyle name="20% - Accent2 24 2 6" xfId="1898"/>
    <cellStyle name="20% - Accent2 24 3" xfId="1899"/>
    <cellStyle name="20% - Accent2 24 3 2" xfId="1900"/>
    <cellStyle name="20% - Accent2 24 4" xfId="1901"/>
    <cellStyle name="20% - Accent2 24 4 2" xfId="1902"/>
    <cellStyle name="20% - Accent2 24 5" xfId="1903"/>
    <cellStyle name="20% - Accent2 24 5 2" xfId="1904"/>
    <cellStyle name="20% - Accent2 24 6" xfId="1905"/>
    <cellStyle name="20% - Accent2 24 6 2" xfId="1906"/>
    <cellStyle name="20% - Accent2 24 7" xfId="1907"/>
    <cellStyle name="20% - Accent2 24 8" xfId="1908"/>
    <cellStyle name="20% - Accent2 25" xfId="1909"/>
    <cellStyle name="20% - Accent2 25 2" xfId="1910"/>
    <cellStyle name="20% - Accent2 25 2 2" xfId="1911"/>
    <cellStyle name="20% - Accent2 25 2 2 2" xfId="1912"/>
    <cellStyle name="20% - Accent2 25 2 3" xfId="1913"/>
    <cellStyle name="20% - Accent2 25 2 3 2" xfId="1914"/>
    <cellStyle name="20% - Accent2 25 2 4" xfId="1915"/>
    <cellStyle name="20% - Accent2 25 2 4 2" xfId="1916"/>
    <cellStyle name="20% - Accent2 25 2 5" xfId="1917"/>
    <cellStyle name="20% - Accent2 25 2 5 2" xfId="1918"/>
    <cellStyle name="20% - Accent2 25 2 6" xfId="1919"/>
    <cellStyle name="20% - Accent2 25 3" xfId="1920"/>
    <cellStyle name="20% - Accent2 25 3 2" xfId="1921"/>
    <cellStyle name="20% - Accent2 25 4" xfId="1922"/>
    <cellStyle name="20% - Accent2 25 4 2" xfId="1923"/>
    <cellStyle name="20% - Accent2 25 5" xfId="1924"/>
    <cellStyle name="20% - Accent2 25 5 2" xfId="1925"/>
    <cellStyle name="20% - Accent2 25 6" xfId="1926"/>
    <cellStyle name="20% - Accent2 25 6 2" xfId="1927"/>
    <cellStyle name="20% - Accent2 25 7" xfId="1928"/>
    <cellStyle name="20% - Accent2 25 8" xfId="1929"/>
    <cellStyle name="20% - Accent2 26" xfId="1930"/>
    <cellStyle name="20% - Accent2 26 2" xfId="1931"/>
    <cellStyle name="20% - Accent2 26 2 2" xfId="1932"/>
    <cellStyle name="20% - Accent2 26 2 2 2" xfId="1933"/>
    <cellStyle name="20% - Accent2 26 2 3" xfId="1934"/>
    <cellStyle name="20% - Accent2 26 2 3 2" xfId="1935"/>
    <cellStyle name="20% - Accent2 26 2 4" xfId="1936"/>
    <cellStyle name="20% - Accent2 26 2 4 2" xfId="1937"/>
    <cellStyle name="20% - Accent2 26 2 5" xfId="1938"/>
    <cellStyle name="20% - Accent2 26 2 5 2" xfId="1939"/>
    <cellStyle name="20% - Accent2 26 2 6" xfId="1940"/>
    <cellStyle name="20% - Accent2 26 3" xfId="1941"/>
    <cellStyle name="20% - Accent2 26 3 2" xfId="1942"/>
    <cellStyle name="20% - Accent2 26 4" xfId="1943"/>
    <cellStyle name="20% - Accent2 26 4 2" xfId="1944"/>
    <cellStyle name="20% - Accent2 26 5" xfId="1945"/>
    <cellStyle name="20% - Accent2 26 5 2" xfId="1946"/>
    <cellStyle name="20% - Accent2 26 6" xfId="1947"/>
    <cellStyle name="20% - Accent2 26 6 2" xfId="1948"/>
    <cellStyle name="20% - Accent2 26 7" xfId="1949"/>
    <cellStyle name="20% - Accent2 26 8" xfId="1950"/>
    <cellStyle name="20% - Accent2 27" xfId="1951"/>
    <cellStyle name="20% - Accent2 27 2" xfId="1952"/>
    <cellStyle name="20% - Accent2 27 2 2" xfId="1953"/>
    <cellStyle name="20% - Accent2 27 2 2 2" xfId="1954"/>
    <cellStyle name="20% - Accent2 27 2 3" xfId="1955"/>
    <cellStyle name="20% - Accent2 27 2 3 2" xfId="1956"/>
    <cellStyle name="20% - Accent2 27 2 4" xfId="1957"/>
    <cellStyle name="20% - Accent2 27 2 4 2" xfId="1958"/>
    <cellStyle name="20% - Accent2 27 2 5" xfId="1959"/>
    <cellStyle name="20% - Accent2 27 2 5 2" xfId="1960"/>
    <cellStyle name="20% - Accent2 27 2 6" xfId="1961"/>
    <cellStyle name="20% - Accent2 27 3" xfId="1962"/>
    <cellStyle name="20% - Accent2 27 3 2" xfId="1963"/>
    <cellStyle name="20% - Accent2 27 4" xfId="1964"/>
    <cellStyle name="20% - Accent2 27 4 2" xfId="1965"/>
    <cellStyle name="20% - Accent2 27 5" xfId="1966"/>
    <cellStyle name="20% - Accent2 27 5 2" xfId="1967"/>
    <cellStyle name="20% - Accent2 27 6" xfId="1968"/>
    <cellStyle name="20% - Accent2 27 6 2" xfId="1969"/>
    <cellStyle name="20% - Accent2 27 7" xfId="1970"/>
    <cellStyle name="20% - Accent2 27 8" xfId="1971"/>
    <cellStyle name="20% - Accent2 28" xfId="1972"/>
    <cellStyle name="20% - Accent2 28 2" xfId="1973"/>
    <cellStyle name="20% - Accent2 28 2 2" xfId="1974"/>
    <cellStyle name="20% - Accent2 28 2 2 2" xfId="1975"/>
    <cellStyle name="20% - Accent2 28 2 3" xfId="1976"/>
    <cellStyle name="20% - Accent2 28 2 3 2" xfId="1977"/>
    <cellStyle name="20% - Accent2 28 2 4" xfId="1978"/>
    <cellStyle name="20% - Accent2 28 2 4 2" xfId="1979"/>
    <cellStyle name="20% - Accent2 28 2 5" xfId="1980"/>
    <cellStyle name="20% - Accent2 28 2 5 2" xfId="1981"/>
    <cellStyle name="20% - Accent2 28 2 6" xfId="1982"/>
    <cellStyle name="20% - Accent2 28 3" xfId="1983"/>
    <cellStyle name="20% - Accent2 28 3 2" xfId="1984"/>
    <cellStyle name="20% - Accent2 28 4" xfId="1985"/>
    <cellStyle name="20% - Accent2 28 4 2" xfId="1986"/>
    <cellStyle name="20% - Accent2 28 5" xfId="1987"/>
    <cellStyle name="20% - Accent2 28 5 2" xfId="1988"/>
    <cellStyle name="20% - Accent2 28 6" xfId="1989"/>
    <cellStyle name="20% - Accent2 28 6 2" xfId="1990"/>
    <cellStyle name="20% - Accent2 28 7" xfId="1991"/>
    <cellStyle name="20% - Accent2 28 8" xfId="1992"/>
    <cellStyle name="20% - Accent2 29" xfId="1993"/>
    <cellStyle name="20% - Accent2 29 2" xfId="1994"/>
    <cellStyle name="20% - Accent2 29 2 2" xfId="1995"/>
    <cellStyle name="20% - Accent2 29 2 2 2" xfId="1996"/>
    <cellStyle name="20% - Accent2 29 2 3" xfId="1997"/>
    <cellStyle name="20% - Accent2 29 2 3 2" xfId="1998"/>
    <cellStyle name="20% - Accent2 29 2 4" xfId="1999"/>
    <cellStyle name="20% - Accent2 29 2 4 2" xfId="2000"/>
    <cellStyle name="20% - Accent2 29 2 5" xfId="2001"/>
    <cellStyle name="20% - Accent2 29 2 5 2" xfId="2002"/>
    <cellStyle name="20% - Accent2 29 2 6" xfId="2003"/>
    <cellStyle name="20% - Accent2 29 3" xfId="2004"/>
    <cellStyle name="20% - Accent2 29 3 2" xfId="2005"/>
    <cellStyle name="20% - Accent2 29 4" xfId="2006"/>
    <cellStyle name="20% - Accent2 29 4 2" xfId="2007"/>
    <cellStyle name="20% - Accent2 29 5" xfId="2008"/>
    <cellStyle name="20% - Accent2 29 5 2" xfId="2009"/>
    <cellStyle name="20% - Accent2 29 6" xfId="2010"/>
    <cellStyle name="20% - Accent2 29 6 2" xfId="2011"/>
    <cellStyle name="20% - Accent2 29 7" xfId="2012"/>
    <cellStyle name="20% - Accent2 29 8" xfId="2013"/>
    <cellStyle name="20% - Accent2 3" xfId="2014"/>
    <cellStyle name="20% - Accent2 3 10" xfId="2015"/>
    <cellStyle name="20% - Accent2 3 11" xfId="2016"/>
    <cellStyle name="20% - Accent2 3 2" xfId="2017"/>
    <cellStyle name="20% - Accent2 3 2 2" xfId="2018"/>
    <cellStyle name="20% - Accent2 3 2 2 2" xfId="2019"/>
    <cellStyle name="20% - Accent2 3 2 3" xfId="2020"/>
    <cellStyle name="20% - Accent2 3 2 3 2" xfId="2021"/>
    <cellStyle name="20% - Accent2 3 2 4" xfId="2022"/>
    <cellStyle name="20% - Accent2 3 2 4 2" xfId="2023"/>
    <cellStyle name="20% - Accent2 3 2 5" xfId="2024"/>
    <cellStyle name="20% - Accent2 3 2 5 2" xfId="2025"/>
    <cellStyle name="20% - Accent2 3 2 6" xfId="2026"/>
    <cellStyle name="20% - Accent2 3 2 7" xfId="2027"/>
    <cellStyle name="20% - Accent2 3 2 8" xfId="2028"/>
    <cellStyle name="20% - Accent2 3 2 9" xfId="2029"/>
    <cellStyle name="20% - Accent2 3 3" xfId="2030"/>
    <cellStyle name="20% - Accent2 3 3 2" xfId="2031"/>
    <cellStyle name="20% - Accent2 3 4" xfId="2032"/>
    <cellStyle name="20% - Accent2 3 4 2" xfId="2033"/>
    <cellStyle name="20% - Accent2 3 5" xfId="2034"/>
    <cellStyle name="20% - Accent2 3 5 2" xfId="2035"/>
    <cellStyle name="20% - Accent2 3 6" xfId="2036"/>
    <cellStyle name="20% - Accent2 3 6 2" xfId="2037"/>
    <cellStyle name="20% - Accent2 3 7" xfId="2038"/>
    <cellStyle name="20% - Accent2 3 8" xfId="2039"/>
    <cellStyle name="20% - Accent2 3 9" xfId="2040"/>
    <cellStyle name="20% - Accent2 30" xfId="2041"/>
    <cellStyle name="20% - Accent2 30 2" xfId="2042"/>
    <cellStyle name="20% - Accent2 30 2 2" xfId="2043"/>
    <cellStyle name="20% - Accent2 30 2 2 2" xfId="2044"/>
    <cellStyle name="20% - Accent2 30 2 3" xfId="2045"/>
    <cellStyle name="20% - Accent2 30 2 3 2" xfId="2046"/>
    <cellStyle name="20% - Accent2 30 2 4" xfId="2047"/>
    <cellStyle name="20% - Accent2 30 2 4 2" xfId="2048"/>
    <cellStyle name="20% - Accent2 30 2 5" xfId="2049"/>
    <cellStyle name="20% - Accent2 30 2 5 2" xfId="2050"/>
    <cellStyle name="20% - Accent2 30 2 6" xfId="2051"/>
    <cellStyle name="20% - Accent2 30 3" xfId="2052"/>
    <cellStyle name="20% - Accent2 30 3 2" xfId="2053"/>
    <cellStyle name="20% - Accent2 30 4" xfId="2054"/>
    <cellStyle name="20% - Accent2 30 4 2" xfId="2055"/>
    <cellStyle name="20% - Accent2 30 5" xfId="2056"/>
    <cellStyle name="20% - Accent2 30 5 2" xfId="2057"/>
    <cellStyle name="20% - Accent2 30 6" xfId="2058"/>
    <cellStyle name="20% - Accent2 30 6 2" xfId="2059"/>
    <cellStyle name="20% - Accent2 30 7" xfId="2060"/>
    <cellStyle name="20% - Accent2 30 8" xfId="2061"/>
    <cellStyle name="20% - Accent2 31" xfId="2062"/>
    <cellStyle name="20% - Accent2 31 2" xfId="2063"/>
    <cellStyle name="20% - Accent2 31 2 2" xfId="2064"/>
    <cellStyle name="20% - Accent2 31 2 2 2" xfId="2065"/>
    <cellStyle name="20% - Accent2 31 2 3" xfId="2066"/>
    <cellStyle name="20% - Accent2 31 2 3 2" xfId="2067"/>
    <cellStyle name="20% - Accent2 31 2 4" xfId="2068"/>
    <cellStyle name="20% - Accent2 31 2 4 2" xfId="2069"/>
    <cellStyle name="20% - Accent2 31 2 5" xfId="2070"/>
    <cellStyle name="20% - Accent2 31 2 5 2" xfId="2071"/>
    <cellStyle name="20% - Accent2 31 2 6" xfId="2072"/>
    <cellStyle name="20% - Accent2 31 3" xfId="2073"/>
    <cellStyle name="20% - Accent2 31 3 2" xfId="2074"/>
    <cellStyle name="20% - Accent2 31 4" xfId="2075"/>
    <cellStyle name="20% - Accent2 31 4 2" xfId="2076"/>
    <cellStyle name="20% - Accent2 31 5" xfId="2077"/>
    <cellStyle name="20% - Accent2 31 5 2" xfId="2078"/>
    <cellStyle name="20% - Accent2 31 6" xfId="2079"/>
    <cellStyle name="20% - Accent2 31 6 2" xfId="2080"/>
    <cellStyle name="20% - Accent2 31 7" xfId="2081"/>
    <cellStyle name="20% - Accent2 31 8" xfId="2082"/>
    <cellStyle name="20% - Accent2 32" xfId="2083"/>
    <cellStyle name="20% - Accent2 32 2" xfId="2084"/>
    <cellStyle name="20% - Accent2 32 2 2" xfId="2085"/>
    <cellStyle name="20% - Accent2 32 2 2 2" xfId="2086"/>
    <cellStyle name="20% - Accent2 32 2 3" xfId="2087"/>
    <cellStyle name="20% - Accent2 32 2 3 2" xfId="2088"/>
    <cellStyle name="20% - Accent2 32 2 4" xfId="2089"/>
    <cellStyle name="20% - Accent2 32 2 4 2" xfId="2090"/>
    <cellStyle name="20% - Accent2 32 2 5" xfId="2091"/>
    <cellStyle name="20% - Accent2 32 2 5 2" xfId="2092"/>
    <cellStyle name="20% - Accent2 32 2 6" xfId="2093"/>
    <cellStyle name="20% - Accent2 32 3" xfId="2094"/>
    <cellStyle name="20% - Accent2 32 3 2" xfId="2095"/>
    <cellStyle name="20% - Accent2 32 4" xfId="2096"/>
    <cellStyle name="20% - Accent2 32 4 2" xfId="2097"/>
    <cellStyle name="20% - Accent2 32 5" xfId="2098"/>
    <cellStyle name="20% - Accent2 32 5 2" xfId="2099"/>
    <cellStyle name="20% - Accent2 32 6" xfId="2100"/>
    <cellStyle name="20% - Accent2 32 6 2" xfId="2101"/>
    <cellStyle name="20% - Accent2 32 7" xfId="2102"/>
    <cellStyle name="20% - Accent2 32 8" xfId="2103"/>
    <cellStyle name="20% - Accent2 33" xfId="2104"/>
    <cellStyle name="20% - Accent2 33 2" xfId="2105"/>
    <cellStyle name="20% - Accent2 33 2 2" xfId="2106"/>
    <cellStyle name="20% - Accent2 33 2 2 2" xfId="2107"/>
    <cellStyle name="20% - Accent2 33 2 3" xfId="2108"/>
    <cellStyle name="20% - Accent2 33 2 3 2" xfId="2109"/>
    <cellStyle name="20% - Accent2 33 2 4" xfId="2110"/>
    <cellStyle name="20% - Accent2 33 2 4 2" xfId="2111"/>
    <cellStyle name="20% - Accent2 33 2 5" xfId="2112"/>
    <cellStyle name="20% - Accent2 33 2 5 2" xfId="2113"/>
    <cellStyle name="20% - Accent2 33 2 6" xfId="2114"/>
    <cellStyle name="20% - Accent2 33 3" xfId="2115"/>
    <cellStyle name="20% - Accent2 33 3 2" xfId="2116"/>
    <cellStyle name="20% - Accent2 33 4" xfId="2117"/>
    <cellStyle name="20% - Accent2 33 4 2" xfId="2118"/>
    <cellStyle name="20% - Accent2 33 5" xfId="2119"/>
    <cellStyle name="20% - Accent2 33 5 2" xfId="2120"/>
    <cellStyle name="20% - Accent2 33 6" xfId="2121"/>
    <cellStyle name="20% - Accent2 33 6 2" xfId="2122"/>
    <cellStyle name="20% - Accent2 33 7" xfId="2123"/>
    <cellStyle name="20% - Accent2 33 8" xfId="2124"/>
    <cellStyle name="20% - Accent2 34" xfId="2125"/>
    <cellStyle name="20% - Accent2 34 2" xfId="2126"/>
    <cellStyle name="20% - Accent2 34 2 2" xfId="2127"/>
    <cellStyle name="20% - Accent2 34 2 2 2" xfId="2128"/>
    <cellStyle name="20% - Accent2 34 2 3" xfId="2129"/>
    <cellStyle name="20% - Accent2 34 2 3 2" xfId="2130"/>
    <cellStyle name="20% - Accent2 34 2 4" xfId="2131"/>
    <cellStyle name="20% - Accent2 34 2 4 2" xfId="2132"/>
    <cellStyle name="20% - Accent2 34 2 5" xfId="2133"/>
    <cellStyle name="20% - Accent2 34 2 5 2" xfId="2134"/>
    <cellStyle name="20% - Accent2 34 2 6" xfId="2135"/>
    <cellStyle name="20% - Accent2 34 3" xfId="2136"/>
    <cellStyle name="20% - Accent2 34 3 2" xfId="2137"/>
    <cellStyle name="20% - Accent2 34 4" xfId="2138"/>
    <cellStyle name="20% - Accent2 34 4 2" xfId="2139"/>
    <cellStyle name="20% - Accent2 34 5" xfId="2140"/>
    <cellStyle name="20% - Accent2 34 5 2" xfId="2141"/>
    <cellStyle name="20% - Accent2 34 6" xfId="2142"/>
    <cellStyle name="20% - Accent2 34 6 2" xfId="2143"/>
    <cellStyle name="20% - Accent2 34 7" xfId="2144"/>
    <cellStyle name="20% - Accent2 34 8" xfId="2145"/>
    <cellStyle name="20% - Accent2 35" xfId="2146"/>
    <cellStyle name="20% - Accent2 35 2" xfId="2147"/>
    <cellStyle name="20% - Accent2 35 2 2" xfId="2148"/>
    <cellStyle name="20% - Accent2 35 2 2 2" xfId="2149"/>
    <cellStyle name="20% - Accent2 35 2 3" xfId="2150"/>
    <cellStyle name="20% - Accent2 35 2 3 2" xfId="2151"/>
    <cellStyle name="20% - Accent2 35 2 4" xfId="2152"/>
    <cellStyle name="20% - Accent2 35 2 4 2" xfId="2153"/>
    <cellStyle name="20% - Accent2 35 2 5" xfId="2154"/>
    <cellStyle name="20% - Accent2 35 2 5 2" xfId="2155"/>
    <cellStyle name="20% - Accent2 35 2 6" xfId="2156"/>
    <cellStyle name="20% - Accent2 35 3" xfId="2157"/>
    <cellStyle name="20% - Accent2 35 3 2" xfId="2158"/>
    <cellStyle name="20% - Accent2 35 4" xfId="2159"/>
    <cellStyle name="20% - Accent2 35 4 2" xfId="2160"/>
    <cellStyle name="20% - Accent2 35 5" xfId="2161"/>
    <cellStyle name="20% - Accent2 35 5 2" xfId="2162"/>
    <cellStyle name="20% - Accent2 35 6" xfId="2163"/>
    <cellStyle name="20% - Accent2 35 6 2" xfId="2164"/>
    <cellStyle name="20% - Accent2 35 7" xfId="2165"/>
    <cellStyle name="20% - Accent2 35 8" xfId="2166"/>
    <cellStyle name="20% - Accent2 36" xfId="2167"/>
    <cellStyle name="20% - Accent2 36 2" xfId="2168"/>
    <cellStyle name="20% - Accent2 36 2 2" xfId="2169"/>
    <cellStyle name="20% - Accent2 36 2 2 2" xfId="2170"/>
    <cellStyle name="20% - Accent2 36 2 3" xfId="2171"/>
    <cellStyle name="20% - Accent2 36 2 3 2" xfId="2172"/>
    <cellStyle name="20% - Accent2 36 2 4" xfId="2173"/>
    <cellStyle name="20% - Accent2 36 2 4 2" xfId="2174"/>
    <cellStyle name="20% - Accent2 36 2 5" xfId="2175"/>
    <cellStyle name="20% - Accent2 36 2 5 2" xfId="2176"/>
    <cellStyle name="20% - Accent2 36 2 6" xfId="2177"/>
    <cellStyle name="20% - Accent2 36 3" xfId="2178"/>
    <cellStyle name="20% - Accent2 36 3 2" xfId="2179"/>
    <cellStyle name="20% - Accent2 36 4" xfId="2180"/>
    <cellStyle name="20% - Accent2 36 4 2" xfId="2181"/>
    <cellStyle name="20% - Accent2 36 5" xfId="2182"/>
    <cellStyle name="20% - Accent2 36 5 2" xfId="2183"/>
    <cellStyle name="20% - Accent2 36 6" xfId="2184"/>
    <cellStyle name="20% - Accent2 36 6 2" xfId="2185"/>
    <cellStyle name="20% - Accent2 36 7" xfId="2186"/>
    <cellStyle name="20% - Accent2 36 8" xfId="2187"/>
    <cellStyle name="20% - Accent2 37" xfId="2188"/>
    <cellStyle name="20% - Accent2 37 2" xfId="2189"/>
    <cellStyle name="20% - Accent2 37 2 2" xfId="2190"/>
    <cellStyle name="20% - Accent2 37 2 2 2" xfId="2191"/>
    <cellStyle name="20% - Accent2 37 2 3" xfId="2192"/>
    <cellStyle name="20% - Accent2 37 2 3 2" xfId="2193"/>
    <cellStyle name="20% - Accent2 37 2 4" xfId="2194"/>
    <cellStyle name="20% - Accent2 37 2 4 2" xfId="2195"/>
    <cellStyle name="20% - Accent2 37 2 5" xfId="2196"/>
    <cellStyle name="20% - Accent2 37 2 5 2" xfId="2197"/>
    <cellStyle name="20% - Accent2 37 2 6" xfId="2198"/>
    <cellStyle name="20% - Accent2 37 3" xfId="2199"/>
    <cellStyle name="20% - Accent2 37 3 2" xfId="2200"/>
    <cellStyle name="20% - Accent2 37 4" xfId="2201"/>
    <cellStyle name="20% - Accent2 37 4 2" xfId="2202"/>
    <cellStyle name="20% - Accent2 37 5" xfId="2203"/>
    <cellStyle name="20% - Accent2 37 5 2" xfId="2204"/>
    <cellStyle name="20% - Accent2 37 6" xfId="2205"/>
    <cellStyle name="20% - Accent2 37 6 2" xfId="2206"/>
    <cellStyle name="20% - Accent2 37 7" xfId="2207"/>
    <cellStyle name="20% - Accent2 37 8" xfId="2208"/>
    <cellStyle name="20% - Accent2 38" xfId="2209"/>
    <cellStyle name="20% - Accent2 38 2" xfId="2210"/>
    <cellStyle name="20% - Accent2 38 2 2" xfId="2211"/>
    <cellStyle name="20% - Accent2 38 2 2 2" xfId="2212"/>
    <cellStyle name="20% - Accent2 38 2 3" xfId="2213"/>
    <cellStyle name="20% - Accent2 38 2 3 2" xfId="2214"/>
    <cellStyle name="20% - Accent2 38 2 4" xfId="2215"/>
    <cellStyle name="20% - Accent2 38 2 4 2" xfId="2216"/>
    <cellStyle name="20% - Accent2 38 2 5" xfId="2217"/>
    <cellStyle name="20% - Accent2 38 2 5 2" xfId="2218"/>
    <cellStyle name="20% - Accent2 38 2 6" xfId="2219"/>
    <cellStyle name="20% - Accent2 38 3" xfId="2220"/>
    <cellStyle name="20% - Accent2 38 3 2" xfId="2221"/>
    <cellStyle name="20% - Accent2 38 4" xfId="2222"/>
    <cellStyle name="20% - Accent2 38 4 2" xfId="2223"/>
    <cellStyle name="20% - Accent2 38 5" xfId="2224"/>
    <cellStyle name="20% - Accent2 38 5 2" xfId="2225"/>
    <cellStyle name="20% - Accent2 38 6" xfId="2226"/>
    <cellStyle name="20% - Accent2 38 6 2" xfId="2227"/>
    <cellStyle name="20% - Accent2 38 7" xfId="2228"/>
    <cellStyle name="20% - Accent2 38 8" xfId="2229"/>
    <cellStyle name="20% - Accent2 39" xfId="2230"/>
    <cellStyle name="20% - Accent2 39 2" xfId="2231"/>
    <cellStyle name="20% - Accent2 39 2 2" xfId="2232"/>
    <cellStyle name="20% - Accent2 39 2 2 2" xfId="2233"/>
    <cellStyle name="20% - Accent2 39 2 3" xfId="2234"/>
    <cellStyle name="20% - Accent2 39 2 3 2" xfId="2235"/>
    <cellStyle name="20% - Accent2 39 2 4" xfId="2236"/>
    <cellStyle name="20% - Accent2 39 2 4 2" xfId="2237"/>
    <cellStyle name="20% - Accent2 39 2 5" xfId="2238"/>
    <cellStyle name="20% - Accent2 39 2 5 2" xfId="2239"/>
    <cellStyle name="20% - Accent2 39 2 6" xfId="2240"/>
    <cellStyle name="20% - Accent2 39 3" xfId="2241"/>
    <cellStyle name="20% - Accent2 39 3 2" xfId="2242"/>
    <cellStyle name="20% - Accent2 39 4" xfId="2243"/>
    <cellStyle name="20% - Accent2 39 4 2" xfId="2244"/>
    <cellStyle name="20% - Accent2 39 5" xfId="2245"/>
    <cellStyle name="20% - Accent2 39 5 2" xfId="2246"/>
    <cellStyle name="20% - Accent2 39 6" xfId="2247"/>
    <cellStyle name="20% - Accent2 39 6 2" xfId="2248"/>
    <cellStyle name="20% - Accent2 39 7" xfId="2249"/>
    <cellStyle name="20% - Accent2 39 8" xfId="2250"/>
    <cellStyle name="20% - Accent2 4" xfId="2251"/>
    <cellStyle name="20% - Accent2 4 10" xfId="2252"/>
    <cellStyle name="20% - Accent2 4 11" xfId="2253"/>
    <cellStyle name="20% - Accent2 4 2" xfId="2254"/>
    <cellStyle name="20% - Accent2 4 2 2" xfId="2255"/>
    <cellStyle name="20% - Accent2 4 2 2 2" xfId="2256"/>
    <cellStyle name="20% - Accent2 4 2 3" xfId="2257"/>
    <cellStyle name="20% - Accent2 4 2 3 2" xfId="2258"/>
    <cellStyle name="20% - Accent2 4 2 4" xfId="2259"/>
    <cellStyle name="20% - Accent2 4 2 4 2" xfId="2260"/>
    <cellStyle name="20% - Accent2 4 2 5" xfId="2261"/>
    <cellStyle name="20% - Accent2 4 2 5 2" xfId="2262"/>
    <cellStyle name="20% - Accent2 4 2 6" xfId="2263"/>
    <cellStyle name="20% - Accent2 4 2 7" xfId="2264"/>
    <cellStyle name="20% - Accent2 4 2 8" xfId="2265"/>
    <cellStyle name="20% - Accent2 4 2 9" xfId="2266"/>
    <cellStyle name="20% - Accent2 4 3" xfId="2267"/>
    <cellStyle name="20% - Accent2 4 3 2" xfId="2268"/>
    <cellStyle name="20% - Accent2 4 4" xfId="2269"/>
    <cellStyle name="20% - Accent2 4 4 2" xfId="2270"/>
    <cellStyle name="20% - Accent2 4 5" xfId="2271"/>
    <cellStyle name="20% - Accent2 4 5 2" xfId="2272"/>
    <cellStyle name="20% - Accent2 4 6" xfId="2273"/>
    <cellStyle name="20% - Accent2 4 6 2" xfId="2274"/>
    <cellStyle name="20% - Accent2 4 7" xfId="2275"/>
    <cellStyle name="20% - Accent2 4 8" xfId="2276"/>
    <cellStyle name="20% - Accent2 4 9" xfId="2277"/>
    <cellStyle name="20% - Accent2 40" xfId="2278"/>
    <cellStyle name="20% - Accent2 40 2" xfId="2279"/>
    <cellStyle name="20% - Accent2 40 2 2" xfId="2280"/>
    <cellStyle name="20% - Accent2 40 2 2 2" xfId="2281"/>
    <cellStyle name="20% - Accent2 40 2 3" xfId="2282"/>
    <cellStyle name="20% - Accent2 40 2 3 2" xfId="2283"/>
    <cellStyle name="20% - Accent2 40 2 4" xfId="2284"/>
    <cellStyle name="20% - Accent2 40 2 4 2" xfId="2285"/>
    <cellStyle name="20% - Accent2 40 2 5" xfId="2286"/>
    <cellStyle name="20% - Accent2 40 2 5 2" xfId="2287"/>
    <cellStyle name="20% - Accent2 40 2 6" xfId="2288"/>
    <cellStyle name="20% - Accent2 40 3" xfId="2289"/>
    <cellStyle name="20% - Accent2 40 3 2" xfId="2290"/>
    <cellStyle name="20% - Accent2 40 4" xfId="2291"/>
    <cellStyle name="20% - Accent2 40 4 2" xfId="2292"/>
    <cellStyle name="20% - Accent2 40 5" xfId="2293"/>
    <cellStyle name="20% - Accent2 40 5 2" xfId="2294"/>
    <cellStyle name="20% - Accent2 40 6" xfId="2295"/>
    <cellStyle name="20% - Accent2 40 6 2" xfId="2296"/>
    <cellStyle name="20% - Accent2 40 7" xfId="2297"/>
    <cellStyle name="20% - Accent2 40 8" xfId="2298"/>
    <cellStyle name="20% - Accent2 41" xfId="2299"/>
    <cellStyle name="20% - Accent2 41 2" xfId="2300"/>
    <cellStyle name="20% - Accent2 41 2 2" xfId="2301"/>
    <cellStyle name="20% - Accent2 41 2 2 2" xfId="2302"/>
    <cellStyle name="20% - Accent2 41 2 3" xfId="2303"/>
    <cellStyle name="20% - Accent2 41 2 3 2" xfId="2304"/>
    <cellStyle name="20% - Accent2 41 2 4" xfId="2305"/>
    <cellStyle name="20% - Accent2 41 2 4 2" xfId="2306"/>
    <cellStyle name="20% - Accent2 41 2 5" xfId="2307"/>
    <cellStyle name="20% - Accent2 41 2 5 2" xfId="2308"/>
    <cellStyle name="20% - Accent2 41 2 6" xfId="2309"/>
    <cellStyle name="20% - Accent2 41 3" xfId="2310"/>
    <cellStyle name="20% - Accent2 41 3 2" xfId="2311"/>
    <cellStyle name="20% - Accent2 41 4" xfId="2312"/>
    <cellStyle name="20% - Accent2 41 4 2" xfId="2313"/>
    <cellStyle name="20% - Accent2 41 5" xfId="2314"/>
    <cellStyle name="20% - Accent2 41 5 2" xfId="2315"/>
    <cellStyle name="20% - Accent2 41 6" xfId="2316"/>
    <cellStyle name="20% - Accent2 41 6 2" xfId="2317"/>
    <cellStyle name="20% - Accent2 41 7" xfId="2318"/>
    <cellStyle name="20% - Accent2 41 8" xfId="2319"/>
    <cellStyle name="20% - Accent2 42" xfId="2320"/>
    <cellStyle name="20% - Accent2 42 2" xfId="2321"/>
    <cellStyle name="20% - Accent2 42 2 2" xfId="2322"/>
    <cellStyle name="20% - Accent2 42 2 2 2" xfId="2323"/>
    <cellStyle name="20% - Accent2 42 2 3" xfId="2324"/>
    <cellStyle name="20% - Accent2 42 2 3 2" xfId="2325"/>
    <cellStyle name="20% - Accent2 42 2 4" xfId="2326"/>
    <cellStyle name="20% - Accent2 42 2 4 2" xfId="2327"/>
    <cellStyle name="20% - Accent2 42 2 5" xfId="2328"/>
    <cellStyle name="20% - Accent2 42 2 5 2" xfId="2329"/>
    <cellStyle name="20% - Accent2 42 2 6" xfId="2330"/>
    <cellStyle name="20% - Accent2 42 3" xfId="2331"/>
    <cellStyle name="20% - Accent2 42 3 2" xfId="2332"/>
    <cellStyle name="20% - Accent2 42 4" xfId="2333"/>
    <cellStyle name="20% - Accent2 42 4 2" xfId="2334"/>
    <cellStyle name="20% - Accent2 42 5" xfId="2335"/>
    <cellStyle name="20% - Accent2 42 5 2" xfId="2336"/>
    <cellStyle name="20% - Accent2 42 6" xfId="2337"/>
    <cellStyle name="20% - Accent2 42 6 2" xfId="2338"/>
    <cellStyle name="20% - Accent2 42 7" xfId="2339"/>
    <cellStyle name="20% - Accent2 42 8" xfId="2340"/>
    <cellStyle name="20% - Accent2 43" xfId="2341"/>
    <cellStyle name="20% - Accent2 43 2" xfId="2342"/>
    <cellStyle name="20% - Accent2 43 2 2" xfId="2343"/>
    <cellStyle name="20% - Accent2 43 2 2 2" xfId="2344"/>
    <cellStyle name="20% - Accent2 43 2 3" xfId="2345"/>
    <cellStyle name="20% - Accent2 43 2 3 2" xfId="2346"/>
    <cellStyle name="20% - Accent2 43 2 4" xfId="2347"/>
    <cellStyle name="20% - Accent2 43 2 4 2" xfId="2348"/>
    <cellStyle name="20% - Accent2 43 2 5" xfId="2349"/>
    <cellStyle name="20% - Accent2 43 2 5 2" xfId="2350"/>
    <cellStyle name="20% - Accent2 43 2 6" xfId="2351"/>
    <cellStyle name="20% - Accent2 43 3" xfId="2352"/>
    <cellStyle name="20% - Accent2 43 3 2" xfId="2353"/>
    <cellStyle name="20% - Accent2 43 4" xfId="2354"/>
    <cellStyle name="20% - Accent2 43 4 2" xfId="2355"/>
    <cellStyle name="20% - Accent2 43 5" xfId="2356"/>
    <cellStyle name="20% - Accent2 43 5 2" xfId="2357"/>
    <cellStyle name="20% - Accent2 43 6" xfId="2358"/>
    <cellStyle name="20% - Accent2 43 6 2" xfId="2359"/>
    <cellStyle name="20% - Accent2 43 7" xfId="2360"/>
    <cellStyle name="20% - Accent2 43 8" xfId="2361"/>
    <cellStyle name="20% - Accent2 44" xfId="2362"/>
    <cellStyle name="20% - Accent2 44 2" xfId="2363"/>
    <cellStyle name="20% - Accent2 44 2 2" xfId="2364"/>
    <cellStyle name="20% - Accent2 44 2 2 2" xfId="2365"/>
    <cellStyle name="20% - Accent2 44 2 3" xfId="2366"/>
    <cellStyle name="20% - Accent2 44 2 3 2" xfId="2367"/>
    <cellStyle name="20% - Accent2 44 2 4" xfId="2368"/>
    <cellStyle name="20% - Accent2 44 2 4 2" xfId="2369"/>
    <cellStyle name="20% - Accent2 44 2 5" xfId="2370"/>
    <cellStyle name="20% - Accent2 44 2 5 2" xfId="2371"/>
    <cellStyle name="20% - Accent2 44 2 6" xfId="2372"/>
    <cellStyle name="20% - Accent2 44 3" xfId="2373"/>
    <cellStyle name="20% - Accent2 44 3 2" xfId="2374"/>
    <cellStyle name="20% - Accent2 44 4" xfId="2375"/>
    <cellStyle name="20% - Accent2 44 4 2" xfId="2376"/>
    <cellStyle name="20% - Accent2 44 5" xfId="2377"/>
    <cellStyle name="20% - Accent2 44 5 2" xfId="2378"/>
    <cellStyle name="20% - Accent2 44 6" xfId="2379"/>
    <cellStyle name="20% - Accent2 44 6 2" xfId="2380"/>
    <cellStyle name="20% - Accent2 44 7" xfId="2381"/>
    <cellStyle name="20% - Accent2 44 8" xfId="2382"/>
    <cellStyle name="20% - Accent2 45" xfId="2383"/>
    <cellStyle name="20% - Accent2 45 2" xfId="2384"/>
    <cellStyle name="20% - Accent2 45 2 2" xfId="2385"/>
    <cellStyle name="20% - Accent2 45 2 2 2" xfId="2386"/>
    <cellStyle name="20% - Accent2 45 2 3" xfId="2387"/>
    <cellStyle name="20% - Accent2 45 2 3 2" xfId="2388"/>
    <cellStyle name="20% - Accent2 45 2 4" xfId="2389"/>
    <cellStyle name="20% - Accent2 45 2 4 2" xfId="2390"/>
    <cellStyle name="20% - Accent2 45 2 5" xfId="2391"/>
    <cellStyle name="20% - Accent2 45 2 5 2" xfId="2392"/>
    <cellStyle name="20% - Accent2 45 2 6" xfId="2393"/>
    <cellStyle name="20% - Accent2 45 3" xfId="2394"/>
    <cellStyle name="20% - Accent2 45 3 2" xfId="2395"/>
    <cellStyle name="20% - Accent2 45 4" xfId="2396"/>
    <cellStyle name="20% - Accent2 45 4 2" xfId="2397"/>
    <cellStyle name="20% - Accent2 45 5" xfId="2398"/>
    <cellStyle name="20% - Accent2 45 5 2" xfId="2399"/>
    <cellStyle name="20% - Accent2 45 6" xfId="2400"/>
    <cellStyle name="20% - Accent2 45 6 2" xfId="2401"/>
    <cellStyle name="20% - Accent2 45 7" xfId="2402"/>
    <cellStyle name="20% - Accent2 45 8" xfId="2403"/>
    <cellStyle name="20% - Accent2 46" xfId="2404"/>
    <cellStyle name="20% - Accent2 46 2" xfId="2405"/>
    <cellStyle name="20% - Accent2 46 2 2" xfId="2406"/>
    <cellStyle name="20% - Accent2 46 2 2 2" xfId="2407"/>
    <cellStyle name="20% - Accent2 46 2 3" xfId="2408"/>
    <cellStyle name="20% - Accent2 46 2 3 2" xfId="2409"/>
    <cellStyle name="20% - Accent2 46 2 4" xfId="2410"/>
    <cellStyle name="20% - Accent2 46 2 4 2" xfId="2411"/>
    <cellStyle name="20% - Accent2 46 2 5" xfId="2412"/>
    <cellStyle name="20% - Accent2 46 2 5 2" xfId="2413"/>
    <cellStyle name="20% - Accent2 46 2 6" xfId="2414"/>
    <cellStyle name="20% - Accent2 46 3" xfId="2415"/>
    <cellStyle name="20% - Accent2 46 3 2" xfId="2416"/>
    <cellStyle name="20% - Accent2 46 4" xfId="2417"/>
    <cellStyle name="20% - Accent2 46 4 2" xfId="2418"/>
    <cellStyle name="20% - Accent2 46 5" xfId="2419"/>
    <cellStyle name="20% - Accent2 46 5 2" xfId="2420"/>
    <cellStyle name="20% - Accent2 46 6" xfId="2421"/>
    <cellStyle name="20% - Accent2 46 6 2" xfId="2422"/>
    <cellStyle name="20% - Accent2 46 7" xfId="2423"/>
    <cellStyle name="20% - Accent2 46 8" xfId="2424"/>
    <cellStyle name="20% - Accent2 47" xfId="2425"/>
    <cellStyle name="20% - Accent2 47 2" xfId="2426"/>
    <cellStyle name="20% - Accent2 47 2 2" xfId="2427"/>
    <cellStyle name="20% - Accent2 47 2 2 2" xfId="2428"/>
    <cellStyle name="20% - Accent2 47 2 3" xfId="2429"/>
    <cellStyle name="20% - Accent2 47 2 3 2" xfId="2430"/>
    <cellStyle name="20% - Accent2 47 2 4" xfId="2431"/>
    <cellStyle name="20% - Accent2 47 2 4 2" xfId="2432"/>
    <cellStyle name="20% - Accent2 47 2 5" xfId="2433"/>
    <cellStyle name="20% - Accent2 47 2 5 2" xfId="2434"/>
    <cellStyle name="20% - Accent2 47 2 6" xfId="2435"/>
    <cellStyle name="20% - Accent2 47 3" xfId="2436"/>
    <cellStyle name="20% - Accent2 47 3 2" xfId="2437"/>
    <cellStyle name="20% - Accent2 47 4" xfId="2438"/>
    <cellStyle name="20% - Accent2 47 4 2" xfId="2439"/>
    <cellStyle name="20% - Accent2 47 5" xfId="2440"/>
    <cellStyle name="20% - Accent2 47 5 2" xfId="2441"/>
    <cellStyle name="20% - Accent2 47 6" xfId="2442"/>
    <cellStyle name="20% - Accent2 47 6 2" xfId="2443"/>
    <cellStyle name="20% - Accent2 47 7" xfId="2444"/>
    <cellStyle name="20% - Accent2 47 8" xfId="2445"/>
    <cellStyle name="20% - Accent2 48" xfId="2446"/>
    <cellStyle name="20% - Accent2 48 2" xfId="2447"/>
    <cellStyle name="20% - Accent2 48 2 2" xfId="2448"/>
    <cellStyle name="20% - Accent2 48 2 2 2" xfId="2449"/>
    <cellStyle name="20% - Accent2 48 2 3" xfId="2450"/>
    <cellStyle name="20% - Accent2 48 2 3 2" xfId="2451"/>
    <cellStyle name="20% - Accent2 48 2 4" xfId="2452"/>
    <cellStyle name="20% - Accent2 48 2 4 2" xfId="2453"/>
    <cellStyle name="20% - Accent2 48 2 5" xfId="2454"/>
    <cellStyle name="20% - Accent2 48 2 5 2" xfId="2455"/>
    <cellStyle name="20% - Accent2 48 2 6" xfId="2456"/>
    <cellStyle name="20% - Accent2 48 3" xfId="2457"/>
    <cellStyle name="20% - Accent2 48 3 2" xfId="2458"/>
    <cellStyle name="20% - Accent2 48 4" xfId="2459"/>
    <cellStyle name="20% - Accent2 48 4 2" xfId="2460"/>
    <cellStyle name="20% - Accent2 48 5" xfId="2461"/>
    <cellStyle name="20% - Accent2 48 5 2" xfId="2462"/>
    <cellStyle name="20% - Accent2 48 6" xfId="2463"/>
    <cellStyle name="20% - Accent2 48 6 2" xfId="2464"/>
    <cellStyle name="20% - Accent2 48 7" xfId="2465"/>
    <cellStyle name="20% - Accent2 48 8" xfId="2466"/>
    <cellStyle name="20% - Accent2 49" xfId="2467"/>
    <cellStyle name="20% - Accent2 49 2" xfId="2468"/>
    <cellStyle name="20% - Accent2 49 2 2" xfId="2469"/>
    <cellStyle name="20% - Accent2 49 2 2 2" xfId="2470"/>
    <cellStyle name="20% - Accent2 49 2 3" xfId="2471"/>
    <cellStyle name="20% - Accent2 49 2 3 2" xfId="2472"/>
    <cellStyle name="20% - Accent2 49 2 4" xfId="2473"/>
    <cellStyle name="20% - Accent2 49 2 4 2" xfId="2474"/>
    <cellStyle name="20% - Accent2 49 2 5" xfId="2475"/>
    <cellStyle name="20% - Accent2 49 2 5 2" xfId="2476"/>
    <cellStyle name="20% - Accent2 49 2 6" xfId="2477"/>
    <cellStyle name="20% - Accent2 49 3" xfId="2478"/>
    <cellStyle name="20% - Accent2 49 3 2" xfId="2479"/>
    <cellStyle name="20% - Accent2 49 4" xfId="2480"/>
    <cellStyle name="20% - Accent2 49 4 2" xfId="2481"/>
    <cellStyle name="20% - Accent2 49 5" xfId="2482"/>
    <cellStyle name="20% - Accent2 49 5 2" xfId="2483"/>
    <cellStyle name="20% - Accent2 49 6" xfId="2484"/>
    <cellStyle name="20% - Accent2 49 6 2" xfId="2485"/>
    <cellStyle name="20% - Accent2 49 7" xfId="2486"/>
    <cellStyle name="20% - Accent2 49 8" xfId="2487"/>
    <cellStyle name="20% - Accent2 5" xfId="2488"/>
    <cellStyle name="20% - Accent2 5 10" xfId="2489"/>
    <cellStyle name="20% - Accent2 5 11" xfId="2490"/>
    <cellStyle name="20% - Accent2 5 2" xfId="2491"/>
    <cellStyle name="20% - Accent2 5 2 2" xfId="2492"/>
    <cellStyle name="20% - Accent2 5 2 2 2" xfId="2493"/>
    <cellStyle name="20% - Accent2 5 2 3" xfId="2494"/>
    <cellStyle name="20% - Accent2 5 2 3 2" xfId="2495"/>
    <cellStyle name="20% - Accent2 5 2 4" xfId="2496"/>
    <cellStyle name="20% - Accent2 5 2 4 2" xfId="2497"/>
    <cellStyle name="20% - Accent2 5 2 5" xfId="2498"/>
    <cellStyle name="20% - Accent2 5 2 5 2" xfId="2499"/>
    <cellStyle name="20% - Accent2 5 2 6" xfId="2500"/>
    <cellStyle name="20% - Accent2 5 2 7" xfId="2501"/>
    <cellStyle name="20% - Accent2 5 2 8" xfId="2502"/>
    <cellStyle name="20% - Accent2 5 2 9" xfId="2503"/>
    <cellStyle name="20% - Accent2 5 3" xfId="2504"/>
    <cellStyle name="20% - Accent2 5 3 2" xfId="2505"/>
    <cellStyle name="20% - Accent2 5 4" xfId="2506"/>
    <cellStyle name="20% - Accent2 5 4 2" xfId="2507"/>
    <cellStyle name="20% - Accent2 5 5" xfId="2508"/>
    <cellStyle name="20% - Accent2 5 5 2" xfId="2509"/>
    <cellStyle name="20% - Accent2 5 6" xfId="2510"/>
    <cellStyle name="20% - Accent2 5 6 2" xfId="2511"/>
    <cellStyle name="20% - Accent2 5 7" xfId="2512"/>
    <cellStyle name="20% - Accent2 5 8" xfId="2513"/>
    <cellStyle name="20% - Accent2 5 9" xfId="2514"/>
    <cellStyle name="20% - Accent2 50" xfId="2515"/>
    <cellStyle name="20% - Accent2 50 2" xfId="2516"/>
    <cellStyle name="20% - Accent2 50 2 2" xfId="2517"/>
    <cellStyle name="20% - Accent2 50 2 2 2" xfId="2518"/>
    <cellStyle name="20% - Accent2 50 2 3" xfId="2519"/>
    <cellStyle name="20% - Accent2 50 2 3 2" xfId="2520"/>
    <cellStyle name="20% - Accent2 50 2 4" xfId="2521"/>
    <cellStyle name="20% - Accent2 50 2 4 2" xfId="2522"/>
    <cellStyle name="20% - Accent2 50 2 5" xfId="2523"/>
    <cellStyle name="20% - Accent2 50 2 5 2" xfId="2524"/>
    <cellStyle name="20% - Accent2 50 2 6" xfId="2525"/>
    <cellStyle name="20% - Accent2 50 3" xfId="2526"/>
    <cellStyle name="20% - Accent2 50 3 2" xfId="2527"/>
    <cellStyle name="20% - Accent2 50 4" xfId="2528"/>
    <cellStyle name="20% - Accent2 50 4 2" xfId="2529"/>
    <cellStyle name="20% - Accent2 50 5" xfId="2530"/>
    <cellStyle name="20% - Accent2 50 5 2" xfId="2531"/>
    <cellStyle name="20% - Accent2 50 6" xfId="2532"/>
    <cellStyle name="20% - Accent2 50 6 2" xfId="2533"/>
    <cellStyle name="20% - Accent2 50 7" xfId="2534"/>
    <cellStyle name="20% - Accent2 50 8" xfId="2535"/>
    <cellStyle name="20% - Accent2 51" xfId="2536"/>
    <cellStyle name="20% - Accent2 51 2" xfId="2537"/>
    <cellStyle name="20% - Accent2 51 2 2" xfId="2538"/>
    <cellStyle name="20% - Accent2 51 2 2 2" xfId="2539"/>
    <cellStyle name="20% - Accent2 51 2 3" xfId="2540"/>
    <cellStyle name="20% - Accent2 51 2 3 2" xfId="2541"/>
    <cellStyle name="20% - Accent2 51 2 4" xfId="2542"/>
    <cellStyle name="20% - Accent2 51 2 4 2" xfId="2543"/>
    <cellStyle name="20% - Accent2 51 2 5" xfId="2544"/>
    <cellStyle name="20% - Accent2 51 2 5 2" xfId="2545"/>
    <cellStyle name="20% - Accent2 51 2 6" xfId="2546"/>
    <cellStyle name="20% - Accent2 51 3" xfId="2547"/>
    <cellStyle name="20% - Accent2 51 3 2" xfId="2548"/>
    <cellStyle name="20% - Accent2 51 4" xfId="2549"/>
    <cellStyle name="20% - Accent2 51 4 2" xfId="2550"/>
    <cellStyle name="20% - Accent2 51 5" xfId="2551"/>
    <cellStyle name="20% - Accent2 51 5 2" xfId="2552"/>
    <cellStyle name="20% - Accent2 51 6" xfId="2553"/>
    <cellStyle name="20% - Accent2 51 6 2" xfId="2554"/>
    <cellStyle name="20% - Accent2 51 7" xfId="2555"/>
    <cellStyle name="20% - Accent2 51 8" xfId="2556"/>
    <cellStyle name="20% - Accent2 52" xfId="2557"/>
    <cellStyle name="20% - Accent2 52 2" xfId="2558"/>
    <cellStyle name="20% - Accent2 52 2 2" xfId="2559"/>
    <cellStyle name="20% - Accent2 52 2 2 2" xfId="2560"/>
    <cellStyle name="20% - Accent2 52 2 3" xfId="2561"/>
    <cellStyle name="20% - Accent2 52 2 3 2" xfId="2562"/>
    <cellStyle name="20% - Accent2 52 2 4" xfId="2563"/>
    <cellStyle name="20% - Accent2 52 2 4 2" xfId="2564"/>
    <cellStyle name="20% - Accent2 52 2 5" xfId="2565"/>
    <cellStyle name="20% - Accent2 52 2 5 2" xfId="2566"/>
    <cellStyle name="20% - Accent2 52 2 6" xfId="2567"/>
    <cellStyle name="20% - Accent2 52 3" xfId="2568"/>
    <cellStyle name="20% - Accent2 52 3 2" xfId="2569"/>
    <cellStyle name="20% - Accent2 52 4" xfId="2570"/>
    <cellStyle name="20% - Accent2 52 4 2" xfId="2571"/>
    <cellStyle name="20% - Accent2 52 5" xfId="2572"/>
    <cellStyle name="20% - Accent2 52 5 2" xfId="2573"/>
    <cellStyle name="20% - Accent2 52 6" xfId="2574"/>
    <cellStyle name="20% - Accent2 52 6 2" xfId="2575"/>
    <cellStyle name="20% - Accent2 52 7" xfId="2576"/>
    <cellStyle name="20% - Accent2 52 8" xfId="2577"/>
    <cellStyle name="20% - Accent2 53" xfId="2578"/>
    <cellStyle name="20% - Accent2 53 2" xfId="2579"/>
    <cellStyle name="20% - Accent2 53 2 2" xfId="2580"/>
    <cellStyle name="20% - Accent2 53 2 2 2" xfId="2581"/>
    <cellStyle name="20% - Accent2 53 2 3" xfId="2582"/>
    <cellStyle name="20% - Accent2 53 2 3 2" xfId="2583"/>
    <cellStyle name="20% - Accent2 53 2 4" xfId="2584"/>
    <cellStyle name="20% - Accent2 53 2 4 2" xfId="2585"/>
    <cellStyle name="20% - Accent2 53 2 5" xfId="2586"/>
    <cellStyle name="20% - Accent2 53 2 5 2" xfId="2587"/>
    <cellStyle name="20% - Accent2 53 2 6" xfId="2588"/>
    <cellStyle name="20% - Accent2 53 3" xfId="2589"/>
    <cellStyle name="20% - Accent2 53 3 2" xfId="2590"/>
    <cellStyle name="20% - Accent2 53 4" xfId="2591"/>
    <cellStyle name="20% - Accent2 53 4 2" xfId="2592"/>
    <cellStyle name="20% - Accent2 53 5" xfId="2593"/>
    <cellStyle name="20% - Accent2 53 5 2" xfId="2594"/>
    <cellStyle name="20% - Accent2 53 6" xfId="2595"/>
    <cellStyle name="20% - Accent2 53 6 2" xfId="2596"/>
    <cellStyle name="20% - Accent2 53 7" xfId="2597"/>
    <cellStyle name="20% - Accent2 53 8" xfId="2598"/>
    <cellStyle name="20% - Accent2 54" xfId="2599"/>
    <cellStyle name="20% - Accent2 54 2" xfId="2600"/>
    <cellStyle name="20% - Accent2 54 2 2" xfId="2601"/>
    <cellStyle name="20% - Accent2 54 2 2 2" xfId="2602"/>
    <cellStyle name="20% - Accent2 54 2 3" xfId="2603"/>
    <cellStyle name="20% - Accent2 54 2 3 2" xfId="2604"/>
    <cellStyle name="20% - Accent2 54 2 4" xfId="2605"/>
    <cellStyle name="20% - Accent2 54 2 4 2" xfId="2606"/>
    <cellStyle name="20% - Accent2 54 2 5" xfId="2607"/>
    <cellStyle name="20% - Accent2 54 2 5 2" xfId="2608"/>
    <cellStyle name="20% - Accent2 54 2 6" xfId="2609"/>
    <cellStyle name="20% - Accent2 54 3" xfId="2610"/>
    <cellStyle name="20% - Accent2 54 3 2" xfId="2611"/>
    <cellStyle name="20% - Accent2 54 4" xfId="2612"/>
    <cellStyle name="20% - Accent2 54 4 2" xfId="2613"/>
    <cellStyle name="20% - Accent2 54 5" xfId="2614"/>
    <cellStyle name="20% - Accent2 54 5 2" xfId="2615"/>
    <cellStyle name="20% - Accent2 54 6" xfId="2616"/>
    <cellStyle name="20% - Accent2 54 6 2" xfId="2617"/>
    <cellStyle name="20% - Accent2 54 7" xfId="2618"/>
    <cellStyle name="20% - Accent2 54 8" xfId="2619"/>
    <cellStyle name="20% - Accent2 55" xfId="2620"/>
    <cellStyle name="20% - Accent2 55 2" xfId="2621"/>
    <cellStyle name="20% - Accent2 55 2 2" xfId="2622"/>
    <cellStyle name="20% - Accent2 55 2 2 2" xfId="2623"/>
    <cellStyle name="20% - Accent2 55 2 3" xfId="2624"/>
    <cellStyle name="20% - Accent2 55 2 3 2" xfId="2625"/>
    <cellStyle name="20% - Accent2 55 2 4" xfId="2626"/>
    <cellStyle name="20% - Accent2 55 2 4 2" xfId="2627"/>
    <cellStyle name="20% - Accent2 55 2 5" xfId="2628"/>
    <cellStyle name="20% - Accent2 55 2 5 2" xfId="2629"/>
    <cellStyle name="20% - Accent2 55 2 6" xfId="2630"/>
    <cellStyle name="20% - Accent2 55 3" xfId="2631"/>
    <cellStyle name="20% - Accent2 55 3 2" xfId="2632"/>
    <cellStyle name="20% - Accent2 55 4" xfId="2633"/>
    <cellStyle name="20% - Accent2 55 4 2" xfId="2634"/>
    <cellStyle name="20% - Accent2 55 5" xfId="2635"/>
    <cellStyle name="20% - Accent2 55 5 2" xfId="2636"/>
    <cellStyle name="20% - Accent2 55 6" xfId="2637"/>
    <cellStyle name="20% - Accent2 55 6 2" xfId="2638"/>
    <cellStyle name="20% - Accent2 55 7" xfId="2639"/>
    <cellStyle name="20% - Accent2 55 8" xfId="2640"/>
    <cellStyle name="20% - Accent2 56" xfId="2641"/>
    <cellStyle name="20% - Accent2 56 2" xfId="2642"/>
    <cellStyle name="20% - Accent2 56 2 2" xfId="2643"/>
    <cellStyle name="20% - Accent2 56 2 2 2" xfId="2644"/>
    <cellStyle name="20% - Accent2 56 2 3" xfId="2645"/>
    <cellStyle name="20% - Accent2 56 2 3 2" xfId="2646"/>
    <cellStyle name="20% - Accent2 56 2 4" xfId="2647"/>
    <cellStyle name="20% - Accent2 56 2 4 2" xfId="2648"/>
    <cellStyle name="20% - Accent2 56 2 5" xfId="2649"/>
    <cellStyle name="20% - Accent2 56 2 5 2" xfId="2650"/>
    <cellStyle name="20% - Accent2 56 2 6" xfId="2651"/>
    <cellStyle name="20% - Accent2 56 3" xfId="2652"/>
    <cellStyle name="20% - Accent2 56 3 2" xfId="2653"/>
    <cellStyle name="20% - Accent2 56 4" xfId="2654"/>
    <cellStyle name="20% - Accent2 56 4 2" xfId="2655"/>
    <cellStyle name="20% - Accent2 56 5" xfId="2656"/>
    <cellStyle name="20% - Accent2 56 5 2" xfId="2657"/>
    <cellStyle name="20% - Accent2 56 6" xfId="2658"/>
    <cellStyle name="20% - Accent2 56 6 2" xfId="2659"/>
    <cellStyle name="20% - Accent2 56 7" xfId="2660"/>
    <cellStyle name="20% - Accent2 56 8" xfId="2661"/>
    <cellStyle name="20% - Accent2 57" xfId="2662"/>
    <cellStyle name="20% - Accent2 57 2" xfId="2663"/>
    <cellStyle name="20% - Accent2 57 2 2" xfId="2664"/>
    <cellStyle name="20% - Accent2 57 2 2 2" xfId="2665"/>
    <cellStyle name="20% - Accent2 57 2 3" xfId="2666"/>
    <cellStyle name="20% - Accent2 57 2 3 2" xfId="2667"/>
    <cellStyle name="20% - Accent2 57 2 4" xfId="2668"/>
    <cellStyle name="20% - Accent2 57 2 4 2" xfId="2669"/>
    <cellStyle name="20% - Accent2 57 2 5" xfId="2670"/>
    <cellStyle name="20% - Accent2 57 2 5 2" xfId="2671"/>
    <cellStyle name="20% - Accent2 57 2 6" xfId="2672"/>
    <cellStyle name="20% - Accent2 57 3" xfId="2673"/>
    <cellStyle name="20% - Accent2 57 3 2" xfId="2674"/>
    <cellStyle name="20% - Accent2 57 4" xfId="2675"/>
    <cellStyle name="20% - Accent2 57 4 2" xfId="2676"/>
    <cellStyle name="20% - Accent2 57 5" xfId="2677"/>
    <cellStyle name="20% - Accent2 57 5 2" xfId="2678"/>
    <cellStyle name="20% - Accent2 57 6" xfId="2679"/>
    <cellStyle name="20% - Accent2 57 6 2" xfId="2680"/>
    <cellStyle name="20% - Accent2 57 7" xfId="2681"/>
    <cellStyle name="20% - Accent2 57 8" xfId="2682"/>
    <cellStyle name="20% - Accent2 58" xfId="2683"/>
    <cellStyle name="20% - Accent2 58 2" xfId="2684"/>
    <cellStyle name="20% - Accent2 58 2 2" xfId="2685"/>
    <cellStyle name="20% - Accent2 58 2 2 2" xfId="2686"/>
    <cellStyle name="20% - Accent2 58 2 3" xfId="2687"/>
    <cellStyle name="20% - Accent2 58 2 3 2" xfId="2688"/>
    <cellStyle name="20% - Accent2 58 2 4" xfId="2689"/>
    <cellStyle name="20% - Accent2 58 2 4 2" xfId="2690"/>
    <cellStyle name="20% - Accent2 58 2 5" xfId="2691"/>
    <cellStyle name="20% - Accent2 58 2 5 2" xfId="2692"/>
    <cellStyle name="20% - Accent2 58 2 6" xfId="2693"/>
    <cellStyle name="20% - Accent2 58 3" xfId="2694"/>
    <cellStyle name="20% - Accent2 58 3 2" xfId="2695"/>
    <cellStyle name="20% - Accent2 58 4" xfId="2696"/>
    <cellStyle name="20% - Accent2 58 4 2" xfId="2697"/>
    <cellStyle name="20% - Accent2 58 5" xfId="2698"/>
    <cellStyle name="20% - Accent2 58 5 2" xfId="2699"/>
    <cellStyle name="20% - Accent2 58 6" xfId="2700"/>
    <cellStyle name="20% - Accent2 58 6 2" xfId="2701"/>
    <cellStyle name="20% - Accent2 58 7" xfId="2702"/>
    <cellStyle name="20% - Accent2 58 8" xfId="2703"/>
    <cellStyle name="20% - Accent2 59" xfId="2704"/>
    <cellStyle name="20% - Accent2 59 2" xfId="2705"/>
    <cellStyle name="20% - Accent2 59 2 2" xfId="2706"/>
    <cellStyle name="20% - Accent2 59 2 2 2" xfId="2707"/>
    <cellStyle name="20% - Accent2 59 2 3" xfId="2708"/>
    <cellStyle name="20% - Accent2 59 2 3 2" xfId="2709"/>
    <cellStyle name="20% - Accent2 59 2 4" xfId="2710"/>
    <cellStyle name="20% - Accent2 59 2 4 2" xfId="2711"/>
    <cellStyle name="20% - Accent2 59 2 5" xfId="2712"/>
    <cellStyle name="20% - Accent2 59 2 5 2" xfId="2713"/>
    <cellStyle name="20% - Accent2 59 2 6" xfId="2714"/>
    <cellStyle name="20% - Accent2 59 3" xfId="2715"/>
    <cellStyle name="20% - Accent2 59 3 2" xfId="2716"/>
    <cellStyle name="20% - Accent2 59 4" xfId="2717"/>
    <cellStyle name="20% - Accent2 59 4 2" xfId="2718"/>
    <cellStyle name="20% - Accent2 59 5" xfId="2719"/>
    <cellStyle name="20% - Accent2 59 5 2" xfId="2720"/>
    <cellStyle name="20% - Accent2 59 6" xfId="2721"/>
    <cellStyle name="20% - Accent2 59 6 2" xfId="2722"/>
    <cellStyle name="20% - Accent2 59 7" xfId="2723"/>
    <cellStyle name="20% - Accent2 59 8" xfId="2724"/>
    <cellStyle name="20% - Accent2 6" xfId="2725"/>
    <cellStyle name="20% - Accent2 6 10" xfId="2726"/>
    <cellStyle name="20% - Accent2 6 11" xfId="2727"/>
    <cellStyle name="20% - Accent2 6 2" xfId="2728"/>
    <cellStyle name="20% - Accent2 6 2 2" xfId="2729"/>
    <cellStyle name="20% - Accent2 6 2 2 2" xfId="2730"/>
    <cellStyle name="20% - Accent2 6 2 3" xfId="2731"/>
    <cellStyle name="20% - Accent2 6 2 3 2" xfId="2732"/>
    <cellStyle name="20% - Accent2 6 2 4" xfId="2733"/>
    <cellStyle name="20% - Accent2 6 2 4 2" xfId="2734"/>
    <cellStyle name="20% - Accent2 6 2 5" xfId="2735"/>
    <cellStyle name="20% - Accent2 6 2 5 2" xfId="2736"/>
    <cellStyle name="20% - Accent2 6 2 6" xfId="2737"/>
    <cellStyle name="20% - Accent2 6 2 7" xfId="2738"/>
    <cellStyle name="20% - Accent2 6 2 8" xfId="2739"/>
    <cellStyle name="20% - Accent2 6 2 9" xfId="2740"/>
    <cellStyle name="20% - Accent2 6 3" xfId="2741"/>
    <cellStyle name="20% - Accent2 6 3 2" xfId="2742"/>
    <cellStyle name="20% - Accent2 6 4" xfId="2743"/>
    <cellStyle name="20% - Accent2 6 4 2" xfId="2744"/>
    <cellStyle name="20% - Accent2 6 5" xfId="2745"/>
    <cellStyle name="20% - Accent2 6 5 2" xfId="2746"/>
    <cellStyle name="20% - Accent2 6 6" xfId="2747"/>
    <cellStyle name="20% - Accent2 6 6 2" xfId="2748"/>
    <cellStyle name="20% - Accent2 6 7" xfId="2749"/>
    <cellStyle name="20% - Accent2 6 8" xfId="2750"/>
    <cellStyle name="20% - Accent2 6 9" xfId="2751"/>
    <cellStyle name="20% - Accent2 60" xfId="2752"/>
    <cellStyle name="20% - Accent2 60 2" xfId="2753"/>
    <cellStyle name="20% - Accent2 60 2 2" xfId="2754"/>
    <cellStyle name="20% - Accent2 60 2 2 2" xfId="2755"/>
    <cellStyle name="20% - Accent2 60 2 3" xfId="2756"/>
    <cellStyle name="20% - Accent2 60 2 3 2" xfId="2757"/>
    <cellStyle name="20% - Accent2 60 2 4" xfId="2758"/>
    <cellStyle name="20% - Accent2 60 2 4 2" xfId="2759"/>
    <cellStyle name="20% - Accent2 60 2 5" xfId="2760"/>
    <cellStyle name="20% - Accent2 60 2 5 2" xfId="2761"/>
    <cellStyle name="20% - Accent2 60 2 6" xfId="2762"/>
    <cellStyle name="20% - Accent2 60 3" xfId="2763"/>
    <cellStyle name="20% - Accent2 60 3 2" xfId="2764"/>
    <cellStyle name="20% - Accent2 60 4" xfId="2765"/>
    <cellStyle name="20% - Accent2 60 4 2" xfId="2766"/>
    <cellStyle name="20% - Accent2 60 5" xfId="2767"/>
    <cellStyle name="20% - Accent2 60 5 2" xfId="2768"/>
    <cellStyle name="20% - Accent2 60 6" xfId="2769"/>
    <cellStyle name="20% - Accent2 60 6 2" xfId="2770"/>
    <cellStyle name="20% - Accent2 60 7" xfId="2771"/>
    <cellStyle name="20% - Accent2 60 8" xfId="2772"/>
    <cellStyle name="20% - Accent2 61" xfId="2773"/>
    <cellStyle name="20% - Accent2 61 2" xfId="2774"/>
    <cellStyle name="20% - Accent2 61 2 2" xfId="2775"/>
    <cellStyle name="20% - Accent2 61 2 2 2" xfId="2776"/>
    <cellStyle name="20% - Accent2 61 2 3" xfId="2777"/>
    <cellStyle name="20% - Accent2 61 2 3 2" xfId="2778"/>
    <cellStyle name="20% - Accent2 61 2 4" xfId="2779"/>
    <cellStyle name="20% - Accent2 61 2 4 2" xfId="2780"/>
    <cellStyle name="20% - Accent2 61 2 5" xfId="2781"/>
    <cellStyle name="20% - Accent2 61 2 5 2" xfId="2782"/>
    <cellStyle name="20% - Accent2 61 2 6" xfId="2783"/>
    <cellStyle name="20% - Accent2 61 3" xfId="2784"/>
    <cellStyle name="20% - Accent2 61 3 2" xfId="2785"/>
    <cellStyle name="20% - Accent2 61 4" xfId="2786"/>
    <cellStyle name="20% - Accent2 61 4 2" xfId="2787"/>
    <cellStyle name="20% - Accent2 61 5" xfId="2788"/>
    <cellStyle name="20% - Accent2 61 5 2" xfId="2789"/>
    <cellStyle name="20% - Accent2 61 6" xfId="2790"/>
    <cellStyle name="20% - Accent2 61 6 2" xfId="2791"/>
    <cellStyle name="20% - Accent2 61 7" xfId="2792"/>
    <cellStyle name="20% - Accent2 61 8" xfId="2793"/>
    <cellStyle name="20% - Accent2 62" xfId="2794"/>
    <cellStyle name="20% - Accent2 62 2" xfId="2795"/>
    <cellStyle name="20% - Accent2 62 2 2" xfId="2796"/>
    <cellStyle name="20% - Accent2 62 2 2 2" xfId="2797"/>
    <cellStyle name="20% - Accent2 62 2 3" xfId="2798"/>
    <cellStyle name="20% - Accent2 62 2 3 2" xfId="2799"/>
    <cellStyle name="20% - Accent2 62 2 4" xfId="2800"/>
    <cellStyle name="20% - Accent2 62 2 4 2" xfId="2801"/>
    <cellStyle name="20% - Accent2 62 2 5" xfId="2802"/>
    <cellStyle name="20% - Accent2 62 2 5 2" xfId="2803"/>
    <cellStyle name="20% - Accent2 62 2 6" xfId="2804"/>
    <cellStyle name="20% - Accent2 62 3" xfId="2805"/>
    <cellStyle name="20% - Accent2 62 3 2" xfId="2806"/>
    <cellStyle name="20% - Accent2 62 4" xfId="2807"/>
    <cellStyle name="20% - Accent2 62 4 2" xfId="2808"/>
    <cellStyle name="20% - Accent2 62 5" xfId="2809"/>
    <cellStyle name="20% - Accent2 62 5 2" xfId="2810"/>
    <cellStyle name="20% - Accent2 62 6" xfId="2811"/>
    <cellStyle name="20% - Accent2 62 6 2" xfId="2812"/>
    <cellStyle name="20% - Accent2 62 7" xfId="2813"/>
    <cellStyle name="20% - Accent2 62 8" xfId="2814"/>
    <cellStyle name="20% - Accent2 63" xfId="2815"/>
    <cellStyle name="20% - Accent2 63 2" xfId="2816"/>
    <cellStyle name="20% - Accent2 63 2 2" xfId="2817"/>
    <cellStyle name="20% - Accent2 63 2 2 2" xfId="2818"/>
    <cellStyle name="20% - Accent2 63 2 3" xfId="2819"/>
    <cellStyle name="20% - Accent2 63 2 3 2" xfId="2820"/>
    <cellStyle name="20% - Accent2 63 2 4" xfId="2821"/>
    <cellStyle name="20% - Accent2 63 2 4 2" xfId="2822"/>
    <cellStyle name="20% - Accent2 63 2 5" xfId="2823"/>
    <cellStyle name="20% - Accent2 63 2 5 2" xfId="2824"/>
    <cellStyle name="20% - Accent2 63 2 6" xfId="2825"/>
    <cellStyle name="20% - Accent2 63 3" xfId="2826"/>
    <cellStyle name="20% - Accent2 63 3 2" xfId="2827"/>
    <cellStyle name="20% - Accent2 63 4" xfId="2828"/>
    <cellStyle name="20% - Accent2 63 4 2" xfId="2829"/>
    <cellStyle name="20% - Accent2 63 5" xfId="2830"/>
    <cellStyle name="20% - Accent2 63 5 2" xfId="2831"/>
    <cellStyle name="20% - Accent2 63 6" xfId="2832"/>
    <cellStyle name="20% - Accent2 63 6 2" xfId="2833"/>
    <cellStyle name="20% - Accent2 63 7" xfId="2834"/>
    <cellStyle name="20% - Accent2 63 8" xfId="2835"/>
    <cellStyle name="20% - Accent2 64" xfId="2836"/>
    <cellStyle name="20% - Accent2 64 2" xfId="2837"/>
    <cellStyle name="20% - Accent2 64 2 2" xfId="2838"/>
    <cellStyle name="20% - Accent2 64 2 2 2" xfId="2839"/>
    <cellStyle name="20% - Accent2 64 2 3" xfId="2840"/>
    <cellStyle name="20% - Accent2 64 2 3 2" xfId="2841"/>
    <cellStyle name="20% - Accent2 64 2 4" xfId="2842"/>
    <cellStyle name="20% - Accent2 64 2 4 2" xfId="2843"/>
    <cellStyle name="20% - Accent2 64 2 5" xfId="2844"/>
    <cellStyle name="20% - Accent2 64 2 5 2" xfId="2845"/>
    <cellStyle name="20% - Accent2 64 2 6" xfId="2846"/>
    <cellStyle name="20% - Accent2 64 3" xfId="2847"/>
    <cellStyle name="20% - Accent2 64 3 2" xfId="2848"/>
    <cellStyle name="20% - Accent2 64 4" xfId="2849"/>
    <cellStyle name="20% - Accent2 64 4 2" xfId="2850"/>
    <cellStyle name="20% - Accent2 64 5" xfId="2851"/>
    <cellStyle name="20% - Accent2 64 5 2" xfId="2852"/>
    <cellStyle name="20% - Accent2 64 6" xfId="2853"/>
    <cellStyle name="20% - Accent2 64 6 2" xfId="2854"/>
    <cellStyle name="20% - Accent2 64 7" xfId="2855"/>
    <cellStyle name="20% - Accent2 64 8" xfId="2856"/>
    <cellStyle name="20% - Accent2 65" xfId="2857"/>
    <cellStyle name="20% - Accent2 65 2" xfId="2858"/>
    <cellStyle name="20% - Accent2 65 2 2" xfId="2859"/>
    <cellStyle name="20% - Accent2 65 2 2 2" xfId="2860"/>
    <cellStyle name="20% - Accent2 65 2 3" xfId="2861"/>
    <cellStyle name="20% - Accent2 65 2 3 2" xfId="2862"/>
    <cellStyle name="20% - Accent2 65 2 4" xfId="2863"/>
    <cellStyle name="20% - Accent2 65 2 4 2" xfId="2864"/>
    <cellStyle name="20% - Accent2 65 2 5" xfId="2865"/>
    <cellStyle name="20% - Accent2 65 2 5 2" xfId="2866"/>
    <cellStyle name="20% - Accent2 65 2 6" xfId="2867"/>
    <cellStyle name="20% - Accent2 65 3" xfId="2868"/>
    <cellStyle name="20% - Accent2 65 3 2" xfId="2869"/>
    <cellStyle name="20% - Accent2 65 4" xfId="2870"/>
    <cellStyle name="20% - Accent2 65 4 2" xfId="2871"/>
    <cellStyle name="20% - Accent2 65 5" xfId="2872"/>
    <cellStyle name="20% - Accent2 65 5 2" xfId="2873"/>
    <cellStyle name="20% - Accent2 65 6" xfId="2874"/>
    <cellStyle name="20% - Accent2 65 6 2" xfId="2875"/>
    <cellStyle name="20% - Accent2 65 7" xfId="2876"/>
    <cellStyle name="20% - Accent2 65 8" xfId="2877"/>
    <cellStyle name="20% - Accent2 66" xfId="2878"/>
    <cellStyle name="20% - Accent2 66 2" xfId="2879"/>
    <cellStyle name="20% - Accent2 66 2 2" xfId="2880"/>
    <cellStyle name="20% - Accent2 66 2 2 2" xfId="2881"/>
    <cellStyle name="20% - Accent2 66 2 3" xfId="2882"/>
    <cellStyle name="20% - Accent2 66 2 3 2" xfId="2883"/>
    <cellStyle name="20% - Accent2 66 2 4" xfId="2884"/>
    <cellStyle name="20% - Accent2 66 2 4 2" xfId="2885"/>
    <cellStyle name="20% - Accent2 66 2 5" xfId="2886"/>
    <cellStyle name="20% - Accent2 66 2 5 2" xfId="2887"/>
    <cellStyle name="20% - Accent2 66 2 6" xfId="2888"/>
    <cellStyle name="20% - Accent2 66 3" xfId="2889"/>
    <cellStyle name="20% - Accent2 66 3 2" xfId="2890"/>
    <cellStyle name="20% - Accent2 66 4" xfId="2891"/>
    <cellStyle name="20% - Accent2 66 4 2" xfId="2892"/>
    <cellStyle name="20% - Accent2 66 5" xfId="2893"/>
    <cellStyle name="20% - Accent2 66 5 2" xfId="2894"/>
    <cellStyle name="20% - Accent2 66 6" xfId="2895"/>
    <cellStyle name="20% - Accent2 66 6 2" xfId="2896"/>
    <cellStyle name="20% - Accent2 66 7" xfId="2897"/>
    <cellStyle name="20% - Accent2 66 8" xfId="2898"/>
    <cellStyle name="20% - Accent2 67" xfId="2899"/>
    <cellStyle name="20% - Accent2 67 2" xfId="2900"/>
    <cellStyle name="20% - Accent2 67 2 2" xfId="2901"/>
    <cellStyle name="20% - Accent2 67 2 2 2" xfId="2902"/>
    <cellStyle name="20% - Accent2 67 2 3" xfId="2903"/>
    <cellStyle name="20% - Accent2 67 2 3 2" xfId="2904"/>
    <cellStyle name="20% - Accent2 67 2 4" xfId="2905"/>
    <cellStyle name="20% - Accent2 67 2 4 2" xfId="2906"/>
    <cellStyle name="20% - Accent2 67 2 5" xfId="2907"/>
    <cellStyle name="20% - Accent2 67 2 5 2" xfId="2908"/>
    <cellStyle name="20% - Accent2 67 2 6" xfId="2909"/>
    <cellStyle name="20% - Accent2 67 3" xfId="2910"/>
    <cellStyle name="20% - Accent2 67 3 2" xfId="2911"/>
    <cellStyle name="20% - Accent2 67 4" xfId="2912"/>
    <cellStyle name="20% - Accent2 67 4 2" xfId="2913"/>
    <cellStyle name="20% - Accent2 67 5" xfId="2914"/>
    <cellStyle name="20% - Accent2 67 5 2" xfId="2915"/>
    <cellStyle name="20% - Accent2 67 6" xfId="2916"/>
    <cellStyle name="20% - Accent2 67 6 2" xfId="2917"/>
    <cellStyle name="20% - Accent2 67 7" xfId="2918"/>
    <cellStyle name="20% - Accent2 67 8" xfId="2919"/>
    <cellStyle name="20% - Accent2 68" xfId="2920"/>
    <cellStyle name="20% - Accent2 68 2" xfId="2921"/>
    <cellStyle name="20% - Accent2 68 2 2" xfId="2922"/>
    <cellStyle name="20% - Accent2 68 2 2 2" xfId="2923"/>
    <cellStyle name="20% - Accent2 68 2 3" xfId="2924"/>
    <cellStyle name="20% - Accent2 68 2 3 2" xfId="2925"/>
    <cellStyle name="20% - Accent2 68 2 4" xfId="2926"/>
    <cellStyle name="20% - Accent2 68 2 4 2" xfId="2927"/>
    <cellStyle name="20% - Accent2 68 2 5" xfId="2928"/>
    <cellStyle name="20% - Accent2 68 2 5 2" xfId="2929"/>
    <cellStyle name="20% - Accent2 68 2 6" xfId="2930"/>
    <cellStyle name="20% - Accent2 68 3" xfId="2931"/>
    <cellStyle name="20% - Accent2 68 3 2" xfId="2932"/>
    <cellStyle name="20% - Accent2 68 4" xfId="2933"/>
    <cellStyle name="20% - Accent2 68 4 2" xfId="2934"/>
    <cellStyle name="20% - Accent2 68 5" xfId="2935"/>
    <cellStyle name="20% - Accent2 68 5 2" xfId="2936"/>
    <cellStyle name="20% - Accent2 68 6" xfId="2937"/>
    <cellStyle name="20% - Accent2 68 6 2" xfId="2938"/>
    <cellStyle name="20% - Accent2 68 7" xfId="2939"/>
    <cellStyle name="20% - Accent2 68 8" xfId="2940"/>
    <cellStyle name="20% - Accent2 69" xfId="2941"/>
    <cellStyle name="20% - Accent2 69 2" xfId="2942"/>
    <cellStyle name="20% - Accent2 69 2 2" xfId="2943"/>
    <cellStyle name="20% - Accent2 69 2 2 2" xfId="2944"/>
    <cellStyle name="20% - Accent2 69 2 3" xfId="2945"/>
    <cellStyle name="20% - Accent2 69 2 3 2" xfId="2946"/>
    <cellStyle name="20% - Accent2 69 2 4" xfId="2947"/>
    <cellStyle name="20% - Accent2 69 2 4 2" xfId="2948"/>
    <cellStyle name="20% - Accent2 69 2 5" xfId="2949"/>
    <cellStyle name="20% - Accent2 69 2 5 2" xfId="2950"/>
    <cellStyle name="20% - Accent2 69 2 6" xfId="2951"/>
    <cellStyle name="20% - Accent2 69 3" xfId="2952"/>
    <cellStyle name="20% - Accent2 69 3 2" xfId="2953"/>
    <cellStyle name="20% - Accent2 69 4" xfId="2954"/>
    <cellStyle name="20% - Accent2 69 4 2" xfId="2955"/>
    <cellStyle name="20% - Accent2 69 5" xfId="2956"/>
    <cellStyle name="20% - Accent2 69 5 2" xfId="2957"/>
    <cellStyle name="20% - Accent2 69 6" xfId="2958"/>
    <cellStyle name="20% - Accent2 69 6 2" xfId="2959"/>
    <cellStyle name="20% - Accent2 69 7" xfId="2960"/>
    <cellStyle name="20% - Accent2 69 8" xfId="2961"/>
    <cellStyle name="20% - Accent2 7" xfId="2962"/>
    <cellStyle name="20% - Accent2 7 10" xfId="2963"/>
    <cellStyle name="20% - Accent2 7 11" xfId="2964"/>
    <cellStyle name="20% - Accent2 7 2" xfId="2965"/>
    <cellStyle name="20% - Accent2 7 2 2" xfId="2966"/>
    <cellStyle name="20% - Accent2 7 2 2 2" xfId="2967"/>
    <cellStyle name="20% - Accent2 7 2 3" xfId="2968"/>
    <cellStyle name="20% - Accent2 7 2 3 2" xfId="2969"/>
    <cellStyle name="20% - Accent2 7 2 4" xfId="2970"/>
    <cellStyle name="20% - Accent2 7 2 4 2" xfId="2971"/>
    <cellStyle name="20% - Accent2 7 2 5" xfId="2972"/>
    <cellStyle name="20% - Accent2 7 2 5 2" xfId="2973"/>
    <cellStyle name="20% - Accent2 7 2 6" xfId="2974"/>
    <cellStyle name="20% - Accent2 7 2 7" xfId="2975"/>
    <cellStyle name="20% - Accent2 7 2 8" xfId="2976"/>
    <cellStyle name="20% - Accent2 7 2 9" xfId="2977"/>
    <cellStyle name="20% - Accent2 7 3" xfId="2978"/>
    <cellStyle name="20% - Accent2 7 3 2" xfId="2979"/>
    <cellStyle name="20% - Accent2 7 4" xfId="2980"/>
    <cellStyle name="20% - Accent2 7 4 2" xfId="2981"/>
    <cellStyle name="20% - Accent2 7 5" xfId="2982"/>
    <cellStyle name="20% - Accent2 7 5 2" xfId="2983"/>
    <cellStyle name="20% - Accent2 7 6" xfId="2984"/>
    <cellStyle name="20% - Accent2 7 6 2" xfId="2985"/>
    <cellStyle name="20% - Accent2 7 7" xfId="2986"/>
    <cellStyle name="20% - Accent2 7 8" xfId="2987"/>
    <cellStyle name="20% - Accent2 7 9" xfId="2988"/>
    <cellStyle name="20% - Accent2 70" xfId="2989"/>
    <cellStyle name="20% - Accent2 70 2" xfId="2990"/>
    <cellStyle name="20% - Accent2 70 2 2" xfId="2991"/>
    <cellStyle name="20% - Accent2 70 2 2 2" xfId="2992"/>
    <cellStyle name="20% - Accent2 70 2 3" xfId="2993"/>
    <cellStyle name="20% - Accent2 70 2 3 2" xfId="2994"/>
    <cellStyle name="20% - Accent2 70 2 4" xfId="2995"/>
    <cellStyle name="20% - Accent2 70 2 4 2" xfId="2996"/>
    <cellStyle name="20% - Accent2 70 2 5" xfId="2997"/>
    <cellStyle name="20% - Accent2 70 2 5 2" xfId="2998"/>
    <cellStyle name="20% - Accent2 70 2 6" xfId="2999"/>
    <cellStyle name="20% - Accent2 70 3" xfId="3000"/>
    <cellStyle name="20% - Accent2 70 3 2" xfId="3001"/>
    <cellStyle name="20% - Accent2 70 4" xfId="3002"/>
    <cellStyle name="20% - Accent2 70 4 2" xfId="3003"/>
    <cellStyle name="20% - Accent2 70 5" xfId="3004"/>
    <cellStyle name="20% - Accent2 70 5 2" xfId="3005"/>
    <cellStyle name="20% - Accent2 70 6" xfId="3006"/>
    <cellStyle name="20% - Accent2 70 6 2" xfId="3007"/>
    <cellStyle name="20% - Accent2 70 7" xfId="3008"/>
    <cellStyle name="20% - Accent2 70 8" xfId="3009"/>
    <cellStyle name="20% - Accent2 71" xfId="3010"/>
    <cellStyle name="20% - Accent2 71 2" xfId="3011"/>
    <cellStyle name="20% - Accent2 71 2 2" xfId="3012"/>
    <cellStyle name="20% - Accent2 71 2 2 2" xfId="3013"/>
    <cellStyle name="20% - Accent2 71 2 3" xfId="3014"/>
    <cellStyle name="20% - Accent2 71 2 3 2" xfId="3015"/>
    <cellStyle name="20% - Accent2 71 2 4" xfId="3016"/>
    <cellStyle name="20% - Accent2 71 2 4 2" xfId="3017"/>
    <cellStyle name="20% - Accent2 71 2 5" xfId="3018"/>
    <cellStyle name="20% - Accent2 71 2 5 2" xfId="3019"/>
    <cellStyle name="20% - Accent2 71 2 6" xfId="3020"/>
    <cellStyle name="20% - Accent2 71 3" xfId="3021"/>
    <cellStyle name="20% - Accent2 71 3 2" xfId="3022"/>
    <cellStyle name="20% - Accent2 71 4" xfId="3023"/>
    <cellStyle name="20% - Accent2 71 4 2" xfId="3024"/>
    <cellStyle name="20% - Accent2 71 5" xfId="3025"/>
    <cellStyle name="20% - Accent2 71 5 2" xfId="3026"/>
    <cellStyle name="20% - Accent2 71 6" xfId="3027"/>
    <cellStyle name="20% - Accent2 71 6 2" xfId="3028"/>
    <cellStyle name="20% - Accent2 71 7" xfId="3029"/>
    <cellStyle name="20% - Accent2 71 8" xfId="3030"/>
    <cellStyle name="20% - Accent2 72" xfId="3031"/>
    <cellStyle name="20% - Accent2 72 2" xfId="3032"/>
    <cellStyle name="20% - Accent2 72 2 2" xfId="3033"/>
    <cellStyle name="20% - Accent2 72 2 2 2" xfId="3034"/>
    <cellStyle name="20% - Accent2 72 2 3" xfId="3035"/>
    <cellStyle name="20% - Accent2 72 2 3 2" xfId="3036"/>
    <cellStyle name="20% - Accent2 72 2 4" xfId="3037"/>
    <cellStyle name="20% - Accent2 72 2 4 2" xfId="3038"/>
    <cellStyle name="20% - Accent2 72 2 5" xfId="3039"/>
    <cellStyle name="20% - Accent2 72 2 5 2" xfId="3040"/>
    <cellStyle name="20% - Accent2 72 2 6" xfId="3041"/>
    <cellStyle name="20% - Accent2 72 3" xfId="3042"/>
    <cellStyle name="20% - Accent2 72 3 2" xfId="3043"/>
    <cellStyle name="20% - Accent2 72 4" xfId="3044"/>
    <cellStyle name="20% - Accent2 72 4 2" xfId="3045"/>
    <cellStyle name="20% - Accent2 72 5" xfId="3046"/>
    <cellStyle name="20% - Accent2 72 5 2" xfId="3047"/>
    <cellStyle name="20% - Accent2 72 6" xfId="3048"/>
    <cellStyle name="20% - Accent2 72 6 2" xfId="3049"/>
    <cellStyle name="20% - Accent2 72 7" xfId="3050"/>
    <cellStyle name="20% - Accent2 72 8" xfId="3051"/>
    <cellStyle name="20% - Accent2 8" xfId="3052"/>
    <cellStyle name="20% - Accent2 8 2" xfId="3053"/>
    <cellStyle name="20% - Accent2 8 2 2" xfId="3054"/>
    <cellStyle name="20% - Accent2 8 2 2 2" xfId="3055"/>
    <cellStyle name="20% - Accent2 8 2 3" xfId="3056"/>
    <cellStyle name="20% - Accent2 8 2 3 2" xfId="3057"/>
    <cellStyle name="20% - Accent2 8 2 4" xfId="3058"/>
    <cellStyle name="20% - Accent2 8 2 4 2" xfId="3059"/>
    <cellStyle name="20% - Accent2 8 2 5" xfId="3060"/>
    <cellStyle name="20% - Accent2 8 2 5 2" xfId="3061"/>
    <cellStyle name="20% - Accent2 8 2 6" xfId="3062"/>
    <cellStyle name="20% - Accent2 8 3" xfId="3063"/>
    <cellStyle name="20% - Accent2 8 3 2" xfId="3064"/>
    <cellStyle name="20% - Accent2 8 4" xfId="3065"/>
    <cellStyle name="20% - Accent2 8 4 2" xfId="3066"/>
    <cellStyle name="20% - Accent2 8 5" xfId="3067"/>
    <cellStyle name="20% - Accent2 8 5 2" xfId="3068"/>
    <cellStyle name="20% - Accent2 8 6" xfId="3069"/>
    <cellStyle name="20% - Accent2 8 6 2" xfId="3070"/>
    <cellStyle name="20% - Accent2 8 7" xfId="3071"/>
    <cellStyle name="20% - Accent2 8 8" xfId="3072"/>
    <cellStyle name="20% - Accent2 9" xfId="3073"/>
    <cellStyle name="20% - Accent2 9 2" xfId="3074"/>
    <cellStyle name="20% - Accent2 9 2 2" xfId="3075"/>
    <cellStyle name="20% - Accent2 9 2 2 2" xfId="3076"/>
    <cellStyle name="20% - Accent2 9 2 3" xfId="3077"/>
    <cellStyle name="20% - Accent2 9 2 3 2" xfId="3078"/>
    <cellStyle name="20% - Accent2 9 2 4" xfId="3079"/>
    <cellStyle name="20% - Accent2 9 2 4 2" xfId="3080"/>
    <cellStyle name="20% - Accent2 9 2 5" xfId="3081"/>
    <cellStyle name="20% - Accent2 9 2 5 2" xfId="3082"/>
    <cellStyle name="20% - Accent2 9 2 6" xfId="3083"/>
    <cellStyle name="20% - Accent2 9 3" xfId="3084"/>
    <cellStyle name="20% - Accent2 9 3 2" xfId="3085"/>
    <cellStyle name="20% - Accent2 9 4" xfId="3086"/>
    <cellStyle name="20% - Accent2 9 4 2" xfId="3087"/>
    <cellStyle name="20% - Accent2 9 5" xfId="3088"/>
    <cellStyle name="20% - Accent2 9 5 2" xfId="3089"/>
    <cellStyle name="20% - Accent2 9 6" xfId="3090"/>
    <cellStyle name="20% - Accent2 9 6 2" xfId="3091"/>
    <cellStyle name="20% - Accent2 9 7" xfId="3092"/>
    <cellStyle name="20% - Accent2 9 8" xfId="3093"/>
    <cellStyle name="20% - Accent3 10" xfId="3094"/>
    <cellStyle name="20% - Accent3 10 2" xfId="3095"/>
    <cellStyle name="20% - Accent3 10 2 2" xfId="3096"/>
    <cellStyle name="20% - Accent3 10 2 2 2" xfId="3097"/>
    <cellStyle name="20% - Accent3 10 2 3" xfId="3098"/>
    <cellStyle name="20% - Accent3 10 2 3 2" xfId="3099"/>
    <cellStyle name="20% - Accent3 10 2 4" xfId="3100"/>
    <cellStyle name="20% - Accent3 10 2 4 2" xfId="3101"/>
    <cellStyle name="20% - Accent3 10 2 5" xfId="3102"/>
    <cellStyle name="20% - Accent3 10 2 5 2" xfId="3103"/>
    <cellStyle name="20% - Accent3 10 2 6" xfId="3104"/>
    <cellStyle name="20% - Accent3 10 3" xfId="3105"/>
    <cellStyle name="20% - Accent3 10 3 2" xfId="3106"/>
    <cellStyle name="20% - Accent3 10 4" xfId="3107"/>
    <cellStyle name="20% - Accent3 10 4 2" xfId="3108"/>
    <cellStyle name="20% - Accent3 10 5" xfId="3109"/>
    <cellStyle name="20% - Accent3 10 5 2" xfId="3110"/>
    <cellStyle name="20% - Accent3 10 6" xfId="3111"/>
    <cellStyle name="20% - Accent3 10 6 2" xfId="3112"/>
    <cellStyle name="20% - Accent3 10 7" xfId="3113"/>
    <cellStyle name="20% - Accent3 10 8" xfId="3114"/>
    <cellStyle name="20% - Accent3 11" xfId="3115"/>
    <cellStyle name="20% - Accent3 11 2" xfId="3116"/>
    <cellStyle name="20% - Accent3 11 2 2" xfId="3117"/>
    <cellStyle name="20% - Accent3 11 2 2 2" xfId="3118"/>
    <cellStyle name="20% - Accent3 11 2 3" xfId="3119"/>
    <cellStyle name="20% - Accent3 11 2 3 2" xfId="3120"/>
    <cellStyle name="20% - Accent3 11 2 4" xfId="3121"/>
    <cellStyle name="20% - Accent3 11 2 4 2" xfId="3122"/>
    <cellStyle name="20% - Accent3 11 2 5" xfId="3123"/>
    <cellStyle name="20% - Accent3 11 2 5 2" xfId="3124"/>
    <cellStyle name="20% - Accent3 11 2 6" xfId="3125"/>
    <cellStyle name="20% - Accent3 11 3" xfId="3126"/>
    <cellStyle name="20% - Accent3 11 3 2" xfId="3127"/>
    <cellStyle name="20% - Accent3 11 4" xfId="3128"/>
    <cellStyle name="20% - Accent3 11 4 2" xfId="3129"/>
    <cellStyle name="20% - Accent3 11 5" xfId="3130"/>
    <cellStyle name="20% - Accent3 11 5 2" xfId="3131"/>
    <cellStyle name="20% - Accent3 11 6" xfId="3132"/>
    <cellStyle name="20% - Accent3 11 6 2" xfId="3133"/>
    <cellStyle name="20% - Accent3 11 7" xfId="3134"/>
    <cellStyle name="20% - Accent3 11 8" xfId="3135"/>
    <cellStyle name="20% - Accent3 12" xfId="3136"/>
    <cellStyle name="20% - Accent3 12 2" xfId="3137"/>
    <cellStyle name="20% - Accent3 12 2 2" xfId="3138"/>
    <cellStyle name="20% - Accent3 12 2 2 2" xfId="3139"/>
    <cellStyle name="20% - Accent3 12 2 3" xfId="3140"/>
    <cellStyle name="20% - Accent3 12 2 3 2" xfId="3141"/>
    <cellStyle name="20% - Accent3 12 2 4" xfId="3142"/>
    <cellStyle name="20% - Accent3 12 2 4 2" xfId="3143"/>
    <cellStyle name="20% - Accent3 12 2 5" xfId="3144"/>
    <cellStyle name="20% - Accent3 12 2 5 2" xfId="3145"/>
    <cellStyle name="20% - Accent3 12 2 6" xfId="3146"/>
    <cellStyle name="20% - Accent3 12 3" xfId="3147"/>
    <cellStyle name="20% - Accent3 12 3 2" xfId="3148"/>
    <cellStyle name="20% - Accent3 12 4" xfId="3149"/>
    <cellStyle name="20% - Accent3 12 4 2" xfId="3150"/>
    <cellStyle name="20% - Accent3 12 5" xfId="3151"/>
    <cellStyle name="20% - Accent3 12 5 2" xfId="3152"/>
    <cellStyle name="20% - Accent3 12 6" xfId="3153"/>
    <cellStyle name="20% - Accent3 12 6 2" xfId="3154"/>
    <cellStyle name="20% - Accent3 12 7" xfId="3155"/>
    <cellStyle name="20% - Accent3 12 8" xfId="3156"/>
    <cellStyle name="20% - Accent3 13" xfId="3157"/>
    <cellStyle name="20% - Accent3 13 2" xfId="3158"/>
    <cellStyle name="20% - Accent3 13 2 2" xfId="3159"/>
    <cellStyle name="20% - Accent3 13 2 2 2" xfId="3160"/>
    <cellStyle name="20% - Accent3 13 2 3" xfId="3161"/>
    <cellStyle name="20% - Accent3 13 2 3 2" xfId="3162"/>
    <cellStyle name="20% - Accent3 13 2 4" xfId="3163"/>
    <cellStyle name="20% - Accent3 13 2 4 2" xfId="3164"/>
    <cellStyle name="20% - Accent3 13 2 5" xfId="3165"/>
    <cellStyle name="20% - Accent3 13 2 5 2" xfId="3166"/>
    <cellStyle name="20% - Accent3 13 2 6" xfId="3167"/>
    <cellStyle name="20% - Accent3 13 3" xfId="3168"/>
    <cellStyle name="20% - Accent3 13 3 2" xfId="3169"/>
    <cellStyle name="20% - Accent3 13 4" xfId="3170"/>
    <cellStyle name="20% - Accent3 13 4 2" xfId="3171"/>
    <cellStyle name="20% - Accent3 13 5" xfId="3172"/>
    <cellStyle name="20% - Accent3 13 5 2" xfId="3173"/>
    <cellStyle name="20% - Accent3 13 6" xfId="3174"/>
    <cellStyle name="20% - Accent3 13 6 2" xfId="3175"/>
    <cellStyle name="20% - Accent3 13 7" xfId="3176"/>
    <cellStyle name="20% - Accent3 13 8" xfId="3177"/>
    <cellStyle name="20% - Accent3 14" xfId="3178"/>
    <cellStyle name="20% - Accent3 14 2" xfId="3179"/>
    <cellStyle name="20% - Accent3 14 2 2" xfId="3180"/>
    <cellStyle name="20% - Accent3 14 2 2 2" xfId="3181"/>
    <cellStyle name="20% - Accent3 14 2 3" xfId="3182"/>
    <cellStyle name="20% - Accent3 14 2 3 2" xfId="3183"/>
    <cellStyle name="20% - Accent3 14 2 4" xfId="3184"/>
    <cellStyle name="20% - Accent3 14 2 4 2" xfId="3185"/>
    <cellStyle name="20% - Accent3 14 2 5" xfId="3186"/>
    <cellStyle name="20% - Accent3 14 2 5 2" xfId="3187"/>
    <cellStyle name="20% - Accent3 14 2 6" xfId="3188"/>
    <cellStyle name="20% - Accent3 14 3" xfId="3189"/>
    <cellStyle name="20% - Accent3 14 3 2" xfId="3190"/>
    <cellStyle name="20% - Accent3 14 4" xfId="3191"/>
    <cellStyle name="20% - Accent3 14 4 2" xfId="3192"/>
    <cellStyle name="20% - Accent3 14 5" xfId="3193"/>
    <cellStyle name="20% - Accent3 14 5 2" xfId="3194"/>
    <cellStyle name="20% - Accent3 14 6" xfId="3195"/>
    <cellStyle name="20% - Accent3 14 6 2" xfId="3196"/>
    <cellStyle name="20% - Accent3 14 7" xfId="3197"/>
    <cellStyle name="20% - Accent3 14 8" xfId="3198"/>
    <cellStyle name="20% - Accent3 15" xfId="3199"/>
    <cellStyle name="20% - Accent3 15 2" xfId="3200"/>
    <cellStyle name="20% - Accent3 15 2 2" xfId="3201"/>
    <cellStyle name="20% - Accent3 15 2 2 2" xfId="3202"/>
    <cellStyle name="20% - Accent3 15 2 3" xfId="3203"/>
    <cellStyle name="20% - Accent3 15 2 3 2" xfId="3204"/>
    <cellStyle name="20% - Accent3 15 2 4" xfId="3205"/>
    <cellStyle name="20% - Accent3 15 2 4 2" xfId="3206"/>
    <cellStyle name="20% - Accent3 15 2 5" xfId="3207"/>
    <cellStyle name="20% - Accent3 15 2 5 2" xfId="3208"/>
    <cellStyle name="20% - Accent3 15 2 6" xfId="3209"/>
    <cellStyle name="20% - Accent3 15 3" xfId="3210"/>
    <cellStyle name="20% - Accent3 15 3 2" xfId="3211"/>
    <cellStyle name="20% - Accent3 15 4" xfId="3212"/>
    <cellStyle name="20% - Accent3 15 4 2" xfId="3213"/>
    <cellStyle name="20% - Accent3 15 5" xfId="3214"/>
    <cellStyle name="20% - Accent3 15 5 2" xfId="3215"/>
    <cellStyle name="20% - Accent3 15 6" xfId="3216"/>
    <cellStyle name="20% - Accent3 15 6 2" xfId="3217"/>
    <cellStyle name="20% - Accent3 15 7" xfId="3218"/>
    <cellStyle name="20% - Accent3 15 8" xfId="3219"/>
    <cellStyle name="20% - Accent3 16" xfId="3220"/>
    <cellStyle name="20% - Accent3 16 2" xfId="3221"/>
    <cellStyle name="20% - Accent3 16 2 2" xfId="3222"/>
    <cellStyle name="20% - Accent3 16 2 2 2" xfId="3223"/>
    <cellStyle name="20% - Accent3 16 2 3" xfId="3224"/>
    <cellStyle name="20% - Accent3 16 2 3 2" xfId="3225"/>
    <cellStyle name="20% - Accent3 16 2 4" xfId="3226"/>
    <cellStyle name="20% - Accent3 16 2 4 2" xfId="3227"/>
    <cellStyle name="20% - Accent3 16 2 5" xfId="3228"/>
    <cellStyle name="20% - Accent3 16 2 5 2" xfId="3229"/>
    <cellStyle name="20% - Accent3 16 2 6" xfId="3230"/>
    <cellStyle name="20% - Accent3 16 3" xfId="3231"/>
    <cellStyle name="20% - Accent3 16 3 2" xfId="3232"/>
    <cellStyle name="20% - Accent3 16 4" xfId="3233"/>
    <cellStyle name="20% - Accent3 16 4 2" xfId="3234"/>
    <cellStyle name="20% - Accent3 16 5" xfId="3235"/>
    <cellStyle name="20% - Accent3 16 5 2" xfId="3236"/>
    <cellStyle name="20% - Accent3 16 6" xfId="3237"/>
    <cellStyle name="20% - Accent3 16 6 2" xfId="3238"/>
    <cellStyle name="20% - Accent3 16 7" xfId="3239"/>
    <cellStyle name="20% - Accent3 16 8" xfId="3240"/>
    <cellStyle name="20% - Accent3 17" xfId="3241"/>
    <cellStyle name="20% - Accent3 17 2" xfId="3242"/>
    <cellStyle name="20% - Accent3 17 2 2" xfId="3243"/>
    <cellStyle name="20% - Accent3 17 2 2 2" xfId="3244"/>
    <cellStyle name="20% - Accent3 17 2 3" xfId="3245"/>
    <cellStyle name="20% - Accent3 17 2 3 2" xfId="3246"/>
    <cellStyle name="20% - Accent3 17 2 4" xfId="3247"/>
    <cellStyle name="20% - Accent3 17 2 4 2" xfId="3248"/>
    <cellStyle name="20% - Accent3 17 2 5" xfId="3249"/>
    <cellStyle name="20% - Accent3 17 2 5 2" xfId="3250"/>
    <cellStyle name="20% - Accent3 17 2 6" xfId="3251"/>
    <cellStyle name="20% - Accent3 17 3" xfId="3252"/>
    <cellStyle name="20% - Accent3 17 3 2" xfId="3253"/>
    <cellStyle name="20% - Accent3 17 4" xfId="3254"/>
    <cellStyle name="20% - Accent3 17 4 2" xfId="3255"/>
    <cellStyle name="20% - Accent3 17 5" xfId="3256"/>
    <cellStyle name="20% - Accent3 17 5 2" xfId="3257"/>
    <cellStyle name="20% - Accent3 17 6" xfId="3258"/>
    <cellStyle name="20% - Accent3 17 6 2" xfId="3259"/>
    <cellStyle name="20% - Accent3 17 7" xfId="3260"/>
    <cellStyle name="20% - Accent3 17 8" xfId="3261"/>
    <cellStyle name="20% - Accent3 18" xfId="3262"/>
    <cellStyle name="20% - Accent3 18 2" xfId="3263"/>
    <cellStyle name="20% - Accent3 18 2 2" xfId="3264"/>
    <cellStyle name="20% - Accent3 18 2 2 2" xfId="3265"/>
    <cellStyle name="20% - Accent3 18 2 3" xfId="3266"/>
    <cellStyle name="20% - Accent3 18 2 3 2" xfId="3267"/>
    <cellStyle name="20% - Accent3 18 2 4" xfId="3268"/>
    <cellStyle name="20% - Accent3 18 2 4 2" xfId="3269"/>
    <cellStyle name="20% - Accent3 18 2 5" xfId="3270"/>
    <cellStyle name="20% - Accent3 18 2 5 2" xfId="3271"/>
    <cellStyle name="20% - Accent3 18 2 6" xfId="3272"/>
    <cellStyle name="20% - Accent3 18 3" xfId="3273"/>
    <cellStyle name="20% - Accent3 18 3 2" xfId="3274"/>
    <cellStyle name="20% - Accent3 18 4" xfId="3275"/>
    <cellStyle name="20% - Accent3 18 4 2" xfId="3276"/>
    <cellStyle name="20% - Accent3 18 5" xfId="3277"/>
    <cellStyle name="20% - Accent3 18 5 2" xfId="3278"/>
    <cellStyle name="20% - Accent3 18 6" xfId="3279"/>
    <cellStyle name="20% - Accent3 18 6 2" xfId="3280"/>
    <cellStyle name="20% - Accent3 18 7" xfId="3281"/>
    <cellStyle name="20% - Accent3 18 8" xfId="3282"/>
    <cellStyle name="20% - Accent3 19" xfId="3283"/>
    <cellStyle name="20% - Accent3 19 2" xfId="3284"/>
    <cellStyle name="20% - Accent3 19 2 2" xfId="3285"/>
    <cellStyle name="20% - Accent3 19 2 2 2" xfId="3286"/>
    <cellStyle name="20% - Accent3 19 2 3" xfId="3287"/>
    <cellStyle name="20% - Accent3 19 2 3 2" xfId="3288"/>
    <cellStyle name="20% - Accent3 19 2 4" xfId="3289"/>
    <cellStyle name="20% - Accent3 19 2 4 2" xfId="3290"/>
    <cellStyle name="20% - Accent3 19 2 5" xfId="3291"/>
    <cellStyle name="20% - Accent3 19 2 5 2" xfId="3292"/>
    <cellStyle name="20% - Accent3 19 2 6" xfId="3293"/>
    <cellStyle name="20% - Accent3 19 3" xfId="3294"/>
    <cellStyle name="20% - Accent3 19 3 2" xfId="3295"/>
    <cellStyle name="20% - Accent3 19 4" xfId="3296"/>
    <cellStyle name="20% - Accent3 19 4 2" xfId="3297"/>
    <cellStyle name="20% - Accent3 19 5" xfId="3298"/>
    <cellStyle name="20% - Accent3 19 5 2" xfId="3299"/>
    <cellStyle name="20% - Accent3 19 6" xfId="3300"/>
    <cellStyle name="20% - Accent3 19 6 2" xfId="3301"/>
    <cellStyle name="20% - Accent3 19 7" xfId="3302"/>
    <cellStyle name="20% - Accent3 19 8" xfId="3303"/>
    <cellStyle name="20% - Accent3 2" xfId="3304"/>
    <cellStyle name="20% - Accent3 2 10" xfId="3305"/>
    <cellStyle name="20% - Accent3 2 11" xfId="3306"/>
    <cellStyle name="20% - Accent3 2 2" xfId="3307"/>
    <cellStyle name="20% - Accent3 2 2 2" xfId="3308"/>
    <cellStyle name="20% - Accent3 2 2 2 2" xfId="3309"/>
    <cellStyle name="20% - Accent3 2 2 3" xfId="3310"/>
    <cellStyle name="20% - Accent3 2 2 3 2" xfId="3311"/>
    <cellStyle name="20% - Accent3 2 2 4" xfId="3312"/>
    <cellStyle name="20% - Accent3 2 2 4 2" xfId="3313"/>
    <cellStyle name="20% - Accent3 2 2 5" xfId="3314"/>
    <cellStyle name="20% - Accent3 2 2 5 2" xfId="3315"/>
    <cellStyle name="20% - Accent3 2 2 6" xfId="3316"/>
    <cellStyle name="20% - Accent3 2 2 7" xfId="3317"/>
    <cellStyle name="20% - Accent3 2 2 8" xfId="3318"/>
    <cellStyle name="20% - Accent3 2 2 9" xfId="3319"/>
    <cellStyle name="20% - Accent3 2 3" xfId="3320"/>
    <cellStyle name="20% - Accent3 2 3 2" xfId="3321"/>
    <cellStyle name="20% - Accent3 2 4" xfId="3322"/>
    <cellStyle name="20% - Accent3 2 4 2" xfId="3323"/>
    <cellStyle name="20% - Accent3 2 5" xfId="3324"/>
    <cellStyle name="20% - Accent3 2 5 2" xfId="3325"/>
    <cellStyle name="20% - Accent3 2 6" xfId="3326"/>
    <cellStyle name="20% - Accent3 2 6 2" xfId="3327"/>
    <cellStyle name="20% - Accent3 2 7" xfId="3328"/>
    <cellStyle name="20% - Accent3 2 8" xfId="3329"/>
    <cellStyle name="20% - Accent3 2 9" xfId="3330"/>
    <cellStyle name="20% - Accent3 20" xfId="3331"/>
    <cellStyle name="20% - Accent3 20 2" xfId="3332"/>
    <cellStyle name="20% - Accent3 20 2 2" xfId="3333"/>
    <cellStyle name="20% - Accent3 20 2 2 2" xfId="3334"/>
    <cellStyle name="20% - Accent3 20 2 3" xfId="3335"/>
    <cellStyle name="20% - Accent3 20 2 3 2" xfId="3336"/>
    <cellStyle name="20% - Accent3 20 2 4" xfId="3337"/>
    <cellStyle name="20% - Accent3 20 2 4 2" xfId="3338"/>
    <cellStyle name="20% - Accent3 20 2 5" xfId="3339"/>
    <cellStyle name="20% - Accent3 20 2 5 2" xfId="3340"/>
    <cellStyle name="20% - Accent3 20 2 6" xfId="3341"/>
    <cellStyle name="20% - Accent3 20 3" xfId="3342"/>
    <cellStyle name="20% - Accent3 20 3 2" xfId="3343"/>
    <cellStyle name="20% - Accent3 20 4" xfId="3344"/>
    <cellStyle name="20% - Accent3 20 4 2" xfId="3345"/>
    <cellStyle name="20% - Accent3 20 5" xfId="3346"/>
    <cellStyle name="20% - Accent3 20 5 2" xfId="3347"/>
    <cellStyle name="20% - Accent3 20 6" xfId="3348"/>
    <cellStyle name="20% - Accent3 20 6 2" xfId="3349"/>
    <cellStyle name="20% - Accent3 20 7" xfId="3350"/>
    <cellStyle name="20% - Accent3 20 8" xfId="3351"/>
    <cellStyle name="20% - Accent3 21" xfId="3352"/>
    <cellStyle name="20% - Accent3 21 2" xfId="3353"/>
    <cellStyle name="20% - Accent3 21 2 2" xfId="3354"/>
    <cellStyle name="20% - Accent3 21 2 2 2" xfId="3355"/>
    <cellStyle name="20% - Accent3 21 2 3" xfId="3356"/>
    <cellStyle name="20% - Accent3 21 2 3 2" xfId="3357"/>
    <cellStyle name="20% - Accent3 21 2 4" xfId="3358"/>
    <cellStyle name="20% - Accent3 21 2 4 2" xfId="3359"/>
    <cellStyle name="20% - Accent3 21 2 5" xfId="3360"/>
    <cellStyle name="20% - Accent3 21 2 5 2" xfId="3361"/>
    <cellStyle name="20% - Accent3 21 2 6" xfId="3362"/>
    <cellStyle name="20% - Accent3 21 3" xfId="3363"/>
    <cellStyle name="20% - Accent3 21 3 2" xfId="3364"/>
    <cellStyle name="20% - Accent3 21 4" xfId="3365"/>
    <cellStyle name="20% - Accent3 21 4 2" xfId="3366"/>
    <cellStyle name="20% - Accent3 21 5" xfId="3367"/>
    <cellStyle name="20% - Accent3 21 5 2" xfId="3368"/>
    <cellStyle name="20% - Accent3 21 6" xfId="3369"/>
    <cellStyle name="20% - Accent3 21 6 2" xfId="3370"/>
    <cellStyle name="20% - Accent3 21 7" xfId="3371"/>
    <cellStyle name="20% - Accent3 21 8" xfId="3372"/>
    <cellStyle name="20% - Accent3 22" xfId="3373"/>
    <cellStyle name="20% - Accent3 22 2" xfId="3374"/>
    <cellStyle name="20% - Accent3 22 2 2" xfId="3375"/>
    <cellStyle name="20% - Accent3 22 2 2 2" xfId="3376"/>
    <cellStyle name="20% - Accent3 22 2 3" xfId="3377"/>
    <cellStyle name="20% - Accent3 22 2 3 2" xfId="3378"/>
    <cellStyle name="20% - Accent3 22 2 4" xfId="3379"/>
    <cellStyle name="20% - Accent3 22 2 4 2" xfId="3380"/>
    <cellStyle name="20% - Accent3 22 2 5" xfId="3381"/>
    <cellStyle name="20% - Accent3 22 2 5 2" xfId="3382"/>
    <cellStyle name="20% - Accent3 22 2 6" xfId="3383"/>
    <cellStyle name="20% - Accent3 22 3" xfId="3384"/>
    <cellStyle name="20% - Accent3 22 3 2" xfId="3385"/>
    <cellStyle name="20% - Accent3 22 4" xfId="3386"/>
    <cellStyle name="20% - Accent3 22 4 2" xfId="3387"/>
    <cellStyle name="20% - Accent3 22 5" xfId="3388"/>
    <cellStyle name="20% - Accent3 22 5 2" xfId="3389"/>
    <cellStyle name="20% - Accent3 22 6" xfId="3390"/>
    <cellStyle name="20% - Accent3 22 6 2" xfId="3391"/>
    <cellStyle name="20% - Accent3 22 7" xfId="3392"/>
    <cellStyle name="20% - Accent3 22 8" xfId="3393"/>
    <cellStyle name="20% - Accent3 23" xfId="3394"/>
    <cellStyle name="20% - Accent3 23 2" xfId="3395"/>
    <cellStyle name="20% - Accent3 23 2 2" xfId="3396"/>
    <cellStyle name="20% - Accent3 23 2 2 2" xfId="3397"/>
    <cellStyle name="20% - Accent3 23 2 3" xfId="3398"/>
    <cellStyle name="20% - Accent3 23 2 3 2" xfId="3399"/>
    <cellStyle name="20% - Accent3 23 2 4" xfId="3400"/>
    <cellStyle name="20% - Accent3 23 2 4 2" xfId="3401"/>
    <cellStyle name="20% - Accent3 23 2 5" xfId="3402"/>
    <cellStyle name="20% - Accent3 23 2 5 2" xfId="3403"/>
    <cellStyle name="20% - Accent3 23 2 6" xfId="3404"/>
    <cellStyle name="20% - Accent3 23 3" xfId="3405"/>
    <cellStyle name="20% - Accent3 23 3 2" xfId="3406"/>
    <cellStyle name="20% - Accent3 23 4" xfId="3407"/>
    <cellStyle name="20% - Accent3 23 4 2" xfId="3408"/>
    <cellStyle name="20% - Accent3 23 5" xfId="3409"/>
    <cellStyle name="20% - Accent3 23 5 2" xfId="3410"/>
    <cellStyle name="20% - Accent3 23 6" xfId="3411"/>
    <cellStyle name="20% - Accent3 23 6 2" xfId="3412"/>
    <cellStyle name="20% - Accent3 23 7" xfId="3413"/>
    <cellStyle name="20% - Accent3 23 8" xfId="3414"/>
    <cellStyle name="20% - Accent3 24" xfId="3415"/>
    <cellStyle name="20% - Accent3 24 2" xfId="3416"/>
    <cellStyle name="20% - Accent3 24 2 2" xfId="3417"/>
    <cellStyle name="20% - Accent3 24 2 2 2" xfId="3418"/>
    <cellStyle name="20% - Accent3 24 2 3" xfId="3419"/>
    <cellStyle name="20% - Accent3 24 2 3 2" xfId="3420"/>
    <cellStyle name="20% - Accent3 24 2 4" xfId="3421"/>
    <cellStyle name="20% - Accent3 24 2 4 2" xfId="3422"/>
    <cellStyle name="20% - Accent3 24 2 5" xfId="3423"/>
    <cellStyle name="20% - Accent3 24 2 5 2" xfId="3424"/>
    <cellStyle name="20% - Accent3 24 2 6" xfId="3425"/>
    <cellStyle name="20% - Accent3 24 3" xfId="3426"/>
    <cellStyle name="20% - Accent3 24 3 2" xfId="3427"/>
    <cellStyle name="20% - Accent3 24 4" xfId="3428"/>
    <cellStyle name="20% - Accent3 24 4 2" xfId="3429"/>
    <cellStyle name="20% - Accent3 24 5" xfId="3430"/>
    <cellStyle name="20% - Accent3 24 5 2" xfId="3431"/>
    <cellStyle name="20% - Accent3 24 6" xfId="3432"/>
    <cellStyle name="20% - Accent3 24 6 2" xfId="3433"/>
    <cellStyle name="20% - Accent3 24 7" xfId="3434"/>
    <cellStyle name="20% - Accent3 24 8" xfId="3435"/>
    <cellStyle name="20% - Accent3 25" xfId="3436"/>
    <cellStyle name="20% - Accent3 25 2" xfId="3437"/>
    <cellStyle name="20% - Accent3 25 2 2" xfId="3438"/>
    <cellStyle name="20% - Accent3 25 2 2 2" xfId="3439"/>
    <cellStyle name="20% - Accent3 25 2 3" xfId="3440"/>
    <cellStyle name="20% - Accent3 25 2 3 2" xfId="3441"/>
    <cellStyle name="20% - Accent3 25 2 4" xfId="3442"/>
    <cellStyle name="20% - Accent3 25 2 4 2" xfId="3443"/>
    <cellStyle name="20% - Accent3 25 2 5" xfId="3444"/>
    <cellStyle name="20% - Accent3 25 2 5 2" xfId="3445"/>
    <cellStyle name="20% - Accent3 25 2 6" xfId="3446"/>
    <cellStyle name="20% - Accent3 25 3" xfId="3447"/>
    <cellStyle name="20% - Accent3 25 3 2" xfId="3448"/>
    <cellStyle name="20% - Accent3 25 4" xfId="3449"/>
    <cellStyle name="20% - Accent3 25 4 2" xfId="3450"/>
    <cellStyle name="20% - Accent3 25 5" xfId="3451"/>
    <cellStyle name="20% - Accent3 25 5 2" xfId="3452"/>
    <cellStyle name="20% - Accent3 25 6" xfId="3453"/>
    <cellStyle name="20% - Accent3 25 6 2" xfId="3454"/>
    <cellStyle name="20% - Accent3 25 7" xfId="3455"/>
    <cellStyle name="20% - Accent3 25 8" xfId="3456"/>
    <cellStyle name="20% - Accent3 26" xfId="3457"/>
    <cellStyle name="20% - Accent3 26 2" xfId="3458"/>
    <cellStyle name="20% - Accent3 26 2 2" xfId="3459"/>
    <cellStyle name="20% - Accent3 26 2 2 2" xfId="3460"/>
    <cellStyle name="20% - Accent3 26 2 3" xfId="3461"/>
    <cellStyle name="20% - Accent3 26 2 3 2" xfId="3462"/>
    <cellStyle name="20% - Accent3 26 2 4" xfId="3463"/>
    <cellStyle name="20% - Accent3 26 2 4 2" xfId="3464"/>
    <cellStyle name="20% - Accent3 26 2 5" xfId="3465"/>
    <cellStyle name="20% - Accent3 26 2 5 2" xfId="3466"/>
    <cellStyle name="20% - Accent3 26 2 6" xfId="3467"/>
    <cellStyle name="20% - Accent3 26 3" xfId="3468"/>
    <cellStyle name="20% - Accent3 26 3 2" xfId="3469"/>
    <cellStyle name="20% - Accent3 26 4" xfId="3470"/>
    <cellStyle name="20% - Accent3 26 4 2" xfId="3471"/>
    <cellStyle name="20% - Accent3 26 5" xfId="3472"/>
    <cellStyle name="20% - Accent3 26 5 2" xfId="3473"/>
    <cellStyle name="20% - Accent3 26 6" xfId="3474"/>
    <cellStyle name="20% - Accent3 26 6 2" xfId="3475"/>
    <cellStyle name="20% - Accent3 26 7" xfId="3476"/>
    <cellStyle name="20% - Accent3 26 8" xfId="3477"/>
    <cellStyle name="20% - Accent3 27" xfId="3478"/>
    <cellStyle name="20% - Accent3 27 2" xfId="3479"/>
    <cellStyle name="20% - Accent3 27 2 2" xfId="3480"/>
    <cellStyle name="20% - Accent3 27 2 2 2" xfId="3481"/>
    <cellStyle name="20% - Accent3 27 2 3" xfId="3482"/>
    <cellStyle name="20% - Accent3 27 2 3 2" xfId="3483"/>
    <cellStyle name="20% - Accent3 27 2 4" xfId="3484"/>
    <cellStyle name="20% - Accent3 27 2 4 2" xfId="3485"/>
    <cellStyle name="20% - Accent3 27 2 5" xfId="3486"/>
    <cellStyle name="20% - Accent3 27 2 5 2" xfId="3487"/>
    <cellStyle name="20% - Accent3 27 2 6" xfId="3488"/>
    <cellStyle name="20% - Accent3 27 3" xfId="3489"/>
    <cellStyle name="20% - Accent3 27 3 2" xfId="3490"/>
    <cellStyle name="20% - Accent3 27 4" xfId="3491"/>
    <cellStyle name="20% - Accent3 27 4 2" xfId="3492"/>
    <cellStyle name="20% - Accent3 27 5" xfId="3493"/>
    <cellStyle name="20% - Accent3 27 5 2" xfId="3494"/>
    <cellStyle name="20% - Accent3 27 6" xfId="3495"/>
    <cellStyle name="20% - Accent3 27 6 2" xfId="3496"/>
    <cellStyle name="20% - Accent3 27 7" xfId="3497"/>
    <cellStyle name="20% - Accent3 27 8" xfId="3498"/>
    <cellStyle name="20% - Accent3 28" xfId="3499"/>
    <cellStyle name="20% - Accent3 28 2" xfId="3500"/>
    <cellStyle name="20% - Accent3 28 2 2" xfId="3501"/>
    <cellStyle name="20% - Accent3 28 2 2 2" xfId="3502"/>
    <cellStyle name="20% - Accent3 28 2 3" xfId="3503"/>
    <cellStyle name="20% - Accent3 28 2 3 2" xfId="3504"/>
    <cellStyle name="20% - Accent3 28 2 4" xfId="3505"/>
    <cellStyle name="20% - Accent3 28 2 4 2" xfId="3506"/>
    <cellStyle name="20% - Accent3 28 2 5" xfId="3507"/>
    <cellStyle name="20% - Accent3 28 2 5 2" xfId="3508"/>
    <cellStyle name="20% - Accent3 28 2 6" xfId="3509"/>
    <cellStyle name="20% - Accent3 28 3" xfId="3510"/>
    <cellStyle name="20% - Accent3 28 3 2" xfId="3511"/>
    <cellStyle name="20% - Accent3 28 4" xfId="3512"/>
    <cellStyle name="20% - Accent3 28 4 2" xfId="3513"/>
    <cellStyle name="20% - Accent3 28 5" xfId="3514"/>
    <cellStyle name="20% - Accent3 28 5 2" xfId="3515"/>
    <cellStyle name="20% - Accent3 28 6" xfId="3516"/>
    <cellStyle name="20% - Accent3 28 6 2" xfId="3517"/>
    <cellStyle name="20% - Accent3 28 7" xfId="3518"/>
    <cellStyle name="20% - Accent3 28 8" xfId="3519"/>
    <cellStyle name="20% - Accent3 29" xfId="3520"/>
    <cellStyle name="20% - Accent3 29 2" xfId="3521"/>
    <cellStyle name="20% - Accent3 29 2 2" xfId="3522"/>
    <cellStyle name="20% - Accent3 29 2 2 2" xfId="3523"/>
    <cellStyle name="20% - Accent3 29 2 3" xfId="3524"/>
    <cellStyle name="20% - Accent3 29 2 3 2" xfId="3525"/>
    <cellStyle name="20% - Accent3 29 2 4" xfId="3526"/>
    <cellStyle name="20% - Accent3 29 2 4 2" xfId="3527"/>
    <cellStyle name="20% - Accent3 29 2 5" xfId="3528"/>
    <cellStyle name="20% - Accent3 29 2 5 2" xfId="3529"/>
    <cellStyle name="20% - Accent3 29 2 6" xfId="3530"/>
    <cellStyle name="20% - Accent3 29 3" xfId="3531"/>
    <cellStyle name="20% - Accent3 29 3 2" xfId="3532"/>
    <cellStyle name="20% - Accent3 29 4" xfId="3533"/>
    <cellStyle name="20% - Accent3 29 4 2" xfId="3534"/>
    <cellStyle name="20% - Accent3 29 5" xfId="3535"/>
    <cellStyle name="20% - Accent3 29 5 2" xfId="3536"/>
    <cellStyle name="20% - Accent3 29 6" xfId="3537"/>
    <cellStyle name="20% - Accent3 29 6 2" xfId="3538"/>
    <cellStyle name="20% - Accent3 29 7" xfId="3539"/>
    <cellStyle name="20% - Accent3 29 8" xfId="3540"/>
    <cellStyle name="20% - Accent3 3" xfId="3541"/>
    <cellStyle name="20% - Accent3 3 10" xfId="3542"/>
    <cellStyle name="20% - Accent3 3 11" xfId="3543"/>
    <cellStyle name="20% - Accent3 3 2" xfId="3544"/>
    <cellStyle name="20% - Accent3 3 2 2" xfId="3545"/>
    <cellStyle name="20% - Accent3 3 2 2 2" xfId="3546"/>
    <cellStyle name="20% - Accent3 3 2 3" xfId="3547"/>
    <cellStyle name="20% - Accent3 3 2 3 2" xfId="3548"/>
    <cellStyle name="20% - Accent3 3 2 4" xfId="3549"/>
    <cellStyle name="20% - Accent3 3 2 4 2" xfId="3550"/>
    <cellStyle name="20% - Accent3 3 2 5" xfId="3551"/>
    <cellStyle name="20% - Accent3 3 2 5 2" xfId="3552"/>
    <cellStyle name="20% - Accent3 3 2 6" xfId="3553"/>
    <cellStyle name="20% - Accent3 3 2 7" xfId="3554"/>
    <cellStyle name="20% - Accent3 3 2 8" xfId="3555"/>
    <cellStyle name="20% - Accent3 3 2 9" xfId="3556"/>
    <cellStyle name="20% - Accent3 3 3" xfId="3557"/>
    <cellStyle name="20% - Accent3 3 3 2" xfId="3558"/>
    <cellStyle name="20% - Accent3 3 4" xfId="3559"/>
    <cellStyle name="20% - Accent3 3 4 2" xfId="3560"/>
    <cellStyle name="20% - Accent3 3 5" xfId="3561"/>
    <cellStyle name="20% - Accent3 3 5 2" xfId="3562"/>
    <cellStyle name="20% - Accent3 3 6" xfId="3563"/>
    <cellStyle name="20% - Accent3 3 6 2" xfId="3564"/>
    <cellStyle name="20% - Accent3 3 7" xfId="3565"/>
    <cellStyle name="20% - Accent3 3 8" xfId="3566"/>
    <cellStyle name="20% - Accent3 3 9" xfId="3567"/>
    <cellStyle name="20% - Accent3 30" xfId="3568"/>
    <cellStyle name="20% - Accent3 30 2" xfId="3569"/>
    <cellStyle name="20% - Accent3 30 2 2" xfId="3570"/>
    <cellStyle name="20% - Accent3 30 2 2 2" xfId="3571"/>
    <cellStyle name="20% - Accent3 30 2 3" xfId="3572"/>
    <cellStyle name="20% - Accent3 30 2 3 2" xfId="3573"/>
    <cellStyle name="20% - Accent3 30 2 4" xfId="3574"/>
    <cellStyle name="20% - Accent3 30 2 4 2" xfId="3575"/>
    <cellStyle name="20% - Accent3 30 2 5" xfId="3576"/>
    <cellStyle name="20% - Accent3 30 2 5 2" xfId="3577"/>
    <cellStyle name="20% - Accent3 30 2 6" xfId="3578"/>
    <cellStyle name="20% - Accent3 30 3" xfId="3579"/>
    <cellStyle name="20% - Accent3 30 3 2" xfId="3580"/>
    <cellStyle name="20% - Accent3 30 4" xfId="3581"/>
    <cellStyle name="20% - Accent3 30 4 2" xfId="3582"/>
    <cellStyle name="20% - Accent3 30 5" xfId="3583"/>
    <cellStyle name="20% - Accent3 30 5 2" xfId="3584"/>
    <cellStyle name="20% - Accent3 30 6" xfId="3585"/>
    <cellStyle name="20% - Accent3 30 6 2" xfId="3586"/>
    <cellStyle name="20% - Accent3 30 7" xfId="3587"/>
    <cellStyle name="20% - Accent3 30 8" xfId="3588"/>
    <cellStyle name="20% - Accent3 31" xfId="3589"/>
    <cellStyle name="20% - Accent3 31 2" xfId="3590"/>
    <cellStyle name="20% - Accent3 31 2 2" xfId="3591"/>
    <cellStyle name="20% - Accent3 31 2 2 2" xfId="3592"/>
    <cellStyle name="20% - Accent3 31 2 3" xfId="3593"/>
    <cellStyle name="20% - Accent3 31 2 3 2" xfId="3594"/>
    <cellStyle name="20% - Accent3 31 2 4" xfId="3595"/>
    <cellStyle name="20% - Accent3 31 2 4 2" xfId="3596"/>
    <cellStyle name="20% - Accent3 31 2 5" xfId="3597"/>
    <cellStyle name="20% - Accent3 31 2 5 2" xfId="3598"/>
    <cellStyle name="20% - Accent3 31 2 6" xfId="3599"/>
    <cellStyle name="20% - Accent3 31 3" xfId="3600"/>
    <cellStyle name="20% - Accent3 31 3 2" xfId="3601"/>
    <cellStyle name="20% - Accent3 31 4" xfId="3602"/>
    <cellStyle name="20% - Accent3 31 4 2" xfId="3603"/>
    <cellStyle name="20% - Accent3 31 5" xfId="3604"/>
    <cellStyle name="20% - Accent3 31 5 2" xfId="3605"/>
    <cellStyle name="20% - Accent3 31 6" xfId="3606"/>
    <cellStyle name="20% - Accent3 31 6 2" xfId="3607"/>
    <cellStyle name="20% - Accent3 31 7" xfId="3608"/>
    <cellStyle name="20% - Accent3 31 8" xfId="3609"/>
    <cellStyle name="20% - Accent3 32" xfId="3610"/>
    <cellStyle name="20% - Accent3 32 2" xfId="3611"/>
    <cellStyle name="20% - Accent3 32 2 2" xfId="3612"/>
    <cellStyle name="20% - Accent3 32 2 2 2" xfId="3613"/>
    <cellStyle name="20% - Accent3 32 2 3" xfId="3614"/>
    <cellStyle name="20% - Accent3 32 2 3 2" xfId="3615"/>
    <cellStyle name="20% - Accent3 32 2 4" xfId="3616"/>
    <cellStyle name="20% - Accent3 32 2 4 2" xfId="3617"/>
    <cellStyle name="20% - Accent3 32 2 5" xfId="3618"/>
    <cellStyle name="20% - Accent3 32 2 5 2" xfId="3619"/>
    <cellStyle name="20% - Accent3 32 2 6" xfId="3620"/>
    <cellStyle name="20% - Accent3 32 3" xfId="3621"/>
    <cellStyle name="20% - Accent3 32 3 2" xfId="3622"/>
    <cellStyle name="20% - Accent3 32 4" xfId="3623"/>
    <cellStyle name="20% - Accent3 32 4 2" xfId="3624"/>
    <cellStyle name="20% - Accent3 32 5" xfId="3625"/>
    <cellStyle name="20% - Accent3 32 5 2" xfId="3626"/>
    <cellStyle name="20% - Accent3 32 6" xfId="3627"/>
    <cellStyle name="20% - Accent3 32 6 2" xfId="3628"/>
    <cellStyle name="20% - Accent3 32 7" xfId="3629"/>
    <cellStyle name="20% - Accent3 32 8" xfId="3630"/>
    <cellStyle name="20% - Accent3 33" xfId="3631"/>
    <cellStyle name="20% - Accent3 33 2" xfId="3632"/>
    <cellStyle name="20% - Accent3 33 2 2" xfId="3633"/>
    <cellStyle name="20% - Accent3 33 2 2 2" xfId="3634"/>
    <cellStyle name="20% - Accent3 33 2 3" xfId="3635"/>
    <cellStyle name="20% - Accent3 33 2 3 2" xfId="3636"/>
    <cellStyle name="20% - Accent3 33 2 4" xfId="3637"/>
    <cellStyle name="20% - Accent3 33 2 4 2" xfId="3638"/>
    <cellStyle name="20% - Accent3 33 2 5" xfId="3639"/>
    <cellStyle name="20% - Accent3 33 2 5 2" xfId="3640"/>
    <cellStyle name="20% - Accent3 33 2 6" xfId="3641"/>
    <cellStyle name="20% - Accent3 33 3" xfId="3642"/>
    <cellStyle name="20% - Accent3 33 3 2" xfId="3643"/>
    <cellStyle name="20% - Accent3 33 4" xfId="3644"/>
    <cellStyle name="20% - Accent3 33 4 2" xfId="3645"/>
    <cellStyle name="20% - Accent3 33 5" xfId="3646"/>
    <cellStyle name="20% - Accent3 33 5 2" xfId="3647"/>
    <cellStyle name="20% - Accent3 33 6" xfId="3648"/>
    <cellStyle name="20% - Accent3 33 6 2" xfId="3649"/>
    <cellStyle name="20% - Accent3 33 7" xfId="3650"/>
    <cellStyle name="20% - Accent3 33 8" xfId="3651"/>
    <cellStyle name="20% - Accent3 34" xfId="3652"/>
    <cellStyle name="20% - Accent3 34 2" xfId="3653"/>
    <cellStyle name="20% - Accent3 34 2 2" xfId="3654"/>
    <cellStyle name="20% - Accent3 34 2 2 2" xfId="3655"/>
    <cellStyle name="20% - Accent3 34 2 3" xfId="3656"/>
    <cellStyle name="20% - Accent3 34 2 3 2" xfId="3657"/>
    <cellStyle name="20% - Accent3 34 2 4" xfId="3658"/>
    <cellStyle name="20% - Accent3 34 2 4 2" xfId="3659"/>
    <cellStyle name="20% - Accent3 34 2 5" xfId="3660"/>
    <cellStyle name="20% - Accent3 34 2 5 2" xfId="3661"/>
    <cellStyle name="20% - Accent3 34 2 6" xfId="3662"/>
    <cellStyle name="20% - Accent3 34 3" xfId="3663"/>
    <cellStyle name="20% - Accent3 34 3 2" xfId="3664"/>
    <cellStyle name="20% - Accent3 34 4" xfId="3665"/>
    <cellStyle name="20% - Accent3 34 4 2" xfId="3666"/>
    <cellStyle name="20% - Accent3 34 5" xfId="3667"/>
    <cellStyle name="20% - Accent3 34 5 2" xfId="3668"/>
    <cellStyle name="20% - Accent3 34 6" xfId="3669"/>
    <cellStyle name="20% - Accent3 34 6 2" xfId="3670"/>
    <cellStyle name="20% - Accent3 34 7" xfId="3671"/>
    <cellStyle name="20% - Accent3 34 8" xfId="3672"/>
    <cellStyle name="20% - Accent3 35" xfId="3673"/>
    <cellStyle name="20% - Accent3 35 2" xfId="3674"/>
    <cellStyle name="20% - Accent3 35 2 2" xfId="3675"/>
    <cellStyle name="20% - Accent3 35 2 2 2" xfId="3676"/>
    <cellStyle name="20% - Accent3 35 2 3" xfId="3677"/>
    <cellStyle name="20% - Accent3 35 2 3 2" xfId="3678"/>
    <cellStyle name="20% - Accent3 35 2 4" xfId="3679"/>
    <cellStyle name="20% - Accent3 35 2 4 2" xfId="3680"/>
    <cellStyle name="20% - Accent3 35 2 5" xfId="3681"/>
    <cellStyle name="20% - Accent3 35 2 5 2" xfId="3682"/>
    <cellStyle name="20% - Accent3 35 2 6" xfId="3683"/>
    <cellStyle name="20% - Accent3 35 3" xfId="3684"/>
    <cellStyle name="20% - Accent3 35 3 2" xfId="3685"/>
    <cellStyle name="20% - Accent3 35 4" xfId="3686"/>
    <cellStyle name="20% - Accent3 35 4 2" xfId="3687"/>
    <cellStyle name="20% - Accent3 35 5" xfId="3688"/>
    <cellStyle name="20% - Accent3 35 5 2" xfId="3689"/>
    <cellStyle name="20% - Accent3 35 6" xfId="3690"/>
    <cellStyle name="20% - Accent3 35 6 2" xfId="3691"/>
    <cellStyle name="20% - Accent3 35 7" xfId="3692"/>
    <cellStyle name="20% - Accent3 35 8" xfId="3693"/>
    <cellStyle name="20% - Accent3 36" xfId="3694"/>
    <cellStyle name="20% - Accent3 36 2" xfId="3695"/>
    <cellStyle name="20% - Accent3 36 2 2" xfId="3696"/>
    <cellStyle name="20% - Accent3 36 2 2 2" xfId="3697"/>
    <cellStyle name="20% - Accent3 36 2 3" xfId="3698"/>
    <cellStyle name="20% - Accent3 36 2 3 2" xfId="3699"/>
    <cellStyle name="20% - Accent3 36 2 4" xfId="3700"/>
    <cellStyle name="20% - Accent3 36 2 4 2" xfId="3701"/>
    <cellStyle name="20% - Accent3 36 2 5" xfId="3702"/>
    <cellStyle name="20% - Accent3 36 2 5 2" xfId="3703"/>
    <cellStyle name="20% - Accent3 36 2 6" xfId="3704"/>
    <cellStyle name="20% - Accent3 36 3" xfId="3705"/>
    <cellStyle name="20% - Accent3 36 3 2" xfId="3706"/>
    <cellStyle name="20% - Accent3 36 4" xfId="3707"/>
    <cellStyle name="20% - Accent3 36 4 2" xfId="3708"/>
    <cellStyle name="20% - Accent3 36 5" xfId="3709"/>
    <cellStyle name="20% - Accent3 36 5 2" xfId="3710"/>
    <cellStyle name="20% - Accent3 36 6" xfId="3711"/>
    <cellStyle name="20% - Accent3 36 6 2" xfId="3712"/>
    <cellStyle name="20% - Accent3 36 7" xfId="3713"/>
    <cellStyle name="20% - Accent3 36 8" xfId="3714"/>
    <cellStyle name="20% - Accent3 37" xfId="3715"/>
    <cellStyle name="20% - Accent3 37 2" xfId="3716"/>
    <cellStyle name="20% - Accent3 37 2 2" xfId="3717"/>
    <cellStyle name="20% - Accent3 37 2 2 2" xfId="3718"/>
    <cellStyle name="20% - Accent3 37 2 3" xfId="3719"/>
    <cellStyle name="20% - Accent3 37 2 3 2" xfId="3720"/>
    <cellStyle name="20% - Accent3 37 2 4" xfId="3721"/>
    <cellStyle name="20% - Accent3 37 2 4 2" xfId="3722"/>
    <cellStyle name="20% - Accent3 37 2 5" xfId="3723"/>
    <cellStyle name="20% - Accent3 37 2 5 2" xfId="3724"/>
    <cellStyle name="20% - Accent3 37 2 6" xfId="3725"/>
    <cellStyle name="20% - Accent3 37 3" xfId="3726"/>
    <cellStyle name="20% - Accent3 37 3 2" xfId="3727"/>
    <cellStyle name="20% - Accent3 37 4" xfId="3728"/>
    <cellStyle name="20% - Accent3 37 4 2" xfId="3729"/>
    <cellStyle name="20% - Accent3 37 5" xfId="3730"/>
    <cellStyle name="20% - Accent3 37 5 2" xfId="3731"/>
    <cellStyle name="20% - Accent3 37 6" xfId="3732"/>
    <cellStyle name="20% - Accent3 37 6 2" xfId="3733"/>
    <cellStyle name="20% - Accent3 37 7" xfId="3734"/>
    <cellStyle name="20% - Accent3 37 8" xfId="3735"/>
    <cellStyle name="20% - Accent3 38" xfId="3736"/>
    <cellStyle name="20% - Accent3 38 2" xfId="3737"/>
    <cellStyle name="20% - Accent3 38 2 2" xfId="3738"/>
    <cellStyle name="20% - Accent3 38 2 2 2" xfId="3739"/>
    <cellStyle name="20% - Accent3 38 2 3" xfId="3740"/>
    <cellStyle name="20% - Accent3 38 2 3 2" xfId="3741"/>
    <cellStyle name="20% - Accent3 38 2 4" xfId="3742"/>
    <cellStyle name="20% - Accent3 38 2 4 2" xfId="3743"/>
    <cellStyle name="20% - Accent3 38 2 5" xfId="3744"/>
    <cellStyle name="20% - Accent3 38 2 5 2" xfId="3745"/>
    <cellStyle name="20% - Accent3 38 2 6" xfId="3746"/>
    <cellStyle name="20% - Accent3 38 3" xfId="3747"/>
    <cellStyle name="20% - Accent3 38 3 2" xfId="3748"/>
    <cellStyle name="20% - Accent3 38 4" xfId="3749"/>
    <cellStyle name="20% - Accent3 38 4 2" xfId="3750"/>
    <cellStyle name="20% - Accent3 38 5" xfId="3751"/>
    <cellStyle name="20% - Accent3 38 5 2" xfId="3752"/>
    <cellStyle name="20% - Accent3 38 6" xfId="3753"/>
    <cellStyle name="20% - Accent3 38 6 2" xfId="3754"/>
    <cellStyle name="20% - Accent3 38 7" xfId="3755"/>
    <cellStyle name="20% - Accent3 38 8" xfId="3756"/>
    <cellStyle name="20% - Accent3 39" xfId="3757"/>
    <cellStyle name="20% - Accent3 39 2" xfId="3758"/>
    <cellStyle name="20% - Accent3 39 2 2" xfId="3759"/>
    <cellStyle name="20% - Accent3 39 2 2 2" xfId="3760"/>
    <cellStyle name="20% - Accent3 39 2 3" xfId="3761"/>
    <cellStyle name="20% - Accent3 39 2 3 2" xfId="3762"/>
    <cellStyle name="20% - Accent3 39 2 4" xfId="3763"/>
    <cellStyle name="20% - Accent3 39 2 4 2" xfId="3764"/>
    <cellStyle name="20% - Accent3 39 2 5" xfId="3765"/>
    <cellStyle name="20% - Accent3 39 2 5 2" xfId="3766"/>
    <cellStyle name="20% - Accent3 39 2 6" xfId="3767"/>
    <cellStyle name="20% - Accent3 39 3" xfId="3768"/>
    <cellStyle name="20% - Accent3 39 3 2" xfId="3769"/>
    <cellStyle name="20% - Accent3 39 4" xfId="3770"/>
    <cellStyle name="20% - Accent3 39 4 2" xfId="3771"/>
    <cellStyle name="20% - Accent3 39 5" xfId="3772"/>
    <cellStyle name="20% - Accent3 39 5 2" xfId="3773"/>
    <cellStyle name="20% - Accent3 39 6" xfId="3774"/>
    <cellStyle name="20% - Accent3 39 6 2" xfId="3775"/>
    <cellStyle name="20% - Accent3 39 7" xfId="3776"/>
    <cellStyle name="20% - Accent3 39 8" xfId="3777"/>
    <cellStyle name="20% - Accent3 4" xfId="3778"/>
    <cellStyle name="20% - Accent3 4 10" xfId="3779"/>
    <cellStyle name="20% - Accent3 4 11" xfId="3780"/>
    <cellStyle name="20% - Accent3 4 2" xfId="3781"/>
    <cellStyle name="20% - Accent3 4 2 2" xfId="3782"/>
    <cellStyle name="20% - Accent3 4 2 2 2" xfId="3783"/>
    <cellStyle name="20% - Accent3 4 2 3" xfId="3784"/>
    <cellStyle name="20% - Accent3 4 2 3 2" xfId="3785"/>
    <cellStyle name="20% - Accent3 4 2 4" xfId="3786"/>
    <cellStyle name="20% - Accent3 4 2 4 2" xfId="3787"/>
    <cellStyle name="20% - Accent3 4 2 5" xfId="3788"/>
    <cellStyle name="20% - Accent3 4 2 5 2" xfId="3789"/>
    <cellStyle name="20% - Accent3 4 2 6" xfId="3790"/>
    <cellStyle name="20% - Accent3 4 2 7" xfId="3791"/>
    <cellStyle name="20% - Accent3 4 2 8" xfId="3792"/>
    <cellStyle name="20% - Accent3 4 2 9" xfId="3793"/>
    <cellStyle name="20% - Accent3 4 3" xfId="3794"/>
    <cellStyle name="20% - Accent3 4 3 2" xfId="3795"/>
    <cellStyle name="20% - Accent3 4 4" xfId="3796"/>
    <cellStyle name="20% - Accent3 4 4 2" xfId="3797"/>
    <cellStyle name="20% - Accent3 4 5" xfId="3798"/>
    <cellStyle name="20% - Accent3 4 5 2" xfId="3799"/>
    <cellStyle name="20% - Accent3 4 6" xfId="3800"/>
    <cellStyle name="20% - Accent3 4 6 2" xfId="3801"/>
    <cellStyle name="20% - Accent3 4 7" xfId="3802"/>
    <cellStyle name="20% - Accent3 4 8" xfId="3803"/>
    <cellStyle name="20% - Accent3 4 9" xfId="3804"/>
    <cellStyle name="20% - Accent3 40" xfId="3805"/>
    <cellStyle name="20% - Accent3 40 2" xfId="3806"/>
    <cellStyle name="20% - Accent3 40 2 2" xfId="3807"/>
    <cellStyle name="20% - Accent3 40 2 2 2" xfId="3808"/>
    <cellStyle name="20% - Accent3 40 2 3" xfId="3809"/>
    <cellStyle name="20% - Accent3 40 2 3 2" xfId="3810"/>
    <cellStyle name="20% - Accent3 40 2 4" xfId="3811"/>
    <cellStyle name="20% - Accent3 40 2 4 2" xfId="3812"/>
    <cellStyle name="20% - Accent3 40 2 5" xfId="3813"/>
    <cellStyle name="20% - Accent3 40 2 5 2" xfId="3814"/>
    <cellStyle name="20% - Accent3 40 2 6" xfId="3815"/>
    <cellStyle name="20% - Accent3 40 3" xfId="3816"/>
    <cellStyle name="20% - Accent3 40 3 2" xfId="3817"/>
    <cellStyle name="20% - Accent3 40 4" xfId="3818"/>
    <cellStyle name="20% - Accent3 40 4 2" xfId="3819"/>
    <cellStyle name="20% - Accent3 40 5" xfId="3820"/>
    <cellStyle name="20% - Accent3 40 5 2" xfId="3821"/>
    <cellStyle name="20% - Accent3 40 6" xfId="3822"/>
    <cellStyle name="20% - Accent3 40 6 2" xfId="3823"/>
    <cellStyle name="20% - Accent3 40 7" xfId="3824"/>
    <cellStyle name="20% - Accent3 40 8" xfId="3825"/>
    <cellStyle name="20% - Accent3 41" xfId="3826"/>
    <cellStyle name="20% - Accent3 41 2" xfId="3827"/>
    <cellStyle name="20% - Accent3 41 2 2" xfId="3828"/>
    <cellStyle name="20% - Accent3 41 2 2 2" xfId="3829"/>
    <cellStyle name="20% - Accent3 41 2 3" xfId="3830"/>
    <cellStyle name="20% - Accent3 41 2 3 2" xfId="3831"/>
    <cellStyle name="20% - Accent3 41 2 4" xfId="3832"/>
    <cellStyle name="20% - Accent3 41 2 4 2" xfId="3833"/>
    <cellStyle name="20% - Accent3 41 2 5" xfId="3834"/>
    <cellStyle name="20% - Accent3 41 2 5 2" xfId="3835"/>
    <cellStyle name="20% - Accent3 41 2 6" xfId="3836"/>
    <cellStyle name="20% - Accent3 41 3" xfId="3837"/>
    <cellStyle name="20% - Accent3 41 3 2" xfId="3838"/>
    <cellStyle name="20% - Accent3 41 4" xfId="3839"/>
    <cellStyle name="20% - Accent3 41 4 2" xfId="3840"/>
    <cellStyle name="20% - Accent3 41 5" xfId="3841"/>
    <cellStyle name="20% - Accent3 41 5 2" xfId="3842"/>
    <cellStyle name="20% - Accent3 41 6" xfId="3843"/>
    <cellStyle name="20% - Accent3 41 6 2" xfId="3844"/>
    <cellStyle name="20% - Accent3 41 7" xfId="3845"/>
    <cellStyle name="20% - Accent3 41 8" xfId="3846"/>
    <cellStyle name="20% - Accent3 42" xfId="3847"/>
    <cellStyle name="20% - Accent3 42 2" xfId="3848"/>
    <cellStyle name="20% - Accent3 42 2 2" xfId="3849"/>
    <cellStyle name="20% - Accent3 42 2 2 2" xfId="3850"/>
    <cellStyle name="20% - Accent3 42 2 3" xfId="3851"/>
    <cellStyle name="20% - Accent3 42 2 3 2" xfId="3852"/>
    <cellStyle name="20% - Accent3 42 2 4" xfId="3853"/>
    <cellStyle name="20% - Accent3 42 2 4 2" xfId="3854"/>
    <cellStyle name="20% - Accent3 42 2 5" xfId="3855"/>
    <cellStyle name="20% - Accent3 42 2 5 2" xfId="3856"/>
    <cellStyle name="20% - Accent3 42 2 6" xfId="3857"/>
    <cellStyle name="20% - Accent3 42 3" xfId="3858"/>
    <cellStyle name="20% - Accent3 42 3 2" xfId="3859"/>
    <cellStyle name="20% - Accent3 42 4" xfId="3860"/>
    <cellStyle name="20% - Accent3 42 4 2" xfId="3861"/>
    <cellStyle name="20% - Accent3 42 5" xfId="3862"/>
    <cellStyle name="20% - Accent3 42 5 2" xfId="3863"/>
    <cellStyle name="20% - Accent3 42 6" xfId="3864"/>
    <cellStyle name="20% - Accent3 42 6 2" xfId="3865"/>
    <cellStyle name="20% - Accent3 42 7" xfId="3866"/>
    <cellStyle name="20% - Accent3 42 8" xfId="3867"/>
    <cellStyle name="20% - Accent3 43" xfId="3868"/>
    <cellStyle name="20% - Accent3 43 2" xfId="3869"/>
    <cellStyle name="20% - Accent3 43 2 2" xfId="3870"/>
    <cellStyle name="20% - Accent3 43 2 2 2" xfId="3871"/>
    <cellStyle name="20% - Accent3 43 2 3" xfId="3872"/>
    <cellStyle name="20% - Accent3 43 2 3 2" xfId="3873"/>
    <cellStyle name="20% - Accent3 43 2 4" xfId="3874"/>
    <cellStyle name="20% - Accent3 43 2 4 2" xfId="3875"/>
    <cellStyle name="20% - Accent3 43 2 5" xfId="3876"/>
    <cellStyle name="20% - Accent3 43 2 5 2" xfId="3877"/>
    <cellStyle name="20% - Accent3 43 2 6" xfId="3878"/>
    <cellStyle name="20% - Accent3 43 3" xfId="3879"/>
    <cellStyle name="20% - Accent3 43 3 2" xfId="3880"/>
    <cellStyle name="20% - Accent3 43 4" xfId="3881"/>
    <cellStyle name="20% - Accent3 43 4 2" xfId="3882"/>
    <cellStyle name="20% - Accent3 43 5" xfId="3883"/>
    <cellStyle name="20% - Accent3 43 5 2" xfId="3884"/>
    <cellStyle name="20% - Accent3 43 6" xfId="3885"/>
    <cellStyle name="20% - Accent3 43 6 2" xfId="3886"/>
    <cellStyle name="20% - Accent3 43 7" xfId="3887"/>
    <cellStyle name="20% - Accent3 43 8" xfId="3888"/>
    <cellStyle name="20% - Accent3 44" xfId="3889"/>
    <cellStyle name="20% - Accent3 44 2" xfId="3890"/>
    <cellStyle name="20% - Accent3 44 2 2" xfId="3891"/>
    <cellStyle name="20% - Accent3 44 2 2 2" xfId="3892"/>
    <cellStyle name="20% - Accent3 44 2 3" xfId="3893"/>
    <cellStyle name="20% - Accent3 44 2 3 2" xfId="3894"/>
    <cellStyle name="20% - Accent3 44 2 4" xfId="3895"/>
    <cellStyle name="20% - Accent3 44 2 4 2" xfId="3896"/>
    <cellStyle name="20% - Accent3 44 2 5" xfId="3897"/>
    <cellStyle name="20% - Accent3 44 2 5 2" xfId="3898"/>
    <cellStyle name="20% - Accent3 44 2 6" xfId="3899"/>
    <cellStyle name="20% - Accent3 44 3" xfId="3900"/>
    <cellStyle name="20% - Accent3 44 3 2" xfId="3901"/>
    <cellStyle name="20% - Accent3 44 4" xfId="3902"/>
    <cellStyle name="20% - Accent3 44 4 2" xfId="3903"/>
    <cellStyle name="20% - Accent3 44 5" xfId="3904"/>
    <cellStyle name="20% - Accent3 44 5 2" xfId="3905"/>
    <cellStyle name="20% - Accent3 44 6" xfId="3906"/>
    <cellStyle name="20% - Accent3 44 6 2" xfId="3907"/>
    <cellStyle name="20% - Accent3 44 7" xfId="3908"/>
    <cellStyle name="20% - Accent3 44 8" xfId="3909"/>
    <cellStyle name="20% - Accent3 45" xfId="3910"/>
    <cellStyle name="20% - Accent3 45 2" xfId="3911"/>
    <cellStyle name="20% - Accent3 45 2 2" xfId="3912"/>
    <cellStyle name="20% - Accent3 45 2 2 2" xfId="3913"/>
    <cellStyle name="20% - Accent3 45 2 3" xfId="3914"/>
    <cellStyle name="20% - Accent3 45 2 3 2" xfId="3915"/>
    <cellStyle name="20% - Accent3 45 2 4" xfId="3916"/>
    <cellStyle name="20% - Accent3 45 2 4 2" xfId="3917"/>
    <cellStyle name="20% - Accent3 45 2 5" xfId="3918"/>
    <cellStyle name="20% - Accent3 45 2 5 2" xfId="3919"/>
    <cellStyle name="20% - Accent3 45 2 6" xfId="3920"/>
    <cellStyle name="20% - Accent3 45 3" xfId="3921"/>
    <cellStyle name="20% - Accent3 45 3 2" xfId="3922"/>
    <cellStyle name="20% - Accent3 45 4" xfId="3923"/>
    <cellStyle name="20% - Accent3 45 4 2" xfId="3924"/>
    <cellStyle name="20% - Accent3 45 5" xfId="3925"/>
    <cellStyle name="20% - Accent3 45 5 2" xfId="3926"/>
    <cellStyle name="20% - Accent3 45 6" xfId="3927"/>
    <cellStyle name="20% - Accent3 45 6 2" xfId="3928"/>
    <cellStyle name="20% - Accent3 45 7" xfId="3929"/>
    <cellStyle name="20% - Accent3 45 8" xfId="3930"/>
    <cellStyle name="20% - Accent3 46" xfId="3931"/>
    <cellStyle name="20% - Accent3 46 2" xfId="3932"/>
    <cellStyle name="20% - Accent3 46 2 2" xfId="3933"/>
    <cellStyle name="20% - Accent3 46 2 2 2" xfId="3934"/>
    <cellStyle name="20% - Accent3 46 2 3" xfId="3935"/>
    <cellStyle name="20% - Accent3 46 2 3 2" xfId="3936"/>
    <cellStyle name="20% - Accent3 46 2 4" xfId="3937"/>
    <cellStyle name="20% - Accent3 46 2 4 2" xfId="3938"/>
    <cellStyle name="20% - Accent3 46 2 5" xfId="3939"/>
    <cellStyle name="20% - Accent3 46 2 5 2" xfId="3940"/>
    <cellStyle name="20% - Accent3 46 2 6" xfId="3941"/>
    <cellStyle name="20% - Accent3 46 3" xfId="3942"/>
    <cellStyle name="20% - Accent3 46 3 2" xfId="3943"/>
    <cellStyle name="20% - Accent3 46 4" xfId="3944"/>
    <cellStyle name="20% - Accent3 46 4 2" xfId="3945"/>
    <cellStyle name="20% - Accent3 46 5" xfId="3946"/>
    <cellStyle name="20% - Accent3 46 5 2" xfId="3947"/>
    <cellStyle name="20% - Accent3 46 6" xfId="3948"/>
    <cellStyle name="20% - Accent3 46 6 2" xfId="3949"/>
    <cellStyle name="20% - Accent3 46 7" xfId="3950"/>
    <cellStyle name="20% - Accent3 46 8" xfId="3951"/>
    <cellStyle name="20% - Accent3 47" xfId="3952"/>
    <cellStyle name="20% - Accent3 47 2" xfId="3953"/>
    <cellStyle name="20% - Accent3 47 2 2" xfId="3954"/>
    <cellStyle name="20% - Accent3 47 2 2 2" xfId="3955"/>
    <cellStyle name="20% - Accent3 47 2 3" xfId="3956"/>
    <cellStyle name="20% - Accent3 47 2 3 2" xfId="3957"/>
    <cellStyle name="20% - Accent3 47 2 4" xfId="3958"/>
    <cellStyle name="20% - Accent3 47 2 4 2" xfId="3959"/>
    <cellStyle name="20% - Accent3 47 2 5" xfId="3960"/>
    <cellStyle name="20% - Accent3 47 2 5 2" xfId="3961"/>
    <cellStyle name="20% - Accent3 47 2 6" xfId="3962"/>
    <cellStyle name="20% - Accent3 47 3" xfId="3963"/>
    <cellStyle name="20% - Accent3 47 3 2" xfId="3964"/>
    <cellStyle name="20% - Accent3 47 4" xfId="3965"/>
    <cellStyle name="20% - Accent3 47 4 2" xfId="3966"/>
    <cellStyle name="20% - Accent3 47 5" xfId="3967"/>
    <cellStyle name="20% - Accent3 47 5 2" xfId="3968"/>
    <cellStyle name="20% - Accent3 47 6" xfId="3969"/>
    <cellStyle name="20% - Accent3 47 6 2" xfId="3970"/>
    <cellStyle name="20% - Accent3 47 7" xfId="3971"/>
    <cellStyle name="20% - Accent3 47 8" xfId="3972"/>
    <cellStyle name="20% - Accent3 48" xfId="3973"/>
    <cellStyle name="20% - Accent3 48 2" xfId="3974"/>
    <cellStyle name="20% - Accent3 48 2 2" xfId="3975"/>
    <cellStyle name="20% - Accent3 48 2 2 2" xfId="3976"/>
    <cellStyle name="20% - Accent3 48 2 3" xfId="3977"/>
    <cellStyle name="20% - Accent3 48 2 3 2" xfId="3978"/>
    <cellStyle name="20% - Accent3 48 2 4" xfId="3979"/>
    <cellStyle name="20% - Accent3 48 2 4 2" xfId="3980"/>
    <cellStyle name="20% - Accent3 48 2 5" xfId="3981"/>
    <cellStyle name="20% - Accent3 48 2 5 2" xfId="3982"/>
    <cellStyle name="20% - Accent3 48 2 6" xfId="3983"/>
    <cellStyle name="20% - Accent3 48 3" xfId="3984"/>
    <cellStyle name="20% - Accent3 48 3 2" xfId="3985"/>
    <cellStyle name="20% - Accent3 48 4" xfId="3986"/>
    <cellStyle name="20% - Accent3 48 4 2" xfId="3987"/>
    <cellStyle name="20% - Accent3 48 5" xfId="3988"/>
    <cellStyle name="20% - Accent3 48 5 2" xfId="3989"/>
    <cellStyle name="20% - Accent3 48 6" xfId="3990"/>
    <cellStyle name="20% - Accent3 48 6 2" xfId="3991"/>
    <cellStyle name="20% - Accent3 48 7" xfId="3992"/>
    <cellStyle name="20% - Accent3 48 8" xfId="3993"/>
    <cellStyle name="20% - Accent3 49" xfId="3994"/>
    <cellStyle name="20% - Accent3 49 2" xfId="3995"/>
    <cellStyle name="20% - Accent3 49 2 2" xfId="3996"/>
    <cellStyle name="20% - Accent3 49 2 2 2" xfId="3997"/>
    <cellStyle name="20% - Accent3 49 2 3" xfId="3998"/>
    <cellStyle name="20% - Accent3 49 2 3 2" xfId="3999"/>
    <cellStyle name="20% - Accent3 49 2 4" xfId="4000"/>
    <cellStyle name="20% - Accent3 49 2 4 2" xfId="4001"/>
    <cellStyle name="20% - Accent3 49 2 5" xfId="4002"/>
    <cellStyle name="20% - Accent3 49 2 5 2" xfId="4003"/>
    <cellStyle name="20% - Accent3 49 2 6" xfId="4004"/>
    <cellStyle name="20% - Accent3 49 3" xfId="4005"/>
    <cellStyle name="20% - Accent3 49 3 2" xfId="4006"/>
    <cellStyle name="20% - Accent3 49 4" xfId="4007"/>
    <cellStyle name="20% - Accent3 49 4 2" xfId="4008"/>
    <cellStyle name="20% - Accent3 49 5" xfId="4009"/>
    <cellStyle name="20% - Accent3 49 5 2" xfId="4010"/>
    <cellStyle name="20% - Accent3 49 6" xfId="4011"/>
    <cellStyle name="20% - Accent3 49 6 2" xfId="4012"/>
    <cellStyle name="20% - Accent3 49 7" xfId="4013"/>
    <cellStyle name="20% - Accent3 49 8" xfId="4014"/>
    <cellStyle name="20% - Accent3 5" xfId="4015"/>
    <cellStyle name="20% - Accent3 5 10" xfId="4016"/>
    <cellStyle name="20% - Accent3 5 11" xfId="4017"/>
    <cellStyle name="20% - Accent3 5 2" xfId="4018"/>
    <cellStyle name="20% - Accent3 5 2 2" xfId="4019"/>
    <cellStyle name="20% - Accent3 5 2 2 2" xfId="4020"/>
    <cellStyle name="20% - Accent3 5 2 3" xfId="4021"/>
    <cellStyle name="20% - Accent3 5 2 3 2" xfId="4022"/>
    <cellStyle name="20% - Accent3 5 2 4" xfId="4023"/>
    <cellStyle name="20% - Accent3 5 2 4 2" xfId="4024"/>
    <cellStyle name="20% - Accent3 5 2 5" xfId="4025"/>
    <cellStyle name="20% - Accent3 5 2 5 2" xfId="4026"/>
    <cellStyle name="20% - Accent3 5 2 6" xfId="4027"/>
    <cellStyle name="20% - Accent3 5 2 7" xfId="4028"/>
    <cellStyle name="20% - Accent3 5 2 8" xfId="4029"/>
    <cellStyle name="20% - Accent3 5 2 9" xfId="4030"/>
    <cellStyle name="20% - Accent3 5 3" xfId="4031"/>
    <cellStyle name="20% - Accent3 5 3 2" xfId="4032"/>
    <cellStyle name="20% - Accent3 5 4" xfId="4033"/>
    <cellStyle name="20% - Accent3 5 4 2" xfId="4034"/>
    <cellStyle name="20% - Accent3 5 5" xfId="4035"/>
    <cellStyle name="20% - Accent3 5 5 2" xfId="4036"/>
    <cellStyle name="20% - Accent3 5 6" xfId="4037"/>
    <cellStyle name="20% - Accent3 5 6 2" xfId="4038"/>
    <cellStyle name="20% - Accent3 5 7" xfId="4039"/>
    <cellStyle name="20% - Accent3 5 8" xfId="4040"/>
    <cellStyle name="20% - Accent3 5 9" xfId="4041"/>
    <cellStyle name="20% - Accent3 50" xfId="4042"/>
    <cellStyle name="20% - Accent3 50 2" xfId="4043"/>
    <cellStyle name="20% - Accent3 50 2 2" xfId="4044"/>
    <cellStyle name="20% - Accent3 50 2 2 2" xfId="4045"/>
    <cellStyle name="20% - Accent3 50 2 3" xfId="4046"/>
    <cellStyle name="20% - Accent3 50 2 3 2" xfId="4047"/>
    <cellStyle name="20% - Accent3 50 2 4" xfId="4048"/>
    <cellStyle name="20% - Accent3 50 2 4 2" xfId="4049"/>
    <cellStyle name="20% - Accent3 50 2 5" xfId="4050"/>
    <cellStyle name="20% - Accent3 50 2 5 2" xfId="4051"/>
    <cellStyle name="20% - Accent3 50 2 6" xfId="4052"/>
    <cellStyle name="20% - Accent3 50 3" xfId="4053"/>
    <cellStyle name="20% - Accent3 50 3 2" xfId="4054"/>
    <cellStyle name="20% - Accent3 50 4" xfId="4055"/>
    <cellStyle name="20% - Accent3 50 4 2" xfId="4056"/>
    <cellStyle name="20% - Accent3 50 5" xfId="4057"/>
    <cellStyle name="20% - Accent3 50 5 2" xfId="4058"/>
    <cellStyle name="20% - Accent3 50 6" xfId="4059"/>
    <cellStyle name="20% - Accent3 50 6 2" xfId="4060"/>
    <cellStyle name="20% - Accent3 50 7" xfId="4061"/>
    <cellStyle name="20% - Accent3 50 8" xfId="4062"/>
    <cellStyle name="20% - Accent3 51" xfId="4063"/>
    <cellStyle name="20% - Accent3 51 2" xfId="4064"/>
    <cellStyle name="20% - Accent3 51 2 2" xfId="4065"/>
    <cellStyle name="20% - Accent3 51 2 2 2" xfId="4066"/>
    <cellStyle name="20% - Accent3 51 2 3" xfId="4067"/>
    <cellStyle name="20% - Accent3 51 2 3 2" xfId="4068"/>
    <cellStyle name="20% - Accent3 51 2 4" xfId="4069"/>
    <cellStyle name="20% - Accent3 51 2 4 2" xfId="4070"/>
    <cellStyle name="20% - Accent3 51 2 5" xfId="4071"/>
    <cellStyle name="20% - Accent3 51 2 5 2" xfId="4072"/>
    <cellStyle name="20% - Accent3 51 2 6" xfId="4073"/>
    <cellStyle name="20% - Accent3 51 3" xfId="4074"/>
    <cellStyle name="20% - Accent3 51 3 2" xfId="4075"/>
    <cellStyle name="20% - Accent3 51 4" xfId="4076"/>
    <cellStyle name="20% - Accent3 51 4 2" xfId="4077"/>
    <cellStyle name="20% - Accent3 51 5" xfId="4078"/>
    <cellStyle name="20% - Accent3 51 5 2" xfId="4079"/>
    <cellStyle name="20% - Accent3 51 6" xfId="4080"/>
    <cellStyle name="20% - Accent3 51 6 2" xfId="4081"/>
    <cellStyle name="20% - Accent3 51 7" xfId="4082"/>
    <cellStyle name="20% - Accent3 51 8" xfId="4083"/>
    <cellStyle name="20% - Accent3 52" xfId="4084"/>
    <cellStyle name="20% - Accent3 52 2" xfId="4085"/>
    <cellStyle name="20% - Accent3 52 2 2" xfId="4086"/>
    <cellStyle name="20% - Accent3 52 2 2 2" xfId="4087"/>
    <cellStyle name="20% - Accent3 52 2 3" xfId="4088"/>
    <cellStyle name="20% - Accent3 52 2 3 2" xfId="4089"/>
    <cellStyle name="20% - Accent3 52 2 4" xfId="4090"/>
    <cellStyle name="20% - Accent3 52 2 4 2" xfId="4091"/>
    <cellStyle name="20% - Accent3 52 2 5" xfId="4092"/>
    <cellStyle name="20% - Accent3 52 2 5 2" xfId="4093"/>
    <cellStyle name="20% - Accent3 52 2 6" xfId="4094"/>
    <cellStyle name="20% - Accent3 52 3" xfId="4095"/>
    <cellStyle name="20% - Accent3 52 3 2" xfId="4096"/>
    <cellStyle name="20% - Accent3 52 4" xfId="4097"/>
    <cellStyle name="20% - Accent3 52 4 2" xfId="4098"/>
    <cellStyle name="20% - Accent3 52 5" xfId="4099"/>
    <cellStyle name="20% - Accent3 52 5 2" xfId="4100"/>
    <cellStyle name="20% - Accent3 52 6" xfId="4101"/>
    <cellStyle name="20% - Accent3 52 6 2" xfId="4102"/>
    <cellStyle name="20% - Accent3 52 7" xfId="4103"/>
    <cellStyle name="20% - Accent3 52 8" xfId="4104"/>
    <cellStyle name="20% - Accent3 53" xfId="4105"/>
    <cellStyle name="20% - Accent3 53 2" xfId="4106"/>
    <cellStyle name="20% - Accent3 53 2 2" xfId="4107"/>
    <cellStyle name="20% - Accent3 53 2 2 2" xfId="4108"/>
    <cellStyle name="20% - Accent3 53 2 3" xfId="4109"/>
    <cellStyle name="20% - Accent3 53 2 3 2" xfId="4110"/>
    <cellStyle name="20% - Accent3 53 2 4" xfId="4111"/>
    <cellStyle name="20% - Accent3 53 2 4 2" xfId="4112"/>
    <cellStyle name="20% - Accent3 53 2 5" xfId="4113"/>
    <cellStyle name="20% - Accent3 53 2 5 2" xfId="4114"/>
    <cellStyle name="20% - Accent3 53 2 6" xfId="4115"/>
    <cellStyle name="20% - Accent3 53 3" xfId="4116"/>
    <cellStyle name="20% - Accent3 53 3 2" xfId="4117"/>
    <cellStyle name="20% - Accent3 53 4" xfId="4118"/>
    <cellStyle name="20% - Accent3 53 4 2" xfId="4119"/>
    <cellStyle name="20% - Accent3 53 5" xfId="4120"/>
    <cellStyle name="20% - Accent3 53 5 2" xfId="4121"/>
    <cellStyle name="20% - Accent3 53 6" xfId="4122"/>
    <cellStyle name="20% - Accent3 53 6 2" xfId="4123"/>
    <cellStyle name="20% - Accent3 53 7" xfId="4124"/>
    <cellStyle name="20% - Accent3 53 8" xfId="4125"/>
    <cellStyle name="20% - Accent3 54" xfId="4126"/>
    <cellStyle name="20% - Accent3 54 2" xfId="4127"/>
    <cellStyle name="20% - Accent3 54 2 2" xfId="4128"/>
    <cellStyle name="20% - Accent3 54 2 2 2" xfId="4129"/>
    <cellStyle name="20% - Accent3 54 2 3" xfId="4130"/>
    <cellStyle name="20% - Accent3 54 2 3 2" xfId="4131"/>
    <cellStyle name="20% - Accent3 54 2 4" xfId="4132"/>
    <cellStyle name="20% - Accent3 54 2 4 2" xfId="4133"/>
    <cellStyle name="20% - Accent3 54 2 5" xfId="4134"/>
    <cellStyle name="20% - Accent3 54 2 5 2" xfId="4135"/>
    <cellStyle name="20% - Accent3 54 2 6" xfId="4136"/>
    <cellStyle name="20% - Accent3 54 3" xfId="4137"/>
    <cellStyle name="20% - Accent3 54 3 2" xfId="4138"/>
    <cellStyle name="20% - Accent3 54 4" xfId="4139"/>
    <cellStyle name="20% - Accent3 54 4 2" xfId="4140"/>
    <cellStyle name="20% - Accent3 54 5" xfId="4141"/>
    <cellStyle name="20% - Accent3 54 5 2" xfId="4142"/>
    <cellStyle name="20% - Accent3 54 6" xfId="4143"/>
    <cellStyle name="20% - Accent3 54 6 2" xfId="4144"/>
    <cellStyle name="20% - Accent3 54 7" xfId="4145"/>
    <cellStyle name="20% - Accent3 54 8" xfId="4146"/>
    <cellStyle name="20% - Accent3 55" xfId="4147"/>
    <cellStyle name="20% - Accent3 55 2" xfId="4148"/>
    <cellStyle name="20% - Accent3 55 2 2" xfId="4149"/>
    <cellStyle name="20% - Accent3 55 2 2 2" xfId="4150"/>
    <cellStyle name="20% - Accent3 55 2 3" xfId="4151"/>
    <cellStyle name="20% - Accent3 55 2 3 2" xfId="4152"/>
    <cellStyle name="20% - Accent3 55 2 4" xfId="4153"/>
    <cellStyle name="20% - Accent3 55 2 4 2" xfId="4154"/>
    <cellStyle name="20% - Accent3 55 2 5" xfId="4155"/>
    <cellStyle name="20% - Accent3 55 2 5 2" xfId="4156"/>
    <cellStyle name="20% - Accent3 55 2 6" xfId="4157"/>
    <cellStyle name="20% - Accent3 55 3" xfId="4158"/>
    <cellStyle name="20% - Accent3 55 3 2" xfId="4159"/>
    <cellStyle name="20% - Accent3 55 4" xfId="4160"/>
    <cellStyle name="20% - Accent3 55 4 2" xfId="4161"/>
    <cellStyle name="20% - Accent3 55 5" xfId="4162"/>
    <cellStyle name="20% - Accent3 55 5 2" xfId="4163"/>
    <cellStyle name="20% - Accent3 55 6" xfId="4164"/>
    <cellStyle name="20% - Accent3 55 6 2" xfId="4165"/>
    <cellStyle name="20% - Accent3 55 7" xfId="4166"/>
    <cellStyle name="20% - Accent3 55 8" xfId="4167"/>
    <cellStyle name="20% - Accent3 56" xfId="4168"/>
    <cellStyle name="20% - Accent3 56 2" xfId="4169"/>
    <cellStyle name="20% - Accent3 56 2 2" xfId="4170"/>
    <cellStyle name="20% - Accent3 56 2 2 2" xfId="4171"/>
    <cellStyle name="20% - Accent3 56 2 3" xfId="4172"/>
    <cellStyle name="20% - Accent3 56 2 3 2" xfId="4173"/>
    <cellStyle name="20% - Accent3 56 2 4" xfId="4174"/>
    <cellStyle name="20% - Accent3 56 2 4 2" xfId="4175"/>
    <cellStyle name="20% - Accent3 56 2 5" xfId="4176"/>
    <cellStyle name="20% - Accent3 56 2 5 2" xfId="4177"/>
    <cellStyle name="20% - Accent3 56 2 6" xfId="4178"/>
    <cellStyle name="20% - Accent3 56 3" xfId="4179"/>
    <cellStyle name="20% - Accent3 56 3 2" xfId="4180"/>
    <cellStyle name="20% - Accent3 56 4" xfId="4181"/>
    <cellStyle name="20% - Accent3 56 4 2" xfId="4182"/>
    <cellStyle name="20% - Accent3 56 5" xfId="4183"/>
    <cellStyle name="20% - Accent3 56 5 2" xfId="4184"/>
    <cellStyle name="20% - Accent3 56 6" xfId="4185"/>
    <cellStyle name="20% - Accent3 56 6 2" xfId="4186"/>
    <cellStyle name="20% - Accent3 56 7" xfId="4187"/>
    <cellStyle name="20% - Accent3 56 8" xfId="4188"/>
    <cellStyle name="20% - Accent3 57" xfId="4189"/>
    <cellStyle name="20% - Accent3 57 2" xfId="4190"/>
    <cellStyle name="20% - Accent3 57 2 2" xfId="4191"/>
    <cellStyle name="20% - Accent3 57 2 2 2" xfId="4192"/>
    <cellStyle name="20% - Accent3 57 2 3" xfId="4193"/>
    <cellStyle name="20% - Accent3 57 2 3 2" xfId="4194"/>
    <cellStyle name="20% - Accent3 57 2 4" xfId="4195"/>
    <cellStyle name="20% - Accent3 57 2 4 2" xfId="4196"/>
    <cellStyle name="20% - Accent3 57 2 5" xfId="4197"/>
    <cellStyle name="20% - Accent3 57 2 5 2" xfId="4198"/>
    <cellStyle name="20% - Accent3 57 2 6" xfId="4199"/>
    <cellStyle name="20% - Accent3 57 3" xfId="4200"/>
    <cellStyle name="20% - Accent3 57 3 2" xfId="4201"/>
    <cellStyle name="20% - Accent3 57 4" xfId="4202"/>
    <cellStyle name="20% - Accent3 57 4 2" xfId="4203"/>
    <cellStyle name="20% - Accent3 57 5" xfId="4204"/>
    <cellStyle name="20% - Accent3 57 5 2" xfId="4205"/>
    <cellStyle name="20% - Accent3 57 6" xfId="4206"/>
    <cellStyle name="20% - Accent3 57 6 2" xfId="4207"/>
    <cellStyle name="20% - Accent3 57 7" xfId="4208"/>
    <cellStyle name="20% - Accent3 57 8" xfId="4209"/>
    <cellStyle name="20% - Accent3 58" xfId="4210"/>
    <cellStyle name="20% - Accent3 58 2" xfId="4211"/>
    <cellStyle name="20% - Accent3 58 2 2" xfId="4212"/>
    <cellStyle name="20% - Accent3 58 2 2 2" xfId="4213"/>
    <cellStyle name="20% - Accent3 58 2 3" xfId="4214"/>
    <cellStyle name="20% - Accent3 58 2 3 2" xfId="4215"/>
    <cellStyle name="20% - Accent3 58 2 4" xfId="4216"/>
    <cellStyle name="20% - Accent3 58 2 4 2" xfId="4217"/>
    <cellStyle name="20% - Accent3 58 2 5" xfId="4218"/>
    <cellStyle name="20% - Accent3 58 2 5 2" xfId="4219"/>
    <cellStyle name="20% - Accent3 58 2 6" xfId="4220"/>
    <cellStyle name="20% - Accent3 58 3" xfId="4221"/>
    <cellStyle name="20% - Accent3 58 3 2" xfId="4222"/>
    <cellStyle name="20% - Accent3 58 4" xfId="4223"/>
    <cellStyle name="20% - Accent3 58 4 2" xfId="4224"/>
    <cellStyle name="20% - Accent3 58 5" xfId="4225"/>
    <cellStyle name="20% - Accent3 58 5 2" xfId="4226"/>
    <cellStyle name="20% - Accent3 58 6" xfId="4227"/>
    <cellStyle name="20% - Accent3 58 6 2" xfId="4228"/>
    <cellStyle name="20% - Accent3 58 7" xfId="4229"/>
    <cellStyle name="20% - Accent3 58 8" xfId="4230"/>
    <cellStyle name="20% - Accent3 59" xfId="4231"/>
    <cellStyle name="20% - Accent3 59 2" xfId="4232"/>
    <cellStyle name="20% - Accent3 59 2 2" xfId="4233"/>
    <cellStyle name="20% - Accent3 59 2 2 2" xfId="4234"/>
    <cellStyle name="20% - Accent3 59 2 3" xfId="4235"/>
    <cellStyle name="20% - Accent3 59 2 3 2" xfId="4236"/>
    <cellStyle name="20% - Accent3 59 2 4" xfId="4237"/>
    <cellStyle name="20% - Accent3 59 2 4 2" xfId="4238"/>
    <cellStyle name="20% - Accent3 59 2 5" xfId="4239"/>
    <cellStyle name="20% - Accent3 59 2 5 2" xfId="4240"/>
    <cellStyle name="20% - Accent3 59 2 6" xfId="4241"/>
    <cellStyle name="20% - Accent3 59 3" xfId="4242"/>
    <cellStyle name="20% - Accent3 59 3 2" xfId="4243"/>
    <cellStyle name="20% - Accent3 59 4" xfId="4244"/>
    <cellStyle name="20% - Accent3 59 4 2" xfId="4245"/>
    <cellStyle name="20% - Accent3 59 5" xfId="4246"/>
    <cellStyle name="20% - Accent3 59 5 2" xfId="4247"/>
    <cellStyle name="20% - Accent3 59 6" xfId="4248"/>
    <cellStyle name="20% - Accent3 59 6 2" xfId="4249"/>
    <cellStyle name="20% - Accent3 59 7" xfId="4250"/>
    <cellStyle name="20% - Accent3 59 8" xfId="4251"/>
    <cellStyle name="20% - Accent3 6" xfId="4252"/>
    <cellStyle name="20% - Accent3 6 10" xfId="4253"/>
    <cellStyle name="20% - Accent3 6 11" xfId="4254"/>
    <cellStyle name="20% - Accent3 6 2" xfId="4255"/>
    <cellStyle name="20% - Accent3 6 2 2" xfId="4256"/>
    <cellStyle name="20% - Accent3 6 2 2 2" xfId="4257"/>
    <cellStyle name="20% - Accent3 6 2 3" xfId="4258"/>
    <cellStyle name="20% - Accent3 6 2 3 2" xfId="4259"/>
    <cellStyle name="20% - Accent3 6 2 4" xfId="4260"/>
    <cellStyle name="20% - Accent3 6 2 4 2" xfId="4261"/>
    <cellStyle name="20% - Accent3 6 2 5" xfId="4262"/>
    <cellStyle name="20% - Accent3 6 2 5 2" xfId="4263"/>
    <cellStyle name="20% - Accent3 6 2 6" xfId="4264"/>
    <cellStyle name="20% - Accent3 6 2 7" xfId="4265"/>
    <cellStyle name="20% - Accent3 6 2 8" xfId="4266"/>
    <cellStyle name="20% - Accent3 6 2 9" xfId="4267"/>
    <cellStyle name="20% - Accent3 6 3" xfId="4268"/>
    <cellStyle name="20% - Accent3 6 3 2" xfId="4269"/>
    <cellStyle name="20% - Accent3 6 4" xfId="4270"/>
    <cellStyle name="20% - Accent3 6 4 2" xfId="4271"/>
    <cellStyle name="20% - Accent3 6 5" xfId="4272"/>
    <cellStyle name="20% - Accent3 6 5 2" xfId="4273"/>
    <cellStyle name="20% - Accent3 6 6" xfId="4274"/>
    <cellStyle name="20% - Accent3 6 6 2" xfId="4275"/>
    <cellStyle name="20% - Accent3 6 7" xfId="4276"/>
    <cellStyle name="20% - Accent3 6 8" xfId="4277"/>
    <cellStyle name="20% - Accent3 6 9" xfId="4278"/>
    <cellStyle name="20% - Accent3 60" xfId="4279"/>
    <cellStyle name="20% - Accent3 60 2" xfId="4280"/>
    <cellStyle name="20% - Accent3 60 2 2" xfId="4281"/>
    <cellStyle name="20% - Accent3 60 2 2 2" xfId="4282"/>
    <cellStyle name="20% - Accent3 60 2 3" xfId="4283"/>
    <cellStyle name="20% - Accent3 60 2 3 2" xfId="4284"/>
    <cellStyle name="20% - Accent3 60 2 4" xfId="4285"/>
    <cellStyle name="20% - Accent3 60 2 4 2" xfId="4286"/>
    <cellStyle name="20% - Accent3 60 2 5" xfId="4287"/>
    <cellStyle name="20% - Accent3 60 2 5 2" xfId="4288"/>
    <cellStyle name="20% - Accent3 60 2 6" xfId="4289"/>
    <cellStyle name="20% - Accent3 60 3" xfId="4290"/>
    <cellStyle name="20% - Accent3 60 3 2" xfId="4291"/>
    <cellStyle name="20% - Accent3 60 4" xfId="4292"/>
    <cellStyle name="20% - Accent3 60 4 2" xfId="4293"/>
    <cellStyle name="20% - Accent3 60 5" xfId="4294"/>
    <cellStyle name="20% - Accent3 60 5 2" xfId="4295"/>
    <cellStyle name="20% - Accent3 60 6" xfId="4296"/>
    <cellStyle name="20% - Accent3 60 6 2" xfId="4297"/>
    <cellStyle name="20% - Accent3 60 7" xfId="4298"/>
    <cellStyle name="20% - Accent3 60 8" xfId="4299"/>
    <cellStyle name="20% - Accent3 61" xfId="4300"/>
    <cellStyle name="20% - Accent3 61 2" xfId="4301"/>
    <cellStyle name="20% - Accent3 61 2 2" xfId="4302"/>
    <cellStyle name="20% - Accent3 61 2 2 2" xfId="4303"/>
    <cellStyle name="20% - Accent3 61 2 3" xfId="4304"/>
    <cellStyle name="20% - Accent3 61 2 3 2" xfId="4305"/>
    <cellStyle name="20% - Accent3 61 2 4" xfId="4306"/>
    <cellStyle name="20% - Accent3 61 2 4 2" xfId="4307"/>
    <cellStyle name="20% - Accent3 61 2 5" xfId="4308"/>
    <cellStyle name="20% - Accent3 61 2 5 2" xfId="4309"/>
    <cellStyle name="20% - Accent3 61 2 6" xfId="4310"/>
    <cellStyle name="20% - Accent3 61 3" xfId="4311"/>
    <cellStyle name="20% - Accent3 61 3 2" xfId="4312"/>
    <cellStyle name="20% - Accent3 61 4" xfId="4313"/>
    <cellStyle name="20% - Accent3 61 4 2" xfId="4314"/>
    <cellStyle name="20% - Accent3 61 5" xfId="4315"/>
    <cellStyle name="20% - Accent3 61 5 2" xfId="4316"/>
    <cellStyle name="20% - Accent3 61 6" xfId="4317"/>
    <cellStyle name="20% - Accent3 61 6 2" xfId="4318"/>
    <cellStyle name="20% - Accent3 61 7" xfId="4319"/>
    <cellStyle name="20% - Accent3 61 8" xfId="4320"/>
    <cellStyle name="20% - Accent3 62" xfId="4321"/>
    <cellStyle name="20% - Accent3 62 2" xfId="4322"/>
    <cellStyle name="20% - Accent3 62 2 2" xfId="4323"/>
    <cellStyle name="20% - Accent3 62 2 2 2" xfId="4324"/>
    <cellStyle name="20% - Accent3 62 2 3" xfId="4325"/>
    <cellStyle name="20% - Accent3 62 2 3 2" xfId="4326"/>
    <cellStyle name="20% - Accent3 62 2 4" xfId="4327"/>
    <cellStyle name="20% - Accent3 62 2 4 2" xfId="4328"/>
    <cellStyle name="20% - Accent3 62 2 5" xfId="4329"/>
    <cellStyle name="20% - Accent3 62 2 5 2" xfId="4330"/>
    <cellStyle name="20% - Accent3 62 2 6" xfId="4331"/>
    <cellStyle name="20% - Accent3 62 3" xfId="4332"/>
    <cellStyle name="20% - Accent3 62 3 2" xfId="4333"/>
    <cellStyle name="20% - Accent3 62 4" xfId="4334"/>
    <cellStyle name="20% - Accent3 62 4 2" xfId="4335"/>
    <cellStyle name="20% - Accent3 62 5" xfId="4336"/>
    <cellStyle name="20% - Accent3 62 5 2" xfId="4337"/>
    <cellStyle name="20% - Accent3 62 6" xfId="4338"/>
    <cellStyle name="20% - Accent3 62 6 2" xfId="4339"/>
    <cellStyle name="20% - Accent3 62 7" xfId="4340"/>
    <cellStyle name="20% - Accent3 62 8" xfId="4341"/>
    <cellStyle name="20% - Accent3 63" xfId="4342"/>
    <cellStyle name="20% - Accent3 63 2" xfId="4343"/>
    <cellStyle name="20% - Accent3 63 2 2" xfId="4344"/>
    <cellStyle name="20% - Accent3 63 2 2 2" xfId="4345"/>
    <cellStyle name="20% - Accent3 63 2 3" xfId="4346"/>
    <cellStyle name="20% - Accent3 63 2 3 2" xfId="4347"/>
    <cellStyle name="20% - Accent3 63 2 4" xfId="4348"/>
    <cellStyle name="20% - Accent3 63 2 4 2" xfId="4349"/>
    <cellStyle name="20% - Accent3 63 2 5" xfId="4350"/>
    <cellStyle name="20% - Accent3 63 2 5 2" xfId="4351"/>
    <cellStyle name="20% - Accent3 63 2 6" xfId="4352"/>
    <cellStyle name="20% - Accent3 63 3" xfId="4353"/>
    <cellStyle name="20% - Accent3 63 3 2" xfId="4354"/>
    <cellStyle name="20% - Accent3 63 4" xfId="4355"/>
    <cellStyle name="20% - Accent3 63 4 2" xfId="4356"/>
    <cellStyle name="20% - Accent3 63 5" xfId="4357"/>
    <cellStyle name="20% - Accent3 63 5 2" xfId="4358"/>
    <cellStyle name="20% - Accent3 63 6" xfId="4359"/>
    <cellStyle name="20% - Accent3 63 6 2" xfId="4360"/>
    <cellStyle name="20% - Accent3 63 7" xfId="4361"/>
    <cellStyle name="20% - Accent3 63 8" xfId="4362"/>
    <cellStyle name="20% - Accent3 64" xfId="4363"/>
    <cellStyle name="20% - Accent3 64 2" xfId="4364"/>
    <cellStyle name="20% - Accent3 64 2 2" xfId="4365"/>
    <cellStyle name="20% - Accent3 64 2 2 2" xfId="4366"/>
    <cellStyle name="20% - Accent3 64 2 3" xfId="4367"/>
    <cellStyle name="20% - Accent3 64 2 3 2" xfId="4368"/>
    <cellStyle name="20% - Accent3 64 2 4" xfId="4369"/>
    <cellStyle name="20% - Accent3 64 2 4 2" xfId="4370"/>
    <cellStyle name="20% - Accent3 64 2 5" xfId="4371"/>
    <cellStyle name="20% - Accent3 64 2 5 2" xfId="4372"/>
    <cellStyle name="20% - Accent3 64 2 6" xfId="4373"/>
    <cellStyle name="20% - Accent3 64 3" xfId="4374"/>
    <cellStyle name="20% - Accent3 64 3 2" xfId="4375"/>
    <cellStyle name="20% - Accent3 64 4" xfId="4376"/>
    <cellStyle name="20% - Accent3 64 4 2" xfId="4377"/>
    <cellStyle name="20% - Accent3 64 5" xfId="4378"/>
    <cellStyle name="20% - Accent3 64 5 2" xfId="4379"/>
    <cellStyle name="20% - Accent3 64 6" xfId="4380"/>
    <cellStyle name="20% - Accent3 64 6 2" xfId="4381"/>
    <cellStyle name="20% - Accent3 64 7" xfId="4382"/>
    <cellStyle name="20% - Accent3 64 8" xfId="4383"/>
    <cellStyle name="20% - Accent3 65" xfId="4384"/>
    <cellStyle name="20% - Accent3 65 2" xfId="4385"/>
    <cellStyle name="20% - Accent3 65 2 2" xfId="4386"/>
    <cellStyle name="20% - Accent3 65 2 2 2" xfId="4387"/>
    <cellStyle name="20% - Accent3 65 2 3" xfId="4388"/>
    <cellStyle name="20% - Accent3 65 2 3 2" xfId="4389"/>
    <cellStyle name="20% - Accent3 65 2 4" xfId="4390"/>
    <cellStyle name="20% - Accent3 65 2 4 2" xfId="4391"/>
    <cellStyle name="20% - Accent3 65 2 5" xfId="4392"/>
    <cellStyle name="20% - Accent3 65 2 5 2" xfId="4393"/>
    <cellStyle name="20% - Accent3 65 2 6" xfId="4394"/>
    <cellStyle name="20% - Accent3 65 3" xfId="4395"/>
    <cellStyle name="20% - Accent3 65 3 2" xfId="4396"/>
    <cellStyle name="20% - Accent3 65 4" xfId="4397"/>
    <cellStyle name="20% - Accent3 65 4 2" xfId="4398"/>
    <cellStyle name="20% - Accent3 65 5" xfId="4399"/>
    <cellStyle name="20% - Accent3 65 5 2" xfId="4400"/>
    <cellStyle name="20% - Accent3 65 6" xfId="4401"/>
    <cellStyle name="20% - Accent3 65 6 2" xfId="4402"/>
    <cellStyle name="20% - Accent3 65 7" xfId="4403"/>
    <cellStyle name="20% - Accent3 65 8" xfId="4404"/>
    <cellStyle name="20% - Accent3 66" xfId="4405"/>
    <cellStyle name="20% - Accent3 66 2" xfId="4406"/>
    <cellStyle name="20% - Accent3 66 2 2" xfId="4407"/>
    <cellStyle name="20% - Accent3 66 2 2 2" xfId="4408"/>
    <cellStyle name="20% - Accent3 66 2 3" xfId="4409"/>
    <cellStyle name="20% - Accent3 66 2 3 2" xfId="4410"/>
    <cellStyle name="20% - Accent3 66 2 4" xfId="4411"/>
    <cellStyle name="20% - Accent3 66 2 4 2" xfId="4412"/>
    <cellStyle name="20% - Accent3 66 2 5" xfId="4413"/>
    <cellStyle name="20% - Accent3 66 2 5 2" xfId="4414"/>
    <cellStyle name="20% - Accent3 66 2 6" xfId="4415"/>
    <cellStyle name="20% - Accent3 66 3" xfId="4416"/>
    <cellStyle name="20% - Accent3 66 3 2" xfId="4417"/>
    <cellStyle name="20% - Accent3 66 4" xfId="4418"/>
    <cellStyle name="20% - Accent3 66 4 2" xfId="4419"/>
    <cellStyle name="20% - Accent3 66 5" xfId="4420"/>
    <cellStyle name="20% - Accent3 66 5 2" xfId="4421"/>
    <cellStyle name="20% - Accent3 66 6" xfId="4422"/>
    <cellStyle name="20% - Accent3 66 6 2" xfId="4423"/>
    <cellStyle name="20% - Accent3 66 7" xfId="4424"/>
    <cellStyle name="20% - Accent3 66 8" xfId="4425"/>
    <cellStyle name="20% - Accent3 67" xfId="4426"/>
    <cellStyle name="20% - Accent3 67 2" xfId="4427"/>
    <cellStyle name="20% - Accent3 67 2 2" xfId="4428"/>
    <cellStyle name="20% - Accent3 67 2 2 2" xfId="4429"/>
    <cellStyle name="20% - Accent3 67 2 3" xfId="4430"/>
    <cellStyle name="20% - Accent3 67 2 3 2" xfId="4431"/>
    <cellStyle name="20% - Accent3 67 2 4" xfId="4432"/>
    <cellStyle name="20% - Accent3 67 2 4 2" xfId="4433"/>
    <cellStyle name="20% - Accent3 67 2 5" xfId="4434"/>
    <cellStyle name="20% - Accent3 67 2 5 2" xfId="4435"/>
    <cellStyle name="20% - Accent3 67 2 6" xfId="4436"/>
    <cellStyle name="20% - Accent3 67 3" xfId="4437"/>
    <cellStyle name="20% - Accent3 67 3 2" xfId="4438"/>
    <cellStyle name="20% - Accent3 67 4" xfId="4439"/>
    <cellStyle name="20% - Accent3 67 4 2" xfId="4440"/>
    <cellStyle name="20% - Accent3 67 5" xfId="4441"/>
    <cellStyle name="20% - Accent3 67 5 2" xfId="4442"/>
    <cellStyle name="20% - Accent3 67 6" xfId="4443"/>
    <cellStyle name="20% - Accent3 67 6 2" xfId="4444"/>
    <cellStyle name="20% - Accent3 67 7" xfId="4445"/>
    <cellStyle name="20% - Accent3 67 8" xfId="4446"/>
    <cellStyle name="20% - Accent3 68" xfId="4447"/>
    <cellStyle name="20% - Accent3 68 2" xfId="4448"/>
    <cellStyle name="20% - Accent3 68 2 2" xfId="4449"/>
    <cellStyle name="20% - Accent3 68 2 2 2" xfId="4450"/>
    <cellStyle name="20% - Accent3 68 2 3" xfId="4451"/>
    <cellStyle name="20% - Accent3 68 2 3 2" xfId="4452"/>
    <cellStyle name="20% - Accent3 68 2 4" xfId="4453"/>
    <cellStyle name="20% - Accent3 68 2 4 2" xfId="4454"/>
    <cellStyle name="20% - Accent3 68 2 5" xfId="4455"/>
    <cellStyle name="20% - Accent3 68 2 5 2" xfId="4456"/>
    <cellStyle name="20% - Accent3 68 2 6" xfId="4457"/>
    <cellStyle name="20% - Accent3 68 3" xfId="4458"/>
    <cellStyle name="20% - Accent3 68 3 2" xfId="4459"/>
    <cellStyle name="20% - Accent3 68 4" xfId="4460"/>
    <cellStyle name="20% - Accent3 68 4 2" xfId="4461"/>
    <cellStyle name="20% - Accent3 68 5" xfId="4462"/>
    <cellStyle name="20% - Accent3 68 5 2" xfId="4463"/>
    <cellStyle name="20% - Accent3 68 6" xfId="4464"/>
    <cellStyle name="20% - Accent3 68 6 2" xfId="4465"/>
    <cellStyle name="20% - Accent3 68 7" xfId="4466"/>
    <cellStyle name="20% - Accent3 68 8" xfId="4467"/>
    <cellStyle name="20% - Accent3 69" xfId="4468"/>
    <cellStyle name="20% - Accent3 69 2" xfId="4469"/>
    <cellStyle name="20% - Accent3 69 2 2" xfId="4470"/>
    <cellStyle name="20% - Accent3 69 2 2 2" xfId="4471"/>
    <cellStyle name="20% - Accent3 69 2 3" xfId="4472"/>
    <cellStyle name="20% - Accent3 69 2 3 2" xfId="4473"/>
    <cellStyle name="20% - Accent3 69 2 4" xfId="4474"/>
    <cellStyle name="20% - Accent3 69 2 4 2" xfId="4475"/>
    <cellStyle name="20% - Accent3 69 2 5" xfId="4476"/>
    <cellStyle name="20% - Accent3 69 2 5 2" xfId="4477"/>
    <cellStyle name="20% - Accent3 69 2 6" xfId="4478"/>
    <cellStyle name="20% - Accent3 69 3" xfId="4479"/>
    <cellStyle name="20% - Accent3 69 3 2" xfId="4480"/>
    <cellStyle name="20% - Accent3 69 4" xfId="4481"/>
    <cellStyle name="20% - Accent3 69 4 2" xfId="4482"/>
    <cellStyle name="20% - Accent3 69 5" xfId="4483"/>
    <cellStyle name="20% - Accent3 69 5 2" xfId="4484"/>
    <cellStyle name="20% - Accent3 69 6" xfId="4485"/>
    <cellStyle name="20% - Accent3 69 6 2" xfId="4486"/>
    <cellStyle name="20% - Accent3 69 7" xfId="4487"/>
    <cellStyle name="20% - Accent3 69 8" xfId="4488"/>
    <cellStyle name="20% - Accent3 7" xfId="4489"/>
    <cellStyle name="20% - Accent3 7 10" xfId="4490"/>
    <cellStyle name="20% - Accent3 7 11" xfId="4491"/>
    <cellStyle name="20% - Accent3 7 2" xfId="4492"/>
    <cellStyle name="20% - Accent3 7 2 2" xfId="4493"/>
    <cellStyle name="20% - Accent3 7 2 2 2" xfId="4494"/>
    <cellStyle name="20% - Accent3 7 2 3" xfId="4495"/>
    <cellStyle name="20% - Accent3 7 2 3 2" xfId="4496"/>
    <cellStyle name="20% - Accent3 7 2 4" xfId="4497"/>
    <cellStyle name="20% - Accent3 7 2 4 2" xfId="4498"/>
    <cellStyle name="20% - Accent3 7 2 5" xfId="4499"/>
    <cellStyle name="20% - Accent3 7 2 5 2" xfId="4500"/>
    <cellStyle name="20% - Accent3 7 2 6" xfId="4501"/>
    <cellStyle name="20% - Accent3 7 2 7" xfId="4502"/>
    <cellStyle name="20% - Accent3 7 2 8" xfId="4503"/>
    <cellStyle name="20% - Accent3 7 2 9" xfId="4504"/>
    <cellStyle name="20% - Accent3 7 3" xfId="4505"/>
    <cellStyle name="20% - Accent3 7 3 2" xfId="4506"/>
    <cellStyle name="20% - Accent3 7 4" xfId="4507"/>
    <cellStyle name="20% - Accent3 7 4 2" xfId="4508"/>
    <cellStyle name="20% - Accent3 7 5" xfId="4509"/>
    <cellStyle name="20% - Accent3 7 5 2" xfId="4510"/>
    <cellStyle name="20% - Accent3 7 6" xfId="4511"/>
    <cellStyle name="20% - Accent3 7 6 2" xfId="4512"/>
    <cellStyle name="20% - Accent3 7 7" xfId="4513"/>
    <cellStyle name="20% - Accent3 7 8" xfId="4514"/>
    <cellStyle name="20% - Accent3 7 9" xfId="4515"/>
    <cellStyle name="20% - Accent3 70" xfId="4516"/>
    <cellStyle name="20% - Accent3 70 2" xfId="4517"/>
    <cellStyle name="20% - Accent3 70 2 2" xfId="4518"/>
    <cellStyle name="20% - Accent3 70 2 2 2" xfId="4519"/>
    <cellStyle name="20% - Accent3 70 2 3" xfId="4520"/>
    <cellStyle name="20% - Accent3 70 2 3 2" xfId="4521"/>
    <cellStyle name="20% - Accent3 70 2 4" xfId="4522"/>
    <cellStyle name="20% - Accent3 70 2 4 2" xfId="4523"/>
    <cellStyle name="20% - Accent3 70 2 5" xfId="4524"/>
    <cellStyle name="20% - Accent3 70 2 5 2" xfId="4525"/>
    <cellStyle name="20% - Accent3 70 2 6" xfId="4526"/>
    <cellStyle name="20% - Accent3 70 3" xfId="4527"/>
    <cellStyle name="20% - Accent3 70 3 2" xfId="4528"/>
    <cellStyle name="20% - Accent3 70 4" xfId="4529"/>
    <cellStyle name="20% - Accent3 70 4 2" xfId="4530"/>
    <cellStyle name="20% - Accent3 70 5" xfId="4531"/>
    <cellStyle name="20% - Accent3 70 5 2" xfId="4532"/>
    <cellStyle name="20% - Accent3 70 6" xfId="4533"/>
    <cellStyle name="20% - Accent3 70 6 2" xfId="4534"/>
    <cellStyle name="20% - Accent3 70 7" xfId="4535"/>
    <cellStyle name="20% - Accent3 70 8" xfId="4536"/>
    <cellStyle name="20% - Accent3 71" xfId="4537"/>
    <cellStyle name="20% - Accent3 71 2" xfId="4538"/>
    <cellStyle name="20% - Accent3 71 2 2" xfId="4539"/>
    <cellStyle name="20% - Accent3 71 2 2 2" xfId="4540"/>
    <cellStyle name="20% - Accent3 71 2 3" xfId="4541"/>
    <cellStyle name="20% - Accent3 71 2 3 2" xfId="4542"/>
    <cellStyle name="20% - Accent3 71 2 4" xfId="4543"/>
    <cellStyle name="20% - Accent3 71 2 4 2" xfId="4544"/>
    <cellStyle name="20% - Accent3 71 2 5" xfId="4545"/>
    <cellStyle name="20% - Accent3 71 2 5 2" xfId="4546"/>
    <cellStyle name="20% - Accent3 71 2 6" xfId="4547"/>
    <cellStyle name="20% - Accent3 71 3" xfId="4548"/>
    <cellStyle name="20% - Accent3 71 3 2" xfId="4549"/>
    <cellStyle name="20% - Accent3 71 4" xfId="4550"/>
    <cellStyle name="20% - Accent3 71 4 2" xfId="4551"/>
    <cellStyle name="20% - Accent3 71 5" xfId="4552"/>
    <cellStyle name="20% - Accent3 71 5 2" xfId="4553"/>
    <cellStyle name="20% - Accent3 71 6" xfId="4554"/>
    <cellStyle name="20% - Accent3 71 6 2" xfId="4555"/>
    <cellStyle name="20% - Accent3 71 7" xfId="4556"/>
    <cellStyle name="20% - Accent3 71 8" xfId="4557"/>
    <cellStyle name="20% - Accent3 72" xfId="4558"/>
    <cellStyle name="20% - Accent3 72 2" xfId="4559"/>
    <cellStyle name="20% - Accent3 72 2 2" xfId="4560"/>
    <cellStyle name="20% - Accent3 72 2 2 2" xfId="4561"/>
    <cellStyle name="20% - Accent3 72 2 3" xfId="4562"/>
    <cellStyle name="20% - Accent3 72 2 3 2" xfId="4563"/>
    <cellStyle name="20% - Accent3 72 2 4" xfId="4564"/>
    <cellStyle name="20% - Accent3 72 2 4 2" xfId="4565"/>
    <cellStyle name="20% - Accent3 72 2 5" xfId="4566"/>
    <cellStyle name="20% - Accent3 72 2 5 2" xfId="4567"/>
    <cellStyle name="20% - Accent3 72 2 6" xfId="4568"/>
    <cellStyle name="20% - Accent3 72 3" xfId="4569"/>
    <cellStyle name="20% - Accent3 72 3 2" xfId="4570"/>
    <cellStyle name="20% - Accent3 72 4" xfId="4571"/>
    <cellStyle name="20% - Accent3 72 4 2" xfId="4572"/>
    <cellStyle name="20% - Accent3 72 5" xfId="4573"/>
    <cellStyle name="20% - Accent3 72 5 2" xfId="4574"/>
    <cellStyle name="20% - Accent3 72 6" xfId="4575"/>
    <cellStyle name="20% - Accent3 72 6 2" xfId="4576"/>
    <cellStyle name="20% - Accent3 72 7" xfId="4577"/>
    <cellStyle name="20% - Accent3 72 8" xfId="4578"/>
    <cellStyle name="20% - Accent3 8" xfId="4579"/>
    <cellStyle name="20% - Accent3 8 2" xfId="4580"/>
    <cellStyle name="20% - Accent3 8 2 2" xfId="4581"/>
    <cellStyle name="20% - Accent3 8 2 2 2" xfId="4582"/>
    <cellStyle name="20% - Accent3 8 2 3" xfId="4583"/>
    <cellStyle name="20% - Accent3 8 2 3 2" xfId="4584"/>
    <cellStyle name="20% - Accent3 8 2 4" xfId="4585"/>
    <cellStyle name="20% - Accent3 8 2 4 2" xfId="4586"/>
    <cellStyle name="20% - Accent3 8 2 5" xfId="4587"/>
    <cellStyle name="20% - Accent3 8 2 5 2" xfId="4588"/>
    <cellStyle name="20% - Accent3 8 2 6" xfId="4589"/>
    <cellStyle name="20% - Accent3 8 3" xfId="4590"/>
    <cellStyle name="20% - Accent3 8 3 2" xfId="4591"/>
    <cellStyle name="20% - Accent3 8 4" xfId="4592"/>
    <cellStyle name="20% - Accent3 8 4 2" xfId="4593"/>
    <cellStyle name="20% - Accent3 8 5" xfId="4594"/>
    <cellStyle name="20% - Accent3 8 5 2" xfId="4595"/>
    <cellStyle name="20% - Accent3 8 6" xfId="4596"/>
    <cellStyle name="20% - Accent3 8 6 2" xfId="4597"/>
    <cellStyle name="20% - Accent3 8 7" xfId="4598"/>
    <cellStyle name="20% - Accent3 8 8" xfId="4599"/>
    <cellStyle name="20% - Accent3 9" xfId="4600"/>
    <cellStyle name="20% - Accent3 9 2" xfId="4601"/>
    <cellStyle name="20% - Accent3 9 2 2" xfId="4602"/>
    <cellStyle name="20% - Accent3 9 2 2 2" xfId="4603"/>
    <cellStyle name="20% - Accent3 9 2 3" xfId="4604"/>
    <cellStyle name="20% - Accent3 9 2 3 2" xfId="4605"/>
    <cellStyle name="20% - Accent3 9 2 4" xfId="4606"/>
    <cellStyle name="20% - Accent3 9 2 4 2" xfId="4607"/>
    <cellStyle name="20% - Accent3 9 2 5" xfId="4608"/>
    <cellStyle name="20% - Accent3 9 2 5 2" xfId="4609"/>
    <cellStyle name="20% - Accent3 9 2 6" xfId="4610"/>
    <cellStyle name="20% - Accent3 9 3" xfId="4611"/>
    <cellStyle name="20% - Accent3 9 3 2" xfId="4612"/>
    <cellStyle name="20% - Accent3 9 4" xfId="4613"/>
    <cellStyle name="20% - Accent3 9 4 2" xfId="4614"/>
    <cellStyle name="20% - Accent3 9 5" xfId="4615"/>
    <cellStyle name="20% - Accent3 9 5 2" xfId="4616"/>
    <cellStyle name="20% - Accent3 9 6" xfId="4617"/>
    <cellStyle name="20% - Accent3 9 6 2" xfId="4618"/>
    <cellStyle name="20% - Accent3 9 7" xfId="4619"/>
    <cellStyle name="20% - Accent3 9 8" xfId="4620"/>
    <cellStyle name="20% - Accent4 10" xfId="4621"/>
    <cellStyle name="20% - Accent4 10 2" xfId="4622"/>
    <cellStyle name="20% - Accent4 10 2 2" xfId="4623"/>
    <cellStyle name="20% - Accent4 10 2 2 2" xfId="4624"/>
    <cellStyle name="20% - Accent4 10 2 3" xfId="4625"/>
    <cellStyle name="20% - Accent4 10 2 3 2" xfId="4626"/>
    <cellStyle name="20% - Accent4 10 2 4" xfId="4627"/>
    <cellStyle name="20% - Accent4 10 2 4 2" xfId="4628"/>
    <cellStyle name="20% - Accent4 10 2 5" xfId="4629"/>
    <cellStyle name="20% - Accent4 10 2 5 2" xfId="4630"/>
    <cellStyle name="20% - Accent4 10 2 6" xfId="4631"/>
    <cellStyle name="20% - Accent4 10 3" xfId="4632"/>
    <cellStyle name="20% - Accent4 10 3 2" xfId="4633"/>
    <cellStyle name="20% - Accent4 10 4" xfId="4634"/>
    <cellStyle name="20% - Accent4 10 4 2" xfId="4635"/>
    <cellStyle name="20% - Accent4 10 5" xfId="4636"/>
    <cellStyle name="20% - Accent4 10 5 2" xfId="4637"/>
    <cellStyle name="20% - Accent4 10 6" xfId="4638"/>
    <cellStyle name="20% - Accent4 10 6 2" xfId="4639"/>
    <cellStyle name="20% - Accent4 10 7" xfId="4640"/>
    <cellStyle name="20% - Accent4 10 8" xfId="4641"/>
    <cellStyle name="20% - Accent4 11" xfId="4642"/>
    <cellStyle name="20% - Accent4 11 2" xfId="4643"/>
    <cellStyle name="20% - Accent4 11 2 2" xfId="4644"/>
    <cellStyle name="20% - Accent4 11 2 2 2" xfId="4645"/>
    <cellStyle name="20% - Accent4 11 2 3" xfId="4646"/>
    <cellStyle name="20% - Accent4 11 2 3 2" xfId="4647"/>
    <cellStyle name="20% - Accent4 11 2 4" xfId="4648"/>
    <cellStyle name="20% - Accent4 11 2 4 2" xfId="4649"/>
    <cellStyle name="20% - Accent4 11 2 5" xfId="4650"/>
    <cellStyle name="20% - Accent4 11 2 5 2" xfId="4651"/>
    <cellStyle name="20% - Accent4 11 2 6" xfId="4652"/>
    <cellStyle name="20% - Accent4 11 3" xfId="4653"/>
    <cellStyle name="20% - Accent4 11 3 2" xfId="4654"/>
    <cellStyle name="20% - Accent4 11 4" xfId="4655"/>
    <cellStyle name="20% - Accent4 11 4 2" xfId="4656"/>
    <cellStyle name="20% - Accent4 11 5" xfId="4657"/>
    <cellStyle name="20% - Accent4 11 5 2" xfId="4658"/>
    <cellStyle name="20% - Accent4 11 6" xfId="4659"/>
    <cellStyle name="20% - Accent4 11 6 2" xfId="4660"/>
    <cellStyle name="20% - Accent4 11 7" xfId="4661"/>
    <cellStyle name="20% - Accent4 11 8" xfId="4662"/>
    <cellStyle name="20% - Accent4 12" xfId="4663"/>
    <cellStyle name="20% - Accent4 12 2" xfId="4664"/>
    <cellStyle name="20% - Accent4 12 2 2" xfId="4665"/>
    <cellStyle name="20% - Accent4 12 2 2 2" xfId="4666"/>
    <cellStyle name="20% - Accent4 12 2 3" xfId="4667"/>
    <cellStyle name="20% - Accent4 12 2 3 2" xfId="4668"/>
    <cellStyle name="20% - Accent4 12 2 4" xfId="4669"/>
    <cellStyle name="20% - Accent4 12 2 4 2" xfId="4670"/>
    <cellStyle name="20% - Accent4 12 2 5" xfId="4671"/>
    <cellStyle name="20% - Accent4 12 2 5 2" xfId="4672"/>
    <cellStyle name="20% - Accent4 12 2 6" xfId="4673"/>
    <cellStyle name="20% - Accent4 12 3" xfId="4674"/>
    <cellStyle name="20% - Accent4 12 3 2" xfId="4675"/>
    <cellStyle name="20% - Accent4 12 4" xfId="4676"/>
    <cellStyle name="20% - Accent4 12 4 2" xfId="4677"/>
    <cellStyle name="20% - Accent4 12 5" xfId="4678"/>
    <cellStyle name="20% - Accent4 12 5 2" xfId="4679"/>
    <cellStyle name="20% - Accent4 12 6" xfId="4680"/>
    <cellStyle name="20% - Accent4 12 6 2" xfId="4681"/>
    <cellStyle name="20% - Accent4 12 7" xfId="4682"/>
    <cellStyle name="20% - Accent4 12 8" xfId="4683"/>
    <cellStyle name="20% - Accent4 13" xfId="4684"/>
    <cellStyle name="20% - Accent4 13 2" xfId="4685"/>
    <cellStyle name="20% - Accent4 13 2 2" xfId="4686"/>
    <cellStyle name="20% - Accent4 13 2 2 2" xfId="4687"/>
    <cellStyle name="20% - Accent4 13 2 3" xfId="4688"/>
    <cellStyle name="20% - Accent4 13 2 3 2" xfId="4689"/>
    <cellStyle name="20% - Accent4 13 2 4" xfId="4690"/>
    <cellStyle name="20% - Accent4 13 2 4 2" xfId="4691"/>
    <cellStyle name="20% - Accent4 13 2 5" xfId="4692"/>
    <cellStyle name="20% - Accent4 13 2 5 2" xfId="4693"/>
    <cellStyle name="20% - Accent4 13 2 6" xfId="4694"/>
    <cellStyle name="20% - Accent4 13 3" xfId="4695"/>
    <cellStyle name="20% - Accent4 13 3 2" xfId="4696"/>
    <cellStyle name="20% - Accent4 13 4" xfId="4697"/>
    <cellStyle name="20% - Accent4 13 4 2" xfId="4698"/>
    <cellStyle name="20% - Accent4 13 5" xfId="4699"/>
    <cellStyle name="20% - Accent4 13 5 2" xfId="4700"/>
    <cellStyle name="20% - Accent4 13 6" xfId="4701"/>
    <cellStyle name="20% - Accent4 13 6 2" xfId="4702"/>
    <cellStyle name="20% - Accent4 13 7" xfId="4703"/>
    <cellStyle name="20% - Accent4 13 8" xfId="4704"/>
    <cellStyle name="20% - Accent4 14" xfId="4705"/>
    <cellStyle name="20% - Accent4 14 2" xfId="4706"/>
    <cellStyle name="20% - Accent4 14 2 2" xfId="4707"/>
    <cellStyle name="20% - Accent4 14 2 2 2" xfId="4708"/>
    <cellStyle name="20% - Accent4 14 2 3" xfId="4709"/>
    <cellStyle name="20% - Accent4 14 2 3 2" xfId="4710"/>
    <cellStyle name="20% - Accent4 14 2 4" xfId="4711"/>
    <cellStyle name="20% - Accent4 14 2 4 2" xfId="4712"/>
    <cellStyle name="20% - Accent4 14 2 5" xfId="4713"/>
    <cellStyle name="20% - Accent4 14 2 5 2" xfId="4714"/>
    <cellStyle name="20% - Accent4 14 2 6" xfId="4715"/>
    <cellStyle name="20% - Accent4 14 3" xfId="4716"/>
    <cellStyle name="20% - Accent4 14 3 2" xfId="4717"/>
    <cellStyle name="20% - Accent4 14 4" xfId="4718"/>
    <cellStyle name="20% - Accent4 14 4 2" xfId="4719"/>
    <cellStyle name="20% - Accent4 14 5" xfId="4720"/>
    <cellStyle name="20% - Accent4 14 5 2" xfId="4721"/>
    <cellStyle name="20% - Accent4 14 6" xfId="4722"/>
    <cellStyle name="20% - Accent4 14 6 2" xfId="4723"/>
    <cellStyle name="20% - Accent4 14 7" xfId="4724"/>
    <cellStyle name="20% - Accent4 14 8" xfId="4725"/>
    <cellStyle name="20% - Accent4 15" xfId="4726"/>
    <cellStyle name="20% - Accent4 15 2" xfId="4727"/>
    <cellStyle name="20% - Accent4 15 2 2" xfId="4728"/>
    <cellStyle name="20% - Accent4 15 2 2 2" xfId="4729"/>
    <cellStyle name="20% - Accent4 15 2 3" xfId="4730"/>
    <cellStyle name="20% - Accent4 15 2 3 2" xfId="4731"/>
    <cellStyle name="20% - Accent4 15 2 4" xfId="4732"/>
    <cellStyle name="20% - Accent4 15 2 4 2" xfId="4733"/>
    <cellStyle name="20% - Accent4 15 2 5" xfId="4734"/>
    <cellStyle name="20% - Accent4 15 2 5 2" xfId="4735"/>
    <cellStyle name="20% - Accent4 15 2 6" xfId="4736"/>
    <cellStyle name="20% - Accent4 15 3" xfId="4737"/>
    <cellStyle name="20% - Accent4 15 3 2" xfId="4738"/>
    <cellStyle name="20% - Accent4 15 4" xfId="4739"/>
    <cellStyle name="20% - Accent4 15 4 2" xfId="4740"/>
    <cellStyle name="20% - Accent4 15 5" xfId="4741"/>
    <cellStyle name="20% - Accent4 15 5 2" xfId="4742"/>
    <cellStyle name="20% - Accent4 15 6" xfId="4743"/>
    <cellStyle name="20% - Accent4 15 6 2" xfId="4744"/>
    <cellStyle name="20% - Accent4 15 7" xfId="4745"/>
    <cellStyle name="20% - Accent4 15 8" xfId="4746"/>
    <cellStyle name="20% - Accent4 16" xfId="4747"/>
    <cellStyle name="20% - Accent4 16 2" xfId="4748"/>
    <cellStyle name="20% - Accent4 16 2 2" xfId="4749"/>
    <cellStyle name="20% - Accent4 16 2 2 2" xfId="4750"/>
    <cellStyle name="20% - Accent4 16 2 3" xfId="4751"/>
    <cellStyle name="20% - Accent4 16 2 3 2" xfId="4752"/>
    <cellStyle name="20% - Accent4 16 2 4" xfId="4753"/>
    <cellStyle name="20% - Accent4 16 2 4 2" xfId="4754"/>
    <cellStyle name="20% - Accent4 16 2 5" xfId="4755"/>
    <cellStyle name="20% - Accent4 16 2 5 2" xfId="4756"/>
    <cellStyle name="20% - Accent4 16 2 6" xfId="4757"/>
    <cellStyle name="20% - Accent4 16 3" xfId="4758"/>
    <cellStyle name="20% - Accent4 16 3 2" xfId="4759"/>
    <cellStyle name="20% - Accent4 16 4" xfId="4760"/>
    <cellStyle name="20% - Accent4 16 4 2" xfId="4761"/>
    <cellStyle name="20% - Accent4 16 5" xfId="4762"/>
    <cellStyle name="20% - Accent4 16 5 2" xfId="4763"/>
    <cellStyle name="20% - Accent4 16 6" xfId="4764"/>
    <cellStyle name="20% - Accent4 16 6 2" xfId="4765"/>
    <cellStyle name="20% - Accent4 16 7" xfId="4766"/>
    <cellStyle name="20% - Accent4 16 8" xfId="4767"/>
    <cellStyle name="20% - Accent4 17" xfId="4768"/>
    <cellStyle name="20% - Accent4 17 2" xfId="4769"/>
    <cellStyle name="20% - Accent4 17 2 2" xfId="4770"/>
    <cellStyle name="20% - Accent4 17 2 2 2" xfId="4771"/>
    <cellStyle name="20% - Accent4 17 2 3" xfId="4772"/>
    <cellStyle name="20% - Accent4 17 2 3 2" xfId="4773"/>
    <cellStyle name="20% - Accent4 17 2 4" xfId="4774"/>
    <cellStyle name="20% - Accent4 17 2 4 2" xfId="4775"/>
    <cellStyle name="20% - Accent4 17 2 5" xfId="4776"/>
    <cellStyle name="20% - Accent4 17 2 5 2" xfId="4777"/>
    <cellStyle name="20% - Accent4 17 2 6" xfId="4778"/>
    <cellStyle name="20% - Accent4 17 3" xfId="4779"/>
    <cellStyle name="20% - Accent4 17 3 2" xfId="4780"/>
    <cellStyle name="20% - Accent4 17 4" xfId="4781"/>
    <cellStyle name="20% - Accent4 17 4 2" xfId="4782"/>
    <cellStyle name="20% - Accent4 17 5" xfId="4783"/>
    <cellStyle name="20% - Accent4 17 5 2" xfId="4784"/>
    <cellStyle name="20% - Accent4 17 6" xfId="4785"/>
    <cellStyle name="20% - Accent4 17 6 2" xfId="4786"/>
    <cellStyle name="20% - Accent4 17 7" xfId="4787"/>
    <cellStyle name="20% - Accent4 17 8" xfId="4788"/>
    <cellStyle name="20% - Accent4 18" xfId="4789"/>
    <cellStyle name="20% - Accent4 18 2" xfId="4790"/>
    <cellStyle name="20% - Accent4 18 2 2" xfId="4791"/>
    <cellStyle name="20% - Accent4 18 2 2 2" xfId="4792"/>
    <cellStyle name="20% - Accent4 18 2 3" xfId="4793"/>
    <cellStyle name="20% - Accent4 18 2 3 2" xfId="4794"/>
    <cellStyle name="20% - Accent4 18 2 4" xfId="4795"/>
    <cellStyle name="20% - Accent4 18 2 4 2" xfId="4796"/>
    <cellStyle name="20% - Accent4 18 2 5" xfId="4797"/>
    <cellStyle name="20% - Accent4 18 2 5 2" xfId="4798"/>
    <cellStyle name="20% - Accent4 18 2 6" xfId="4799"/>
    <cellStyle name="20% - Accent4 18 3" xfId="4800"/>
    <cellStyle name="20% - Accent4 18 3 2" xfId="4801"/>
    <cellStyle name="20% - Accent4 18 4" xfId="4802"/>
    <cellStyle name="20% - Accent4 18 4 2" xfId="4803"/>
    <cellStyle name="20% - Accent4 18 5" xfId="4804"/>
    <cellStyle name="20% - Accent4 18 5 2" xfId="4805"/>
    <cellStyle name="20% - Accent4 18 6" xfId="4806"/>
    <cellStyle name="20% - Accent4 18 6 2" xfId="4807"/>
    <cellStyle name="20% - Accent4 18 7" xfId="4808"/>
    <cellStyle name="20% - Accent4 18 8" xfId="4809"/>
    <cellStyle name="20% - Accent4 19" xfId="4810"/>
    <cellStyle name="20% - Accent4 19 2" xfId="4811"/>
    <cellStyle name="20% - Accent4 19 2 2" xfId="4812"/>
    <cellStyle name="20% - Accent4 19 2 2 2" xfId="4813"/>
    <cellStyle name="20% - Accent4 19 2 3" xfId="4814"/>
    <cellStyle name="20% - Accent4 19 2 3 2" xfId="4815"/>
    <cellStyle name="20% - Accent4 19 2 4" xfId="4816"/>
    <cellStyle name="20% - Accent4 19 2 4 2" xfId="4817"/>
    <cellStyle name="20% - Accent4 19 2 5" xfId="4818"/>
    <cellStyle name="20% - Accent4 19 2 5 2" xfId="4819"/>
    <cellStyle name="20% - Accent4 19 2 6" xfId="4820"/>
    <cellStyle name="20% - Accent4 19 3" xfId="4821"/>
    <cellStyle name="20% - Accent4 19 3 2" xfId="4822"/>
    <cellStyle name="20% - Accent4 19 4" xfId="4823"/>
    <cellStyle name="20% - Accent4 19 4 2" xfId="4824"/>
    <cellStyle name="20% - Accent4 19 5" xfId="4825"/>
    <cellStyle name="20% - Accent4 19 5 2" xfId="4826"/>
    <cellStyle name="20% - Accent4 19 6" xfId="4827"/>
    <cellStyle name="20% - Accent4 19 6 2" xfId="4828"/>
    <cellStyle name="20% - Accent4 19 7" xfId="4829"/>
    <cellStyle name="20% - Accent4 19 8" xfId="4830"/>
    <cellStyle name="20% - Accent4 2" xfId="4831"/>
    <cellStyle name="20% - Accent4 2 10" xfId="4832"/>
    <cellStyle name="20% - Accent4 2 11" xfId="4833"/>
    <cellStyle name="20% - Accent4 2 2" xfId="4834"/>
    <cellStyle name="20% - Accent4 2 2 2" xfId="4835"/>
    <cellStyle name="20% - Accent4 2 2 2 2" xfId="4836"/>
    <cellStyle name="20% - Accent4 2 2 3" xfId="4837"/>
    <cellStyle name="20% - Accent4 2 2 3 2" xfId="4838"/>
    <cellStyle name="20% - Accent4 2 2 4" xfId="4839"/>
    <cellStyle name="20% - Accent4 2 2 4 2" xfId="4840"/>
    <cellStyle name="20% - Accent4 2 2 5" xfId="4841"/>
    <cellStyle name="20% - Accent4 2 2 5 2" xfId="4842"/>
    <cellStyle name="20% - Accent4 2 2 6" xfId="4843"/>
    <cellStyle name="20% - Accent4 2 2 7" xfId="4844"/>
    <cellStyle name="20% - Accent4 2 2 8" xfId="4845"/>
    <cellStyle name="20% - Accent4 2 2 9" xfId="4846"/>
    <cellStyle name="20% - Accent4 2 3" xfId="4847"/>
    <cellStyle name="20% - Accent4 2 3 2" xfId="4848"/>
    <cellStyle name="20% - Accent4 2 4" xfId="4849"/>
    <cellStyle name="20% - Accent4 2 4 2" xfId="4850"/>
    <cellStyle name="20% - Accent4 2 5" xfId="4851"/>
    <cellStyle name="20% - Accent4 2 5 2" xfId="4852"/>
    <cellStyle name="20% - Accent4 2 6" xfId="4853"/>
    <cellStyle name="20% - Accent4 2 6 2" xfId="4854"/>
    <cellStyle name="20% - Accent4 2 7" xfId="4855"/>
    <cellStyle name="20% - Accent4 2 8" xfId="4856"/>
    <cellStyle name="20% - Accent4 2 9" xfId="4857"/>
    <cellStyle name="20% - Accent4 20" xfId="4858"/>
    <cellStyle name="20% - Accent4 20 2" xfId="4859"/>
    <cellStyle name="20% - Accent4 20 2 2" xfId="4860"/>
    <cellStyle name="20% - Accent4 20 2 2 2" xfId="4861"/>
    <cellStyle name="20% - Accent4 20 2 3" xfId="4862"/>
    <cellStyle name="20% - Accent4 20 2 3 2" xfId="4863"/>
    <cellStyle name="20% - Accent4 20 2 4" xfId="4864"/>
    <cellStyle name="20% - Accent4 20 2 4 2" xfId="4865"/>
    <cellStyle name="20% - Accent4 20 2 5" xfId="4866"/>
    <cellStyle name="20% - Accent4 20 2 5 2" xfId="4867"/>
    <cellStyle name="20% - Accent4 20 2 6" xfId="4868"/>
    <cellStyle name="20% - Accent4 20 3" xfId="4869"/>
    <cellStyle name="20% - Accent4 20 3 2" xfId="4870"/>
    <cellStyle name="20% - Accent4 20 4" xfId="4871"/>
    <cellStyle name="20% - Accent4 20 4 2" xfId="4872"/>
    <cellStyle name="20% - Accent4 20 5" xfId="4873"/>
    <cellStyle name="20% - Accent4 20 5 2" xfId="4874"/>
    <cellStyle name="20% - Accent4 20 6" xfId="4875"/>
    <cellStyle name="20% - Accent4 20 6 2" xfId="4876"/>
    <cellStyle name="20% - Accent4 20 7" xfId="4877"/>
    <cellStyle name="20% - Accent4 20 8" xfId="4878"/>
    <cellStyle name="20% - Accent4 21" xfId="4879"/>
    <cellStyle name="20% - Accent4 21 2" xfId="4880"/>
    <cellStyle name="20% - Accent4 21 2 2" xfId="4881"/>
    <cellStyle name="20% - Accent4 21 2 2 2" xfId="4882"/>
    <cellStyle name="20% - Accent4 21 2 3" xfId="4883"/>
    <cellStyle name="20% - Accent4 21 2 3 2" xfId="4884"/>
    <cellStyle name="20% - Accent4 21 2 4" xfId="4885"/>
    <cellStyle name="20% - Accent4 21 2 4 2" xfId="4886"/>
    <cellStyle name="20% - Accent4 21 2 5" xfId="4887"/>
    <cellStyle name="20% - Accent4 21 2 5 2" xfId="4888"/>
    <cellStyle name="20% - Accent4 21 2 6" xfId="4889"/>
    <cellStyle name="20% - Accent4 21 3" xfId="4890"/>
    <cellStyle name="20% - Accent4 21 3 2" xfId="4891"/>
    <cellStyle name="20% - Accent4 21 4" xfId="4892"/>
    <cellStyle name="20% - Accent4 21 4 2" xfId="4893"/>
    <cellStyle name="20% - Accent4 21 5" xfId="4894"/>
    <cellStyle name="20% - Accent4 21 5 2" xfId="4895"/>
    <cellStyle name="20% - Accent4 21 6" xfId="4896"/>
    <cellStyle name="20% - Accent4 21 6 2" xfId="4897"/>
    <cellStyle name="20% - Accent4 21 7" xfId="4898"/>
    <cellStyle name="20% - Accent4 21 8" xfId="4899"/>
    <cellStyle name="20% - Accent4 22" xfId="4900"/>
    <cellStyle name="20% - Accent4 22 2" xfId="4901"/>
    <cellStyle name="20% - Accent4 22 2 2" xfId="4902"/>
    <cellStyle name="20% - Accent4 22 2 2 2" xfId="4903"/>
    <cellStyle name="20% - Accent4 22 2 3" xfId="4904"/>
    <cellStyle name="20% - Accent4 22 2 3 2" xfId="4905"/>
    <cellStyle name="20% - Accent4 22 2 4" xfId="4906"/>
    <cellStyle name="20% - Accent4 22 2 4 2" xfId="4907"/>
    <cellStyle name="20% - Accent4 22 2 5" xfId="4908"/>
    <cellStyle name="20% - Accent4 22 2 5 2" xfId="4909"/>
    <cellStyle name="20% - Accent4 22 2 6" xfId="4910"/>
    <cellStyle name="20% - Accent4 22 3" xfId="4911"/>
    <cellStyle name="20% - Accent4 22 3 2" xfId="4912"/>
    <cellStyle name="20% - Accent4 22 4" xfId="4913"/>
    <cellStyle name="20% - Accent4 22 4 2" xfId="4914"/>
    <cellStyle name="20% - Accent4 22 5" xfId="4915"/>
    <cellStyle name="20% - Accent4 22 5 2" xfId="4916"/>
    <cellStyle name="20% - Accent4 22 6" xfId="4917"/>
    <cellStyle name="20% - Accent4 22 6 2" xfId="4918"/>
    <cellStyle name="20% - Accent4 22 7" xfId="4919"/>
    <cellStyle name="20% - Accent4 22 8" xfId="4920"/>
    <cellStyle name="20% - Accent4 23" xfId="4921"/>
    <cellStyle name="20% - Accent4 23 2" xfId="4922"/>
    <cellStyle name="20% - Accent4 23 2 2" xfId="4923"/>
    <cellStyle name="20% - Accent4 23 2 2 2" xfId="4924"/>
    <cellStyle name="20% - Accent4 23 2 3" xfId="4925"/>
    <cellStyle name="20% - Accent4 23 2 3 2" xfId="4926"/>
    <cellStyle name="20% - Accent4 23 2 4" xfId="4927"/>
    <cellStyle name="20% - Accent4 23 2 4 2" xfId="4928"/>
    <cellStyle name="20% - Accent4 23 2 5" xfId="4929"/>
    <cellStyle name="20% - Accent4 23 2 5 2" xfId="4930"/>
    <cellStyle name="20% - Accent4 23 2 6" xfId="4931"/>
    <cellStyle name="20% - Accent4 23 3" xfId="4932"/>
    <cellStyle name="20% - Accent4 23 3 2" xfId="4933"/>
    <cellStyle name="20% - Accent4 23 4" xfId="4934"/>
    <cellStyle name="20% - Accent4 23 4 2" xfId="4935"/>
    <cellStyle name="20% - Accent4 23 5" xfId="4936"/>
    <cellStyle name="20% - Accent4 23 5 2" xfId="4937"/>
    <cellStyle name="20% - Accent4 23 6" xfId="4938"/>
    <cellStyle name="20% - Accent4 23 6 2" xfId="4939"/>
    <cellStyle name="20% - Accent4 23 7" xfId="4940"/>
    <cellStyle name="20% - Accent4 23 8" xfId="4941"/>
    <cellStyle name="20% - Accent4 24" xfId="4942"/>
    <cellStyle name="20% - Accent4 24 2" xfId="4943"/>
    <cellStyle name="20% - Accent4 24 2 2" xfId="4944"/>
    <cellStyle name="20% - Accent4 24 2 2 2" xfId="4945"/>
    <cellStyle name="20% - Accent4 24 2 3" xfId="4946"/>
    <cellStyle name="20% - Accent4 24 2 3 2" xfId="4947"/>
    <cellStyle name="20% - Accent4 24 2 4" xfId="4948"/>
    <cellStyle name="20% - Accent4 24 2 4 2" xfId="4949"/>
    <cellStyle name="20% - Accent4 24 2 5" xfId="4950"/>
    <cellStyle name="20% - Accent4 24 2 5 2" xfId="4951"/>
    <cellStyle name="20% - Accent4 24 2 6" xfId="4952"/>
    <cellStyle name="20% - Accent4 24 3" xfId="4953"/>
    <cellStyle name="20% - Accent4 24 3 2" xfId="4954"/>
    <cellStyle name="20% - Accent4 24 4" xfId="4955"/>
    <cellStyle name="20% - Accent4 24 4 2" xfId="4956"/>
    <cellStyle name="20% - Accent4 24 5" xfId="4957"/>
    <cellStyle name="20% - Accent4 24 5 2" xfId="4958"/>
    <cellStyle name="20% - Accent4 24 6" xfId="4959"/>
    <cellStyle name="20% - Accent4 24 6 2" xfId="4960"/>
    <cellStyle name="20% - Accent4 24 7" xfId="4961"/>
    <cellStyle name="20% - Accent4 24 8" xfId="4962"/>
    <cellStyle name="20% - Accent4 25" xfId="4963"/>
    <cellStyle name="20% - Accent4 25 2" xfId="4964"/>
    <cellStyle name="20% - Accent4 25 2 2" xfId="4965"/>
    <cellStyle name="20% - Accent4 25 2 2 2" xfId="4966"/>
    <cellStyle name="20% - Accent4 25 2 3" xfId="4967"/>
    <cellStyle name="20% - Accent4 25 2 3 2" xfId="4968"/>
    <cellStyle name="20% - Accent4 25 2 4" xfId="4969"/>
    <cellStyle name="20% - Accent4 25 2 4 2" xfId="4970"/>
    <cellStyle name="20% - Accent4 25 2 5" xfId="4971"/>
    <cellStyle name="20% - Accent4 25 2 5 2" xfId="4972"/>
    <cellStyle name="20% - Accent4 25 2 6" xfId="4973"/>
    <cellStyle name="20% - Accent4 25 3" xfId="4974"/>
    <cellStyle name="20% - Accent4 25 3 2" xfId="4975"/>
    <cellStyle name="20% - Accent4 25 4" xfId="4976"/>
    <cellStyle name="20% - Accent4 25 4 2" xfId="4977"/>
    <cellStyle name="20% - Accent4 25 5" xfId="4978"/>
    <cellStyle name="20% - Accent4 25 5 2" xfId="4979"/>
    <cellStyle name="20% - Accent4 25 6" xfId="4980"/>
    <cellStyle name="20% - Accent4 25 6 2" xfId="4981"/>
    <cellStyle name="20% - Accent4 25 7" xfId="4982"/>
    <cellStyle name="20% - Accent4 25 8" xfId="4983"/>
    <cellStyle name="20% - Accent4 26" xfId="4984"/>
    <cellStyle name="20% - Accent4 26 2" xfId="4985"/>
    <cellStyle name="20% - Accent4 26 2 2" xfId="4986"/>
    <cellStyle name="20% - Accent4 26 2 2 2" xfId="4987"/>
    <cellStyle name="20% - Accent4 26 2 3" xfId="4988"/>
    <cellStyle name="20% - Accent4 26 2 3 2" xfId="4989"/>
    <cellStyle name="20% - Accent4 26 2 4" xfId="4990"/>
    <cellStyle name="20% - Accent4 26 2 4 2" xfId="4991"/>
    <cellStyle name="20% - Accent4 26 2 5" xfId="4992"/>
    <cellStyle name="20% - Accent4 26 2 5 2" xfId="4993"/>
    <cellStyle name="20% - Accent4 26 2 6" xfId="4994"/>
    <cellStyle name="20% - Accent4 26 3" xfId="4995"/>
    <cellStyle name="20% - Accent4 26 3 2" xfId="4996"/>
    <cellStyle name="20% - Accent4 26 4" xfId="4997"/>
    <cellStyle name="20% - Accent4 26 4 2" xfId="4998"/>
    <cellStyle name="20% - Accent4 26 5" xfId="4999"/>
    <cellStyle name="20% - Accent4 26 5 2" xfId="5000"/>
    <cellStyle name="20% - Accent4 26 6" xfId="5001"/>
    <cellStyle name="20% - Accent4 26 6 2" xfId="5002"/>
    <cellStyle name="20% - Accent4 26 7" xfId="5003"/>
    <cellStyle name="20% - Accent4 26 8" xfId="5004"/>
    <cellStyle name="20% - Accent4 27" xfId="5005"/>
    <cellStyle name="20% - Accent4 27 2" xfId="5006"/>
    <cellStyle name="20% - Accent4 27 2 2" xfId="5007"/>
    <cellStyle name="20% - Accent4 27 2 2 2" xfId="5008"/>
    <cellStyle name="20% - Accent4 27 2 3" xfId="5009"/>
    <cellStyle name="20% - Accent4 27 2 3 2" xfId="5010"/>
    <cellStyle name="20% - Accent4 27 2 4" xfId="5011"/>
    <cellStyle name="20% - Accent4 27 2 4 2" xfId="5012"/>
    <cellStyle name="20% - Accent4 27 2 5" xfId="5013"/>
    <cellStyle name="20% - Accent4 27 2 5 2" xfId="5014"/>
    <cellStyle name="20% - Accent4 27 2 6" xfId="5015"/>
    <cellStyle name="20% - Accent4 27 3" xfId="5016"/>
    <cellStyle name="20% - Accent4 27 3 2" xfId="5017"/>
    <cellStyle name="20% - Accent4 27 4" xfId="5018"/>
    <cellStyle name="20% - Accent4 27 4 2" xfId="5019"/>
    <cellStyle name="20% - Accent4 27 5" xfId="5020"/>
    <cellStyle name="20% - Accent4 27 5 2" xfId="5021"/>
    <cellStyle name="20% - Accent4 27 6" xfId="5022"/>
    <cellStyle name="20% - Accent4 27 6 2" xfId="5023"/>
    <cellStyle name="20% - Accent4 27 7" xfId="5024"/>
    <cellStyle name="20% - Accent4 27 8" xfId="5025"/>
    <cellStyle name="20% - Accent4 28" xfId="5026"/>
    <cellStyle name="20% - Accent4 28 2" xfId="5027"/>
    <cellStyle name="20% - Accent4 28 2 2" xfId="5028"/>
    <cellStyle name="20% - Accent4 28 2 2 2" xfId="5029"/>
    <cellStyle name="20% - Accent4 28 2 3" xfId="5030"/>
    <cellStyle name="20% - Accent4 28 2 3 2" xfId="5031"/>
    <cellStyle name="20% - Accent4 28 2 4" xfId="5032"/>
    <cellStyle name="20% - Accent4 28 2 4 2" xfId="5033"/>
    <cellStyle name="20% - Accent4 28 2 5" xfId="5034"/>
    <cellStyle name="20% - Accent4 28 2 5 2" xfId="5035"/>
    <cellStyle name="20% - Accent4 28 2 6" xfId="5036"/>
    <cellStyle name="20% - Accent4 28 3" xfId="5037"/>
    <cellStyle name="20% - Accent4 28 3 2" xfId="5038"/>
    <cellStyle name="20% - Accent4 28 4" xfId="5039"/>
    <cellStyle name="20% - Accent4 28 4 2" xfId="5040"/>
    <cellStyle name="20% - Accent4 28 5" xfId="5041"/>
    <cellStyle name="20% - Accent4 28 5 2" xfId="5042"/>
    <cellStyle name="20% - Accent4 28 6" xfId="5043"/>
    <cellStyle name="20% - Accent4 28 6 2" xfId="5044"/>
    <cellStyle name="20% - Accent4 28 7" xfId="5045"/>
    <cellStyle name="20% - Accent4 28 8" xfId="5046"/>
    <cellStyle name="20% - Accent4 29" xfId="5047"/>
    <cellStyle name="20% - Accent4 29 2" xfId="5048"/>
    <cellStyle name="20% - Accent4 29 2 2" xfId="5049"/>
    <cellStyle name="20% - Accent4 29 2 2 2" xfId="5050"/>
    <cellStyle name="20% - Accent4 29 2 3" xfId="5051"/>
    <cellStyle name="20% - Accent4 29 2 3 2" xfId="5052"/>
    <cellStyle name="20% - Accent4 29 2 4" xfId="5053"/>
    <cellStyle name="20% - Accent4 29 2 4 2" xfId="5054"/>
    <cellStyle name="20% - Accent4 29 2 5" xfId="5055"/>
    <cellStyle name="20% - Accent4 29 2 5 2" xfId="5056"/>
    <cellStyle name="20% - Accent4 29 2 6" xfId="5057"/>
    <cellStyle name="20% - Accent4 29 3" xfId="5058"/>
    <cellStyle name="20% - Accent4 29 3 2" xfId="5059"/>
    <cellStyle name="20% - Accent4 29 4" xfId="5060"/>
    <cellStyle name="20% - Accent4 29 4 2" xfId="5061"/>
    <cellStyle name="20% - Accent4 29 5" xfId="5062"/>
    <cellStyle name="20% - Accent4 29 5 2" xfId="5063"/>
    <cellStyle name="20% - Accent4 29 6" xfId="5064"/>
    <cellStyle name="20% - Accent4 29 6 2" xfId="5065"/>
    <cellStyle name="20% - Accent4 29 7" xfId="5066"/>
    <cellStyle name="20% - Accent4 29 8" xfId="5067"/>
    <cellStyle name="20% - Accent4 3" xfId="5068"/>
    <cellStyle name="20% - Accent4 3 10" xfId="5069"/>
    <cellStyle name="20% - Accent4 3 11" xfId="5070"/>
    <cellStyle name="20% - Accent4 3 2" xfId="5071"/>
    <cellStyle name="20% - Accent4 3 2 2" xfId="5072"/>
    <cellStyle name="20% - Accent4 3 2 2 2" xfId="5073"/>
    <cellStyle name="20% - Accent4 3 2 3" xfId="5074"/>
    <cellStyle name="20% - Accent4 3 2 3 2" xfId="5075"/>
    <cellStyle name="20% - Accent4 3 2 4" xfId="5076"/>
    <cellStyle name="20% - Accent4 3 2 4 2" xfId="5077"/>
    <cellStyle name="20% - Accent4 3 2 5" xfId="5078"/>
    <cellStyle name="20% - Accent4 3 2 5 2" xfId="5079"/>
    <cellStyle name="20% - Accent4 3 2 6" xfId="5080"/>
    <cellStyle name="20% - Accent4 3 2 7" xfId="5081"/>
    <cellStyle name="20% - Accent4 3 2 8" xfId="5082"/>
    <cellStyle name="20% - Accent4 3 2 9" xfId="5083"/>
    <cellStyle name="20% - Accent4 3 3" xfId="5084"/>
    <cellStyle name="20% - Accent4 3 3 2" xfId="5085"/>
    <cellStyle name="20% - Accent4 3 4" xfId="5086"/>
    <cellStyle name="20% - Accent4 3 4 2" xfId="5087"/>
    <cellStyle name="20% - Accent4 3 5" xfId="5088"/>
    <cellStyle name="20% - Accent4 3 5 2" xfId="5089"/>
    <cellStyle name="20% - Accent4 3 6" xfId="5090"/>
    <cellStyle name="20% - Accent4 3 6 2" xfId="5091"/>
    <cellStyle name="20% - Accent4 3 7" xfId="5092"/>
    <cellStyle name="20% - Accent4 3 8" xfId="5093"/>
    <cellStyle name="20% - Accent4 3 9" xfId="5094"/>
    <cellStyle name="20% - Accent4 30" xfId="5095"/>
    <cellStyle name="20% - Accent4 30 2" xfId="5096"/>
    <cellStyle name="20% - Accent4 30 2 2" xfId="5097"/>
    <cellStyle name="20% - Accent4 30 2 2 2" xfId="5098"/>
    <cellStyle name="20% - Accent4 30 2 3" xfId="5099"/>
    <cellStyle name="20% - Accent4 30 2 3 2" xfId="5100"/>
    <cellStyle name="20% - Accent4 30 2 4" xfId="5101"/>
    <cellStyle name="20% - Accent4 30 2 4 2" xfId="5102"/>
    <cellStyle name="20% - Accent4 30 2 5" xfId="5103"/>
    <cellStyle name="20% - Accent4 30 2 5 2" xfId="5104"/>
    <cellStyle name="20% - Accent4 30 2 6" xfId="5105"/>
    <cellStyle name="20% - Accent4 30 3" xfId="5106"/>
    <cellStyle name="20% - Accent4 30 3 2" xfId="5107"/>
    <cellStyle name="20% - Accent4 30 4" xfId="5108"/>
    <cellStyle name="20% - Accent4 30 4 2" xfId="5109"/>
    <cellStyle name="20% - Accent4 30 5" xfId="5110"/>
    <cellStyle name="20% - Accent4 30 5 2" xfId="5111"/>
    <cellStyle name="20% - Accent4 30 6" xfId="5112"/>
    <cellStyle name="20% - Accent4 30 6 2" xfId="5113"/>
    <cellStyle name="20% - Accent4 30 7" xfId="5114"/>
    <cellStyle name="20% - Accent4 30 8" xfId="5115"/>
    <cellStyle name="20% - Accent4 31" xfId="5116"/>
    <cellStyle name="20% - Accent4 31 2" xfId="5117"/>
    <cellStyle name="20% - Accent4 31 2 2" xfId="5118"/>
    <cellStyle name="20% - Accent4 31 2 2 2" xfId="5119"/>
    <cellStyle name="20% - Accent4 31 2 3" xfId="5120"/>
    <cellStyle name="20% - Accent4 31 2 3 2" xfId="5121"/>
    <cellStyle name="20% - Accent4 31 2 4" xfId="5122"/>
    <cellStyle name="20% - Accent4 31 2 4 2" xfId="5123"/>
    <cellStyle name="20% - Accent4 31 2 5" xfId="5124"/>
    <cellStyle name="20% - Accent4 31 2 5 2" xfId="5125"/>
    <cellStyle name="20% - Accent4 31 2 6" xfId="5126"/>
    <cellStyle name="20% - Accent4 31 3" xfId="5127"/>
    <cellStyle name="20% - Accent4 31 3 2" xfId="5128"/>
    <cellStyle name="20% - Accent4 31 4" xfId="5129"/>
    <cellStyle name="20% - Accent4 31 4 2" xfId="5130"/>
    <cellStyle name="20% - Accent4 31 5" xfId="5131"/>
    <cellStyle name="20% - Accent4 31 5 2" xfId="5132"/>
    <cellStyle name="20% - Accent4 31 6" xfId="5133"/>
    <cellStyle name="20% - Accent4 31 6 2" xfId="5134"/>
    <cellStyle name="20% - Accent4 31 7" xfId="5135"/>
    <cellStyle name="20% - Accent4 31 8" xfId="5136"/>
    <cellStyle name="20% - Accent4 32" xfId="5137"/>
    <cellStyle name="20% - Accent4 32 2" xfId="5138"/>
    <cellStyle name="20% - Accent4 32 2 2" xfId="5139"/>
    <cellStyle name="20% - Accent4 32 2 2 2" xfId="5140"/>
    <cellStyle name="20% - Accent4 32 2 3" xfId="5141"/>
    <cellStyle name="20% - Accent4 32 2 3 2" xfId="5142"/>
    <cellStyle name="20% - Accent4 32 2 4" xfId="5143"/>
    <cellStyle name="20% - Accent4 32 2 4 2" xfId="5144"/>
    <cellStyle name="20% - Accent4 32 2 5" xfId="5145"/>
    <cellStyle name="20% - Accent4 32 2 5 2" xfId="5146"/>
    <cellStyle name="20% - Accent4 32 2 6" xfId="5147"/>
    <cellStyle name="20% - Accent4 32 3" xfId="5148"/>
    <cellStyle name="20% - Accent4 32 3 2" xfId="5149"/>
    <cellStyle name="20% - Accent4 32 4" xfId="5150"/>
    <cellStyle name="20% - Accent4 32 4 2" xfId="5151"/>
    <cellStyle name="20% - Accent4 32 5" xfId="5152"/>
    <cellStyle name="20% - Accent4 32 5 2" xfId="5153"/>
    <cellStyle name="20% - Accent4 32 6" xfId="5154"/>
    <cellStyle name="20% - Accent4 32 6 2" xfId="5155"/>
    <cellStyle name="20% - Accent4 32 7" xfId="5156"/>
    <cellStyle name="20% - Accent4 32 8" xfId="5157"/>
    <cellStyle name="20% - Accent4 33" xfId="5158"/>
    <cellStyle name="20% - Accent4 33 2" xfId="5159"/>
    <cellStyle name="20% - Accent4 33 2 2" xfId="5160"/>
    <cellStyle name="20% - Accent4 33 2 2 2" xfId="5161"/>
    <cellStyle name="20% - Accent4 33 2 3" xfId="5162"/>
    <cellStyle name="20% - Accent4 33 2 3 2" xfId="5163"/>
    <cellStyle name="20% - Accent4 33 2 4" xfId="5164"/>
    <cellStyle name="20% - Accent4 33 2 4 2" xfId="5165"/>
    <cellStyle name="20% - Accent4 33 2 5" xfId="5166"/>
    <cellStyle name="20% - Accent4 33 2 5 2" xfId="5167"/>
    <cellStyle name="20% - Accent4 33 2 6" xfId="5168"/>
    <cellStyle name="20% - Accent4 33 3" xfId="5169"/>
    <cellStyle name="20% - Accent4 33 3 2" xfId="5170"/>
    <cellStyle name="20% - Accent4 33 4" xfId="5171"/>
    <cellStyle name="20% - Accent4 33 4 2" xfId="5172"/>
    <cellStyle name="20% - Accent4 33 5" xfId="5173"/>
    <cellStyle name="20% - Accent4 33 5 2" xfId="5174"/>
    <cellStyle name="20% - Accent4 33 6" xfId="5175"/>
    <cellStyle name="20% - Accent4 33 6 2" xfId="5176"/>
    <cellStyle name="20% - Accent4 33 7" xfId="5177"/>
    <cellStyle name="20% - Accent4 33 8" xfId="5178"/>
    <cellStyle name="20% - Accent4 34" xfId="5179"/>
    <cellStyle name="20% - Accent4 34 2" xfId="5180"/>
    <cellStyle name="20% - Accent4 34 2 2" xfId="5181"/>
    <cellStyle name="20% - Accent4 34 2 2 2" xfId="5182"/>
    <cellStyle name="20% - Accent4 34 2 3" xfId="5183"/>
    <cellStyle name="20% - Accent4 34 2 3 2" xfId="5184"/>
    <cellStyle name="20% - Accent4 34 2 4" xfId="5185"/>
    <cellStyle name="20% - Accent4 34 2 4 2" xfId="5186"/>
    <cellStyle name="20% - Accent4 34 2 5" xfId="5187"/>
    <cellStyle name="20% - Accent4 34 2 5 2" xfId="5188"/>
    <cellStyle name="20% - Accent4 34 2 6" xfId="5189"/>
    <cellStyle name="20% - Accent4 34 3" xfId="5190"/>
    <cellStyle name="20% - Accent4 34 3 2" xfId="5191"/>
    <cellStyle name="20% - Accent4 34 4" xfId="5192"/>
    <cellStyle name="20% - Accent4 34 4 2" xfId="5193"/>
    <cellStyle name="20% - Accent4 34 5" xfId="5194"/>
    <cellStyle name="20% - Accent4 34 5 2" xfId="5195"/>
    <cellStyle name="20% - Accent4 34 6" xfId="5196"/>
    <cellStyle name="20% - Accent4 34 6 2" xfId="5197"/>
    <cellStyle name="20% - Accent4 34 7" xfId="5198"/>
    <cellStyle name="20% - Accent4 34 8" xfId="5199"/>
    <cellStyle name="20% - Accent4 35" xfId="5200"/>
    <cellStyle name="20% - Accent4 35 2" xfId="5201"/>
    <cellStyle name="20% - Accent4 35 2 2" xfId="5202"/>
    <cellStyle name="20% - Accent4 35 2 2 2" xfId="5203"/>
    <cellStyle name="20% - Accent4 35 2 3" xfId="5204"/>
    <cellStyle name="20% - Accent4 35 2 3 2" xfId="5205"/>
    <cellStyle name="20% - Accent4 35 2 4" xfId="5206"/>
    <cellStyle name="20% - Accent4 35 2 4 2" xfId="5207"/>
    <cellStyle name="20% - Accent4 35 2 5" xfId="5208"/>
    <cellStyle name="20% - Accent4 35 2 5 2" xfId="5209"/>
    <cellStyle name="20% - Accent4 35 2 6" xfId="5210"/>
    <cellStyle name="20% - Accent4 35 3" xfId="5211"/>
    <cellStyle name="20% - Accent4 35 3 2" xfId="5212"/>
    <cellStyle name="20% - Accent4 35 4" xfId="5213"/>
    <cellStyle name="20% - Accent4 35 4 2" xfId="5214"/>
    <cellStyle name="20% - Accent4 35 5" xfId="5215"/>
    <cellStyle name="20% - Accent4 35 5 2" xfId="5216"/>
    <cellStyle name="20% - Accent4 35 6" xfId="5217"/>
    <cellStyle name="20% - Accent4 35 6 2" xfId="5218"/>
    <cellStyle name="20% - Accent4 35 7" xfId="5219"/>
    <cellStyle name="20% - Accent4 35 8" xfId="5220"/>
    <cellStyle name="20% - Accent4 36" xfId="5221"/>
    <cellStyle name="20% - Accent4 36 2" xfId="5222"/>
    <cellStyle name="20% - Accent4 36 2 2" xfId="5223"/>
    <cellStyle name="20% - Accent4 36 2 2 2" xfId="5224"/>
    <cellStyle name="20% - Accent4 36 2 3" xfId="5225"/>
    <cellStyle name="20% - Accent4 36 2 3 2" xfId="5226"/>
    <cellStyle name="20% - Accent4 36 2 4" xfId="5227"/>
    <cellStyle name="20% - Accent4 36 2 4 2" xfId="5228"/>
    <cellStyle name="20% - Accent4 36 2 5" xfId="5229"/>
    <cellStyle name="20% - Accent4 36 2 5 2" xfId="5230"/>
    <cellStyle name="20% - Accent4 36 2 6" xfId="5231"/>
    <cellStyle name="20% - Accent4 36 3" xfId="5232"/>
    <cellStyle name="20% - Accent4 36 3 2" xfId="5233"/>
    <cellStyle name="20% - Accent4 36 4" xfId="5234"/>
    <cellStyle name="20% - Accent4 36 4 2" xfId="5235"/>
    <cellStyle name="20% - Accent4 36 5" xfId="5236"/>
    <cellStyle name="20% - Accent4 36 5 2" xfId="5237"/>
    <cellStyle name="20% - Accent4 36 6" xfId="5238"/>
    <cellStyle name="20% - Accent4 36 6 2" xfId="5239"/>
    <cellStyle name="20% - Accent4 36 7" xfId="5240"/>
    <cellStyle name="20% - Accent4 36 8" xfId="5241"/>
    <cellStyle name="20% - Accent4 37" xfId="5242"/>
    <cellStyle name="20% - Accent4 37 2" xfId="5243"/>
    <cellStyle name="20% - Accent4 37 2 2" xfId="5244"/>
    <cellStyle name="20% - Accent4 37 2 2 2" xfId="5245"/>
    <cellStyle name="20% - Accent4 37 2 3" xfId="5246"/>
    <cellStyle name="20% - Accent4 37 2 3 2" xfId="5247"/>
    <cellStyle name="20% - Accent4 37 2 4" xfId="5248"/>
    <cellStyle name="20% - Accent4 37 2 4 2" xfId="5249"/>
    <cellStyle name="20% - Accent4 37 2 5" xfId="5250"/>
    <cellStyle name="20% - Accent4 37 2 5 2" xfId="5251"/>
    <cellStyle name="20% - Accent4 37 2 6" xfId="5252"/>
    <cellStyle name="20% - Accent4 37 3" xfId="5253"/>
    <cellStyle name="20% - Accent4 37 3 2" xfId="5254"/>
    <cellStyle name="20% - Accent4 37 4" xfId="5255"/>
    <cellStyle name="20% - Accent4 37 4 2" xfId="5256"/>
    <cellStyle name="20% - Accent4 37 5" xfId="5257"/>
    <cellStyle name="20% - Accent4 37 5 2" xfId="5258"/>
    <cellStyle name="20% - Accent4 37 6" xfId="5259"/>
    <cellStyle name="20% - Accent4 37 6 2" xfId="5260"/>
    <cellStyle name="20% - Accent4 37 7" xfId="5261"/>
    <cellStyle name="20% - Accent4 37 8" xfId="5262"/>
    <cellStyle name="20% - Accent4 38" xfId="5263"/>
    <cellStyle name="20% - Accent4 38 2" xfId="5264"/>
    <cellStyle name="20% - Accent4 38 2 2" xfId="5265"/>
    <cellStyle name="20% - Accent4 38 2 2 2" xfId="5266"/>
    <cellStyle name="20% - Accent4 38 2 3" xfId="5267"/>
    <cellStyle name="20% - Accent4 38 2 3 2" xfId="5268"/>
    <cellStyle name="20% - Accent4 38 2 4" xfId="5269"/>
    <cellStyle name="20% - Accent4 38 2 4 2" xfId="5270"/>
    <cellStyle name="20% - Accent4 38 2 5" xfId="5271"/>
    <cellStyle name="20% - Accent4 38 2 5 2" xfId="5272"/>
    <cellStyle name="20% - Accent4 38 2 6" xfId="5273"/>
    <cellStyle name="20% - Accent4 38 3" xfId="5274"/>
    <cellStyle name="20% - Accent4 38 3 2" xfId="5275"/>
    <cellStyle name="20% - Accent4 38 4" xfId="5276"/>
    <cellStyle name="20% - Accent4 38 4 2" xfId="5277"/>
    <cellStyle name="20% - Accent4 38 5" xfId="5278"/>
    <cellStyle name="20% - Accent4 38 5 2" xfId="5279"/>
    <cellStyle name="20% - Accent4 38 6" xfId="5280"/>
    <cellStyle name="20% - Accent4 38 6 2" xfId="5281"/>
    <cellStyle name="20% - Accent4 38 7" xfId="5282"/>
    <cellStyle name="20% - Accent4 38 8" xfId="5283"/>
    <cellStyle name="20% - Accent4 39" xfId="5284"/>
    <cellStyle name="20% - Accent4 39 2" xfId="5285"/>
    <cellStyle name="20% - Accent4 39 2 2" xfId="5286"/>
    <cellStyle name="20% - Accent4 39 2 2 2" xfId="5287"/>
    <cellStyle name="20% - Accent4 39 2 3" xfId="5288"/>
    <cellStyle name="20% - Accent4 39 2 3 2" xfId="5289"/>
    <cellStyle name="20% - Accent4 39 2 4" xfId="5290"/>
    <cellStyle name="20% - Accent4 39 2 4 2" xfId="5291"/>
    <cellStyle name="20% - Accent4 39 2 5" xfId="5292"/>
    <cellStyle name="20% - Accent4 39 2 5 2" xfId="5293"/>
    <cellStyle name="20% - Accent4 39 2 6" xfId="5294"/>
    <cellStyle name="20% - Accent4 39 3" xfId="5295"/>
    <cellStyle name="20% - Accent4 39 3 2" xfId="5296"/>
    <cellStyle name="20% - Accent4 39 4" xfId="5297"/>
    <cellStyle name="20% - Accent4 39 4 2" xfId="5298"/>
    <cellStyle name="20% - Accent4 39 5" xfId="5299"/>
    <cellStyle name="20% - Accent4 39 5 2" xfId="5300"/>
    <cellStyle name="20% - Accent4 39 6" xfId="5301"/>
    <cellStyle name="20% - Accent4 39 6 2" xfId="5302"/>
    <cellStyle name="20% - Accent4 39 7" xfId="5303"/>
    <cellStyle name="20% - Accent4 39 8" xfId="5304"/>
    <cellStyle name="20% - Accent4 4" xfId="5305"/>
    <cellStyle name="20% - Accent4 4 10" xfId="5306"/>
    <cellStyle name="20% - Accent4 4 11" xfId="5307"/>
    <cellStyle name="20% - Accent4 4 2" xfId="5308"/>
    <cellStyle name="20% - Accent4 4 2 2" xfId="5309"/>
    <cellStyle name="20% - Accent4 4 2 2 2" xfId="5310"/>
    <cellStyle name="20% - Accent4 4 2 3" xfId="5311"/>
    <cellStyle name="20% - Accent4 4 2 3 2" xfId="5312"/>
    <cellStyle name="20% - Accent4 4 2 4" xfId="5313"/>
    <cellStyle name="20% - Accent4 4 2 4 2" xfId="5314"/>
    <cellStyle name="20% - Accent4 4 2 5" xfId="5315"/>
    <cellStyle name="20% - Accent4 4 2 5 2" xfId="5316"/>
    <cellStyle name="20% - Accent4 4 2 6" xfId="5317"/>
    <cellStyle name="20% - Accent4 4 2 7" xfId="5318"/>
    <cellStyle name="20% - Accent4 4 2 8" xfId="5319"/>
    <cellStyle name="20% - Accent4 4 2 9" xfId="5320"/>
    <cellStyle name="20% - Accent4 4 3" xfId="5321"/>
    <cellStyle name="20% - Accent4 4 3 2" xfId="5322"/>
    <cellStyle name="20% - Accent4 4 4" xfId="5323"/>
    <cellStyle name="20% - Accent4 4 4 2" xfId="5324"/>
    <cellStyle name="20% - Accent4 4 5" xfId="5325"/>
    <cellStyle name="20% - Accent4 4 5 2" xfId="5326"/>
    <cellStyle name="20% - Accent4 4 6" xfId="5327"/>
    <cellStyle name="20% - Accent4 4 6 2" xfId="5328"/>
    <cellStyle name="20% - Accent4 4 7" xfId="5329"/>
    <cellStyle name="20% - Accent4 4 8" xfId="5330"/>
    <cellStyle name="20% - Accent4 4 9" xfId="5331"/>
    <cellStyle name="20% - Accent4 40" xfId="5332"/>
    <cellStyle name="20% - Accent4 40 2" xfId="5333"/>
    <cellStyle name="20% - Accent4 40 2 2" xfId="5334"/>
    <cellStyle name="20% - Accent4 40 2 2 2" xfId="5335"/>
    <cellStyle name="20% - Accent4 40 2 3" xfId="5336"/>
    <cellStyle name="20% - Accent4 40 2 3 2" xfId="5337"/>
    <cellStyle name="20% - Accent4 40 2 4" xfId="5338"/>
    <cellStyle name="20% - Accent4 40 2 4 2" xfId="5339"/>
    <cellStyle name="20% - Accent4 40 2 5" xfId="5340"/>
    <cellStyle name="20% - Accent4 40 2 5 2" xfId="5341"/>
    <cellStyle name="20% - Accent4 40 2 6" xfId="5342"/>
    <cellStyle name="20% - Accent4 40 3" xfId="5343"/>
    <cellStyle name="20% - Accent4 40 3 2" xfId="5344"/>
    <cellStyle name="20% - Accent4 40 4" xfId="5345"/>
    <cellStyle name="20% - Accent4 40 4 2" xfId="5346"/>
    <cellStyle name="20% - Accent4 40 5" xfId="5347"/>
    <cellStyle name="20% - Accent4 40 5 2" xfId="5348"/>
    <cellStyle name="20% - Accent4 40 6" xfId="5349"/>
    <cellStyle name="20% - Accent4 40 6 2" xfId="5350"/>
    <cellStyle name="20% - Accent4 40 7" xfId="5351"/>
    <cellStyle name="20% - Accent4 40 8" xfId="5352"/>
    <cellStyle name="20% - Accent4 41" xfId="5353"/>
    <cellStyle name="20% - Accent4 41 2" xfId="5354"/>
    <cellStyle name="20% - Accent4 41 2 2" xfId="5355"/>
    <cellStyle name="20% - Accent4 41 2 2 2" xfId="5356"/>
    <cellStyle name="20% - Accent4 41 2 3" xfId="5357"/>
    <cellStyle name="20% - Accent4 41 2 3 2" xfId="5358"/>
    <cellStyle name="20% - Accent4 41 2 4" xfId="5359"/>
    <cellStyle name="20% - Accent4 41 2 4 2" xfId="5360"/>
    <cellStyle name="20% - Accent4 41 2 5" xfId="5361"/>
    <cellStyle name="20% - Accent4 41 2 5 2" xfId="5362"/>
    <cellStyle name="20% - Accent4 41 2 6" xfId="5363"/>
    <cellStyle name="20% - Accent4 41 3" xfId="5364"/>
    <cellStyle name="20% - Accent4 41 3 2" xfId="5365"/>
    <cellStyle name="20% - Accent4 41 4" xfId="5366"/>
    <cellStyle name="20% - Accent4 41 4 2" xfId="5367"/>
    <cellStyle name="20% - Accent4 41 5" xfId="5368"/>
    <cellStyle name="20% - Accent4 41 5 2" xfId="5369"/>
    <cellStyle name="20% - Accent4 41 6" xfId="5370"/>
    <cellStyle name="20% - Accent4 41 6 2" xfId="5371"/>
    <cellStyle name="20% - Accent4 41 7" xfId="5372"/>
    <cellStyle name="20% - Accent4 41 8" xfId="5373"/>
    <cellStyle name="20% - Accent4 42" xfId="5374"/>
    <cellStyle name="20% - Accent4 42 2" xfId="5375"/>
    <cellStyle name="20% - Accent4 42 2 2" xfId="5376"/>
    <cellStyle name="20% - Accent4 42 2 2 2" xfId="5377"/>
    <cellStyle name="20% - Accent4 42 2 3" xfId="5378"/>
    <cellStyle name="20% - Accent4 42 2 3 2" xfId="5379"/>
    <cellStyle name="20% - Accent4 42 2 4" xfId="5380"/>
    <cellStyle name="20% - Accent4 42 2 4 2" xfId="5381"/>
    <cellStyle name="20% - Accent4 42 2 5" xfId="5382"/>
    <cellStyle name="20% - Accent4 42 2 5 2" xfId="5383"/>
    <cellStyle name="20% - Accent4 42 2 6" xfId="5384"/>
    <cellStyle name="20% - Accent4 42 3" xfId="5385"/>
    <cellStyle name="20% - Accent4 42 3 2" xfId="5386"/>
    <cellStyle name="20% - Accent4 42 4" xfId="5387"/>
    <cellStyle name="20% - Accent4 42 4 2" xfId="5388"/>
    <cellStyle name="20% - Accent4 42 5" xfId="5389"/>
    <cellStyle name="20% - Accent4 42 5 2" xfId="5390"/>
    <cellStyle name="20% - Accent4 42 6" xfId="5391"/>
    <cellStyle name="20% - Accent4 42 6 2" xfId="5392"/>
    <cellStyle name="20% - Accent4 42 7" xfId="5393"/>
    <cellStyle name="20% - Accent4 42 8" xfId="5394"/>
    <cellStyle name="20% - Accent4 43" xfId="5395"/>
    <cellStyle name="20% - Accent4 43 2" xfId="5396"/>
    <cellStyle name="20% - Accent4 43 2 2" xfId="5397"/>
    <cellStyle name="20% - Accent4 43 2 2 2" xfId="5398"/>
    <cellStyle name="20% - Accent4 43 2 3" xfId="5399"/>
    <cellStyle name="20% - Accent4 43 2 3 2" xfId="5400"/>
    <cellStyle name="20% - Accent4 43 2 4" xfId="5401"/>
    <cellStyle name="20% - Accent4 43 2 4 2" xfId="5402"/>
    <cellStyle name="20% - Accent4 43 2 5" xfId="5403"/>
    <cellStyle name="20% - Accent4 43 2 5 2" xfId="5404"/>
    <cellStyle name="20% - Accent4 43 2 6" xfId="5405"/>
    <cellStyle name="20% - Accent4 43 3" xfId="5406"/>
    <cellStyle name="20% - Accent4 43 3 2" xfId="5407"/>
    <cellStyle name="20% - Accent4 43 4" xfId="5408"/>
    <cellStyle name="20% - Accent4 43 4 2" xfId="5409"/>
    <cellStyle name="20% - Accent4 43 5" xfId="5410"/>
    <cellStyle name="20% - Accent4 43 5 2" xfId="5411"/>
    <cellStyle name="20% - Accent4 43 6" xfId="5412"/>
    <cellStyle name="20% - Accent4 43 6 2" xfId="5413"/>
    <cellStyle name="20% - Accent4 43 7" xfId="5414"/>
    <cellStyle name="20% - Accent4 43 8" xfId="5415"/>
    <cellStyle name="20% - Accent4 44" xfId="5416"/>
    <cellStyle name="20% - Accent4 44 2" xfId="5417"/>
    <cellStyle name="20% - Accent4 44 2 2" xfId="5418"/>
    <cellStyle name="20% - Accent4 44 2 2 2" xfId="5419"/>
    <cellStyle name="20% - Accent4 44 2 3" xfId="5420"/>
    <cellStyle name="20% - Accent4 44 2 3 2" xfId="5421"/>
    <cellStyle name="20% - Accent4 44 2 4" xfId="5422"/>
    <cellStyle name="20% - Accent4 44 2 4 2" xfId="5423"/>
    <cellStyle name="20% - Accent4 44 2 5" xfId="5424"/>
    <cellStyle name="20% - Accent4 44 2 5 2" xfId="5425"/>
    <cellStyle name="20% - Accent4 44 2 6" xfId="5426"/>
    <cellStyle name="20% - Accent4 44 3" xfId="5427"/>
    <cellStyle name="20% - Accent4 44 3 2" xfId="5428"/>
    <cellStyle name="20% - Accent4 44 4" xfId="5429"/>
    <cellStyle name="20% - Accent4 44 4 2" xfId="5430"/>
    <cellStyle name="20% - Accent4 44 5" xfId="5431"/>
    <cellStyle name="20% - Accent4 44 5 2" xfId="5432"/>
    <cellStyle name="20% - Accent4 44 6" xfId="5433"/>
    <cellStyle name="20% - Accent4 44 6 2" xfId="5434"/>
    <cellStyle name="20% - Accent4 44 7" xfId="5435"/>
    <cellStyle name="20% - Accent4 44 8" xfId="5436"/>
    <cellStyle name="20% - Accent4 45" xfId="5437"/>
    <cellStyle name="20% - Accent4 45 2" xfId="5438"/>
    <cellStyle name="20% - Accent4 45 2 2" xfId="5439"/>
    <cellStyle name="20% - Accent4 45 2 2 2" xfId="5440"/>
    <cellStyle name="20% - Accent4 45 2 3" xfId="5441"/>
    <cellStyle name="20% - Accent4 45 2 3 2" xfId="5442"/>
    <cellStyle name="20% - Accent4 45 2 4" xfId="5443"/>
    <cellStyle name="20% - Accent4 45 2 4 2" xfId="5444"/>
    <cellStyle name="20% - Accent4 45 2 5" xfId="5445"/>
    <cellStyle name="20% - Accent4 45 2 5 2" xfId="5446"/>
    <cellStyle name="20% - Accent4 45 2 6" xfId="5447"/>
    <cellStyle name="20% - Accent4 45 3" xfId="5448"/>
    <cellStyle name="20% - Accent4 45 3 2" xfId="5449"/>
    <cellStyle name="20% - Accent4 45 4" xfId="5450"/>
    <cellStyle name="20% - Accent4 45 4 2" xfId="5451"/>
    <cellStyle name="20% - Accent4 45 5" xfId="5452"/>
    <cellStyle name="20% - Accent4 45 5 2" xfId="5453"/>
    <cellStyle name="20% - Accent4 45 6" xfId="5454"/>
    <cellStyle name="20% - Accent4 45 6 2" xfId="5455"/>
    <cellStyle name="20% - Accent4 45 7" xfId="5456"/>
    <cellStyle name="20% - Accent4 45 8" xfId="5457"/>
    <cellStyle name="20% - Accent4 46" xfId="5458"/>
    <cellStyle name="20% - Accent4 46 2" xfId="5459"/>
    <cellStyle name="20% - Accent4 46 2 2" xfId="5460"/>
    <cellStyle name="20% - Accent4 46 2 2 2" xfId="5461"/>
    <cellStyle name="20% - Accent4 46 2 3" xfId="5462"/>
    <cellStyle name="20% - Accent4 46 2 3 2" xfId="5463"/>
    <cellStyle name="20% - Accent4 46 2 4" xfId="5464"/>
    <cellStyle name="20% - Accent4 46 2 4 2" xfId="5465"/>
    <cellStyle name="20% - Accent4 46 2 5" xfId="5466"/>
    <cellStyle name="20% - Accent4 46 2 5 2" xfId="5467"/>
    <cellStyle name="20% - Accent4 46 2 6" xfId="5468"/>
    <cellStyle name="20% - Accent4 46 3" xfId="5469"/>
    <cellStyle name="20% - Accent4 46 3 2" xfId="5470"/>
    <cellStyle name="20% - Accent4 46 4" xfId="5471"/>
    <cellStyle name="20% - Accent4 46 4 2" xfId="5472"/>
    <cellStyle name="20% - Accent4 46 5" xfId="5473"/>
    <cellStyle name="20% - Accent4 46 5 2" xfId="5474"/>
    <cellStyle name="20% - Accent4 46 6" xfId="5475"/>
    <cellStyle name="20% - Accent4 46 6 2" xfId="5476"/>
    <cellStyle name="20% - Accent4 46 7" xfId="5477"/>
    <cellStyle name="20% - Accent4 46 8" xfId="5478"/>
    <cellStyle name="20% - Accent4 47" xfId="5479"/>
    <cellStyle name="20% - Accent4 47 2" xfId="5480"/>
    <cellStyle name="20% - Accent4 47 2 2" xfId="5481"/>
    <cellStyle name="20% - Accent4 47 2 2 2" xfId="5482"/>
    <cellStyle name="20% - Accent4 47 2 3" xfId="5483"/>
    <cellStyle name="20% - Accent4 47 2 3 2" xfId="5484"/>
    <cellStyle name="20% - Accent4 47 2 4" xfId="5485"/>
    <cellStyle name="20% - Accent4 47 2 4 2" xfId="5486"/>
    <cellStyle name="20% - Accent4 47 2 5" xfId="5487"/>
    <cellStyle name="20% - Accent4 47 2 5 2" xfId="5488"/>
    <cellStyle name="20% - Accent4 47 2 6" xfId="5489"/>
    <cellStyle name="20% - Accent4 47 3" xfId="5490"/>
    <cellStyle name="20% - Accent4 47 3 2" xfId="5491"/>
    <cellStyle name="20% - Accent4 47 4" xfId="5492"/>
    <cellStyle name="20% - Accent4 47 4 2" xfId="5493"/>
    <cellStyle name="20% - Accent4 47 5" xfId="5494"/>
    <cellStyle name="20% - Accent4 47 5 2" xfId="5495"/>
    <cellStyle name="20% - Accent4 47 6" xfId="5496"/>
    <cellStyle name="20% - Accent4 47 6 2" xfId="5497"/>
    <cellStyle name="20% - Accent4 47 7" xfId="5498"/>
    <cellStyle name="20% - Accent4 47 8" xfId="5499"/>
    <cellStyle name="20% - Accent4 48" xfId="5500"/>
    <cellStyle name="20% - Accent4 48 2" xfId="5501"/>
    <cellStyle name="20% - Accent4 48 2 2" xfId="5502"/>
    <cellStyle name="20% - Accent4 48 2 2 2" xfId="5503"/>
    <cellStyle name="20% - Accent4 48 2 3" xfId="5504"/>
    <cellStyle name="20% - Accent4 48 2 3 2" xfId="5505"/>
    <cellStyle name="20% - Accent4 48 2 4" xfId="5506"/>
    <cellStyle name="20% - Accent4 48 2 4 2" xfId="5507"/>
    <cellStyle name="20% - Accent4 48 2 5" xfId="5508"/>
    <cellStyle name="20% - Accent4 48 2 5 2" xfId="5509"/>
    <cellStyle name="20% - Accent4 48 2 6" xfId="5510"/>
    <cellStyle name="20% - Accent4 48 3" xfId="5511"/>
    <cellStyle name="20% - Accent4 48 3 2" xfId="5512"/>
    <cellStyle name="20% - Accent4 48 4" xfId="5513"/>
    <cellStyle name="20% - Accent4 48 4 2" xfId="5514"/>
    <cellStyle name="20% - Accent4 48 5" xfId="5515"/>
    <cellStyle name="20% - Accent4 48 5 2" xfId="5516"/>
    <cellStyle name="20% - Accent4 48 6" xfId="5517"/>
    <cellStyle name="20% - Accent4 48 6 2" xfId="5518"/>
    <cellStyle name="20% - Accent4 48 7" xfId="5519"/>
    <cellStyle name="20% - Accent4 48 8" xfId="5520"/>
    <cellStyle name="20% - Accent4 49" xfId="5521"/>
    <cellStyle name="20% - Accent4 49 2" xfId="5522"/>
    <cellStyle name="20% - Accent4 49 2 2" xfId="5523"/>
    <cellStyle name="20% - Accent4 49 2 2 2" xfId="5524"/>
    <cellStyle name="20% - Accent4 49 2 3" xfId="5525"/>
    <cellStyle name="20% - Accent4 49 2 3 2" xfId="5526"/>
    <cellStyle name="20% - Accent4 49 2 4" xfId="5527"/>
    <cellStyle name="20% - Accent4 49 2 4 2" xfId="5528"/>
    <cellStyle name="20% - Accent4 49 2 5" xfId="5529"/>
    <cellStyle name="20% - Accent4 49 2 5 2" xfId="5530"/>
    <cellStyle name="20% - Accent4 49 2 6" xfId="5531"/>
    <cellStyle name="20% - Accent4 49 3" xfId="5532"/>
    <cellStyle name="20% - Accent4 49 3 2" xfId="5533"/>
    <cellStyle name="20% - Accent4 49 4" xfId="5534"/>
    <cellStyle name="20% - Accent4 49 4 2" xfId="5535"/>
    <cellStyle name="20% - Accent4 49 5" xfId="5536"/>
    <cellStyle name="20% - Accent4 49 5 2" xfId="5537"/>
    <cellStyle name="20% - Accent4 49 6" xfId="5538"/>
    <cellStyle name="20% - Accent4 49 6 2" xfId="5539"/>
    <cellStyle name="20% - Accent4 49 7" xfId="5540"/>
    <cellStyle name="20% - Accent4 49 8" xfId="5541"/>
    <cellStyle name="20% - Accent4 5" xfId="5542"/>
    <cellStyle name="20% - Accent4 5 10" xfId="5543"/>
    <cellStyle name="20% - Accent4 5 11" xfId="5544"/>
    <cellStyle name="20% - Accent4 5 2" xfId="5545"/>
    <cellStyle name="20% - Accent4 5 2 2" xfId="5546"/>
    <cellStyle name="20% - Accent4 5 2 2 2" xfId="5547"/>
    <cellStyle name="20% - Accent4 5 2 3" xfId="5548"/>
    <cellStyle name="20% - Accent4 5 2 3 2" xfId="5549"/>
    <cellStyle name="20% - Accent4 5 2 4" xfId="5550"/>
    <cellStyle name="20% - Accent4 5 2 4 2" xfId="5551"/>
    <cellStyle name="20% - Accent4 5 2 5" xfId="5552"/>
    <cellStyle name="20% - Accent4 5 2 5 2" xfId="5553"/>
    <cellStyle name="20% - Accent4 5 2 6" xfId="5554"/>
    <cellStyle name="20% - Accent4 5 2 7" xfId="5555"/>
    <cellStyle name="20% - Accent4 5 2 8" xfId="5556"/>
    <cellStyle name="20% - Accent4 5 2 9" xfId="5557"/>
    <cellStyle name="20% - Accent4 5 3" xfId="5558"/>
    <cellStyle name="20% - Accent4 5 3 2" xfId="5559"/>
    <cellStyle name="20% - Accent4 5 4" xfId="5560"/>
    <cellStyle name="20% - Accent4 5 4 2" xfId="5561"/>
    <cellStyle name="20% - Accent4 5 5" xfId="5562"/>
    <cellStyle name="20% - Accent4 5 5 2" xfId="5563"/>
    <cellStyle name="20% - Accent4 5 6" xfId="5564"/>
    <cellStyle name="20% - Accent4 5 6 2" xfId="5565"/>
    <cellStyle name="20% - Accent4 5 7" xfId="5566"/>
    <cellStyle name="20% - Accent4 5 8" xfId="5567"/>
    <cellStyle name="20% - Accent4 5 9" xfId="5568"/>
    <cellStyle name="20% - Accent4 50" xfId="5569"/>
    <cellStyle name="20% - Accent4 50 2" xfId="5570"/>
    <cellStyle name="20% - Accent4 50 2 2" xfId="5571"/>
    <cellStyle name="20% - Accent4 50 2 2 2" xfId="5572"/>
    <cellStyle name="20% - Accent4 50 2 3" xfId="5573"/>
    <cellStyle name="20% - Accent4 50 2 3 2" xfId="5574"/>
    <cellStyle name="20% - Accent4 50 2 4" xfId="5575"/>
    <cellStyle name="20% - Accent4 50 2 4 2" xfId="5576"/>
    <cellStyle name="20% - Accent4 50 2 5" xfId="5577"/>
    <cellStyle name="20% - Accent4 50 2 5 2" xfId="5578"/>
    <cellStyle name="20% - Accent4 50 2 6" xfId="5579"/>
    <cellStyle name="20% - Accent4 50 3" xfId="5580"/>
    <cellStyle name="20% - Accent4 50 3 2" xfId="5581"/>
    <cellStyle name="20% - Accent4 50 4" xfId="5582"/>
    <cellStyle name="20% - Accent4 50 4 2" xfId="5583"/>
    <cellStyle name="20% - Accent4 50 5" xfId="5584"/>
    <cellStyle name="20% - Accent4 50 5 2" xfId="5585"/>
    <cellStyle name="20% - Accent4 50 6" xfId="5586"/>
    <cellStyle name="20% - Accent4 50 6 2" xfId="5587"/>
    <cellStyle name="20% - Accent4 50 7" xfId="5588"/>
    <cellStyle name="20% - Accent4 50 8" xfId="5589"/>
    <cellStyle name="20% - Accent4 51" xfId="5590"/>
    <cellStyle name="20% - Accent4 51 2" xfId="5591"/>
    <cellStyle name="20% - Accent4 51 2 2" xfId="5592"/>
    <cellStyle name="20% - Accent4 51 2 2 2" xfId="5593"/>
    <cellStyle name="20% - Accent4 51 2 3" xfId="5594"/>
    <cellStyle name="20% - Accent4 51 2 3 2" xfId="5595"/>
    <cellStyle name="20% - Accent4 51 2 4" xfId="5596"/>
    <cellStyle name="20% - Accent4 51 2 4 2" xfId="5597"/>
    <cellStyle name="20% - Accent4 51 2 5" xfId="5598"/>
    <cellStyle name="20% - Accent4 51 2 5 2" xfId="5599"/>
    <cellStyle name="20% - Accent4 51 2 6" xfId="5600"/>
    <cellStyle name="20% - Accent4 51 3" xfId="5601"/>
    <cellStyle name="20% - Accent4 51 3 2" xfId="5602"/>
    <cellStyle name="20% - Accent4 51 4" xfId="5603"/>
    <cellStyle name="20% - Accent4 51 4 2" xfId="5604"/>
    <cellStyle name="20% - Accent4 51 5" xfId="5605"/>
    <cellStyle name="20% - Accent4 51 5 2" xfId="5606"/>
    <cellStyle name="20% - Accent4 51 6" xfId="5607"/>
    <cellStyle name="20% - Accent4 51 6 2" xfId="5608"/>
    <cellStyle name="20% - Accent4 51 7" xfId="5609"/>
    <cellStyle name="20% - Accent4 51 8" xfId="5610"/>
    <cellStyle name="20% - Accent4 52" xfId="5611"/>
    <cellStyle name="20% - Accent4 52 2" xfId="5612"/>
    <cellStyle name="20% - Accent4 52 2 2" xfId="5613"/>
    <cellStyle name="20% - Accent4 52 2 2 2" xfId="5614"/>
    <cellStyle name="20% - Accent4 52 2 3" xfId="5615"/>
    <cellStyle name="20% - Accent4 52 2 3 2" xfId="5616"/>
    <cellStyle name="20% - Accent4 52 2 4" xfId="5617"/>
    <cellStyle name="20% - Accent4 52 2 4 2" xfId="5618"/>
    <cellStyle name="20% - Accent4 52 2 5" xfId="5619"/>
    <cellStyle name="20% - Accent4 52 2 5 2" xfId="5620"/>
    <cellStyle name="20% - Accent4 52 2 6" xfId="5621"/>
    <cellStyle name="20% - Accent4 52 3" xfId="5622"/>
    <cellStyle name="20% - Accent4 52 3 2" xfId="5623"/>
    <cellStyle name="20% - Accent4 52 4" xfId="5624"/>
    <cellStyle name="20% - Accent4 52 4 2" xfId="5625"/>
    <cellStyle name="20% - Accent4 52 5" xfId="5626"/>
    <cellStyle name="20% - Accent4 52 5 2" xfId="5627"/>
    <cellStyle name="20% - Accent4 52 6" xfId="5628"/>
    <cellStyle name="20% - Accent4 52 6 2" xfId="5629"/>
    <cellStyle name="20% - Accent4 52 7" xfId="5630"/>
    <cellStyle name="20% - Accent4 52 8" xfId="5631"/>
    <cellStyle name="20% - Accent4 53" xfId="5632"/>
    <cellStyle name="20% - Accent4 53 2" xfId="5633"/>
    <cellStyle name="20% - Accent4 53 2 2" xfId="5634"/>
    <cellStyle name="20% - Accent4 53 2 2 2" xfId="5635"/>
    <cellStyle name="20% - Accent4 53 2 3" xfId="5636"/>
    <cellStyle name="20% - Accent4 53 2 3 2" xfId="5637"/>
    <cellStyle name="20% - Accent4 53 2 4" xfId="5638"/>
    <cellStyle name="20% - Accent4 53 2 4 2" xfId="5639"/>
    <cellStyle name="20% - Accent4 53 2 5" xfId="5640"/>
    <cellStyle name="20% - Accent4 53 2 5 2" xfId="5641"/>
    <cellStyle name="20% - Accent4 53 2 6" xfId="5642"/>
    <cellStyle name="20% - Accent4 53 3" xfId="5643"/>
    <cellStyle name="20% - Accent4 53 3 2" xfId="5644"/>
    <cellStyle name="20% - Accent4 53 4" xfId="5645"/>
    <cellStyle name="20% - Accent4 53 4 2" xfId="5646"/>
    <cellStyle name="20% - Accent4 53 5" xfId="5647"/>
    <cellStyle name="20% - Accent4 53 5 2" xfId="5648"/>
    <cellStyle name="20% - Accent4 53 6" xfId="5649"/>
    <cellStyle name="20% - Accent4 53 6 2" xfId="5650"/>
    <cellStyle name="20% - Accent4 53 7" xfId="5651"/>
    <cellStyle name="20% - Accent4 53 8" xfId="5652"/>
    <cellStyle name="20% - Accent4 54" xfId="5653"/>
    <cellStyle name="20% - Accent4 54 2" xfId="5654"/>
    <cellStyle name="20% - Accent4 54 2 2" xfId="5655"/>
    <cellStyle name="20% - Accent4 54 2 2 2" xfId="5656"/>
    <cellStyle name="20% - Accent4 54 2 3" xfId="5657"/>
    <cellStyle name="20% - Accent4 54 2 3 2" xfId="5658"/>
    <cellStyle name="20% - Accent4 54 2 4" xfId="5659"/>
    <cellStyle name="20% - Accent4 54 2 4 2" xfId="5660"/>
    <cellStyle name="20% - Accent4 54 2 5" xfId="5661"/>
    <cellStyle name="20% - Accent4 54 2 5 2" xfId="5662"/>
    <cellStyle name="20% - Accent4 54 2 6" xfId="5663"/>
    <cellStyle name="20% - Accent4 54 3" xfId="5664"/>
    <cellStyle name="20% - Accent4 54 3 2" xfId="5665"/>
    <cellStyle name="20% - Accent4 54 4" xfId="5666"/>
    <cellStyle name="20% - Accent4 54 4 2" xfId="5667"/>
    <cellStyle name="20% - Accent4 54 5" xfId="5668"/>
    <cellStyle name="20% - Accent4 54 5 2" xfId="5669"/>
    <cellStyle name="20% - Accent4 54 6" xfId="5670"/>
    <cellStyle name="20% - Accent4 54 6 2" xfId="5671"/>
    <cellStyle name="20% - Accent4 54 7" xfId="5672"/>
    <cellStyle name="20% - Accent4 54 8" xfId="5673"/>
    <cellStyle name="20% - Accent4 55" xfId="5674"/>
    <cellStyle name="20% - Accent4 55 2" xfId="5675"/>
    <cellStyle name="20% - Accent4 55 2 2" xfId="5676"/>
    <cellStyle name="20% - Accent4 55 2 2 2" xfId="5677"/>
    <cellStyle name="20% - Accent4 55 2 3" xfId="5678"/>
    <cellStyle name="20% - Accent4 55 2 3 2" xfId="5679"/>
    <cellStyle name="20% - Accent4 55 2 4" xfId="5680"/>
    <cellStyle name="20% - Accent4 55 2 4 2" xfId="5681"/>
    <cellStyle name="20% - Accent4 55 2 5" xfId="5682"/>
    <cellStyle name="20% - Accent4 55 2 5 2" xfId="5683"/>
    <cellStyle name="20% - Accent4 55 2 6" xfId="5684"/>
    <cellStyle name="20% - Accent4 55 3" xfId="5685"/>
    <cellStyle name="20% - Accent4 55 3 2" xfId="5686"/>
    <cellStyle name="20% - Accent4 55 4" xfId="5687"/>
    <cellStyle name="20% - Accent4 55 4 2" xfId="5688"/>
    <cellStyle name="20% - Accent4 55 5" xfId="5689"/>
    <cellStyle name="20% - Accent4 55 5 2" xfId="5690"/>
    <cellStyle name="20% - Accent4 55 6" xfId="5691"/>
    <cellStyle name="20% - Accent4 55 6 2" xfId="5692"/>
    <cellStyle name="20% - Accent4 55 7" xfId="5693"/>
    <cellStyle name="20% - Accent4 55 8" xfId="5694"/>
    <cellStyle name="20% - Accent4 56" xfId="5695"/>
    <cellStyle name="20% - Accent4 56 2" xfId="5696"/>
    <cellStyle name="20% - Accent4 56 2 2" xfId="5697"/>
    <cellStyle name="20% - Accent4 56 2 2 2" xfId="5698"/>
    <cellStyle name="20% - Accent4 56 2 3" xfId="5699"/>
    <cellStyle name="20% - Accent4 56 2 3 2" xfId="5700"/>
    <cellStyle name="20% - Accent4 56 2 4" xfId="5701"/>
    <cellStyle name="20% - Accent4 56 2 4 2" xfId="5702"/>
    <cellStyle name="20% - Accent4 56 2 5" xfId="5703"/>
    <cellStyle name="20% - Accent4 56 2 5 2" xfId="5704"/>
    <cellStyle name="20% - Accent4 56 2 6" xfId="5705"/>
    <cellStyle name="20% - Accent4 56 3" xfId="5706"/>
    <cellStyle name="20% - Accent4 56 3 2" xfId="5707"/>
    <cellStyle name="20% - Accent4 56 4" xfId="5708"/>
    <cellStyle name="20% - Accent4 56 4 2" xfId="5709"/>
    <cellStyle name="20% - Accent4 56 5" xfId="5710"/>
    <cellStyle name="20% - Accent4 56 5 2" xfId="5711"/>
    <cellStyle name="20% - Accent4 56 6" xfId="5712"/>
    <cellStyle name="20% - Accent4 56 6 2" xfId="5713"/>
    <cellStyle name="20% - Accent4 56 7" xfId="5714"/>
    <cellStyle name="20% - Accent4 56 8" xfId="5715"/>
    <cellStyle name="20% - Accent4 57" xfId="5716"/>
    <cellStyle name="20% - Accent4 57 2" xfId="5717"/>
    <cellStyle name="20% - Accent4 57 2 2" xfId="5718"/>
    <cellStyle name="20% - Accent4 57 2 2 2" xfId="5719"/>
    <cellStyle name="20% - Accent4 57 2 3" xfId="5720"/>
    <cellStyle name="20% - Accent4 57 2 3 2" xfId="5721"/>
    <cellStyle name="20% - Accent4 57 2 4" xfId="5722"/>
    <cellStyle name="20% - Accent4 57 2 4 2" xfId="5723"/>
    <cellStyle name="20% - Accent4 57 2 5" xfId="5724"/>
    <cellStyle name="20% - Accent4 57 2 5 2" xfId="5725"/>
    <cellStyle name="20% - Accent4 57 2 6" xfId="5726"/>
    <cellStyle name="20% - Accent4 57 3" xfId="5727"/>
    <cellStyle name="20% - Accent4 57 3 2" xfId="5728"/>
    <cellStyle name="20% - Accent4 57 4" xfId="5729"/>
    <cellStyle name="20% - Accent4 57 4 2" xfId="5730"/>
    <cellStyle name="20% - Accent4 57 5" xfId="5731"/>
    <cellStyle name="20% - Accent4 57 5 2" xfId="5732"/>
    <cellStyle name="20% - Accent4 57 6" xfId="5733"/>
    <cellStyle name="20% - Accent4 57 6 2" xfId="5734"/>
    <cellStyle name="20% - Accent4 57 7" xfId="5735"/>
    <cellStyle name="20% - Accent4 57 8" xfId="5736"/>
    <cellStyle name="20% - Accent4 58" xfId="5737"/>
    <cellStyle name="20% - Accent4 58 2" xfId="5738"/>
    <cellStyle name="20% - Accent4 58 2 2" xfId="5739"/>
    <cellStyle name="20% - Accent4 58 2 2 2" xfId="5740"/>
    <cellStyle name="20% - Accent4 58 2 3" xfId="5741"/>
    <cellStyle name="20% - Accent4 58 2 3 2" xfId="5742"/>
    <cellStyle name="20% - Accent4 58 2 4" xfId="5743"/>
    <cellStyle name="20% - Accent4 58 2 4 2" xfId="5744"/>
    <cellStyle name="20% - Accent4 58 2 5" xfId="5745"/>
    <cellStyle name="20% - Accent4 58 2 5 2" xfId="5746"/>
    <cellStyle name="20% - Accent4 58 2 6" xfId="5747"/>
    <cellStyle name="20% - Accent4 58 3" xfId="5748"/>
    <cellStyle name="20% - Accent4 58 3 2" xfId="5749"/>
    <cellStyle name="20% - Accent4 58 4" xfId="5750"/>
    <cellStyle name="20% - Accent4 58 4 2" xfId="5751"/>
    <cellStyle name="20% - Accent4 58 5" xfId="5752"/>
    <cellStyle name="20% - Accent4 58 5 2" xfId="5753"/>
    <cellStyle name="20% - Accent4 58 6" xfId="5754"/>
    <cellStyle name="20% - Accent4 58 6 2" xfId="5755"/>
    <cellStyle name="20% - Accent4 58 7" xfId="5756"/>
    <cellStyle name="20% - Accent4 58 8" xfId="5757"/>
    <cellStyle name="20% - Accent4 59" xfId="5758"/>
    <cellStyle name="20% - Accent4 59 2" xfId="5759"/>
    <cellStyle name="20% - Accent4 59 2 2" xfId="5760"/>
    <cellStyle name="20% - Accent4 59 2 2 2" xfId="5761"/>
    <cellStyle name="20% - Accent4 59 2 3" xfId="5762"/>
    <cellStyle name="20% - Accent4 59 2 3 2" xfId="5763"/>
    <cellStyle name="20% - Accent4 59 2 4" xfId="5764"/>
    <cellStyle name="20% - Accent4 59 2 4 2" xfId="5765"/>
    <cellStyle name="20% - Accent4 59 2 5" xfId="5766"/>
    <cellStyle name="20% - Accent4 59 2 5 2" xfId="5767"/>
    <cellStyle name="20% - Accent4 59 2 6" xfId="5768"/>
    <cellStyle name="20% - Accent4 59 3" xfId="5769"/>
    <cellStyle name="20% - Accent4 59 3 2" xfId="5770"/>
    <cellStyle name="20% - Accent4 59 4" xfId="5771"/>
    <cellStyle name="20% - Accent4 59 4 2" xfId="5772"/>
    <cellStyle name="20% - Accent4 59 5" xfId="5773"/>
    <cellStyle name="20% - Accent4 59 5 2" xfId="5774"/>
    <cellStyle name="20% - Accent4 59 6" xfId="5775"/>
    <cellStyle name="20% - Accent4 59 6 2" xfId="5776"/>
    <cellStyle name="20% - Accent4 59 7" xfId="5777"/>
    <cellStyle name="20% - Accent4 59 8" xfId="5778"/>
    <cellStyle name="20% - Accent4 6" xfId="5779"/>
    <cellStyle name="20% - Accent4 6 10" xfId="5780"/>
    <cellStyle name="20% - Accent4 6 11" xfId="5781"/>
    <cellStyle name="20% - Accent4 6 2" xfId="5782"/>
    <cellStyle name="20% - Accent4 6 2 2" xfId="5783"/>
    <cellStyle name="20% - Accent4 6 2 2 2" xfId="5784"/>
    <cellStyle name="20% - Accent4 6 2 3" xfId="5785"/>
    <cellStyle name="20% - Accent4 6 2 3 2" xfId="5786"/>
    <cellStyle name="20% - Accent4 6 2 4" xfId="5787"/>
    <cellStyle name="20% - Accent4 6 2 4 2" xfId="5788"/>
    <cellStyle name="20% - Accent4 6 2 5" xfId="5789"/>
    <cellStyle name="20% - Accent4 6 2 5 2" xfId="5790"/>
    <cellStyle name="20% - Accent4 6 2 6" xfId="5791"/>
    <cellStyle name="20% - Accent4 6 2 7" xfId="5792"/>
    <cellStyle name="20% - Accent4 6 2 8" xfId="5793"/>
    <cellStyle name="20% - Accent4 6 2 9" xfId="5794"/>
    <cellStyle name="20% - Accent4 6 3" xfId="5795"/>
    <cellStyle name="20% - Accent4 6 3 2" xfId="5796"/>
    <cellStyle name="20% - Accent4 6 4" xfId="5797"/>
    <cellStyle name="20% - Accent4 6 4 2" xfId="5798"/>
    <cellStyle name="20% - Accent4 6 5" xfId="5799"/>
    <cellStyle name="20% - Accent4 6 5 2" xfId="5800"/>
    <cellStyle name="20% - Accent4 6 6" xfId="5801"/>
    <cellStyle name="20% - Accent4 6 6 2" xfId="5802"/>
    <cellStyle name="20% - Accent4 6 7" xfId="5803"/>
    <cellStyle name="20% - Accent4 6 8" xfId="5804"/>
    <cellStyle name="20% - Accent4 6 9" xfId="5805"/>
    <cellStyle name="20% - Accent4 60" xfId="5806"/>
    <cellStyle name="20% - Accent4 60 2" xfId="5807"/>
    <cellStyle name="20% - Accent4 60 2 2" xfId="5808"/>
    <cellStyle name="20% - Accent4 60 2 2 2" xfId="5809"/>
    <cellStyle name="20% - Accent4 60 2 3" xfId="5810"/>
    <cellStyle name="20% - Accent4 60 2 3 2" xfId="5811"/>
    <cellStyle name="20% - Accent4 60 2 4" xfId="5812"/>
    <cellStyle name="20% - Accent4 60 2 4 2" xfId="5813"/>
    <cellStyle name="20% - Accent4 60 2 5" xfId="5814"/>
    <cellStyle name="20% - Accent4 60 2 5 2" xfId="5815"/>
    <cellStyle name="20% - Accent4 60 2 6" xfId="5816"/>
    <cellStyle name="20% - Accent4 60 3" xfId="5817"/>
    <cellStyle name="20% - Accent4 60 3 2" xfId="5818"/>
    <cellStyle name="20% - Accent4 60 4" xfId="5819"/>
    <cellStyle name="20% - Accent4 60 4 2" xfId="5820"/>
    <cellStyle name="20% - Accent4 60 5" xfId="5821"/>
    <cellStyle name="20% - Accent4 60 5 2" xfId="5822"/>
    <cellStyle name="20% - Accent4 60 6" xfId="5823"/>
    <cellStyle name="20% - Accent4 60 6 2" xfId="5824"/>
    <cellStyle name="20% - Accent4 60 7" xfId="5825"/>
    <cellStyle name="20% - Accent4 60 8" xfId="5826"/>
    <cellStyle name="20% - Accent4 61" xfId="5827"/>
    <cellStyle name="20% - Accent4 61 2" xfId="5828"/>
    <cellStyle name="20% - Accent4 61 2 2" xfId="5829"/>
    <cellStyle name="20% - Accent4 61 2 2 2" xfId="5830"/>
    <cellStyle name="20% - Accent4 61 2 3" xfId="5831"/>
    <cellStyle name="20% - Accent4 61 2 3 2" xfId="5832"/>
    <cellStyle name="20% - Accent4 61 2 4" xfId="5833"/>
    <cellStyle name="20% - Accent4 61 2 4 2" xfId="5834"/>
    <cellStyle name="20% - Accent4 61 2 5" xfId="5835"/>
    <cellStyle name="20% - Accent4 61 2 5 2" xfId="5836"/>
    <cellStyle name="20% - Accent4 61 2 6" xfId="5837"/>
    <cellStyle name="20% - Accent4 61 3" xfId="5838"/>
    <cellStyle name="20% - Accent4 61 3 2" xfId="5839"/>
    <cellStyle name="20% - Accent4 61 4" xfId="5840"/>
    <cellStyle name="20% - Accent4 61 4 2" xfId="5841"/>
    <cellStyle name="20% - Accent4 61 5" xfId="5842"/>
    <cellStyle name="20% - Accent4 61 5 2" xfId="5843"/>
    <cellStyle name="20% - Accent4 61 6" xfId="5844"/>
    <cellStyle name="20% - Accent4 61 6 2" xfId="5845"/>
    <cellStyle name="20% - Accent4 61 7" xfId="5846"/>
    <cellStyle name="20% - Accent4 61 8" xfId="5847"/>
    <cellStyle name="20% - Accent4 62" xfId="5848"/>
    <cellStyle name="20% - Accent4 62 2" xfId="5849"/>
    <cellStyle name="20% - Accent4 62 2 2" xfId="5850"/>
    <cellStyle name="20% - Accent4 62 2 2 2" xfId="5851"/>
    <cellStyle name="20% - Accent4 62 2 3" xfId="5852"/>
    <cellStyle name="20% - Accent4 62 2 3 2" xfId="5853"/>
    <cellStyle name="20% - Accent4 62 2 4" xfId="5854"/>
    <cellStyle name="20% - Accent4 62 2 4 2" xfId="5855"/>
    <cellStyle name="20% - Accent4 62 2 5" xfId="5856"/>
    <cellStyle name="20% - Accent4 62 2 5 2" xfId="5857"/>
    <cellStyle name="20% - Accent4 62 2 6" xfId="5858"/>
    <cellStyle name="20% - Accent4 62 3" xfId="5859"/>
    <cellStyle name="20% - Accent4 62 3 2" xfId="5860"/>
    <cellStyle name="20% - Accent4 62 4" xfId="5861"/>
    <cellStyle name="20% - Accent4 62 4 2" xfId="5862"/>
    <cellStyle name="20% - Accent4 62 5" xfId="5863"/>
    <cellStyle name="20% - Accent4 62 5 2" xfId="5864"/>
    <cellStyle name="20% - Accent4 62 6" xfId="5865"/>
    <cellStyle name="20% - Accent4 62 6 2" xfId="5866"/>
    <cellStyle name="20% - Accent4 62 7" xfId="5867"/>
    <cellStyle name="20% - Accent4 62 8" xfId="5868"/>
    <cellStyle name="20% - Accent4 63" xfId="5869"/>
    <cellStyle name="20% - Accent4 63 2" xfId="5870"/>
    <cellStyle name="20% - Accent4 63 2 2" xfId="5871"/>
    <cellStyle name="20% - Accent4 63 2 2 2" xfId="5872"/>
    <cellStyle name="20% - Accent4 63 2 3" xfId="5873"/>
    <cellStyle name="20% - Accent4 63 2 3 2" xfId="5874"/>
    <cellStyle name="20% - Accent4 63 2 4" xfId="5875"/>
    <cellStyle name="20% - Accent4 63 2 4 2" xfId="5876"/>
    <cellStyle name="20% - Accent4 63 2 5" xfId="5877"/>
    <cellStyle name="20% - Accent4 63 2 5 2" xfId="5878"/>
    <cellStyle name="20% - Accent4 63 2 6" xfId="5879"/>
    <cellStyle name="20% - Accent4 63 3" xfId="5880"/>
    <cellStyle name="20% - Accent4 63 3 2" xfId="5881"/>
    <cellStyle name="20% - Accent4 63 4" xfId="5882"/>
    <cellStyle name="20% - Accent4 63 4 2" xfId="5883"/>
    <cellStyle name="20% - Accent4 63 5" xfId="5884"/>
    <cellStyle name="20% - Accent4 63 5 2" xfId="5885"/>
    <cellStyle name="20% - Accent4 63 6" xfId="5886"/>
    <cellStyle name="20% - Accent4 63 6 2" xfId="5887"/>
    <cellStyle name="20% - Accent4 63 7" xfId="5888"/>
    <cellStyle name="20% - Accent4 63 8" xfId="5889"/>
    <cellStyle name="20% - Accent4 64" xfId="5890"/>
    <cellStyle name="20% - Accent4 64 2" xfId="5891"/>
    <cellStyle name="20% - Accent4 64 2 2" xfId="5892"/>
    <cellStyle name="20% - Accent4 64 2 2 2" xfId="5893"/>
    <cellStyle name="20% - Accent4 64 2 3" xfId="5894"/>
    <cellStyle name="20% - Accent4 64 2 3 2" xfId="5895"/>
    <cellStyle name="20% - Accent4 64 2 4" xfId="5896"/>
    <cellStyle name="20% - Accent4 64 2 4 2" xfId="5897"/>
    <cellStyle name="20% - Accent4 64 2 5" xfId="5898"/>
    <cellStyle name="20% - Accent4 64 2 5 2" xfId="5899"/>
    <cellStyle name="20% - Accent4 64 2 6" xfId="5900"/>
    <cellStyle name="20% - Accent4 64 3" xfId="5901"/>
    <cellStyle name="20% - Accent4 64 3 2" xfId="5902"/>
    <cellStyle name="20% - Accent4 64 4" xfId="5903"/>
    <cellStyle name="20% - Accent4 64 4 2" xfId="5904"/>
    <cellStyle name="20% - Accent4 64 5" xfId="5905"/>
    <cellStyle name="20% - Accent4 64 5 2" xfId="5906"/>
    <cellStyle name="20% - Accent4 64 6" xfId="5907"/>
    <cellStyle name="20% - Accent4 64 6 2" xfId="5908"/>
    <cellStyle name="20% - Accent4 64 7" xfId="5909"/>
    <cellStyle name="20% - Accent4 64 8" xfId="5910"/>
    <cellStyle name="20% - Accent4 65" xfId="5911"/>
    <cellStyle name="20% - Accent4 65 2" xfId="5912"/>
    <cellStyle name="20% - Accent4 65 2 2" xfId="5913"/>
    <cellStyle name="20% - Accent4 65 2 2 2" xfId="5914"/>
    <cellStyle name="20% - Accent4 65 2 3" xfId="5915"/>
    <cellStyle name="20% - Accent4 65 2 3 2" xfId="5916"/>
    <cellStyle name="20% - Accent4 65 2 4" xfId="5917"/>
    <cellStyle name="20% - Accent4 65 2 4 2" xfId="5918"/>
    <cellStyle name="20% - Accent4 65 2 5" xfId="5919"/>
    <cellStyle name="20% - Accent4 65 2 5 2" xfId="5920"/>
    <cellStyle name="20% - Accent4 65 2 6" xfId="5921"/>
    <cellStyle name="20% - Accent4 65 3" xfId="5922"/>
    <cellStyle name="20% - Accent4 65 3 2" xfId="5923"/>
    <cellStyle name="20% - Accent4 65 4" xfId="5924"/>
    <cellStyle name="20% - Accent4 65 4 2" xfId="5925"/>
    <cellStyle name="20% - Accent4 65 5" xfId="5926"/>
    <cellStyle name="20% - Accent4 65 5 2" xfId="5927"/>
    <cellStyle name="20% - Accent4 65 6" xfId="5928"/>
    <cellStyle name="20% - Accent4 65 6 2" xfId="5929"/>
    <cellStyle name="20% - Accent4 65 7" xfId="5930"/>
    <cellStyle name="20% - Accent4 65 8" xfId="5931"/>
    <cellStyle name="20% - Accent4 66" xfId="5932"/>
    <cellStyle name="20% - Accent4 66 2" xfId="5933"/>
    <cellStyle name="20% - Accent4 66 2 2" xfId="5934"/>
    <cellStyle name="20% - Accent4 66 2 2 2" xfId="5935"/>
    <cellStyle name="20% - Accent4 66 2 3" xfId="5936"/>
    <cellStyle name="20% - Accent4 66 2 3 2" xfId="5937"/>
    <cellStyle name="20% - Accent4 66 2 4" xfId="5938"/>
    <cellStyle name="20% - Accent4 66 2 4 2" xfId="5939"/>
    <cellStyle name="20% - Accent4 66 2 5" xfId="5940"/>
    <cellStyle name="20% - Accent4 66 2 5 2" xfId="5941"/>
    <cellStyle name="20% - Accent4 66 2 6" xfId="5942"/>
    <cellStyle name="20% - Accent4 66 3" xfId="5943"/>
    <cellStyle name="20% - Accent4 66 3 2" xfId="5944"/>
    <cellStyle name="20% - Accent4 66 4" xfId="5945"/>
    <cellStyle name="20% - Accent4 66 4 2" xfId="5946"/>
    <cellStyle name="20% - Accent4 66 5" xfId="5947"/>
    <cellStyle name="20% - Accent4 66 5 2" xfId="5948"/>
    <cellStyle name="20% - Accent4 66 6" xfId="5949"/>
    <cellStyle name="20% - Accent4 66 6 2" xfId="5950"/>
    <cellStyle name="20% - Accent4 66 7" xfId="5951"/>
    <cellStyle name="20% - Accent4 66 8" xfId="5952"/>
    <cellStyle name="20% - Accent4 67" xfId="5953"/>
    <cellStyle name="20% - Accent4 67 2" xfId="5954"/>
    <cellStyle name="20% - Accent4 67 2 2" xfId="5955"/>
    <cellStyle name="20% - Accent4 67 2 2 2" xfId="5956"/>
    <cellStyle name="20% - Accent4 67 2 3" xfId="5957"/>
    <cellStyle name="20% - Accent4 67 2 3 2" xfId="5958"/>
    <cellStyle name="20% - Accent4 67 2 4" xfId="5959"/>
    <cellStyle name="20% - Accent4 67 2 4 2" xfId="5960"/>
    <cellStyle name="20% - Accent4 67 2 5" xfId="5961"/>
    <cellStyle name="20% - Accent4 67 2 5 2" xfId="5962"/>
    <cellStyle name="20% - Accent4 67 2 6" xfId="5963"/>
    <cellStyle name="20% - Accent4 67 3" xfId="5964"/>
    <cellStyle name="20% - Accent4 67 3 2" xfId="5965"/>
    <cellStyle name="20% - Accent4 67 4" xfId="5966"/>
    <cellStyle name="20% - Accent4 67 4 2" xfId="5967"/>
    <cellStyle name="20% - Accent4 67 5" xfId="5968"/>
    <cellStyle name="20% - Accent4 67 5 2" xfId="5969"/>
    <cellStyle name="20% - Accent4 67 6" xfId="5970"/>
    <cellStyle name="20% - Accent4 67 6 2" xfId="5971"/>
    <cellStyle name="20% - Accent4 67 7" xfId="5972"/>
    <cellStyle name="20% - Accent4 67 8" xfId="5973"/>
    <cellStyle name="20% - Accent4 68" xfId="5974"/>
    <cellStyle name="20% - Accent4 68 2" xfId="5975"/>
    <cellStyle name="20% - Accent4 68 2 2" xfId="5976"/>
    <cellStyle name="20% - Accent4 68 2 2 2" xfId="5977"/>
    <cellStyle name="20% - Accent4 68 2 3" xfId="5978"/>
    <cellStyle name="20% - Accent4 68 2 3 2" xfId="5979"/>
    <cellStyle name="20% - Accent4 68 2 4" xfId="5980"/>
    <cellStyle name="20% - Accent4 68 2 4 2" xfId="5981"/>
    <cellStyle name="20% - Accent4 68 2 5" xfId="5982"/>
    <cellStyle name="20% - Accent4 68 2 5 2" xfId="5983"/>
    <cellStyle name="20% - Accent4 68 2 6" xfId="5984"/>
    <cellStyle name="20% - Accent4 68 3" xfId="5985"/>
    <cellStyle name="20% - Accent4 68 3 2" xfId="5986"/>
    <cellStyle name="20% - Accent4 68 4" xfId="5987"/>
    <cellStyle name="20% - Accent4 68 4 2" xfId="5988"/>
    <cellStyle name="20% - Accent4 68 5" xfId="5989"/>
    <cellStyle name="20% - Accent4 68 5 2" xfId="5990"/>
    <cellStyle name="20% - Accent4 68 6" xfId="5991"/>
    <cellStyle name="20% - Accent4 68 6 2" xfId="5992"/>
    <cellStyle name="20% - Accent4 68 7" xfId="5993"/>
    <cellStyle name="20% - Accent4 68 8" xfId="5994"/>
    <cellStyle name="20% - Accent4 69" xfId="5995"/>
    <cellStyle name="20% - Accent4 69 2" xfId="5996"/>
    <cellStyle name="20% - Accent4 69 2 2" xfId="5997"/>
    <cellStyle name="20% - Accent4 69 2 2 2" xfId="5998"/>
    <cellStyle name="20% - Accent4 69 2 3" xfId="5999"/>
    <cellStyle name="20% - Accent4 69 2 3 2" xfId="6000"/>
    <cellStyle name="20% - Accent4 69 2 4" xfId="6001"/>
    <cellStyle name="20% - Accent4 69 2 4 2" xfId="6002"/>
    <cellStyle name="20% - Accent4 69 2 5" xfId="6003"/>
    <cellStyle name="20% - Accent4 69 2 5 2" xfId="6004"/>
    <cellStyle name="20% - Accent4 69 2 6" xfId="6005"/>
    <cellStyle name="20% - Accent4 69 3" xfId="6006"/>
    <cellStyle name="20% - Accent4 69 3 2" xfId="6007"/>
    <cellStyle name="20% - Accent4 69 4" xfId="6008"/>
    <cellStyle name="20% - Accent4 69 4 2" xfId="6009"/>
    <cellStyle name="20% - Accent4 69 5" xfId="6010"/>
    <cellStyle name="20% - Accent4 69 5 2" xfId="6011"/>
    <cellStyle name="20% - Accent4 69 6" xfId="6012"/>
    <cellStyle name="20% - Accent4 69 6 2" xfId="6013"/>
    <cellStyle name="20% - Accent4 69 7" xfId="6014"/>
    <cellStyle name="20% - Accent4 69 8" xfId="6015"/>
    <cellStyle name="20% - Accent4 7" xfId="6016"/>
    <cellStyle name="20% - Accent4 7 10" xfId="6017"/>
    <cellStyle name="20% - Accent4 7 11" xfId="6018"/>
    <cellStyle name="20% - Accent4 7 2" xfId="6019"/>
    <cellStyle name="20% - Accent4 7 2 2" xfId="6020"/>
    <cellStyle name="20% - Accent4 7 2 2 2" xfId="6021"/>
    <cellStyle name="20% - Accent4 7 2 3" xfId="6022"/>
    <cellStyle name="20% - Accent4 7 2 3 2" xfId="6023"/>
    <cellStyle name="20% - Accent4 7 2 4" xfId="6024"/>
    <cellStyle name="20% - Accent4 7 2 4 2" xfId="6025"/>
    <cellStyle name="20% - Accent4 7 2 5" xfId="6026"/>
    <cellStyle name="20% - Accent4 7 2 5 2" xfId="6027"/>
    <cellStyle name="20% - Accent4 7 2 6" xfId="6028"/>
    <cellStyle name="20% - Accent4 7 2 7" xfId="6029"/>
    <cellStyle name="20% - Accent4 7 2 8" xfId="6030"/>
    <cellStyle name="20% - Accent4 7 2 9" xfId="6031"/>
    <cellStyle name="20% - Accent4 7 3" xfId="6032"/>
    <cellStyle name="20% - Accent4 7 3 2" xfId="6033"/>
    <cellStyle name="20% - Accent4 7 4" xfId="6034"/>
    <cellStyle name="20% - Accent4 7 4 2" xfId="6035"/>
    <cellStyle name="20% - Accent4 7 5" xfId="6036"/>
    <cellStyle name="20% - Accent4 7 5 2" xfId="6037"/>
    <cellStyle name="20% - Accent4 7 6" xfId="6038"/>
    <cellStyle name="20% - Accent4 7 6 2" xfId="6039"/>
    <cellStyle name="20% - Accent4 7 7" xfId="6040"/>
    <cellStyle name="20% - Accent4 7 8" xfId="6041"/>
    <cellStyle name="20% - Accent4 7 9" xfId="6042"/>
    <cellStyle name="20% - Accent4 70" xfId="6043"/>
    <cellStyle name="20% - Accent4 70 2" xfId="6044"/>
    <cellStyle name="20% - Accent4 70 2 2" xfId="6045"/>
    <cellStyle name="20% - Accent4 70 2 2 2" xfId="6046"/>
    <cellStyle name="20% - Accent4 70 2 3" xfId="6047"/>
    <cellStyle name="20% - Accent4 70 2 3 2" xfId="6048"/>
    <cellStyle name="20% - Accent4 70 2 4" xfId="6049"/>
    <cellStyle name="20% - Accent4 70 2 4 2" xfId="6050"/>
    <cellStyle name="20% - Accent4 70 2 5" xfId="6051"/>
    <cellStyle name="20% - Accent4 70 2 5 2" xfId="6052"/>
    <cellStyle name="20% - Accent4 70 2 6" xfId="6053"/>
    <cellStyle name="20% - Accent4 70 3" xfId="6054"/>
    <cellStyle name="20% - Accent4 70 3 2" xfId="6055"/>
    <cellStyle name="20% - Accent4 70 4" xfId="6056"/>
    <cellStyle name="20% - Accent4 70 4 2" xfId="6057"/>
    <cellStyle name="20% - Accent4 70 5" xfId="6058"/>
    <cellStyle name="20% - Accent4 70 5 2" xfId="6059"/>
    <cellStyle name="20% - Accent4 70 6" xfId="6060"/>
    <cellStyle name="20% - Accent4 70 6 2" xfId="6061"/>
    <cellStyle name="20% - Accent4 70 7" xfId="6062"/>
    <cellStyle name="20% - Accent4 70 8" xfId="6063"/>
    <cellStyle name="20% - Accent4 71" xfId="6064"/>
    <cellStyle name="20% - Accent4 71 2" xfId="6065"/>
    <cellStyle name="20% - Accent4 71 2 2" xfId="6066"/>
    <cellStyle name="20% - Accent4 71 2 2 2" xfId="6067"/>
    <cellStyle name="20% - Accent4 71 2 3" xfId="6068"/>
    <cellStyle name="20% - Accent4 71 2 3 2" xfId="6069"/>
    <cellStyle name="20% - Accent4 71 2 4" xfId="6070"/>
    <cellStyle name="20% - Accent4 71 2 4 2" xfId="6071"/>
    <cellStyle name="20% - Accent4 71 2 5" xfId="6072"/>
    <cellStyle name="20% - Accent4 71 2 5 2" xfId="6073"/>
    <cellStyle name="20% - Accent4 71 2 6" xfId="6074"/>
    <cellStyle name="20% - Accent4 71 3" xfId="6075"/>
    <cellStyle name="20% - Accent4 71 3 2" xfId="6076"/>
    <cellStyle name="20% - Accent4 71 4" xfId="6077"/>
    <cellStyle name="20% - Accent4 71 4 2" xfId="6078"/>
    <cellStyle name="20% - Accent4 71 5" xfId="6079"/>
    <cellStyle name="20% - Accent4 71 5 2" xfId="6080"/>
    <cellStyle name="20% - Accent4 71 6" xfId="6081"/>
    <cellStyle name="20% - Accent4 71 6 2" xfId="6082"/>
    <cellStyle name="20% - Accent4 71 7" xfId="6083"/>
    <cellStyle name="20% - Accent4 71 8" xfId="6084"/>
    <cellStyle name="20% - Accent4 72" xfId="6085"/>
    <cellStyle name="20% - Accent4 72 2" xfId="6086"/>
    <cellStyle name="20% - Accent4 72 2 2" xfId="6087"/>
    <cellStyle name="20% - Accent4 72 2 2 2" xfId="6088"/>
    <cellStyle name="20% - Accent4 72 2 3" xfId="6089"/>
    <cellStyle name="20% - Accent4 72 2 3 2" xfId="6090"/>
    <cellStyle name="20% - Accent4 72 2 4" xfId="6091"/>
    <cellStyle name="20% - Accent4 72 2 4 2" xfId="6092"/>
    <cellStyle name="20% - Accent4 72 2 5" xfId="6093"/>
    <cellStyle name="20% - Accent4 72 2 5 2" xfId="6094"/>
    <cellStyle name="20% - Accent4 72 2 6" xfId="6095"/>
    <cellStyle name="20% - Accent4 72 3" xfId="6096"/>
    <cellStyle name="20% - Accent4 72 3 2" xfId="6097"/>
    <cellStyle name="20% - Accent4 72 4" xfId="6098"/>
    <cellStyle name="20% - Accent4 72 4 2" xfId="6099"/>
    <cellStyle name="20% - Accent4 72 5" xfId="6100"/>
    <cellStyle name="20% - Accent4 72 5 2" xfId="6101"/>
    <cellStyle name="20% - Accent4 72 6" xfId="6102"/>
    <cellStyle name="20% - Accent4 72 6 2" xfId="6103"/>
    <cellStyle name="20% - Accent4 72 7" xfId="6104"/>
    <cellStyle name="20% - Accent4 72 8" xfId="6105"/>
    <cellStyle name="20% - Accent4 8" xfId="6106"/>
    <cellStyle name="20% - Accent4 8 2" xfId="6107"/>
    <cellStyle name="20% - Accent4 8 2 2" xfId="6108"/>
    <cellStyle name="20% - Accent4 8 2 2 2" xfId="6109"/>
    <cellStyle name="20% - Accent4 8 2 3" xfId="6110"/>
    <cellStyle name="20% - Accent4 8 2 3 2" xfId="6111"/>
    <cellStyle name="20% - Accent4 8 2 4" xfId="6112"/>
    <cellStyle name="20% - Accent4 8 2 4 2" xfId="6113"/>
    <cellStyle name="20% - Accent4 8 2 5" xfId="6114"/>
    <cellStyle name="20% - Accent4 8 2 5 2" xfId="6115"/>
    <cellStyle name="20% - Accent4 8 2 6" xfId="6116"/>
    <cellStyle name="20% - Accent4 8 3" xfId="6117"/>
    <cellStyle name="20% - Accent4 8 3 2" xfId="6118"/>
    <cellStyle name="20% - Accent4 8 4" xfId="6119"/>
    <cellStyle name="20% - Accent4 8 4 2" xfId="6120"/>
    <cellStyle name="20% - Accent4 8 5" xfId="6121"/>
    <cellStyle name="20% - Accent4 8 5 2" xfId="6122"/>
    <cellStyle name="20% - Accent4 8 6" xfId="6123"/>
    <cellStyle name="20% - Accent4 8 6 2" xfId="6124"/>
    <cellStyle name="20% - Accent4 8 7" xfId="6125"/>
    <cellStyle name="20% - Accent4 8 8" xfId="6126"/>
    <cellStyle name="20% - Accent4 9" xfId="6127"/>
    <cellStyle name="20% - Accent4 9 2" xfId="6128"/>
    <cellStyle name="20% - Accent4 9 2 2" xfId="6129"/>
    <cellStyle name="20% - Accent4 9 2 2 2" xfId="6130"/>
    <cellStyle name="20% - Accent4 9 2 3" xfId="6131"/>
    <cellStyle name="20% - Accent4 9 2 3 2" xfId="6132"/>
    <cellStyle name="20% - Accent4 9 2 4" xfId="6133"/>
    <cellStyle name="20% - Accent4 9 2 4 2" xfId="6134"/>
    <cellStyle name="20% - Accent4 9 2 5" xfId="6135"/>
    <cellStyle name="20% - Accent4 9 2 5 2" xfId="6136"/>
    <cellStyle name="20% - Accent4 9 2 6" xfId="6137"/>
    <cellStyle name="20% - Accent4 9 3" xfId="6138"/>
    <cellStyle name="20% - Accent4 9 3 2" xfId="6139"/>
    <cellStyle name="20% - Accent4 9 4" xfId="6140"/>
    <cellStyle name="20% - Accent4 9 4 2" xfId="6141"/>
    <cellStyle name="20% - Accent4 9 5" xfId="6142"/>
    <cellStyle name="20% - Accent4 9 5 2" xfId="6143"/>
    <cellStyle name="20% - Accent4 9 6" xfId="6144"/>
    <cellStyle name="20% - Accent4 9 6 2" xfId="6145"/>
    <cellStyle name="20% - Accent4 9 7" xfId="6146"/>
    <cellStyle name="20% - Accent4 9 8" xfId="6147"/>
    <cellStyle name="20% - Accent5 10" xfId="6148"/>
    <cellStyle name="20% - Accent5 10 2" xfId="6149"/>
    <cellStyle name="20% - Accent5 10 2 2" xfId="6150"/>
    <cellStyle name="20% - Accent5 10 2 2 2" xfId="6151"/>
    <cellStyle name="20% - Accent5 10 2 3" xfId="6152"/>
    <cellStyle name="20% - Accent5 10 2 3 2" xfId="6153"/>
    <cellStyle name="20% - Accent5 10 2 4" xfId="6154"/>
    <cellStyle name="20% - Accent5 10 2 4 2" xfId="6155"/>
    <cellStyle name="20% - Accent5 10 2 5" xfId="6156"/>
    <cellStyle name="20% - Accent5 10 2 5 2" xfId="6157"/>
    <cellStyle name="20% - Accent5 10 2 6" xfId="6158"/>
    <cellStyle name="20% - Accent5 10 3" xfId="6159"/>
    <cellStyle name="20% - Accent5 10 3 2" xfId="6160"/>
    <cellStyle name="20% - Accent5 10 4" xfId="6161"/>
    <cellStyle name="20% - Accent5 10 4 2" xfId="6162"/>
    <cellStyle name="20% - Accent5 10 5" xfId="6163"/>
    <cellStyle name="20% - Accent5 10 5 2" xfId="6164"/>
    <cellStyle name="20% - Accent5 10 6" xfId="6165"/>
    <cellStyle name="20% - Accent5 10 6 2" xfId="6166"/>
    <cellStyle name="20% - Accent5 10 7" xfId="6167"/>
    <cellStyle name="20% - Accent5 10 8" xfId="6168"/>
    <cellStyle name="20% - Accent5 11" xfId="6169"/>
    <cellStyle name="20% - Accent5 11 2" xfId="6170"/>
    <cellStyle name="20% - Accent5 11 2 2" xfId="6171"/>
    <cellStyle name="20% - Accent5 11 2 2 2" xfId="6172"/>
    <cellStyle name="20% - Accent5 11 2 3" xfId="6173"/>
    <cellStyle name="20% - Accent5 11 2 3 2" xfId="6174"/>
    <cellStyle name="20% - Accent5 11 2 4" xfId="6175"/>
    <cellStyle name="20% - Accent5 11 2 4 2" xfId="6176"/>
    <cellStyle name="20% - Accent5 11 2 5" xfId="6177"/>
    <cellStyle name="20% - Accent5 11 2 5 2" xfId="6178"/>
    <cellStyle name="20% - Accent5 11 2 6" xfId="6179"/>
    <cellStyle name="20% - Accent5 11 3" xfId="6180"/>
    <cellStyle name="20% - Accent5 11 3 2" xfId="6181"/>
    <cellStyle name="20% - Accent5 11 4" xfId="6182"/>
    <cellStyle name="20% - Accent5 11 4 2" xfId="6183"/>
    <cellStyle name="20% - Accent5 11 5" xfId="6184"/>
    <cellStyle name="20% - Accent5 11 5 2" xfId="6185"/>
    <cellStyle name="20% - Accent5 11 6" xfId="6186"/>
    <cellStyle name="20% - Accent5 11 6 2" xfId="6187"/>
    <cellStyle name="20% - Accent5 11 7" xfId="6188"/>
    <cellStyle name="20% - Accent5 11 8" xfId="6189"/>
    <cellStyle name="20% - Accent5 12" xfId="6190"/>
    <cellStyle name="20% - Accent5 12 2" xfId="6191"/>
    <cellStyle name="20% - Accent5 12 2 2" xfId="6192"/>
    <cellStyle name="20% - Accent5 12 2 2 2" xfId="6193"/>
    <cellStyle name="20% - Accent5 12 2 3" xfId="6194"/>
    <cellStyle name="20% - Accent5 12 2 3 2" xfId="6195"/>
    <cellStyle name="20% - Accent5 12 2 4" xfId="6196"/>
    <cellStyle name="20% - Accent5 12 2 4 2" xfId="6197"/>
    <cellStyle name="20% - Accent5 12 2 5" xfId="6198"/>
    <cellStyle name="20% - Accent5 12 2 5 2" xfId="6199"/>
    <cellStyle name="20% - Accent5 12 2 6" xfId="6200"/>
    <cellStyle name="20% - Accent5 12 3" xfId="6201"/>
    <cellStyle name="20% - Accent5 12 3 2" xfId="6202"/>
    <cellStyle name="20% - Accent5 12 4" xfId="6203"/>
    <cellStyle name="20% - Accent5 12 4 2" xfId="6204"/>
    <cellStyle name="20% - Accent5 12 5" xfId="6205"/>
    <cellStyle name="20% - Accent5 12 5 2" xfId="6206"/>
    <cellStyle name="20% - Accent5 12 6" xfId="6207"/>
    <cellStyle name="20% - Accent5 12 6 2" xfId="6208"/>
    <cellStyle name="20% - Accent5 12 7" xfId="6209"/>
    <cellStyle name="20% - Accent5 12 8" xfId="6210"/>
    <cellStyle name="20% - Accent5 13" xfId="6211"/>
    <cellStyle name="20% - Accent5 13 2" xfId="6212"/>
    <cellStyle name="20% - Accent5 13 2 2" xfId="6213"/>
    <cellStyle name="20% - Accent5 13 2 2 2" xfId="6214"/>
    <cellStyle name="20% - Accent5 13 2 3" xfId="6215"/>
    <cellStyle name="20% - Accent5 13 2 3 2" xfId="6216"/>
    <cellStyle name="20% - Accent5 13 2 4" xfId="6217"/>
    <cellStyle name="20% - Accent5 13 2 4 2" xfId="6218"/>
    <cellStyle name="20% - Accent5 13 2 5" xfId="6219"/>
    <cellStyle name="20% - Accent5 13 2 5 2" xfId="6220"/>
    <cellStyle name="20% - Accent5 13 2 6" xfId="6221"/>
    <cellStyle name="20% - Accent5 13 3" xfId="6222"/>
    <cellStyle name="20% - Accent5 13 3 2" xfId="6223"/>
    <cellStyle name="20% - Accent5 13 4" xfId="6224"/>
    <cellStyle name="20% - Accent5 13 4 2" xfId="6225"/>
    <cellStyle name="20% - Accent5 13 5" xfId="6226"/>
    <cellStyle name="20% - Accent5 13 5 2" xfId="6227"/>
    <cellStyle name="20% - Accent5 13 6" xfId="6228"/>
    <cellStyle name="20% - Accent5 13 6 2" xfId="6229"/>
    <cellStyle name="20% - Accent5 13 7" xfId="6230"/>
    <cellStyle name="20% - Accent5 13 8" xfId="6231"/>
    <cellStyle name="20% - Accent5 14" xfId="6232"/>
    <cellStyle name="20% - Accent5 14 2" xfId="6233"/>
    <cellStyle name="20% - Accent5 14 2 2" xfId="6234"/>
    <cellStyle name="20% - Accent5 14 2 2 2" xfId="6235"/>
    <cellStyle name="20% - Accent5 14 2 3" xfId="6236"/>
    <cellStyle name="20% - Accent5 14 2 3 2" xfId="6237"/>
    <cellStyle name="20% - Accent5 14 2 4" xfId="6238"/>
    <cellStyle name="20% - Accent5 14 2 4 2" xfId="6239"/>
    <cellStyle name="20% - Accent5 14 2 5" xfId="6240"/>
    <cellStyle name="20% - Accent5 14 2 5 2" xfId="6241"/>
    <cellStyle name="20% - Accent5 14 2 6" xfId="6242"/>
    <cellStyle name="20% - Accent5 14 3" xfId="6243"/>
    <cellStyle name="20% - Accent5 14 3 2" xfId="6244"/>
    <cellStyle name="20% - Accent5 14 4" xfId="6245"/>
    <cellStyle name="20% - Accent5 14 4 2" xfId="6246"/>
    <cellStyle name="20% - Accent5 14 5" xfId="6247"/>
    <cellStyle name="20% - Accent5 14 5 2" xfId="6248"/>
    <cellStyle name="20% - Accent5 14 6" xfId="6249"/>
    <cellStyle name="20% - Accent5 14 6 2" xfId="6250"/>
    <cellStyle name="20% - Accent5 14 7" xfId="6251"/>
    <cellStyle name="20% - Accent5 14 8" xfId="6252"/>
    <cellStyle name="20% - Accent5 15" xfId="6253"/>
    <cellStyle name="20% - Accent5 15 2" xfId="6254"/>
    <cellStyle name="20% - Accent5 15 2 2" xfId="6255"/>
    <cellStyle name="20% - Accent5 15 2 2 2" xfId="6256"/>
    <cellStyle name="20% - Accent5 15 2 3" xfId="6257"/>
    <cellStyle name="20% - Accent5 15 2 3 2" xfId="6258"/>
    <cellStyle name="20% - Accent5 15 2 4" xfId="6259"/>
    <cellStyle name="20% - Accent5 15 2 4 2" xfId="6260"/>
    <cellStyle name="20% - Accent5 15 2 5" xfId="6261"/>
    <cellStyle name="20% - Accent5 15 2 5 2" xfId="6262"/>
    <cellStyle name="20% - Accent5 15 2 6" xfId="6263"/>
    <cellStyle name="20% - Accent5 15 3" xfId="6264"/>
    <cellStyle name="20% - Accent5 15 3 2" xfId="6265"/>
    <cellStyle name="20% - Accent5 15 4" xfId="6266"/>
    <cellStyle name="20% - Accent5 15 4 2" xfId="6267"/>
    <cellStyle name="20% - Accent5 15 5" xfId="6268"/>
    <cellStyle name="20% - Accent5 15 5 2" xfId="6269"/>
    <cellStyle name="20% - Accent5 15 6" xfId="6270"/>
    <cellStyle name="20% - Accent5 15 6 2" xfId="6271"/>
    <cellStyle name="20% - Accent5 15 7" xfId="6272"/>
    <cellStyle name="20% - Accent5 15 8" xfId="6273"/>
    <cellStyle name="20% - Accent5 16" xfId="6274"/>
    <cellStyle name="20% - Accent5 16 2" xfId="6275"/>
    <cellStyle name="20% - Accent5 16 2 2" xfId="6276"/>
    <cellStyle name="20% - Accent5 16 2 2 2" xfId="6277"/>
    <cellStyle name="20% - Accent5 16 2 3" xfId="6278"/>
    <cellStyle name="20% - Accent5 16 2 3 2" xfId="6279"/>
    <cellStyle name="20% - Accent5 16 2 4" xfId="6280"/>
    <cellStyle name="20% - Accent5 16 2 4 2" xfId="6281"/>
    <cellStyle name="20% - Accent5 16 2 5" xfId="6282"/>
    <cellStyle name="20% - Accent5 16 2 5 2" xfId="6283"/>
    <cellStyle name="20% - Accent5 16 2 6" xfId="6284"/>
    <cellStyle name="20% - Accent5 16 3" xfId="6285"/>
    <cellStyle name="20% - Accent5 16 3 2" xfId="6286"/>
    <cellStyle name="20% - Accent5 16 4" xfId="6287"/>
    <cellStyle name="20% - Accent5 16 4 2" xfId="6288"/>
    <cellStyle name="20% - Accent5 16 5" xfId="6289"/>
    <cellStyle name="20% - Accent5 16 5 2" xfId="6290"/>
    <cellStyle name="20% - Accent5 16 6" xfId="6291"/>
    <cellStyle name="20% - Accent5 16 6 2" xfId="6292"/>
    <cellStyle name="20% - Accent5 16 7" xfId="6293"/>
    <cellStyle name="20% - Accent5 16 8" xfId="6294"/>
    <cellStyle name="20% - Accent5 17" xfId="6295"/>
    <cellStyle name="20% - Accent5 17 2" xfId="6296"/>
    <cellStyle name="20% - Accent5 17 2 2" xfId="6297"/>
    <cellStyle name="20% - Accent5 17 2 2 2" xfId="6298"/>
    <cellStyle name="20% - Accent5 17 2 3" xfId="6299"/>
    <cellStyle name="20% - Accent5 17 2 3 2" xfId="6300"/>
    <cellStyle name="20% - Accent5 17 2 4" xfId="6301"/>
    <cellStyle name="20% - Accent5 17 2 4 2" xfId="6302"/>
    <cellStyle name="20% - Accent5 17 2 5" xfId="6303"/>
    <cellStyle name="20% - Accent5 17 2 5 2" xfId="6304"/>
    <cellStyle name="20% - Accent5 17 2 6" xfId="6305"/>
    <cellStyle name="20% - Accent5 17 3" xfId="6306"/>
    <cellStyle name="20% - Accent5 17 3 2" xfId="6307"/>
    <cellStyle name="20% - Accent5 17 4" xfId="6308"/>
    <cellStyle name="20% - Accent5 17 4 2" xfId="6309"/>
    <cellStyle name="20% - Accent5 17 5" xfId="6310"/>
    <cellStyle name="20% - Accent5 17 5 2" xfId="6311"/>
    <cellStyle name="20% - Accent5 17 6" xfId="6312"/>
    <cellStyle name="20% - Accent5 17 6 2" xfId="6313"/>
    <cellStyle name="20% - Accent5 17 7" xfId="6314"/>
    <cellStyle name="20% - Accent5 17 8" xfId="6315"/>
    <cellStyle name="20% - Accent5 18" xfId="6316"/>
    <cellStyle name="20% - Accent5 18 2" xfId="6317"/>
    <cellStyle name="20% - Accent5 18 2 2" xfId="6318"/>
    <cellStyle name="20% - Accent5 18 2 2 2" xfId="6319"/>
    <cellStyle name="20% - Accent5 18 2 3" xfId="6320"/>
    <cellStyle name="20% - Accent5 18 2 3 2" xfId="6321"/>
    <cellStyle name="20% - Accent5 18 2 4" xfId="6322"/>
    <cellStyle name="20% - Accent5 18 2 4 2" xfId="6323"/>
    <cellStyle name="20% - Accent5 18 2 5" xfId="6324"/>
    <cellStyle name="20% - Accent5 18 2 5 2" xfId="6325"/>
    <cellStyle name="20% - Accent5 18 2 6" xfId="6326"/>
    <cellStyle name="20% - Accent5 18 3" xfId="6327"/>
    <cellStyle name="20% - Accent5 18 3 2" xfId="6328"/>
    <cellStyle name="20% - Accent5 18 4" xfId="6329"/>
    <cellStyle name="20% - Accent5 18 4 2" xfId="6330"/>
    <cellStyle name="20% - Accent5 18 5" xfId="6331"/>
    <cellStyle name="20% - Accent5 18 5 2" xfId="6332"/>
    <cellStyle name="20% - Accent5 18 6" xfId="6333"/>
    <cellStyle name="20% - Accent5 18 6 2" xfId="6334"/>
    <cellStyle name="20% - Accent5 18 7" xfId="6335"/>
    <cellStyle name="20% - Accent5 18 8" xfId="6336"/>
    <cellStyle name="20% - Accent5 19" xfId="6337"/>
    <cellStyle name="20% - Accent5 19 2" xfId="6338"/>
    <cellStyle name="20% - Accent5 19 2 2" xfId="6339"/>
    <cellStyle name="20% - Accent5 19 2 2 2" xfId="6340"/>
    <cellStyle name="20% - Accent5 19 2 3" xfId="6341"/>
    <cellStyle name="20% - Accent5 19 2 3 2" xfId="6342"/>
    <cellStyle name="20% - Accent5 19 2 4" xfId="6343"/>
    <cellStyle name="20% - Accent5 19 2 4 2" xfId="6344"/>
    <cellStyle name="20% - Accent5 19 2 5" xfId="6345"/>
    <cellStyle name="20% - Accent5 19 2 5 2" xfId="6346"/>
    <cellStyle name="20% - Accent5 19 2 6" xfId="6347"/>
    <cellStyle name="20% - Accent5 19 3" xfId="6348"/>
    <cellStyle name="20% - Accent5 19 3 2" xfId="6349"/>
    <cellStyle name="20% - Accent5 19 4" xfId="6350"/>
    <cellStyle name="20% - Accent5 19 4 2" xfId="6351"/>
    <cellStyle name="20% - Accent5 19 5" xfId="6352"/>
    <cellStyle name="20% - Accent5 19 5 2" xfId="6353"/>
    <cellStyle name="20% - Accent5 19 6" xfId="6354"/>
    <cellStyle name="20% - Accent5 19 6 2" xfId="6355"/>
    <cellStyle name="20% - Accent5 19 7" xfId="6356"/>
    <cellStyle name="20% - Accent5 19 8" xfId="6357"/>
    <cellStyle name="20% - Accent5 2" xfId="6358"/>
    <cellStyle name="20% - Accent5 2 10" xfId="6359"/>
    <cellStyle name="20% - Accent5 2 11" xfId="6360"/>
    <cellStyle name="20% - Accent5 2 2" xfId="6361"/>
    <cellStyle name="20% - Accent5 2 2 2" xfId="6362"/>
    <cellStyle name="20% - Accent5 2 2 2 2" xfId="6363"/>
    <cellStyle name="20% - Accent5 2 2 3" xfId="6364"/>
    <cellStyle name="20% - Accent5 2 2 3 2" xfId="6365"/>
    <cellStyle name="20% - Accent5 2 2 4" xfId="6366"/>
    <cellStyle name="20% - Accent5 2 2 4 2" xfId="6367"/>
    <cellStyle name="20% - Accent5 2 2 5" xfId="6368"/>
    <cellStyle name="20% - Accent5 2 2 5 2" xfId="6369"/>
    <cellStyle name="20% - Accent5 2 2 6" xfId="6370"/>
    <cellStyle name="20% - Accent5 2 2 7" xfId="6371"/>
    <cellStyle name="20% - Accent5 2 2 8" xfId="6372"/>
    <cellStyle name="20% - Accent5 2 2 9" xfId="6373"/>
    <cellStyle name="20% - Accent5 2 3" xfId="6374"/>
    <cellStyle name="20% - Accent5 2 3 2" xfId="6375"/>
    <cellStyle name="20% - Accent5 2 4" xfId="6376"/>
    <cellStyle name="20% - Accent5 2 4 2" xfId="6377"/>
    <cellStyle name="20% - Accent5 2 5" xfId="6378"/>
    <cellStyle name="20% - Accent5 2 5 2" xfId="6379"/>
    <cellStyle name="20% - Accent5 2 6" xfId="6380"/>
    <cellStyle name="20% - Accent5 2 6 2" xfId="6381"/>
    <cellStyle name="20% - Accent5 2 7" xfId="6382"/>
    <cellStyle name="20% - Accent5 2 8" xfId="6383"/>
    <cellStyle name="20% - Accent5 2 9" xfId="6384"/>
    <cellStyle name="20% - Accent5 20" xfId="6385"/>
    <cellStyle name="20% - Accent5 20 2" xfId="6386"/>
    <cellStyle name="20% - Accent5 20 2 2" xfId="6387"/>
    <cellStyle name="20% - Accent5 20 2 2 2" xfId="6388"/>
    <cellStyle name="20% - Accent5 20 2 3" xfId="6389"/>
    <cellStyle name="20% - Accent5 20 2 3 2" xfId="6390"/>
    <cellStyle name="20% - Accent5 20 2 4" xfId="6391"/>
    <cellStyle name="20% - Accent5 20 2 4 2" xfId="6392"/>
    <cellStyle name="20% - Accent5 20 2 5" xfId="6393"/>
    <cellStyle name="20% - Accent5 20 2 5 2" xfId="6394"/>
    <cellStyle name="20% - Accent5 20 2 6" xfId="6395"/>
    <cellStyle name="20% - Accent5 20 3" xfId="6396"/>
    <cellStyle name="20% - Accent5 20 3 2" xfId="6397"/>
    <cellStyle name="20% - Accent5 20 4" xfId="6398"/>
    <cellStyle name="20% - Accent5 20 4 2" xfId="6399"/>
    <cellStyle name="20% - Accent5 20 5" xfId="6400"/>
    <cellStyle name="20% - Accent5 20 5 2" xfId="6401"/>
    <cellStyle name="20% - Accent5 20 6" xfId="6402"/>
    <cellStyle name="20% - Accent5 20 6 2" xfId="6403"/>
    <cellStyle name="20% - Accent5 20 7" xfId="6404"/>
    <cellStyle name="20% - Accent5 20 8" xfId="6405"/>
    <cellStyle name="20% - Accent5 21" xfId="6406"/>
    <cellStyle name="20% - Accent5 21 2" xfId="6407"/>
    <cellStyle name="20% - Accent5 21 2 2" xfId="6408"/>
    <cellStyle name="20% - Accent5 21 2 2 2" xfId="6409"/>
    <cellStyle name="20% - Accent5 21 2 3" xfId="6410"/>
    <cellStyle name="20% - Accent5 21 2 3 2" xfId="6411"/>
    <cellStyle name="20% - Accent5 21 2 4" xfId="6412"/>
    <cellStyle name="20% - Accent5 21 2 4 2" xfId="6413"/>
    <cellStyle name="20% - Accent5 21 2 5" xfId="6414"/>
    <cellStyle name="20% - Accent5 21 2 5 2" xfId="6415"/>
    <cellStyle name="20% - Accent5 21 2 6" xfId="6416"/>
    <cellStyle name="20% - Accent5 21 3" xfId="6417"/>
    <cellStyle name="20% - Accent5 21 3 2" xfId="6418"/>
    <cellStyle name="20% - Accent5 21 4" xfId="6419"/>
    <cellStyle name="20% - Accent5 21 4 2" xfId="6420"/>
    <cellStyle name="20% - Accent5 21 5" xfId="6421"/>
    <cellStyle name="20% - Accent5 21 5 2" xfId="6422"/>
    <cellStyle name="20% - Accent5 21 6" xfId="6423"/>
    <cellStyle name="20% - Accent5 21 6 2" xfId="6424"/>
    <cellStyle name="20% - Accent5 21 7" xfId="6425"/>
    <cellStyle name="20% - Accent5 21 8" xfId="6426"/>
    <cellStyle name="20% - Accent5 22" xfId="6427"/>
    <cellStyle name="20% - Accent5 22 2" xfId="6428"/>
    <cellStyle name="20% - Accent5 22 2 2" xfId="6429"/>
    <cellStyle name="20% - Accent5 22 2 2 2" xfId="6430"/>
    <cellStyle name="20% - Accent5 22 2 3" xfId="6431"/>
    <cellStyle name="20% - Accent5 22 2 3 2" xfId="6432"/>
    <cellStyle name="20% - Accent5 22 2 4" xfId="6433"/>
    <cellStyle name="20% - Accent5 22 2 4 2" xfId="6434"/>
    <cellStyle name="20% - Accent5 22 2 5" xfId="6435"/>
    <cellStyle name="20% - Accent5 22 2 5 2" xfId="6436"/>
    <cellStyle name="20% - Accent5 22 2 6" xfId="6437"/>
    <cellStyle name="20% - Accent5 22 3" xfId="6438"/>
    <cellStyle name="20% - Accent5 22 3 2" xfId="6439"/>
    <cellStyle name="20% - Accent5 22 4" xfId="6440"/>
    <cellStyle name="20% - Accent5 22 4 2" xfId="6441"/>
    <cellStyle name="20% - Accent5 22 5" xfId="6442"/>
    <cellStyle name="20% - Accent5 22 5 2" xfId="6443"/>
    <cellStyle name="20% - Accent5 22 6" xfId="6444"/>
    <cellStyle name="20% - Accent5 22 6 2" xfId="6445"/>
    <cellStyle name="20% - Accent5 22 7" xfId="6446"/>
    <cellStyle name="20% - Accent5 22 8" xfId="6447"/>
    <cellStyle name="20% - Accent5 23" xfId="6448"/>
    <cellStyle name="20% - Accent5 23 2" xfId="6449"/>
    <cellStyle name="20% - Accent5 23 2 2" xfId="6450"/>
    <cellStyle name="20% - Accent5 23 2 2 2" xfId="6451"/>
    <cellStyle name="20% - Accent5 23 2 3" xfId="6452"/>
    <cellStyle name="20% - Accent5 23 2 3 2" xfId="6453"/>
    <cellStyle name="20% - Accent5 23 2 4" xfId="6454"/>
    <cellStyle name="20% - Accent5 23 2 4 2" xfId="6455"/>
    <cellStyle name="20% - Accent5 23 2 5" xfId="6456"/>
    <cellStyle name="20% - Accent5 23 2 5 2" xfId="6457"/>
    <cellStyle name="20% - Accent5 23 2 6" xfId="6458"/>
    <cellStyle name="20% - Accent5 23 3" xfId="6459"/>
    <cellStyle name="20% - Accent5 23 3 2" xfId="6460"/>
    <cellStyle name="20% - Accent5 23 4" xfId="6461"/>
    <cellStyle name="20% - Accent5 23 4 2" xfId="6462"/>
    <cellStyle name="20% - Accent5 23 5" xfId="6463"/>
    <cellStyle name="20% - Accent5 23 5 2" xfId="6464"/>
    <cellStyle name="20% - Accent5 23 6" xfId="6465"/>
    <cellStyle name="20% - Accent5 23 6 2" xfId="6466"/>
    <cellStyle name="20% - Accent5 23 7" xfId="6467"/>
    <cellStyle name="20% - Accent5 23 8" xfId="6468"/>
    <cellStyle name="20% - Accent5 24" xfId="6469"/>
    <cellStyle name="20% - Accent5 24 2" xfId="6470"/>
    <cellStyle name="20% - Accent5 24 2 2" xfId="6471"/>
    <cellStyle name="20% - Accent5 24 2 2 2" xfId="6472"/>
    <cellStyle name="20% - Accent5 24 2 3" xfId="6473"/>
    <cellStyle name="20% - Accent5 24 2 3 2" xfId="6474"/>
    <cellStyle name="20% - Accent5 24 2 4" xfId="6475"/>
    <cellStyle name="20% - Accent5 24 2 4 2" xfId="6476"/>
    <cellStyle name="20% - Accent5 24 2 5" xfId="6477"/>
    <cellStyle name="20% - Accent5 24 2 5 2" xfId="6478"/>
    <cellStyle name="20% - Accent5 24 2 6" xfId="6479"/>
    <cellStyle name="20% - Accent5 24 3" xfId="6480"/>
    <cellStyle name="20% - Accent5 24 3 2" xfId="6481"/>
    <cellStyle name="20% - Accent5 24 4" xfId="6482"/>
    <cellStyle name="20% - Accent5 24 4 2" xfId="6483"/>
    <cellStyle name="20% - Accent5 24 5" xfId="6484"/>
    <cellStyle name="20% - Accent5 24 5 2" xfId="6485"/>
    <cellStyle name="20% - Accent5 24 6" xfId="6486"/>
    <cellStyle name="20% - Accent5 24 6 2" xfId="6487"/>
    <cellStyle name="20% - Accent5 24 7" xfId="6488"/>
    <cellStyle name="20% - Accent5 24 8" xfId="6489"/>
    <cellStyle name="20% - Accent5 25" xfId="6490"/>
    <cellStyle name="20% - Accent5 25 2" xfId="6491"/>
    <cellStyle name="20% - Accent5 25 2 2" xfId="6492"/>
    <cellStyle name="20% - Accent5 25 2 2 2" xfId="6493"/>
    <cellStyle name="20% - Accent5 25 2 3" xfId="6494"/>
    <cellStyle name="20% - Accent5 25 2 3 2" xfId="6495"/>
    <cellStyle name="20% - Accent5 25 2 4" xfId="6496"/>
    <cellStyle name="20% - Accent5 25 2 4 2" xfId="6497"/>
    <cellStyle name="20% - Accent5 25 2 5" xfId="6498"/>
    <cellStyle name="20% - Accent5 25 2 5 2" xfId="6499"/>
    <cellStyle name="20% - Accent5 25 2 6" xfId="6500"/>
    <cellStyle name="20% - Accent5 25 3" xfId="6501"/>
    <cellStyle name="20% - Accent5 25 3 2" xfId="6502"/>
    <cellStyle name="20% - Accent5 25 4" xfId="6503"/>
    <cellStyle name="20% - Accent5 25 4 2" xfId="6504"/>
    <cellStyle name="20% - Accent5 25 5" xfId="6505"/>
    <cellStyle name="20% - Accent5 25 5 2" xfId="6506"/>
    <cellStyle name="20% - Accent5 25 6" xfId="6507"/>
    <cellStyle name="20% - Accent5 25 6 2" xfId="6508"/>
    <cellStyle name="20% - Accent5 25 7" xfId="6509"/>
    <cellStyle name="20% - Accent5 25 8" xfId="6510"/>
    <cellStyle name="20% - Accent5 26" xfId="6511"/>
    <cellStyle name="20% - Accent5 26 2" xfId="6512"/>
    <cellStyle name="20% - Accent5 26 2 2" xfId="6513"/>
    <cellStyle name="20% - Accent5 26 2 2 2" xfId="6514"/>
    <cellStyle name="20% - Accent5 26 2 3" xfId="6515"/>
    <cellStyle name="20% - Accent5 26 2 3 2" xfId="6516"/>
    <cellStyle name="20% - Accent5 26 2 4" xfId="6517"/>
    <cellStyle name="20% - Accent5 26 2 4 2" xfId="6518"/>
    <cellStyle name="20% - Accent5 26 2 5" xfId="6519"/>
    <cellStyle name="20% - Accent5 26 2 5 2" xfId="6520"/>
    <cellStyle name="20% - Accent5 26 2 6" xfId="6521"/>
    <cellStyle name="20% - Accent5 26 3" xfId="6522"/>
    <cellStyle name="20% - Accent5 26 3 2" xfId="6523"/>
    <cellStyle name="20% - Accent5 26 4" xfId="6524"/>
    <cellStyle name="20% - Accent5 26 4 2" xfId="6525"/>
    <cellStyle name="20% - Accent5 26 5" xfId="6526"/>
    <cellStyle name="20% - Accent5 26 5 2" xfId="6527"/>
    <cellStyle name="20% - Accent5 26 6" xfId="6528"/>
    <cellStyle name="20% - Accent5 26 6 2" xfId="6529"/>
    <cellStyle name="20% - Accent5 26 7" xfId="6530"/>
    <cellStyle name="20% - Accent5 26 8" xfId="6531"/>
    <cellStyle name="20% - Accent5 27" xfId="6532"/>
    <cellStyle name="20% - Accent5 27 2" xfId="6533"/>
    <cellStyle name="20% - Accent5 27 2 2" xfId="6534"/>
    <cellStyle name="20% - Accent5 27 2 2 2" xfId="6535"/>
    <cellStyle name="20% - Accent5 27 2 3" xfId="6536"/>
    <cellStyle name="20% - Accent5 27 2 3 2" xfId="6537"/>
    <cellStyle name="20% - Accent5 27 2 4" xfId="6538"/>
    <cellStyle name="20% - Accent5 27 2 4 2" xfId="6539"/>
    <cellStyle name="20% - Accent5 27 2 5" xfId="6540"/>
    <cellStyle name="20% - Accent5 27 2 5 2" xfId="6541"/>
    <cellStyle name="20% - Accent5 27 2 6" xfId="6542"/>
    <cellStyle name="20% - Accent5 27 3" xfId="6543"/>
    <cellStyle name="20% - Accent5 27 3 2" xfId="6544"/>
    <cellStyle name="20% - Accent5 27 4" xfId="6545"/>
    <cellStyle name="20% - Accent5 27 4 2" xfId="6546"/>
    <cellStyle name="20% - Accent5 27 5" xfId="6547"/>
    <cellStyle name="20% - Accent5 27 5 2" xfId="6548"/>
    <cellStyle name="20% - Accent5 27 6" xfId="6549"/>
    <cellStyle name="20% - Accent5 27 6 2" xfId="6550"/>
    <cellStyle name="20% - Accent5 27 7" xfId="6551"/>
    <cellStyle name="20% - Accent5 27 8" xfId="6552"/>
    <cellStyle name="20% - Accent5 28" xfId="6553"/>
    <cellStyle name="20% - Accent5 28 2" xfId="6554"/>
    <cellStyle name="20% - Accent5 28 2 2" xfId="6555"/>
    <cellStyle name="20% - Accent5 28 2 2 2" xfId="6556"/>
    <cellStyle name="20% - Accent5 28 2 3" xfId="6557"/>
    <cellStyle name="20% - Accent5 28 2 3 2" xfId="6558"/>
    <cellStyle name="20% - Accent5 28 2 4" xfId="6559"/>
    <cellStyle name="20% - Accent5 28 2 4 2" xfId="6560"/>
    <cellStyle name="20% - Accent5 28 2 5" xfId="6561"/>
    <cellStyle name="20% - Accent5 28 2 5 2" xfId="6562"/>
    <cellStyle name="20% - Accent5 28 2 6" xfId="6563"/>
    <cellStyle name="20% - Accent5 28 3" xfId="6564"/>
    <cellStyle name="20% - Accent5 28 3 2" xfId="6565"/>
    <cellStyle name="20% - Accent5 28 4" xfId="6566"/>
    <cellStyle name="20% - Accent5 28 4 2" xfId="6567"/>
    <cellStyle name="20% - Accent5 28 5" xfId="6568"/>
    <cellStyle name="20% - Accent5 28 5 2" xfId="6569"/>
    <cellStyle name="20% - Accent5 28 6" xfId="6570"/>
    <cellStyle name="20% - Accent5 28 6 2" xfId="6571"/>
    <cellStyle name="20% - Accent5 28 7" xfId="6572"/>
    <cellStyle name="20% - Accent5 28 8" xfId="6573"/>
    <cellStyle name="20% - Accent5 29" xfId="6574"/>
    <cellStyle name="20% - Accent5 29 2" xfId="6575"/>
    <cellStyle name="20% - Accent5 29 2 2" xfId="6576"/>
    <cellStyle name="20% - Accent5 29 2 2 2" xfId="6577"/>
    <cellStyle name="20% - Accent5 29 2 3" xfId="6578"/>
    <cellStyle name="20% - Accent5 29 2 3 2" xfId="6579"/>
    <cellStyle name="20% - Accent5 29 2 4" xfId="6580"/>
    <cellStyle name="20% - Accent5 29 2 4 2" xfId="6581"/>
    <cellStyle name="20% - Accent5 29 2 5" xfId="6582"/>
    <cellStyle name="20% - Accent5 29 2 5 2" xfId="6583"/>
    <cellStyle name="20% - Accent5 29 2 6" xfId="6584"/>
    <cellStyle name="20% - Accent5 29 3" xfId="6585"/>
    <cellStyle name="20% - Accent5 29 3 2" xfId="6586"/>
    <cellStyle name="20% - Accent5 29 4" xfId="6587"/>
    <cellStyle name="20% - Accent5 29 4 2" xfId="6588"/>
    <cellStyle name="20% - Accent5 29 5" xfId="6589"/>
    <cellStyle name="20% - Accent5 29 5 2" xfId="6590"/>
    <cellStyle name="20% - Accent5 29 6" xfId="6591"/>
    <cellStyle name="20% - Accent5 29 6 2" xfId="6592"/>
    <cellStyle name="20% - Accent5 29 7" xfId="6593"/>
    <cellStyle name="20% - Accent5 29 8" xfId="6594"/>
    <cellStyle name="20% - Accent5 3" xfId="6595"/>
    <cellStyle name="20% - Accent5 3 10" xfId="6596"/>
    <cellStyle name="20% - Accent5 3 11" xfId="6597"/>
    <cellStyle name="20% - Accent5 3 2" xfId="6598"/>
    <cellStyle name="20% - Accent5 3 2 2" xfId="6599"/>
    <cellStyle name="20% - Accent5 3 2 2 2" xfId="6600"/>
    <cellStyle name="20% - Accent5 3 2 3" xfId="6601"/>
    <cellStyle name="20% - Accent5 3 2 3 2" xfId="6602"/>
    <cellStyle name="20% - Accent5 3 2 4" xfId="6603"/>
    <cellStyle name="20% - Accent5 3 2 4 2" xfId="6604"/>
    <cellStyle name="20% - Accent5 3 2 5" xfId="6605"/>
    <cellStyle name="20% - Accent5 3 2 5 2" xfId="6606"/>
    <cellStyle name="20% - Accent5 3 2 6" xfId="6607"/>
    <cellStyle name="20% - Accent5 3 2 7" xfId="6608"/>
    <cellStyle name="20% - Accent5 3 2 8" xfId="6609"/>
    <cellStyle name="20% - Accent5 3 2 9" xfId="6610"/>
    <cellStyle name="20% - Accent5 3 3" xfId="6611"/>
    <cellStyle name="20% - Accent5 3 3 2" xfId="6612"/>
    <cellStyle name="20% - Accent5 3 4" xfId="6613"/>
    <cellStyle name="20% - Accent5 3 4 2" xfId="6614"/>
    <cellStyle name="20% - Accent5 3 5" xfId="6615"/>
    <cellStyle name="20% - Accent5 3 5 2" xfId="6616"/>
    <cellStyle name="20% - Accent5 3 6" xfId="6617"/>
    <cellStyle name="20% - Accent5 3 6 2" xfId="6618"/>
    <cellStyle name="20% - Accent5 3 7" xfId="6619"/>
    <cellStyle name="20% - Accent5 3 8" xfId="6620"/>
    <cellStyle name="20% - Accent5 3 9" xfId="6621"/>
    <cellStyle name="20% - Accent5 30" xfId="6622"/>
    <cellStyle name="20% - Accent5 30 2" xfId="6623"/>
    <cellStyle name="20% - Accent5 30 2 2" xfId="6624"/>
    <cellStyle name="20% - Accent5 30 2 2 2" xfId="6625"/>
    <cellStyle name="20% - Accent5 30 2 3" xfId="6626"/>
    <cellStyle name="20% - Accent5 30 2 3 2" xfId="6627"/>
    <cellStyle name="20% - Accent5 30 2 4" xfId="6628"/>
    <cellStyle name="20% - Accent5 30 2 4 2" xfId="6629"/>
    <cellStyle name="20% - Accent5 30 2 5" xfId="6630"/>
    <cellStyle name="20% - Accent5 30 2 5 2" xfId="6631"/>
    <cellStyle name="20% - Accent5 30 2 6" xfId="6632"/>
    <cellStyle name="20% - Accent5 30 3" xfId="6633"/>
    <cellStyle name="20% - Accent5 30 3 2" xfId="6634"/>
    <cellStyle name="20% - Accent5 30 4" xfId="6635"/>
    <cellStyle name="20% - Accent5 30 4 2" xfId="6636"/>
    <cellStyle name="20% - Accent5 30 5" xfId="6637"/>
    <cellStyle name="20% - Accent5 30 5 2" xfId="6638"/>
    <cellStyle name="20% - Accent5 30 6" xfId="6639"/>
    <cellStyle name="20% - Accent5 30 6 2" xfId="6640"/>
    <cellStyle name="20% - Accent5 30 7" xfId="6641"/>
    <cellStyle name="20% - Accent5 30 8" xfId="6642"/>
    <cellStyle name="20% - Accent5 31" xfId="6643"/>
    <cellStyle name="20% - Accent5 31 2" xfId="6644"/>
    <cellStyle name="20% - Accent5 31 2 2" xfId="6645"/>
    <cellStyle name="20% - Accent5 31 2 2 2" xfId="6646"/>
    <cellStyle name="20% - Accent5 31 2 3" xfId="6647"/>
    <cellStyle name="20% - Accent5 31 2 3 2" xfId="6648"/>
    <cellStyle name="20% - Accent5 31 2 4" xfId="6649"/>
    <cellStyle name="20% - Accent5 31 2 4 2" xfId="6650"/>
    <cellStyle name="20% - Accent5 31 2 5" xfId="6651"/>
    <cellStyle name="20% - Accent5 31 2 5 2" xfId="6652"/>
    <cellStyle name="20% - Accent5 31 2 6" xfId="6653"/>
    <cellStyle name="20% - Accent5 31 3" xfId="6654"/>
    <cellStyle name="20% - Accent5 31 3 2" xfId="6655"/>
    <cellStyle name="20% - Accent5 31 4" xfId="6656"/>
    <cellStyle name="20% - Accent5 31 4 2" xfId="6657"/>
    <cellStyle name="20% - Accent5 31 5" xfId="6658"/>
    <cellStyle name="20% - Accent5 31 5 2" xfId="6659"/>
    <cellStyle name="20% - Accent5 31 6" xfId="6660"/>
    <cellStyle name="20% - Accent5 31 6 2" xfId="6661"/>
    <cellStyle name="20% - Accent5 31 7" xfId="6662"/>
    <cellStyle name="20% - Accent5 31 8" xfId="6663"/>
    <cellStyle name="20% - Accent5 32" xfId="6664"/>
    <cellStyle name="20% - Accent5 32 2" xfId="6665"/>
    <cellStyle name="20% - Accent5 32 2 2" xfId="6666"/>
    <cellStyle name="20% - Accent5 32 2 2 2" xfId="6667"/>
    <cellStyle name="20% - Accent5 32 2 3" xfId="6668"/>
    <cellStyle name="20% - Accent5 32 2 3 2" xfId="6669"/>
    <cellStyle name="20% - Accent5 32 2 4" xfId="6670"/>
    <cellStyle name="20% - Accent5 32 2 4 2" xfId="6671"/>
    <cellStyle name="20% - Accent5 32 2 5" xfId="6672"/>
    <cellStyle name="20% - Accent5 32 2 5 2" xfId="6673"/>
    <cellStyle name="20% - Accent5 32 2 6" xfId="6674"/>
    <cellStyle name="20% - Accent5 32 3" xfId="6675"/>
    <cellStyle name="20% - Accent5 32 3 2" xfId="6676"/>
    <cellStyle name="20% - Accent5 32 4" xfId="6677"/>
    <cellStyle name="20% - Accent5 32 4 2" xfId="6678"/>
    <cellStyle name="20% - Accent5 32 5" xfId="6679"/>
    <cellStyle name="20% - Accent5 32 5 2" xfId="6680"/>
    <cellStyle name="20% - Accent5 32 6" xfId="6681"/>
    <cellStyle name="20% - Accent5 32 6 2" xfId="6682"/>
    <cellStyle name="20% - Accent5 32 7" xfId="6683"/>
    <cellStyle name="20% - Accent5 32 8" xfId="6684"/>
    <cellStyle name="20% - Accent5 33" xfId="6685"/>
    <cellStyle name="20% - Accent5 33 2" xfId="6686"/>
    <cellStyle name="20% - Accent5 33 2 2" xfId="6687"/>
    <cellStyle name="20% - Accent5 33 2 2 2" xfId="6688"/>
    <cellStyle name="20% - Accent5 33 2 3" xfId="6689"/>
    <cellStyle name="20% - Accent5 33 2 3 2" xfId="6690"/>
    <cellStyle name="20% - Accent5 33 2 4" xfId="6691"/>
    <cellStyle name="20% - Accent5 33 2 4 2" xfId="6692"/>
    <cellStyle name="20% - Accent5 33 2 5" xfId="6693"/>
    <cellStyle name="20% - Accent5 33 2 5 2" xfId="6694"/>
    <cellStyle name="20% - Accent5 33 2 6" xfId="6695"/>
    <cellStyle name="20% - Accent5 33 3" xfId="6696"/>
    <cellStyle name="20% - Accent5 33 3 2" xfId="6697"/>
    <cellStyle name="20% - Accent5 33 4" xfId="6698"/>
    <cellStyle name="20% - Accent5 33 4 2" xfId="6699"/>
    <cellStyle name="20% - Accent5 33 5" xfId="6700"/>
    <cellStyle name="20% - Accent5 33 5 2" xfId="6701"/>
    <cellStyle name="20% - Accent5 33 6" xfId="6702"/>
    <cellStyle name="20% - Accent5 33 6 2" xfId="6703"/>
    <cellStyle name="20% - Accent5 33 7" xfId="6704"/>
    <cellStyle name="20% - Accent5 33 8" xfId="6705"/>
    <cellStyle name="20% - Accent5 34" xfId="6706"/>
    <cellStyle name="20% - Accent5 34 2" xfId="6707"/>
    <cellStyle name="20% - Accent5 34 2 2" xfId="6708"/>
    <cellStyle name="20% - Accent5 34 2 2 2" xfId="6709"/>
    <cellStyle name="20% - Accent5 34 2 3" xfId="6710"/>
    <cellStyle name="20% - Accent5 34 2 3 2" xfId="6711"/>
    <cellStyle name="20% - Accent5 34 2 4" xfId="6712"/>
    <cellStyle name="20% - Accent5 34 2 4 2" xfId="6713"/>
    <cellStyle name="20% - Accent5 34 2 5" xfId="6714"/>
    <cellStyle name="20% - Accent5 34 2 5 2" xfId="6715"/>
    <cellStyle name="20% - Accent5 34 2 6" xfId="6716"/>
    <cellStyle name="20% - Accent5 34 3" xfId="6717"/>
    <cellStyle name="20% - Accent5 34 3 2" xfId="6718"/>
    <cellStyle name="20% - Accent5 34 4" xfId="6719"/>
    <cellStyle name="20% - Accent5 34 4 2" xfId="6720"/>
    <cellStyle name="20% - Accent5 34 5" xfId="6721"/>
    <cellStyle name="20% - Accent5 34 5 2" xfId="6722"/>
    <cellStyle name="20% - Accent5 34 6" xfId="6723"/>
    <cellStyle name="20% - Accent5 34 6 2" xfId="6724"/>
    <cellStyle name="20% - Accent5 34 7" xfId="6725"/>
    <cellStyle name="20% - Accent5 34 8" xfId="6726"/>
    <cellStyle name="20% - Accent5 35" xfId="6727"/>
    <cellStyle name="20% - Accent5 35 2" xfId="6728"/>
    <cellStyle name="20% - Accent5 35 2 2" xfId="6729"/>
    <cellStyle name="20% - Accent5 35 2 2 2" xfId="6730"/>
    <cellStyle name="20% - Accent5 35 2 3" xfId="6731"/>
    <cellStyle name="20% - Accent5 35 2 3 2" xfId="6732"/>
    <cellStyle name="20% - Accent5 35 2 4" xfId="6733"/>
    <cellStyle name="20% - Accent5 35 2 4 2" xfId="6734"/>
    <cellStyle name="20% - Accent5 35 2 5" xfId="6735"/>
    <cellStyle name="20% - Accent5 35 2 5 2" xfId="6736"/>
    <cellStyle name="20% - Accent5 35 2 6" xfId="6737"/>
    <cellStyle name="20% - Accent5 35 3" xfId="6738"/>
    <cellStyle name="20% - Accent5 35 3 2" xfId="6739"/>
    <cellStyle name="20% - Accent5 35 4" xfId="6740"/>
    <cellStyle name="20% - Accent5 35 4 2" xfId="6741"/>
    <cellStyle name="20% - Accent5 35 5" xfId="6742"/>
    <cellStyle name="20% - Accent5 35 5 2" xfId="6743"/>
    <cellStyle name="20% - Accent5 35 6" xfId="6744"/>
    <cellStyle name="20% - Accent5 35 6 2" xfId="6745"/>
    <cellStyle name="20% - Accent5 35 7" xfId="6746"/>
    <cellStyle name="20% - Accent5 35 8" xfId="6747"/>
    <cellStyle name="20% - Accent5 36" xfId="6748"/>
    <cellStyle name="20% - Accent5 36 2" xfId="6749"/>
    <cellStyle name="20% - Accent5 36 2 2" xfId="6750"/>
    <cellStyle name="20% - Accent5 36 2 2 2" xfId="6751"/>
    <cellStyle name="20% - Accent5 36 2 3" xfId="6752"/>
    <cellStyle name="20% - Accent5 36 2 3 2" xfId="6753"/>
    <cellStyle name="20% - Accent5 36 2 4" xfId="6754"/>
    <cellStyle name="20% - Accent5 36 2 4 2" xfId="6755"/>
    <cellStyle name="20% - Accent5 36 2 5" xfId="6756"/>
    <cellStyle name="20% - Accent5 36 2 5 2" xfId="6757"/>
    <cellStyle name="20% - Accent5 36 2 6" xfId="6758"/>
    <cellStyle name="20% - Accent5 36 3" xfId="6759"/>
    <cellStyle name="20% - Accent5 36 3 2" xfId="6760"/>
    <cellStyle name="20% - Accent5 36 4" xfId="6761"/>
    <cellStyle name="20% - Accent5 36 4 2" xfId="6762"/>
    <cellStyle name="20% - Accent5 36 5" xfId="6763"/>
    <cellStyle name="20% - Accent5 36 5 2" xfId="6764"/>
    <cellStyle name="20% - Accent5 36 6" xfId="6765"/>
    <cellStyle name="20% - Accent5 36 6 2" xfId="6766"/>
    <cellStyle name="20% - Accent5 36 7" xfId="6767"/>
    <cellStyle name="20% - Accent5 36 8" xfId="6768"/>
    <cellStyle name="20% - Accent5 37" xfId="6769"/>
    <cellStyle name="20% - Accent5 37 2" xfId="6770"/>
    <cellStyle name="20% - Accent5 37 2 2" xfId="6771"/>
    <cellStyle name="20% - Accent5 37 2 2 2" xfId="6772"/>
    <cellStyle name="20% - Accent5 37 2 3" xfId="6773"/>
    <cellStyle name="20% - Accent5 37 2 3 2" xfId="6774"/>
    <cellStyle name="20% - Accent5 37 2 4" xfId="6775"/>
    <cellStyle name="20% - Accent5 37 2 4 2" xfId="6776"/>
    <cellStyle name="20% - Accent5 37 2 5" xfId="6777"/>
    <cellStyle name="20% - Accent5 37 2 5 2" xfId="6778"/>
    <cellStyle name="20% - Accent5 37 2 6" xfId="6779"/>
    <cellStyle name="20% - Accent5 37 3" xfId="6780"/>
    <cellStyle name="20% - Accent5 37 3 2" xfId="6781"/>
    <cellStyle name="20% - Accent5 37 4" xfId="6782"/>
    <cellStyle name="20% - Accent5 37 4 2" xfId="6783"/>
    <cellStyle name="20% - Accent5 37 5" xfId="6784"/>
    <cellStyle name="20% - Accent5 37 5 2" xfId="6785"/>
    <cellStyle name="20% - Accent5 37 6" xfId="6786"/>
    <cellStyle name="20% - Accent5 37 6 2" xfId="6787"/>
    <cellStyle name="20% - Accent5 37 7" xfId="6788"/>
    <cellStyle name="20% - Accent5 37 8" xfId="6789"/>
    <cellStyle name="20% - Accent5 38" xfId="6790"/>
    <cellStyle name="20% - Accent5 38 2" xfId="6791"/>
    <cellStyle name="20% - Accent5 38 2 2" xfId="6792"/>
    <cellStyle name="20% - Accent5 38 2 2 2" xfId="6793"/>
    <cellStyle name="20% - Accent5 38 2 3" xfId="6794"/>
    <cellStyle name="20% - Accent5 38 2 3 2" xfId="6795"/>
    <cellStyle name="20% - Accent5 38 2 4" xfId="6796"/>
    <cellStyle name="20% - Accent5 38 2 4 2" xfId="6797"/>
    <cellStyle name="20% - Accent5 38 2 5" xfId="6798"/>
    <cellStyle name="20% - Accent5 38 2 5 2" xfId="6799"/>
    <cellStyle name="20% - Accent5 38 2 6" xfId="6800"/>
    <cellStyle name="20% - Accent5 38 3" xfId="6801"/>
    <cellStyle name="20% - Accent5 38 3 2" xfId="6802"/>
    <cellStyle name="20% - Accent5 38 4" xfId="6803"/>
    <cellStyle name="20% - Accent5 38 4 2" xfId="6804"/>
    <cellStyle name="20% - Accent5 38 5" xfId="6805"/>
    <cellStyle name="20% - Accent5 38 5 2" xfId="6806"/>
    <cellStyle name="20% - Accent5 38 6" xfId="6807"/>
    <cellStyle name="20% - Accent5 38 6 2" xfId="6808"/>
    <cellStyle name="20% - Accent5 38 7" xfId="6809"/>
    <cellStyle name="20% - Accent5 38 8" xfId="6810"/>
    <cellStyle name="20% - Accent5 39" xfId="6811"/>
    <cellStyle name="20% - Accent5 39 2" xfId="6812"/>
    <cellStyle name="20% - Accent5 39 2 2" xfId="6813"/>
    <cellStyle name="20% - Accent5 39 2 2 2" xfId="6814"/>
    <cellStyle name="20% - Accent5 39 2 3" xfId="6815"/>
    <cellStyle name="20% - Accent5 39 2 3 2" xfId="6816"/>
    <cellStyle name="20% - Accent5 39 2 4" xfId="6817"/>
    <cellStyle name="20% - Accent5 39 2 4 2" xfId="6818"/>
    <cellStyle name="20% - Accent5 39 2 5" xfId="6819"/>
    <cellStyle name="20% - Accent5 39 2 5 2" xfId="6820"/>
    <cellStyle name="20% - Accent5 39 2 6" xfId="6821"/>
    <cellStyle name="20% - Accent5 39 3" xfId="6822"/>
    <cellStyle name="20% - Accent5 39 3 2" xfId="6823"/>
    <cellStyle name="20% - Accent5 39 4" xfId="6824"/>
    <cellStyle name="20% - Accent5 39 4 2" xfId="6825"/>
    <cellStyle name="20% - Accent5 39 5" xfId="6826"/>
    <cellStyle name="20% - Accent5 39 5 2" xfId="6827"/>
    <cellStyle name="20% - Accent5 39 6" xfId="6828"/>
    <cellStyle name="20% - Accent5 39 6 2" xfId="6829"/>
    <cellStyle name="20% - Accent5 39 7" xfId="6830"/>
    <cellStyle name="20% - Accent5 39 8" xfId="6831"/>
    <cellStyle name="20% - Accent5 4" xfId="6832"/>
    <cellStyle name="20% - Accent5 4 10" xfId="6833"/>
    <cellStyle name="20% - Accent5 4 11" xfId="6834"/>
    <cellStyle name="20% - Accent5 4 2" xfId="6835"/>
    <cellStyle name="20% - Accent5 4 2 2" xfId="6836"/>
    <cellStyle name="20% - Accent5 4 2 2 2" xfId="6837"/>
    <cellStyle name="20% - Accent5 4 2 3" xfId="6838"/>
    <cellStyle name="20% - Accent5 4 2 3 2" xfId="6839"/>
    <cellStyle name="20% - Accent5 4 2 4" xfId="6840"/>
    <cellStyle name="20% - Accent5 4 2 4 2" xfId="6841"/>
    <cellStyle name="20% - Accent5 4 2 5" xfId="6842"/>
    <cellStyle name="20% - Accent5 4 2 5 2" xfId="6843"/>
    <cellStyle name="20% - Accent5 4 2 6" xfId="6844"/>
    <cellStyle name="20% - Accent5 4 2 7" xfId="6845"/>
    <cellStyle name="20% - Accent5 4 2 8" xfId="6846"/>
    <cellStyle name="20% - Accent5 4 2 9" xfId="6847"/>
    <cellStyle name="20% - Accent5 4 3" xfId="6848"/>
    <cellStyle name="20% - Accent5 4 3 2" xfId="6849"/>
    <cellStyle name="20% - Accent5 4 4" xfId="6850"/>
    <cellStyle name="20% - Accent5 4 4 2" xfId="6851"/>
    <cellStyle name="20% - Accent5 4 5" xfId="6852"/>
    <cellStyle name="20% - Accent5 4 5 2" xfId="6853"/>
    <cellStyle name="20% - Accent5 4 6" xfId="6854"/>
    <cellStyle name="20% - Accent5 4 6 2" xfId="6855"/>
    <cellStyle name="20% - Accent5 4 7" xfId="6856"/>
    <cellStyle name="20% - Accent5 4 8" xfId="6857"/>
    <cellStyle name="20% - Accent5 4 9" xfId="6858"/>
    <cellStyle name="20% - Accent5 40" xfId="6859"/>
    <cellStyle name="20% - Accent5 40 2" xfId="6860"/>
    <cellStyle name="20% - Accent5 40 2 2" xfId="6861"/>
    <cellStyle name="20% - Accent5 40 2 2 2" xfId="6862"/>
    <cellStyle name="20% - Accent5 40 2 3" xfId="6863"/>
    <cellStyle name="20% - Accent5 40 2 3 2" xfId="6864"/>
    <cellStyle name="20% - Accent5 40 2 4" xfId="6865"/>
    <cellStyle name="20% - Accent5 40 2 4 2" xfId="6866"/>
    <cellStyle name="20% - Accent5 40 2 5" xfId="6867"/>
    <cellStyle name="20% - Accent5 40 2 5 2" xfId="6868"/>
    <cellStyle name="20% - Accent5 40 2 6" xfId="6869"/>
    <cellStyle name="20% - Accent5 40 3" xfId="6870"/>
    <cellStyle name="20% - Accent5 40 3 2" xfId="6871"/>
    <cellStyle name="20% - Accent5 40 4" xfId="6872"/>
    <cellStyle name="20% - Accent5 40 4 2" xfId="6873"/>
    <cellStyle name="20% - Accent5 40 5" xfId="6874"/>
    <cellStyle name="20% - Accent5 40 5 2" xfId="6875"/>
    <cellStyle name="20% - Accent5 40 6" xfId="6876"/>
    <cellStyle name="20% - Accent5 40 6 2" xfId="6877"/>
    <cellStyle name="20% - Accent5 40 7" xfId="6878"/>
    <cellStyle name="20% - Accent5 40 8" xfId="6879"/>
    <cellStyle name="20% - Accent5 41" xfId="6880"/>
    <cellStyle name="20% - Accent5 41 2" xfId="6881"/>
    <cellStyle name="20% - Accent5 41 2 2" xfId="6882"/>
    <cellStyle name="20% - Accent5 41 2 2 2" xfId="6883"/>
    <cellStyle name="20% - Accent5 41 2 3" xfId="6884"/>
    <cellStyle name="20% - Accent5 41 2 3 2" xfId="6885"/>
    <cellStyle name="20% - Accent5 41 2 4" xfId="6886"/>
    <cellStyle name="20% - Accent5 41 2 4 2" xfId="6887"/>
    <cellStyle name="20% - Accent5 41 2 5" xfId="6888"/>
    <cellStyle name="20% - Accent5 41 2 5 2" xfId="6889"/>
    <cellStyle name="20% - Accent5 41 2 6" xfId="6890"/>
    <cellStyle name="20% - Accent5 41 3" xfId="6891"/>
    <cellStyle name="20% - Accent5 41 3 2" xfId="6892"/>
    <cellStyle name="20% - Accent5 41 4" xfId="6893"/>
    <cellStyle name="20% - Accent5 41 4 2" xfId="6894"/>
    <cellStyle name="20% - Accent5 41 5" xfId="6895"/>
    <cellStyle name="20% - Accent5 41 5 2" xfId="6896"/>
    <cellStyle name="20% - Accent5 41 6" xfId="6897"/>
    <cellStyle name="20% - Accent5 41 6 2" xfId="6898"/>
    <cellStyle name="20% - Accent5 41 7" xfId="6899"/>
    <cellStyle name="20% - Accent5 41 8" xfId="6900"/>
    <cellStyle name="20% - Accent5 42" xfId="6901"/>
    <cellStyle name="20% - Accent5 42 2" xfId="6902"/>
    <cellStyle name="20% - Accent5 42 2 2" xfId="6903"/>
    <cellStyle name="20% - Accent5 42 2 2 2" xfId="6904"/>
    <cellStyle name="20% - Accent5 42 2 3" xfId="6905"/>
    <cellStyle name="20% - Accent5 42 2 3 2" xfId="6906"/>
    <cellStyle name="20% - Accent5 42 2 4" xfId="6907"/>
    <cellStyle name="20% - Accent5 42 2 4 2" xfId="6908"/>
    <cellStyle name="20% - Accent5 42 2 5" xfId="6909"/>
    <cellStyle name="20% - Accent5 42 2 5 2" xfId="6910"/>
    <cellStyle name="20% - Accent5 42 2 6" xfId="6911"/>
    <cellStyle name="20% - Accent5 42 3" xfId="6912"/>
    <cellStyle name="20% - Accent5 42 3 2" xfId="6913"/>
    <cellStyle name="20% - Accent5 42 4" xfId="6914"/>
    <cellStyle name="20% - Accent5 42 4 2" xfId="6915"/>
    <cellStyle name="20% - Accent5 42 5" xfId="6916"/>
    <cellStyle name="20% - Accent5 42 5 2" xfId="6917"/>
    <cellStyle name="20% - Accent5 42 6" xfId="6918"/>
    <cellStyle name="20% - Accent5 42 6 2" xfId="6919"/>
    <cellStyle name="20% - Accent5 42 7" xfId="6920"/>
    <cellStyle name="20% - Accent5 42 8" xfId="6921"/>
    <cellStyle name="20% - Accent5 43" xfId="6922"/>
    <cellStyle name="20% - Accent5 43 2" xfId="6923"/>
    <cellStyle name="20% - Accent5 43 2 2" xfId="6924"/>
    <cellStyle name="20% - Accent5 43 2 2 2" xfId="6925"/>
    <cellStyle name="20% - Accent5 43 2 3" xfId="6926"/>
    <cellStyle name="20% - Accent5 43 2 3 2" xfId="6927"/>
    <cellStyle name="20% - Accent5 43 2 4" xfId="6928"/>
    <cellStyle name="20% - Accent5 43 2 4 2" xfId="6929"/>
    <cellStyle name="20% - Accent5 43 2 5" xfId="6930"/>
    <cellStyle name="20% - Accent5 43 2 5 2" xfId="6931"/>
    <cellStyle name="20% - Accent5 43 2 6" xfId="6932"/>
    <cellStyle name="20% - Accent5 43 3" xfId="6933"/>
    <cellStyle name="20% - Accent5 43 3 2" xfId="6934"/>
    <cellStyle name="20% - Accent5 43 4" xfId="6935"/>
    <cellStyle name="20% - Accent5 43 4 2" xfId="6936"/>
    <cellStyle name="20% - Accent5 43 5" xfId="6937"/>
    <cellStyle name="20% - Accent5 43 5 2" xfId="6938"/>
    <cellStyle name="20% - Accent5 43 6" xfId="6939"/>
    <cellStyle name="20% - Accent5 43 6 2" xfId="6940"/>
    <cellStyle name="20% - Accent5 43 7" xfId="6941"/>
    <cellStyle name="20% - Accent5 43 8" xfId="6942"/>
    <cellStyle name="20% - Accent5 44" xfId="6943"/>
    <cellStyle name="20% - Accent5 44 2" xfId="6944"/>
    <cellStyle name="20% - Accent5 44 2 2" xfId="6945"/>
    <cellStyle name="20% - Accent5 44 2 2 2" xfId="6946"/>
    <cellStyle name="20% - Accent5 44 2 3" xfId="6947"/>
    <cellStyle name="20% - Accent5 44 2 3 2" xfId="6948"/>
    <cellStyle name="20% - Accent5 44 2 4" xfId="6949"/>
    <cellStyle name="20% - Accent5 44 2 4 2" xfId="6950"/>
    <cellStyle name="20% - Accent5 44 2 5" xfId="6951"/>
    <cellStyle name="20% - Accent5 44 2 5 2" xfId="6952"/>
    <cellStyle name="20% - Accent5 44 2 6" xfId="6953"/>
    <cellStyle name="20% - Accent5 44 3" xfId="6954"/>
    <cellStyle name="20% - Accent5 44 3 2" xfId="6955"/>
    <cellStyle name="20% - Accent5 44 4" xfId="6956"/>
    <cellStyle name="20% - Accent5 44 4 2" xfId="6957"/>
    <cellStyle name="20% - Accent5 44 5" xfId="6958"/>
    <cellStyle name="20% - Accent5 44 5 2" xfId="6959"/>
    <cellStyle name="20% - Accent5 44 6" xfId="6960"/>
    <cellStyle name="20% - Accent5 44 6 2" xfId="6961"/>
    <cellStyle name="20% - Accent5 44 7" xfId="6962"/>
    <cellStyle name="20% - Accent5 44 8" xfId="6963"/>
    <cellStyle name="20% - Accent5 45" xfId="6964"/>
    <cellStyle name="20% - Accent5 45 2" xfId="6965"/>
    <cellStyle name="20% - Accent5 45 2 2" xfId="6966"/>
    <cellStyle name="20% - Accent5 45 2 2 2" xfId="6967"/>
    <cellStyle name="20% - Accent5 45 2 3" xfId="6968"/>
    <cellStyle name="20% - Accent5 45 2 3 2" xfId="6969"/>
    <cellStyle name="20% - Accent5 45 2 4" xfId="6970"/>
    <cellStyle name="20% - Accent5 45 2 4 2" xfId="6971"/>
    <cellStyle name="20% - Accent5 45 2 5" xfId="6972"/>
    <cellStyle name="20% - Accent5 45 2 5 2" xfId="6973"/>
    <cellStyle name="20% - Accent5 45 2 6" xfId="6974"/>
    <cellStyle name="20% - Accent5 45 3" xfId="6975"/>
    <cellStyle name="20% - Accent5 45 3 2" xfId="6976"/>
    <cellStyle name="20% - Accent5 45 4" xfId="6977"/>
    <cellStyle name="20% - Accent5 45 4 2" xfId="6978"/>
    <cellStyle name="20% - Accent5 45 5" xfId="6979"/>
    <cellStyle name="20% - Accent5 45 5 2" xfId="6980"/>
    <cellStyle name="20% - Accent5 45 6" xfId="6981"/>
    <cellStyle name="20% - Accent5 45 6 2" xfId="6982"/>
    <cellStyle name="20% - Accent5 45 7" xfId="6983"/>
    <cellStyle name="20% - Accent5 45 8" xfId="6984"/>
    <cellStyle name="20% - Accent5 46" xfId="6985"/>
    <cellStyle name="20% - Accent5 46 2" xfId="6986"/>
    <cellStyle name="20% - Accent5 46 2 2" xfId="6987"/>
    <cellStyle name="20% - Accent5 46 2 2 2" xfId="6988"/>
    <cellStyle name="20% - Accent5 46 2 3" xfId="6989"/>
    <cellStyle name="20% - Accent5 46 2 3 2" xfId="6990"/>
    <cellStyle name="20% - Accent5 46 2 4" xfId="6991"/>
    <cellStyle name="20% - Accent5 46 2 4 2" xfId="6992"/>
    <cellStyle name="20% - Accent5 46 2 5" xfId="6993"/>
    <cellStyle name="20% - Accent5 46 2 5 2" xfId="6994"/>
    <cellStyle name="20% - Accent5 46 2 6" xfId="6995"/>
    <cellStyle name="20% - Accent5 46 3" xfId="6996"/>
    <cellStyle name="20% - Accent5 46 3 2" xfId="6997"/>
    <cellStyle name="20% - Accent5 46 4" xfId="6998"/>
    <cellStyle name="20% - Accent5 46 4 2" xfId="6999"/>
    <cellStyle name="20% - Accent5 46 5" xfId="7000"/>
    <cellStyle name="20% - Accent5 46 5 2" xfId="7001"/>
    <cellStyle name="20% - Accent5 46 6" xfId="7002"/>
    <cellStyle name="20% - Accent5 46 6 2" xfId="7003"/>
    <cellStyle name="20% - Accent5 46 7" xfId="7004"/>
    <cellStyle name="20% - Accent5 46 8" xfId="7005"/>
    <cellStyle name="20% - Accent5 47" xfId="7006"/>
    <cellStyle name="20% - Accent5 47 2" xfId="7007"/>
    <cellStyle name="20% - Accent5 47 2 2" xfId="7008"/>
    <cellStyle name="20% - Accent5 47 2 2 2" xfId="7009"/>
    <cellStyle name="20% - Accent5 47 2 3" xfId="7010"/>
    <cellStyle name="20% - Accent5 47 2 3 2" xfId="7011"/>
    <cellStyle name="20% - Accent5 47 2 4" xfId="7012"/>
    <cellStyle name="20% - Accent5 47 2 4 2" xfId="7013"/>
    <cellStyle name="20% - Accent5 47 2 5" xfId="7014"/>
    <cellStyle name="20% - Accent5 47 2 5 2" xfId="7015"/>
    <cellStyle name="20% - Accent5 47 2 6" xfId="7016"/>
    <cellStyle name="20% - Accent5 47 3" xfId="7017"/>
    <cellStyle name="20% - Accent5 47 3 2" xfId="7018"/>
    <cellStyle name="20% - Accent5 47 4" xfId="7019"/>
    <cellStyle name="20% - Accent5 47 4 2" xfId="7020"/>
    <cellStyle name="20% - Accent5 47 5" xfId="7021"/>
    <cellStyle name="20% - Accent5 47 5 2" xfId="7022"/>
    <cellStyle name="20% - Accent5 47 6" xfId="7023"/>
    <cellStyle name="20% - Accent5 47 6 2" xfId="7024"/>
    <cellStyle name="20% - Accent5 47 7" xfId="7025"/>
    <cellStyle name="20% - Accent5 47 8" xfId="7026"/>
    <cellStyle name="20% - Accent5 48" xfId="7027"/>
    <cellStyle name="20% - Accent5 48 2" xfId="7028"/>
    <cellStyle name="20% - Accent5 48 2 2" xfId="7029"/>
    <cellStyle name="20% - Accent5 48 2 2 2" xfId="7030"/>
    <cellStyle name="20% - Accent5 48 2 3" xfId="7031"/>
    <cellStyle name="20% - Accent5 48 2 3 2" xfId="7032"/>
    <cellStyle name="20% - Accent5 48 2 4" xfId="7033"/>
    <cellStyle name="20% - Accent5 48 2 4 2" xfId="7034"/>
    <cellStyle name="20% - Accent5 48 2 5" xfId="7035"/>
    <cellStyle name="20% - Accent5 48 2 5 2" xfId="7036"/>
    <cellStyle name="20% - Accent5 48 2 6" xfId="7037"/>
    <cellStyle name="20% - Accent5 48 3" xfId="7038"/>
    <cellStyle name="20% - Accent5 48 3 2" xfId="7039"/>
    <cellStyle name="20% - Accent5 48 4" xfId="7040"/>
    <cellStyle name="20% - Accent5 48 4 2" xfId="7041"/>
    <cellStyle name="20% - Accent5 48 5" xfId="7042"/>
    <cellStyle name="20% - Accent5 48 5 2" xfId="7043"/>
    <cellStyle name="20% - Accent5 48 6" xfId="7044"/>
    <cellStyle name="20% - Accent5 48 6 2" xfId="7045"/>
    <cellStyle name="20% - Accent5 48 7" xfId="7046"/>
    <cellStyle name="20% - Accent5 48 8" xfId="7047"/>
    <cellStyle name="20% - Accent5 49" xfId="7048"/>
    <cellStyle name="20% - Accent5 49 2" xfId="7049"/>
    <cellStyle name="20% - Accent5 49 2 2" xfId="7050"/>
    <cellStyle name="20% - Accent5 49 2 2 2" xfId="7051"/>
    <cellStyle name="20% - Accent5 49 2 3" xfId="7052"/>
    <cellStyle name="20% - Accent5 49 2 3 2" xfId="7053"/>
    <cellStyle name="20% - Accent5 49 2 4" xfId="7054"/>
    <cellStyle name="20% - Accent5 49 2 4 2" xfId="7055"/>
    <cellStyle name="20% - Accent5 49 2 5" xfId="7056"/>
    <cellStyle name="20% - Accent5 49 2 5 2" xfId="7057"/>
    <cellStyle name="20% - Accent5 49 2 6" xfId="7058"/>
    <cellStyle name="20% - Accent5 49 3" xfId="7059"/>
    <cellStyle name="20% - Accent5 49 3 2" xfId="7060"/>
    <cellStyle name="20% - Accent5 49 4" xfId="7061"/>
    <cellStyle name="20% - Accent5 49 4 2" xfId="7062"/>
    <cellStyle name="20% - Accent5 49 5" xfId="7063"/>
    <cellStyle name="20% - Accent5 49 5 2" xfId="7064"/>
    <cellStyle name="20% - Accent5 49 6" xfId="7065"/>
    <cellStyle name="20% - Accent5 49 6 2" xfId="7066"/>
    <cellStyle name="20% - Accent5 49 7" xfId="7067"/>
    <cellStyle name="20% - Accent5 49 8" xfId="7068"/>
    <cellStyle name="20% - Accent5 5" xfId="7069"/>
    <cellStyle name="20% - Accent5 5 10" xfId="7070"/>
    <cellStyle name="20% - Accent5 5 11" xfId="7071"/>
    <cellStyle name="20% - Accent5 5 2" xfId="7072"/>
    <cellStyle name="20% - Accent5 5 2 2" xfId="7073"/>
    <cellStyle name="20% - Accent5 5 2 2 2" xfId="7074"/>
    <cellStyle name="20% - Accent5 5 2 3" xfId="7075"/>
    <cellStyle name="20% - Accent5 5 2 3 2" xfId="7076"/>
    <cellStyle name="20% - Accent5 5 2 4" xfId="7077"/>
    <cellStyle name="20% - Accent5 5 2 4 2" xfId="7078"/>
    <cellStyle name="20% - Accent5 5 2 5" xfId="7079"/>
    <cellStyle name="20% - Accent5 5 2 5 2" xfId="7080"/>
    <cellStyle name="20% - Accent5 5 2 6" xfId="7081"/>
    <cellStyle name="20% - Accent5 5 2 7" xfId="7082"/>
    <cellStyle name="20% - Accent5 5 2 8" xfId="7083"/>
    <cellStyle name="20% - Accent5 5 2 9" xfId="7084"/>
    <cellStyle name="20% - Accent5 5 3" xfId="7085"/>
    <cellStyle name="20% - Accent5 5 3 2" xfId="7086"/>
    <cellStyle name="20% - Accent5 5 4" xfId="7087"/>
    <cellStyle name="20% - Accent5 5 4 2" xfId="7088"/>
    <cellStyle name="20% - Accent5 5 5" xfId="7089"/>
    <cellStyle name="20% - Accent5 5 5 2" xfId="7090"/>
    <cellStyle name="20% - Accent5 5 6" xfId="7091"/>
    <cellStyle name="20% - Accent5 5 6 2" xfId="7092"/>
    <cellStyle name="20% - Accent5 5 7" xfId="7093"/>
    <cellStyle name="20% - Accent5 5 8" xfId="7094"/>
    <cellStyle name="20% - Accent5 5 9" xfId="7095"/>
    <cellStyle name="20% - Accent5 50" xfId="7096"/>
    <cellStyle name="20% - Accent5 50 2" xfId="7097"/>
    <cellStyle name="20% - Accent5 50 2 2" xfId="7098"/>
    <cellStyle name="20% - Accent5 50 2 2 2" xfId="7099"/>
    <cellStyle name="20% - Accent5 50 2 3" xfId="7100"/>
    <cellStyle name="20% - Accent5 50 2 3 2" xfId="7101"/>
    <cellStyle name="20% - Accent5 50 2 4" xfId="7102"/>
    <cellStyle name="20% - Accent5 50 2 4 2" xfId="7103"/>
    <cellStyle name="20% - Accent5 50 2 5" xfId="7104"/>
    <cellStyle name="20% - Accent5 50 2 5 2" xfId="7105"/>
    <cellStyle name="20% - Accent5 50 2 6" xfId="7106"/>
    <cellStyle name="20% - Accent5 50 3" xfId="7107"/>
    <cellStyle name="20% - Accent5 50 3 2" xfId="7108"/>
    <cellStyle name="20% - Accent5 50 4" xfId="7109"/>
    <cellStyle name="20% - Accent5 50 4 2" xfId="7110"/>
    <cellStyle name="20% - Accent5 50 5" xfId="7111"/>
    <cellStyle name="20% - Accent5 50 5 2" xfId="7112"/>
    <cellStyle name="20% - Accent5 50 6" xfId="7113"/>
    <cellStyle name="20% - Accent5 50 6 2" xfId="7114"/>
    <cellStyle name="20% - Accent5 50 7" xfId="7115"/>
    <cellStyle name="20% - Accent5 50 8" xfId="7116"/>
    <cellStyle name="20% - Accent5 51" xfId="7117"/>
    <cellStyle name="20% - Accent5 51 2" xfId="7118"/>
    <cellStyle name="20% - Accent5 51 2 2" xfId="7119"/>
    <cellStyle name="20% - Accent5 51 2 2 2" xfId="7120"/>
    <cellStyle name="20% - Accent5 51 2 3" xfId="7121"/>
    <cellStyle name="20% - Accent5 51 2 3 2" xfId="7122"/>
    <cellStyle name="20% - Accent5 51 2 4" xfId="7123"/>
    <cellStyle name="20% - Accent5 51 2 4 2" xfId="7124"/>
    <cellStyle name="20% - Accent5 51 2 5" xfId="7125"/>
    <cellStyle name="20% - Accent5 51 2 5 2" xfId="7126"/>
    <cellStyle name="20% - Accent5 51 2 6" xfId="7127"/>
    <cellStyle name="20% - Accent5 51 3" xfId="7128"/>
    <cellStyle name="20% - Accent5 51 3 2" xfId="7129"/>
    <cellStyle name="20% - Accent5 51 4" xfId="7130"/>
    <cellStyle name="20% - Accent5 51 4 2" xfId="7131"/>
    <cellStyle name="20% - Accent5 51 5" xfId="7132"/>
    <cellStyle name="20% - Accent5 51 5 2" xfId="7133"/>
    <cellStyle name="20% - Accent5 51 6" xfId="7134"/>
    <cellStyle name="20% - Accent5 51 6 2" xfId="7135"/>
    <cellStyle name="20% - Accent5 51 7" xfId="7136"/>
    <cellStyle name="20% - Accent5 51 8" xfId="7137"/>
    <cellStyle name="20% - Accent5 52" xfId="7138"/>
    <cellStyle name="20% - Accent5 52 2" xfId="7139"/>
    <cellStyle name="20% - Accent5 52 2 2" xfId="7140"/>
    <cellStyle name="20% - Accent5 52 2 2 2" xfId="7141"/>
    <cellStyle name="20% - Accent5 52 2 3" xfId="7142"/>
    <cellStyle name="20% - Accent5 52 2 3 2" xfId="7143"/>
    <cellStyle name="20% - Accent5 52 2 4" xfId="7144"/>
    <cellStyle name="20% - Accent5 52 2 4 2" xfId="7145"/>
    <cellStyle name="20% - Accent5 52 2 5" xfId="7146"/>
    <cellStyle name="20% - Accent5 52 2 5 2" xfId="7147"/>
    <cellStyle name="20% - Accent5 52 2 6" xfId="7148"/>
    <cellStyle name="20% - Accent5 52 3" xfId="7149"/>
    <cellStyle name="20% - Accent5 52 3 2" xfId="7150"/>
    <cellStyle name="20% - Accent5 52 4" xfId="7151"/>
    <cellStyle name="20% - Accent5 52 4 2" xfId="7152"/>
    <cellStyle name="20% - Accent5 52 5" xfId="7153"/>
    <cellStyle name="20% - Accent5 52 5 2" xfId="7154"/>
    <cellStyle name="20% - Accent5 52 6" xfId="7155"/>
    <cellStyle name="20% - Accent5 52 6 2" xfId="7156"/>
    <cellStyle name="20% - Accent5 52 7" xfId="7157"/>
    <cellStyle name="20% - Accent5 52 8" xfId="7158"/>
    <cellStyle name="20% - Accent5 53" xfId="7159"/>
    <cellStyle name="20% - Accent5 53 2" xfId="7160"/>
    <cellStyle name="20% - Accent5 53 2 2" xfId="7161"/>
    <cellStyle name="20% - Accent5 53 2 2 2" xfId="7162"/>
    <cellStyle name="20% - Accent5 53 2 3" xfId="7163"/>
    <cellStyle name="20% - Accent5 53 2 3 2" xfId="7164"/>
    <cellStyle name="20% - Accent5 53 2 4" xfId="7165"/>
    <cellStyle name="20% - Accent5 53 2 4 2" xfId="7166"/>
    <cellStyle name="20% - Accent5 53 2 5" xfId="7167"/>
    <cellStyle name="20% - Accent5 53 2 5 2" xfId="7168"/>
    <cellStyle name="20% - Accent5 53 2 6" xfId="7169"/>
    <cellStyle name="20% - Accent5 53 3" xfId="7170"/>
    <cellStyle name="20% - Accent5 53 3 2" xfId="7171"/>
    <cellStyle name="20% - Accent5 53 4" xfId="7172"/>
    <cellStyle name="20% - Accent5 53 4 2" xfId="7173"/>
    <cellStyle name="20% - Accent5 53 5" xfId="7174"/>
    <cellStyle name="20% - Accent5 53 5 2" xfId="7175"/>
    <cellStyle name="20% - Accent5 53 6" xfId="7176"/>
    <cellStyle name="20% - Accent5 53 6 2" xfId="7177"/>
    <cellStyle name="20% - Accent5 53 7" xfId="7178"/>
    <cellStyle name="20% - Accent5 53 8" xfId="7179"/>
    <cellStyle name="20% - Accent5 54" xfId="7180"/>
    <cellStyle name="20% - Accent5 54 2" xfId="7181"/>
    <cellStyle name="20% - Accent5 54 2 2" xfId="7182"/>
    <cellStyle name="20% - Accent5 54 2 2 2" xfId="7183"/>
    <cellStyle name="20% - Accent5 54 2 3" xfId="7184"/>
    <cellStyle name="20% - Accent5 54 2 3 2" xfId="7185"/>
    <cellStyle name="20% - Accent5 54 2 4" xfId="7186"/>
    <cellStyle name="20% - Accent5 54 2 4 2" xfId="7187"/>
    <cellStyle name="20% - Accent5 54 2 5" xfId="7188"/>
    <cellStyle name="20% - Accent5 54 2 5 2" xfId="7189"/>
    <cellStyle name="20% - Accent5 54 2 6" xfId="7190"/>
    <cellStyle name="20% - Accent5 54 3" xfId="7191"/>
    <cellStyle name="20% - Accent5 54 3 2" xfId="7192"/>
    <cellStyle name="20% - Accent5 54 4" xfId="7193"/>
    <cellStyle name="20% - Accent5 54 4 2" xfId="7194"/>
    <cellStyle name="20% - Accent5 54 5" xfId="7195"/>
    <cellStyle name="20% - Accent5 54 5 2" xfId="7196"/>
    <cellStyle name="20% - Accent5 54 6" xfId="7197"/>
    <cellStyle name="20% - Accent5 54 6 2" xfId="7198"/>
    <cellStyle name="20% - Accent5 54 7" xfId="7199"/>
    <cellStyle name="20% - Accent5 54 8" xfId="7200"/>
    <cellStyle name="20% - Accent5 55" xfId="7201"/>
    <cellStyle name="20% - Accent5 55 2" xfId="7202"/>
    <cellStyle name="20% - Accent5 55 2 2" xfId="7203"/>
    <cellStyle name="20% - Accent5 55 2 2 2" xfId="7204"/>
    <cellStyle name="20% - Accent5 55 2 3" xfId="7205"/>
    <cellStyle name="20% - Accent5 55 2 3 2" xfId="7206"/>
    <cellStyle name="20% - Accent5 55 2 4" xfId="7207"/>
    <cellStyle name="20% - Accent5 55 2 4 2" xfId="7208"/>
    <cellStyle name="20% - Accent5 55 2 5" xfId="7209"/>
    <cellStyle name="20% - Accent5 55 2 5 2" xfId="7210"/>
    <cellStyle name="20% - Accent5 55 2 6" xfId="7211"/>
    <cellStyle name="20% - Accent5 55 3" xfId="7212"/>
    <cellStyle name="20% - Accent5 55 3 2" xfId="7213"/>
    <cellStyle name="20% - Accent5 55 4" xfId="7214"/>
    <cellStyle name="20% - Accent5 55 4 2" xfId="7215"/>
    <cellStyle name="20% - Accent5 55 5" xfId="7216"/>
    <cellStyle name="20% - Accent5 55 5 2" xfId="7217"/>
    <cellStyle name="20% - Accent5 55 6" xfId="7218"/>
    <cellStyle name="20% - Accent5 55 6 2" xfId="7219"/>
    <cellStyle name="20% - Accent5 55 7" xfId="7220"/>
    <cellStyle name="20% - Accent5 55 8" xfId="7221"/>
    <cellStyle name="20% - Accent5 56" xfId="7222"/>
    <cellStyle name="20% - Accent5 56 2" xfId="7223"/>
    <cellStyle name="20% - Accent5 56 2 2" xfId="7224"/>
    <cellStyle name="20% - Accent5 56 2 2 2" xfId="7225"/>
    <cellStyle name="20% - Accent5 56 2 3" xfId="7226"/>
    <cellStyle name="20% - Accent5 56 2 3 2" xfId="7227"/>
    <cellStyle name="20% - Accent5 56 2 4" xfId="7228"/>
    <cellStyle name="20% - Accent5 56 2 4 2" xfId="7229"/>
    <cellStyle name="20% - Accent5 56 2 5" xfId="7230"/>
    <cellStyle name="20% - Accent5 56 2 5 2" xfId="7231"/>
    <cellStyle name="20% - Accent5 56 2 6" xfId="7232"/>
    <cellStyle name="20% - Accent5 56 3" xfId="7233"/>
    <cellStyle name="20% - Accent5 56 3 2" xfId="7234"/>
    <cellStyle name="20% - Accent5 56 4" xfId="7235"/>
    <cellStyle name="20% - Accent5 56 4 2" xfId="7236"/>
    <cellStyle name="20% - Accent5 56 5" xfId="7237"/>
    <cellStyle name="20% - Accent5 56 5 2" xfId="7238"/>
    <cellStyle name="20% - Accent5 56 6" xfId="7239"/>
    <cellStyle name="20% - Accent5 56 6 2" xfId="7240"/>
    <cellStyle name="20% - Accent5 56 7" xfId="7241"/>
    <cellStyle name="20% - Accent5 56 8" xfId="7242"/>
    <cellStyle name="20% - Accent5 57" xfId="7243"/>
    <cellStyle name="20% - Accent5 57 2" xfId="7244"/>
    <cellStyle name="20% - Accent5 57 2 2" xfId="7245"/>
    <cellStyle name="20% - Accent5 57 2 2 2" xfId="7246"/>
    <cellStyle name="20% - Accent5 57 2 3" xfId="7247"/>
    <cellStyle name="20% - Accent5 57 2 3 2" xfId="7248"/>
    <cellStyle name="20% - Accent5 57 2 4" xfId="7249"/>
    <cellStyle name="20% - Accent5 57 2 4 2" xfId="7250"/>
    <cellStyle name="20% - Accent5 57 2 5" xfId="7251"/>
    <cellStyle name="20% - Accent5 57 2 5 2" xfId="7252"/>
    <cellStyle name="20% - Accent5 57 2 6" xfId="7253"/>
    <cellStyle name="20% - Accent5 57 3" xfId="7254"/>
    <cellStyle name="20% - Accent5 57 3 2" xfId="7255"/>
    <cellStyle name="20% - Accent5 57 4" xfId="7256"/>
    <cellStyle name="20% - Accent5 57 4 2" xfId="7257"/>
    <cellStyle name="20% - Accent5 57 5" xfId="7258"/>
    <cellStyle name="20% - Accent5 57 5 2" xfId="7259"/>
    <cellStyle name="20% - Accent5 57 6" xfId="7260"/>
    <cellStyle name="20% - Accent5 57 6 2" xfId="7261"/>
    <cellStyle name="20% - Accent5 57 7" xfId="7262"/>
    <cellStyle name="20% - Accent5 57 8" xfId="7263"/>
    <cellStyle name="20% - Accent5 58" xfId="7264"/>
    <cellStyle name="20% - Accent5 58 2" xfId="7265"/>
    <cellStyle name="20% - Accent5 58 2 2" xfId="7266"/>
    <cellStyle name="20% - Accent5 58 2 2 2" xfId="7267"/>
    <cellStyle name="20% - Accent5 58 2 3" xfId="7268"/>
    <cellStyle name="20% - Accent5 58 2 3 2" xfId="7269"/>
    <cellStyle name="20% - Accent5 58 2 4" xfId="7270"/>
    <cellStyle name="20% - Accent5 58 2 4 2" xfId="7271"/>
    <cellStyle name="20% - Accent5 58 2 5" xfId="7272"/>
    <cellStyle name="20% - Accent5 58 2 5 2" xfId="7273"/>
    <cellStyle name="20% - Accent5 58 2 6" xfId="7274"/>
    <cellStyle name="20% - Accent5 58 3" xfId="7275"/>
    <cellStyle name="20% - Accent5 58 3 2" xfId="7276"/>
    <cellStyle name="20% - Accent5 58 4" xfId="7277"/>
    <cellStyle name="20% - Accent5 58 4 2" xfId="7278"/>
    <cellStyle name="20% - Accent5 58 5" xfId="7279"/>
    <cellStyle name="20% - Accent5 58 5 2" xfId="7280"/>
    <cellStyle name="20% - Accent5 58 6" xfId="7281"/>
    <cellStyle name="20% - Accent5 58 6 2" xfId="7282"/>
    <cellStyle name="20% - Accent5 58 7" xfId="7283"/>
    <cellStyle name="20% - Accent5 58 8" xfId="7284"/>
    <cellStyle name="20% - Accent5 59" xfId="7285"/>
    <cellStyle name="20% - Accent5 59 2" xfId="7286"/>
    <cellStyle name="20% - Accent5 59 2 2" xfId="7287"/>
    <cellStyle name="20% - Accent5 59 2 2 2" xfId="7288"/>
    <cellStyle name="20% - Accent5 59 2 3" xfId="7289"/>
    <cellStyle name="20% - Accent5 59 2 3 2" xfId="7290"/>
    <cellStyle name="20% - Accent5 59 2 4" xfId="7291"/>
    <cellStyle name="20% - Accent5 59 2 4 2" xfId="7292"/>
    <cellStyle name="20% - Accent5 59 2 5" xfId="7293"/>
    <cellStyle name="20% - Accent5 59 2 5 2" xfId="7294"/>
    <cellStyle name="20% - Accent5 59 2 6" xfId="7295"/>
    <cellStyle name="20% - Accent5 59 3" xfId="7296"/>
    <cellStyle name="20% - Accent5 59 3 2" xfId="7297"/>
    <cellStyle name="20% - Accent5 59 4" xfId="7298"/>
    <cellStyle name="20% - Accent5 59 4 2" xfId="7299"/>
    <cellStyle name="20% - Accent5 59 5" xfId="7300"/>
    <cellStyle name="20% - Accent5 59 5 2" xfId="7301"/>
    <cellStyle name="20% - Accent5 59 6" xfId="7302"/>
    <cellStyle name="20% - Accent5 59 6 2" xfId="7303"/>
    <cellStyle name="20% - Accent5 59 7" xfId="7304"/>
    <cellStyle name="20% - Accent5 59 8" xfId="7305"/>
    <cellStyle name="20% - Accent5 6" xfId="7306"/>
    <cellStyle name="20% - Accent5 6 10" xfId="7307"/>
    <cellStyle name="20% - Accent5 6 11" xfId="7308"/>
    <cellStyle name="20% - Accent5 6 2" xfId="7309"/>
    <cellStyle name="20% - Accent5 6 2 2" xfId="7310"/>
    <cellStyle name="20% - Accent5 6 2 2 2" xfId="7311"/>
    <cellStyle name="20% - Accent5 6 2 3" xfId="7312"/>
    <cellStyle name="20% - Accent5 6 2 3 2" xfId="7313"/>
    <cellStyle name="20% - Accent5 6 2 4" xfId="7314"/>
    <cellStyle name="20% - Accent5 6 2 4 2" xfId="7315"/>
    <cellStyle name="20% - Accent5 6 2 5" xfId="7316"/>
    <cellStyle name="20% - Accent5 6 2 5 2" xfId="7317"/>
    <cellStyle name="20% - Accent5 6 2 6" xfId="7318"/>
    <cellStyle name="20% - Accent5 6 2 7" xfId="7319"/>
    <cellStyle name="20% - Accent5 6 2 8" xfId="7320"/>
    <cellStyle name="20% - Accent5 6 2 9" xfId="7321"/>
    <cellStyle name="20% - Accent5 6 3" xfId="7322"/>
    <cellStyle name="20% - Accent5 6 3 2" xfId="7323"/>
    <cellStyle name="20% - Accent5 6 4" xfId="7324"/>
    <cellStyle name="20% - Accent5 6 4 2" xfId="7325"/>
    <cellStyle name="20% - Accent5 6 5" xfId="7326"/>
    <cellStyle name="20% - Accent5 6 5 2" xfId="7327"/>
    <cellStyle name="20% - Accent5 6 6" xfId="7328"/>
    <cellStyle name="20% - Accent5 6 6 2" xfId="7329"/>
    <cellStyle name="20% - Accent5 6 7" xfId="7330"/>
    <cellStyle name="20% - Accent5 6 8" xfId="7331"/>
    <cellStyle name="20% - Accent5 6 9" xfId="7332"/>
    <cellStyle name="20% - Accent5 60" xfId="7333"/>
    <cellStyle name="20% - Accent5 60 2" xfId="7334"/>
    <cellStyle name="20% - Accent5 60 2 2" xfId="7335"/>
    <cellStyle name="20% - Accent5 60 2 2 2" xfId="7336"/>
    <cellStyle name="20% - Accent5 60 2 3" xfId="7337"/>
    <cellStyle name="20% - Accent5 60 2 3 2" xfId="7338"/>
    <cellStyle name="20% - Accent5 60 2 4" xfId="7339"/>
    <cellStyle name="20% - Accent5 60 2 4 2" xfId="7340"/>
    <cellStyle name="20% - Accent5 60 2 5" xfId="7341"/>
    <cellStyle name="20% - Accent5 60 2 5 2" xfId="7342"/>
    <cellStyle name="20% - Accent5 60 2 6" xfId="7343"/>
    <cellStyle name="20% - Accent5 60 3" xfId="7344"/>
    <cellStyle name="20% - Accent5 60 3 2" xfId="7345"/>
    <cellStyle name="20% - Accent5 60 4" xfId="7346"/>
    <cellStyle name="20% - Accent5 60 4 2" xfId="7347"/>
    <cellStyle name="20% - Accent5 60 5" xfId="7348"/>
    <cellStyle name="20% - Accent5 60 5 2" xfId="7349"/>
    <cellStyle name="20% - Accent5 60 6" xfId="7350"/>
    <cellStyle name="20% - Accent5 60 6 2" xfId="7351"/>
    <cellStyle name="20% - Accent5 60 7" xfId="7352"/>
    <cellStyle name="20% - Accent5 60 8" xfId="7353"/>
    <cellStyle name="20% - Accent5 61" xfId="7354"/>
    <cellStyle name="20% - Accent5 61 2" xfId="7355"/>
    <cellStyle name="20% - Accent5 61 2 2" xfId="7356"/>
    <cellStyle name="20% - Accent5 61 2 2 2" xfId="7357"/>
    <cellStyle name="20% - Accent5 61 2 3" xfId="7358"/>
    <cellStyle name="20% - Accent5 61 2 3 2" xfId="7359"/>
    <cellStyle name="20% - Accent5 61 2 4" xfId="7360"/>
    <cellStyle name="20% - Accent5 61 2 4 2" xfId="7361"/>
    <cellStyle name="20% - Accent5 61 2 5" xfId="7362"/>
    <cellStyle name="20% - Accent5 61 2 5 2" xfId="7363"/>
    <cellStyle name="20% - Accent5 61 2 6" xfId="7364"/>
    <cellStyle name="20% - Accent5 61 3" xfId="7365"/>
    <cellStyle name="20% - Accent5 61 3 2" xfId="7366"/>
    <cellStyle name="20% - Accent5 61 4" xfId="7367"/>
    <cellStyle name="20% - Accent5 61 4 2" xfId="7368"/>
    <cellStyle name="20% - Accent5 61 5" xfId="7369"/>
    <cellStyle name="20% - Accent5 61 5 2" xfId="7370"/>
    <cellStyle name="20% - Accent5 61 6" xfId="7371"/>
    <cellStyle name="20% - Accent5 61 6 2" xfId="7372"/>
    <cellStyle name="20% - Accent5 61 7" xfId="7373"/>
    <cellStyle name="20% - Accent5 61 8" xfId="7374"/>
    <cellStyle name="20% - Accent5 62" xfId="7375"/>
    <cellStyle name="20% - Accent5 62 2" xfId="7376"/>
    <cellStyle name="20% - Accent5 62 2 2" xfId="7377"/>
    <cellStyle name="20% - Accent5 62 2 2 2" xfId="7378"/>
    <cellStyle name="20% - Accent5 62 2 3" xfId="7379"/>
    <cellStyle name="20% - Accent5 62 2 3 2" xfId="7380"/>
    <cellStyle name="20% - Accent5 62 2 4" xfId="7381"/>
    <cellStyle name="20% - Accent5 62 2 4 2" xfId="7382"/>
    <cellStyle name="20% - Accent5 62 2 5" xfId="7383"/>
    <cellStyle name="20% - Accent5 62 2 5 2" xfId="7384"/>
    <cellStyle name="20% - Accent5 62 2 6" xfId="7385"/>
    <cellStyle name="20% - Accent5 62 3" xfId="7386"/>
    <cellStyle name="20% - Accent5 62 3 2" xfId="7387"/>
    <cellStyle name="20% - Accent5 62 4" xfId="7388"/>
    <cellStyle name="20% - Accent5 62 4 2" xfId="7389"/>
    <cellStyle name="20% - Accent5 62 5" xfId="7390"/>
    <cellStyle name="20% - Accent5 62 5 2" xfId="7391"/>
    <cellStyle name="20% - Accent5 62 6" xfId="7392"/>
    <cellStyle name="20% - Accent5 62 6 2" xfId="7393"/>
    <cellStyle name="20% - Accent5 62 7" xfId="7394"/>
    <cellStyle name="20% - Accent5 62 8" xfId="7395"/>
    <cellStyle name="20% - Accent5 63" xfId="7396"/>
    <cellStyle name="20% - Accent5 63 2" xfId="7397"/>
    <cellStyle name="20% - Accent5 63 2 2" xfId="7398"/>
    <cellStyle name="20% - Accent5 63 2 2 2" xfId="7399"/>
    <cellStyle name="20% - Accent5 63 2 3" xfId="7400"/>
    <cellStyle name="20% - Accent5 63 2 3 2" xfId="7401"/>
    <cellStyle name="20% - Accent5 63 2 4" xfId="7402"/>
    <cellStyle name="20% - Accent5 63 2 4 2" xfId="7403"/>
    <cellStyle name="20% - Accent5 63 2 5" xfId="7404"/>
    <cellStyle name="20% - Accent5 63 2 5 2" xfId="7405"/>
    <cellStyle name="20% - Accent5 63 2 6" xfId="7406"/>
    <cellStyle name="20% - Accent5 63 3" xfId="7407"/>
    <cellStyle name="20% - Accent5 63 3 2" xfId="7408"/>
    <cellStyle name="20% - Accent5 63 4" xfId="7409"/>
    <cellStyle name="20% - Accent5 63 4 2" xfId="7410"/>
    <cellStyle name="20% - Accent5 63 5" xfId="7411"/>
    <cellStyle name="20% - Accent5 63 5 2" xfId="7412"/>
    <cellStyle name="20% - Accent5 63 6" xfId="7413"/>
    <cellStyle name="20% - Accent5 63 6 2" xfId="7414"/>
    <cellStyle name="20% - Accent5 63 7" xfId="7415"/>
    <cellStyle name="20% - Accent5 63 8" xfId="7416"/>
    <cellStyle name="20% - Accent5 64" xfId="7417"/>
    <cellStyle name="20% - Accent5 64 2" xfId="7418"/>
    <cellStyle name="20% - Accent5 64 2 2" xfId="7419"/>
    <cellStyle name="20% - Accent5 64 2 2 2" xfId="7420"/>
    <cellStyle name="20% - Accent5 64 2 3" xfId="7421"/>
    <cellStyle name="20% - Accent5 64 2 3 2" xfId="7422"/>
    <cellStyle name="20% - Accent5 64 2 4" xfId="7423"/>
    <cellStyle name="20% - Accent5 64 2 4 2" xfId="7424"/>
    <cellStyle name="20% - Accent5 64 2 5" xfId="7425"/>
    <cellStyle name="20% - Accent5 64 2 5 2" xfId="7426"/>
    <cellStyle name="20% - Accent5 64 2 6" xfId="7427"/>
    <cellStyle name="20% - Accent5 64 3" xfId="7428"/>
    <cellStyle name="20% - Accent5 64 3 2" xfId="7429"/>
    <cellStyle name="20% - Accent5 64 4" xfId="7430"/>
    <cellStyle name="20% - Accent5 64 4 2" xfId="7431"/>
    <cellStyle name="20% - Accent5 64 5" xfId="7432"/>
    <cellStyle name="20% - Accent5 64 5 2" xfId="7433"/>
    <cellStyle name="20% - Accent5 64 6" xfId="7434"/>
    <cellStyle name="20% - Accent5 64 6 2" xfId="7435"/>
    <cellStyle name="20% - Accent5 64 7" xfId="7436"/>
    <cellStyle name="20% - Accent5 64 8" xfId="7437"/>
    <cellStyle name="20% - Accent5 65" xfId="7438"/>
    <cellStyle name="20% - Accent5 65 2" xfId="7439"/>
    <cellStyle name="20% - Accent5 65 2 2" xfId="7440"/>
    <cellStyle name="20% - Accent5 65 2 2 2" xfId="7441"/>
    <cellStyle name="20% - Accent5 65 2 3" xfId="7442"/>
    <cellStyle name="20% - Accent5 65 2 3 2" xfId="7443"/>
    <cellStyle name="20% - Accent5 65 2 4" xfId="7444"/>
    <cellStyle name="20% - Accent5 65 2 4 2" xfId="7445"/>
    <cellStyle name="20% - Accent5 65 2 5" xfId="7446"/>
    <cellStyle name="20% - Accent5 65 2 5 2" xfId="7447"/>
    <cellStyle name="20% - Accent5 65 2 6" xfId="7448"/>
    <cellStyle name="20% - Accent5 65 3" xfId="7449"/>
    <cellStyle name="20% - Accent5 65 3 2" xfId="7450"/>
    <cellStyle name="20% - Accent5 65 4" xfId="7451"/>
    <cellStyle name="20% - Accent5 65 4 2" xfId="7452"/>
    <cellStyle name="20% - Accent5 65 5" xfId="7453"/>
    <cellStyle name="20% - Accent5 65 5 2" xfId="7454"/>
    <cellStyle name="20% - Accent5 65 6" xfId="7455"/>
    <cellStyle name="20% - Accent5 65 6 2" xfId="7456"/>
    <cellStyle name="20% - Accent5 65 7" xfId="7457"/>
    <cellStyle name="20% - Accent5 65 8" xfId="7458"/>
    <cellStyle name="20% - Accent5 66" xfId="7459"/>
    <cellStyle name="20% - Accent5 66 2" xfId="7460"/>
    <cellStyle name="20% - Accent5 66 2 2" xfId="7461"/>
    <cellStyle name="20% - Accent5 66 2 2 2" xfId="7462"/>
    <cellStyle name="20% - Accent5 66 2 3" xfId="7463"/>
    <cellStyle name="20% - Accent5 66 2 3 2" xfId="7464"/>
    <cellStyle name="20% - Accent5 66 2 4" xfId="7465"/>
    <cellStyle name="20% - Accent5 66 2 4 2" xfId="7466"/>
    <cellStyle name="20% - Accent5 66 2 5" xfId="7467"/>
    <cellStyle name="20% - Accent5 66 2 5 2" xfId="7468"/>
    <cellStyle name="20% - Accent5 66 2 6" xfId="7469"/>
    <cellStyle name="20% - Accent5 66 3" xfId="7470"/>
    <cellStyle name="20% - Accent5 66 3 2" xfId="7471"/>
    <cellStyle name="20% - Accent5 66 4" xfId="7472"/>
    <cellStyle name="20% - Accent5 66 4 2" xfId="7473"/>
    <cellStyle name="20% - Accent5 66 5" xfId="7474"/>
    <cellStyle name="20% - Accent5 66 5 2" xfId="7475"/>
    <cellStyle name="20% - Accent5 66 6" xfId="7476"/>
    <cellStyle name="20% - Accent5 66 6 2" xfId="7477"/>
    <cellStyle name="20% - Accent5 66 7" xfId="7478"/>
    <cellStyle name="20% - Accent5 66 8" xfId="7479"/>
    <cellStyle name="20% - Accent5 67" xfId="7480"/>
    <cellStyle name="20% - Accent5 67 2" xfId="7481"/>
    <cellStyle name="20% - Accent5 67 2 2" xfId="7482"/>
    <cellStyle name="20% - Accent5 67 2 2 2" xfId="7483"/>
    <cellStyle name="20% - Accent5 67 2 3" xfId="7484"/>
    <cellStyle name="20% - Accent5 67 2 3 2" xfId="7485"/>
    <cellStyle name="20% - Accent5 67 2 4" xfId="7486"/>
    <cellStyle name="20% - Accent5 67 2 4 2" xfId="7487"/>
    <cellStyle name="20% - Accent5 67 2 5" xfId="7488"/>
    <cellStyle name="20% - Accent5 67 2 5 2" xfId="7489"/>
    <cellStyle name="20% - Accent5 67 2 6" xfId="7490"/>
    <cellStyle name="20% - Accent5 67 3" xfId="7491"/>
    <cellStyle name="20% - Accent5 67 3 2" xfId="7492"/>
    <cellStyle name="20% - Accent5 67 4" xfId="7493"/>
    <cellStyle name="20% - Accent5 67 4 2" xfId="7494"/>
    <cellStyle name="20% - Accent5 67 5" xfId="7495"/>
    <cellStyle name="20% - Accent5 67 5 2" xfId="7496"/>
    <cellStyle name="20% - Accent5 67 6" xfId="7497"/>
    <cellStyle name="20% - Accent5 67 6 2" xfId="7498"/>
    <cellStyle name="20% - Accent5 67 7" xfId="7499"/>
    <cellStyle name="20% - Accent5 67 8" xfId="7500"/>
    <cellStyle name="20% - Accent5 68" xfId="7501"/>
    <cellStyle name="20% - Accent5 68 2" xfId="7502"/>
    <cellStyle name="20% - Accent5 68 2 2" xfId="7503"/>
    <cellStyle name="20% - Accent5 68 2 2 2" xfId="7504"/>
    <cellStyle name="20% - Accent5 68 2 3" xfId="7505"/>
    <cellStyle name="20% - Accent5 68 2 3 2" xfId="7506"/>
    <cellStyle name="20% - Accent5 68 2 4" xfId="7507"/>
    <cellStyle name="20% - Accent5 68 2 4 2" xfId="7508"/>
    <cellStyle name="20% - Accent5 68 2 5" xfId="7509"/>
    <cellStyle name="20% - Accent5 68 2 5 2" xfId="7510"/>
    <cellStyle name="20% - Accent5 68 2 6" xfId="7511"/>
    <cellStyle name="20% - Accent5 68 3" xfId="7512"/>
    <cellStyle name="20% - Accent5 68 3 2" xfId="7513"/>
    <cellStyle name="20% - Accent5 68 4" xfId="7514"/>
    <cellStyle name="20% - Accent5 68 4 2" xfId="7515"/>
    <cellStyle name="20% - Accent5 68 5" xfId="7516"/>
    <cellStyle name="20% - Accent5 68 5 2" xfId="7517"/>
    <cellStyle name="20% - Accent5 68 6" xfId="7518"/>
    <cellStyle name="20% - Accent5 68 6 2" xfId="7519"/>
    <cellStyle name="20% - Accent5 68 7" xfId="7520"/>
    <cellStyle name="20% - Accent5 68 8" xfId="7521"/>
    <cellStyle name="20% - Accent5 69" xfId="7522"/>
    <cellStyle name="20% - Accent5 69 2" xfId="7523"/>
    <cellStyle name="20% - Accent5 69 2 2" xfId="7524"/>
    <cellStyle name="20% - Accent5 69 2 2 2" xfId="7525"/>
    <cellStyle name="20% - Accent5 69 2 3" xfId="7526"/>
    <cellStyle name="20% - Accent5 69 2 3 2" xfId="7527"/>
    <cellStyle name="20% - Accent5 69 2 4" xfId="7528"/>
    <cellStyle name="20% - Accent5 69 2 4 2" xfId="7529"/>
    <cellStyle name="20% - Accent5 69 2 5" xfId="7530"/>
    <cellStyle name="20% - Accent5 69 2 5 2" xfId="7531"/>
    <cellStyle name="20% - Accent5 69 2 6" xfId="7532"/>
    <cellStyle name="20% - Accent5 69 3" xfId="7533"/>
    <cellStyle name="20% - Accent5 69 3 2" xfId="7534"/>
    <cellStyle name="20% - Accent5 69 4" xfId="7535"/>
    <cellStyle name="20% - Accent5 69 4 2" xfId="7536"/>
    <cellStyle name="20% - Accent5 69 5" xfId="7537"/>
    <cellStyle name="20% - Accent5 69 5 2" xfId="7538"/>
    <cellStyle name="20% - Accent5 69 6" xfId="7539"/>
    <cellStyle name="20% - Accent5 69 6 2" xfId="7540"/>
    <cellStyle name="20% - Accent5 69 7" xfId="7541"/>
    <cellStyle name="20% - Accent5 69 8" xfId="7542"/>
    <cellStyle name="20% - Accent5 7" xfId="7543"/>
    <cellStyle name="20% - Accent5 7 10" xfId="7544"/>
    <cellStyle name="20% - Accent5 7 11" xfId="7545"/>
    <cellStyle name="20% - Accent5 7 2" xfId="7546"/>
    <cellStyle name="20% - Accent5 7 2 2" xfId="7547"/>
    <cellStyle name="20% - Accent5 7 2 2 2" xfId="7548"/>
    <cellStyle name="20% - Accent5 7 2 3" xfId="7549"/>
    <cellStyle name="20% - Accent5 7 2 3 2" xfId="7550"/>
    <cellStyle name="20% - Accent5 7 2 4" xfId="7551"/>
    <cellStyle name="20% - Accent5 7 2 4 2" xfId="7552"/>
    <cellStyle name="20% - Accent5 7 2 5" xfId="7553"/>
    <cellStyle name="20% - Accent5 7 2 5 2" xfId="7554"/>
    <cellStyle name="20% - Accent5 7 2 6" xfId="7555"/>
    <cellStyle name="20% - Accent5 7 2 7" xfId="7556"/>
    <cellStyle name="20% - Accent5 7 2 8" xfId="7557"/>
    <cellStyle name="20% - Accent5 7 2 9" xfId="7558"/>
    <cellStyle name="20% - Accent5 7 3" xfId="7559"/>
    <cellStyle name="20% - Accent5 7 3 2" xfId="7560"/>
    <cellStyle name="20% - Accent5 7 4" xfId="7561"/>
    <cellStyle name="20% - Accent5 7 4 2" xfId="7562"/>
    <cellStyle name="20% - Accent5 7 5" xfId="7563"/>
    <cellStyle name="20% - Accent5 7 5 2" xfId="7564"/>
    <cellStyle name="20% - Accent5 7 6" xfId="7565"/>
    <cellStyle name="20% - Accent5 7 6 2" xfId="7566"/>
    <cellStyle name="20% - Accent5 7 7" xfId="7567"/>
    <cellStyle name="20% - Accent5 7 8" xfId="7568"/>
    <cellStyle name="20% - Accent5 7 9" xfId="7569"/>
    <cellStyle name="20% - Accent5 70" xfId="7570"/>
    <cellStyle name="20% - Accent5 70 2" xfId="7571"/>
    <cellStyle name="20% - Accent5 70 2 2" xfId="7572"/>
    <cellStyle name="20% - Accent5 70 2 2 2" xfId="7573"/>
    <cellStyle name="20% - Accent5 70 2 3" xfId="7574"/>
    <cellStyle name="20% - Accent5 70 2 3 2" xfId="7575"/>
    <cellStyle name="20% - Accent5 70 2 4" xfId="7576"/>
    <cellStyle name="20% - Accent5 70 2 4 2" xfId="7577"/>
    <cellStyle name="20% - Accent5 70 2 5" xfId="7578"/>
    <cellStyle name="20% - Accent5 70 2 5 2" xfId="7579"/>
    <cellStyle name="20% - Accent5 70 2 6" xfId="7580"/>
    <cellStyle name="20% - Accent5 70 3" xfId="7581"/>
    <cellStyle name="20% - Accent5 70 3 2" xfId="7582"/>
    <cellStyle name="20% - Accent5 70 4" xfId="7583"/>
    <cellStyle name="20% - Accent5 70 4 2" xfId="7584"/>
    <cellStyle name="20% - Accent5 70 5" xfId="7585"/>
    <cellStyle name="20% - Accent5 70 5 2" xfId="7586"/>
    <cellStyle name="20% - Accent5 70 6" xfId="7587"/>
    <cellStyle name="20% - Accent5 70 6 2" xfId="7588"/>
    <cellStyle name="20% - Accent5 70 7" xfId="7589"/>
    <cellStyle name="20% - Accent5 70 8" xfId="7590"/>
    <cellStyle name="20% - Accent5 71" xfId="7591"/>
    <cellStyle name="20% - Accent5 71 2" xfId="7592"/>
    <cellStyle name="20% - Accent5 71 2 2" xfId="7593"/>
    <cellStyle name="20% - Accent5 71 2 2 2" xfId="7594"/>
    <cellStyle name="20% - Accent5 71 2 3" xfId="7595"/>
    <cellStyle name="20% - Accent5 71 2 3 2" xfId="7596"/>
    <cellStyle name="20% - Accent5 71 2 4" xfId="7597"/>
    <cellStyle name="20% - Accent5 71 2 4 2" xfId="7598"/>
    <cellStyle name="20% - Accent5 71 2 5" xfId="7599"/>
    <cellStyle name="20% - Accent5 71 2 5 2" xfId="7600"/>
    <cellStyle name="20% - Accent5 71 2 6" xfId="7601"/>
    <cellStyle name="20% - Accent5 71 3" xfId="7602"/>
    <cellStyle name="20% - Accent5 71 3 2" xfId="7603"/>
    <cellStyle name="20% - Accent5 71 4" xfId="7604"/>
    <cellStyle name="20% - Accent5 71 4 2" xfId="7605"/>
    <cellStyle name="20% - Accent5 71 5" xfId="7606"/>
    <cellStyle name="20% - Accent5 71 5 2" xfId="7607"/>
    <cellStyle name="20% - Accent5 71 6" xfId="7608"/>
    <cellStyle name="20% - Accent5 71 6 2" xfId="7609"/>
    <cellStyle name="20% - Accent5 71 7" xfId="7610"/>
    <cellStyle name="20% - Accent5 71 8" xfId="7611"/>
    <cellStyle name="20% - Accent5 72" xfId="7612"/>
    <cellStyle name="20% - Accent5 72 2" xfId="7613"/>
    <cellStyle name="20% - Accent5 72 2 2" xfId="7614"/>
    <cellStyle name="20% - Accent5 72 2 2 2" xfId="7615"/>
    <cellStyle name="20% - Accent5 72 2 3" xfId="7616"/>
    <cellStyle name="20% - Accent5 72 2 3 2" xfId="7617"/>
    <cellStyle name="20% - Accent5 72 2 4" xfId="7618"/>
    <cellStyle name="20% - Accent5 72 2 4 2" xfId="7619"/>
    <cellStyle name="20% - Accent5 72 2 5" xfId="7620"/>
    <cellStyle name="20% - Accent5 72 2 5 2" xfId="7621"/>
    <cellStyle name="20% - Accent5 72 2 6" xfId="7622"/>
    <cellStyle name="20% - Accent5 72 3" xfId="7623"/>
    <cellStyle name="20% - Accent5 72 3 2" xfId="7624"/>
    <cellStyle name="20% - Accent5 72 4" xfId="7625"/>
    <cellStyle name="20% - Accent5 72 4 2" xfId="7626"/>
    <cellStyle name="20% - Accent5 72 5" xfId="7627"/>
    <cellStyle name="20% - Accent5 72 5 2" xfId="7628"/>
    <cellStyle name="20% - Accent5 72 6" xfId="7629"/>
    <cellStyle name="20% - Accent5 72 6 2" xfId="7630"/>
    <cellStyle name="20% - Accent5 72 7" xfId="7631"/>
    <cellStyle name="20% - Accent5 72 8" xfId="7632"/>
    <cellStyle name="20% - Accent5 8" xfId="7633"/>
    <cellStyle name="20% - Accent5 8 2" xfId="7634"/>
    <cellStyle name="20% - Accent5 8 2 2" xfId="7635"/>
    <cellStyle name="20% - Accent5 8 2 2 2" xfId="7636"/>
    <cellStyle name="20% - Accent5 8 2 3" xfId="7637"/>
    <cellStyle name="20% - Accent5 8 2 3 2" xfId="7638"/>
    <cellStyle name="20% - Accent5 8 2 4" xfId="7639"/>
    <cellStyle name="20% - Accent5 8 2 4 2" xfId="7640"/>
    <cellStyle name="20% - Accent5 8 2 5" xfId="7641"/>
    <cellStyle name="20% - Accent5 8 2 5 2" xfId="7642"/>
    <cellStyle name="20% - Accent5 8 2 6" xfId="7643"/>
    <cellStyle name="20% - Accent5 8 3" xfId="7644"/>
    <cellStyle name="20% - Accent5 8 3 2" xfId="7645"/>
    <cellStyle name="20% - Accent5 8 4" xfId="7646"/>
    <cellStyle name="20% - Accent5 8 4 2" xfId="7647"/>
    <cellStyle name="20% - Accent5 8 5" xfId="7648"/>
    <cellStyle name="20% - Accent5 8 5 2" xfId="7649"/>
    <cellStyle name="20% - Accent5 8 6" xfId="7650"/>
    <cellStyle name="20% - Accent5 8 6 2" xfId="7651"/>
    <cellStyle name="20% - Accent5 8 7" xfId="7652"/>
    <cellStyle name="20% - Accent5 8 8" xfId="7653"/>
    <cellStyle name="20% - Accent5 9" xfId="7654"/>
    <cellStyle name="20% - Accent5 9 2" xfId="7655"/>
    <cellStyle name="20% - Accent5 9 2 2" xfId="7656"/>
    <cellStyle name="20% - Accent5 9 2 2 2" xfId="7657"/>
    <cellStyle name="20% - Accent5 9 2 3" xfId="7658"/>
    <cellStyle name="20% - Accent5 9 2 3 2" xfId="7659"/>
    <cellStyle name="20% - Accent5 9 2 4" xfId="7660"/>
    <cellStyle name="20% - Accent5 9 2 4 2" xfId="7661"/>
    <cellStyle name="20% - Accent5 9 2 5" xfId="7662"/>
    <cellStyle name="20% - Accent5 9 2 5 2" xfId="7663"/>
    <cellStyle name="20% - Accent5 9 2 6" xfId="7664"/>
    <cellStyle name="20% - Accent5 9 3" xfId="7665"/>
    <cellStyle name="20% - Accent5 9 3 2" xfId="7666"/>
    <cellStyle name="20% - Accent5 9 4" xfId="7667"/>
    <cellStyle name="20% - Accent5 9 4 2" xfId="7668"/>
    <cellStyle name="20% - Accent5 9 5" xfId="7669"/>
    <cellStyle name="20% - Accent5 9 5 2" xfId="7670"/>
    <cellStyle name="20% - Accent5 9 6" xfId="7671"/>
    <cellStyle name="20% - Accent5 9 6 2" xfId="7672"/>
    <cellStyle name="20% - Accent5 9 7" xfId="7673"/>
    <cellStyle name="20% - Accent5 9 8" xfId="7674"/>
    <cellStyle name="20% - Accent6 10" xfId="7675"/>
    <cellStyle name="20% - Accent6 10 2" xfId="7676"/>
    <cellStyle name="20% - Accent6 10 2 2" xfId="7677"/>
    <cellStyle name="20% - Accent6 10 2 2 2" xfId="7678"/>
    <cellStyle name="20% - Accent6 10 2 3" xfId="7679"/>
    <cellStyle name="20% - Accent6 10 2 3 2" xfId="7680"/>
    <cellStyle name="20% - Accent6 10 2 4" xfId="7681"/>
    <cellStyle name="20% - Accent6 10 2 4 2" xfId="7682"/>
    <cellStyle name="20% - Accent6 10 2 5" xfId="7683"/>
    <cellStyle name="20% - Accent6 10 2 5 2" xfId="7684"/>
    <cellStyle name="20% - Accent6 10 2 6" xfId="7685"/>
    <cellStyle name="20% - Accent6 10 3" xfId="7686"/>
    <cellStyle name="20% - Accent6 10 3 2" xfId="7687"/>
    <cellStyle name="20% - Accent6 10 4" xfId="7688"/>
    <cellStyle name="20% - Accent6 10 4 2" xfId="7689"/>
    <cellStyle name="20% - Accent6 10 5" xfId="7690"/>
    <cellStyle name="20% - Accent6 10 5 2" xfId="7691"/>
    <cellStyle name="20% - Accent6 10 6" xfId="7692"/>
    <cellStyle name="20% - Accent6 10 6 2" xfId="7693"/>
    <cellStyle name="20% - Accent6 10 7" xfId="7694"/>
    <cellStyle name="20% - Accent6 10 8" xfId="7695"/>
    <cellStyle name="20% - Accent6 11" xfId="7696"/>
    <cellStyle name="20% - Accent6 11 2" xfId="7697"/>
    <cellStyle name="20% - Accent6 11 2 2" xfId="7698"/>
    <cellStyle name="20% - Accent6 11 2 2 2" xfId="7699"/>
    <cellStyle name="20% - Accent6 11 2 3" xfId="7700"/>
    <cellStyle name="20% - Accent6 11 2 3 2" xfId="7701"/>
    <cellStyle name="20% - Accent6 11 2 4" xfId="7702"/>
    <cellStyle name="20% - Accent6 11 2 4 2" xfId="7703"/>
    <cellStyle name="20% - Accent6 11 2 5" xfId="7704"/>
    <cellStyle name="20% - Accent6 11 2 5 2" xfId="7705"/>
    <cellStyle name="20% - Accent6 11 2 6" xfId="7706"/>
    <cellStyle name="20% - Accent6 11 3" xfId="7707"/>
    <cellStyle name="20% - Accent6 11 3 2" xfId="7708"/>
    <cellStyle name="20% - Accent6 11 4" xfId="7709"/>
    <cellStyle name="20% - Accent6 11 4 2" xfId="7710"/>
    <cellStyle name="20% - Accent6 11 5" xfId="7711"/>
    <cellStyle name="20% - Accent6 11 5 2" xfId="7712"/>
    <cellStyle name="20% - Accent6 11 6" xfId="7713"/>
    <cellStyle name="20% - Accent6 11 6 2" xfId="7714"/>
    <cellStyle name="20% - Accent6 11 7" xfId="7715"/>
    <cellStyle name="20% - Accent6 11 8" xfId="7716"/>
    <cellStyle name="20% - Accent6 12" xfId="7717"/>
    <cellStyle name="20% - Accent6 12 2" xfId="7718"/>
    <cellStyle name="20% - Accent6 12 2 2" xfId="7719"/>
    <cellStyle name="20% - Accent6 12 2 2 2" xfId="7720"/>
    <cellStyle name="20% - Accent6 12 2 3" xfId="7721"/>
    <cellStyle name="20% - Accent6 12 2 3 2" xfId="7722"/>
    <cellStyle name="20% - Accent6 12 2 4" xfId="7723"/>
    <cellStyle name="20% - Accent6 12 2 4 2" xfId="7724"/>
    <cellStyle name="20% - Accent6 12 2 5" xfId="7725"/>
    <cellStyle name="20% - Accent6 12 2 5 2" xfId="7726"/>
    <cellStyle name="20% - Accent6 12 2 6" xfId="7727"/>
    <cellStyle name="20% - Accent6 12 3" xfId="7728"/>
    <cellStyle name="20% - Accent6 12 3 2" xfId="7729"/>
    <cellStyle name="20% - Accent6 12 4" xfId="7730"/>
    <cellStyle name="20% - Accent6 12 4 2" xfId="7731"/>
    <cellStyle name="20% - Accent6 12 5" xfId="7732"/>
    <cellStyle name="20% - Accent6 12 5 2" xfId="7733"/>
    <cellStyle name="20% - Accent6 12 6" xfId="7734"/>
    <cellStyle name="20% - Accent6 12 6 2" xfId="7735"/>
    <cellStyle name="20% - Accent6 12 7" xfId="7736"/>
    <cellStyle name="20% - Accent6 12 8" xfId="7737"/>
    <cellStyle name="20% - Accent6 13" xfId="7738"/>
    <cellStyle name="20% - Accent6 13 2" xfId="7739"/>
    <cellStyle name="20% - Accent6 13 2 2" xfId="7740"/>
    <cellStyle name="20% - Accent6 13 2 2 2" xfId="7741"/>
    <cellStyle name="20% - Accent6 13 2 3" xfId="7742"/>
    <cellStyle name="20% - Accent6 13 2 3 2" xfId="7743"/>
    <cellStyle name="20% - Accent6 13 2 4" xfId="7744"/>
    <cellStyle name="20% - Accent6 13 2 4 2" xfId="7745"/>
    <cellStyle name="20% - Accent6 13 2 5" xfId="7746"/>
    <cellStyle name="20% - Accent6 13 2 5 2" xfId="7747"/>
    <cellStyle name="20% - Accent6 13 2 6" xfId="7748"/>
    <cellStyle name="20% - Accent6 13 3" xfId="7749"/>
    <cellStyle name="20% - Accent6 13 3 2" xfId="7750"/>
    <cellStyle name="20% - Accent6 13 4" xfId="7751"/>
    <cellStyle name="20% - Accent6 13 4 2" xfId="7752"/>
    <cellStyle name="20% - Accent6 13 5" xfId="7753"/>
    <cellStyle name="20% - Accent6 13 5 2" xfId="7754"/>
    <cellStyle name="20% - Accent6 13 6" xfId="7755"/>
    <cellStyle name="20% - Accent6 13 6 2" xfId="7756"/>
    <cellStyle name="20% - Accent6 13 7" xfId="7757"/>
    <cellStyle name="20% - Accent6 13 8" xfId="7758"/>
    <cellStyle name="20% - Accent6 14" xfId="7759"/>
    <cellStyle name="20% - Accent6 14 2" xfId="7760"/>
    <cellStyle name="20% - Accent6 14 2 2" xfId="7761"/>
    <cellStyle name="20% - Accent6 14 2 2 2" xfId="7762"/>
    <cellStyle name="20% - Accent6 14 2 3" xfId="7763"/>
    <cellStyle name="20% - Accent6 14 2 3 2" xfId="7764"/>
    <cellStyle name="20% - Accent6 14 2 4" xfId="7765"/>
    <cellStyle name="20% - Accent6 14 2 4 2" xfId="7766"/>
    <cellStyle name="20% - Accent6 14 2 5" xfId="7767"/>
    <cellStyle name="20% - Accent6 14 2 5 2" xfId="7768"/>
    <cellStyle name="20% - Accent6 14 2 6" xfId="7769"/>
    <cellStyle name="20% - Accent6 14 3" xfId="7770"/>
    <cellStyle name="20% - Accent6 14 3 2" xfId="7771"/>
    <cellStyle name="20% - Accent6 14 4" xfId="7772"/>
    <cellStyle name="20% - Accent6 14 4 2" xfId="7773"/>
    <cellStyle name="20% - Accent6 14 5" xfId="7774"/>
    <cellStyle name="20% - Accent6 14 5 2" xfId="7775"/>
    <cellStyle name="20% - Accent6 14 6" xfId="7776"/>
    <cellStyle name="20% - Accent6 14 6 2" xfId="7777"/>
    <cellStyle name="20% - Accent6 14 7" xfId="7778"/>
    <cellStyle name="20% - Accent6 14 8" xfId="7779"/>
    <cellStyle name="20% - Accent6 15" xfId="7780"/>
    <cellStyle name="20% - Accent6 15 2" xfId="7781"/>
    <cellStyle name="20% - Accent6 15 2 2" xfId="7782"/>
    <cellStyle name="20% - Accent6 15 2 2 2" xfId="7783"/>
    <cellStyle name="20% - Accent6 15 2 3" xfId="7784"/>
    <cellStyle name="20% - Accent6 15 2 3 2" xfId="7785"/>
    <cellStyle name="20% - Accent6 15 2 4" xfId="7786"/>
    <cellStyle name="20% - Accent6 15 2 4 2" xfId="7787"/>
    <cellStyle name="20% - Accent6 15 2 5" xfId="7788"/>
    <cellStyle name="20% - Accent6 15 2 5 2" xfId="7789"/>
    <cellStyle name="20% - Accent6 15 2 6" xfId="7790"/>
    <cellStyle name="20% - Accent6 15 3" xfId="7791"/>
    <cellStyle name="20% - Accent6 15 3 2" xfId="7792"/>
    <cellStyle name="20% - Accent6 15 4" xfId="7793"/>
    <cellStyle name="20% - Accent6 15 4 2" xfId="7794"/>
    <cellStyle name="20% - Accent6 15 5" xfId="7795"/>
    <cellStyle name="20% - Accent6 15 5 2" xfId="7796"/>
    <cellStyle name="20% - Accent6 15 6" xfId="7797"/>
    <cellStyle name="20% - Accent6 15 6 2" xfId="7798"/>
    <cellStyle name="20% - Accent6 15 7" xfId="7799"/>
    <cellStyle name="20% - Accent6 15 8" xfId="7800"/>
    <cellStyle name="20% - Accent6 16" xfId="7801"/>
    <cellStyle name="20% - Accent6 16 2" xfId="7802"/>
    <cellStyle name="20% - Accent6 16 2 2" xfId="7803"/>
    <cellStyle name="20% - Accent6 16 2 2 2" xfId="7804"/>
    <cellStyle name="20% - Accent6 16 2 3" xfId="7805"/>
    <cellStyle name="20% - Accent6 16 2 3 2" xfId="7806"/>
    <cellStyle name="20% - Accent6 16 2 4" xfId="7807"/>
    <cellStyle name="20% - Accent6 16 2 4 2" xfId="7808"/>
    <cellStyle name="20% - Accent6 16 2 5" xfId="7809"/>
    <cellStyle name="20% - Accent6 16 2 5 2" xfId="7810"/>
    <cellStyle name="20% - Accent6 16 2 6" xfId="7811"/>
    <cellStyle name="20% - Accent6 16 3" xfId="7812"/>
    <cellStyle name="20% - Accent6 16 3 2" xfId="7813"/>
    <cellStyle name="20% - Accent6 16 4" xfId="7814"/>
    <cellStyle name="20% - Accent6 16 4 2" xfId="7815"/>
    <cellStyle name="20% - Accent6 16 5" xfId="7816"/>
    <cellStyle name="20% - Accent6 16 5 2" xfId="7817"/>
    <cellStyle name="20% - Accent6 16 6" xfId="7818"/>
    <cellStyle name="20% - Accent6 16 6 2" xfId="7819"/>
    <cellStyle name="20% - Accent6 16 7" xfId="7820"/>
    <cellStyle name="20% - Accent6 16 8" xfId="7821"/>
    <cellStyle name="20% - Accent6 17" xfId="7822"/>
    <cellStyle name="20% - Accent6 17 2" xfId="7823"/>
    <cellStyle name="20% - Accent6 17 2 2" xfId="7824"/>
    <cellStyle name="20% - Accent6 17 2 2 2" xfId="7825"/>
    <cellStyle name="20% - Accent6 17 2 3" xfId="7826"/>
    <cellStyle name="20% - Accent6 17 2 3 2" xfId="7827"/>
    <cellStyle name="20% - Accent6 17 2 4" xfId="7828"/>
    <cellStyle name="20% - Accent6 17 2 4 2" xfId="7829"/>
    <cellStyle name="20% - Accent6 17 2 5" xfId="7830"/>
    <cellStyle name="20% - Accent6 17 2 5 2" xfId="7831"/>
    <cellStyle name="20% - Accent6 17 2 6" xfId="7832"/>
    <cellStyle name="20% - Accent6 17 3" xfId="7833"/>
    <cellStyle name="20% - Accent6 17 3 2" xfId="7834"/>
    <cellStyle name="20% - Accent6 17 4" xfId="7835"/>
    <cellStyle name="20% - Accent6 17 4 2" xfId="7836"/>
    <cellStyle name="20% - Accent6 17 5" xfId="7837"/>
    <cellStyle name="20% - Accent6 17 5 2" xfId="7838"/>
    <cellStyle name="20% - Accent6 17 6" xfId="7839"/>
    <cellStyle name="20% - Accent6 17 6 2" xfId="7840"/>
    <cellStyle name="20% - Accent6 17 7" xfId="7841"/>
    <cellStyle name="20% - Accent6 17 8" xfId="7842"/>
    <cellStyle name="20% - Accent6 18" xfId="7843"/>
    <cellStyle name="20% - Accent6 18 2" xfId="7844"/>
    <cellStyle name="20% - Accent6 18 2 2" xfId="7845"/>
    <cellStyle name="20% - Accent6 18 2 2 2" xfId="7846"/>
    <cellStyle name="20% - Accent6 18 2 3" xfId="7847"/>
    <cellStyle name="20% - Accent6 18 2 3 2" xfId="7848"/>
    <cellStyle name="20% - Accent6 18 2 4" xfId="7849"/>
    <cellStyle name="20% - Accent6 18 2 4 2" xfId="7850"/>
    <cellStyle name="20% - Accent6 18 2 5" xfId="7851"/>
    <cellStyle name="20% - Accent6 18 2 5 2" xfId="7852"/>
    <cellStyle name="20% - Accent6 18 2 6" xfId="7853"/>
    <cellStyle name="20% - Accent6 18 3" xfId="7854"/>
    <cellStyle name="20% - Accent6 18 3 2" xfId="7855"/>
    <cellStyle name="20% - Accent6 18 4" xfId="7856"/>
    <cellStyle name="20% - Accent6 18 4 2" xfId="7857"/>
    <cellStyle name="20% - Accent6 18 5" xfId="7858"/>
    <cellStyle name="20% - Accent6 18 5 2" xfId="7859"/>
    <cellStyle name="20% - Accent6 18 6" xfId="7860"/>
    <cellStyle name="20% - Accent6 18 6 2" xfId="7861"/>
    <cellStyle name="20% - Accent6 18 7" xfId="7862"/>
    <cellStyle name="20% - Accent6 18 8" xfId="7863"/>
    <cellStyle name="20% - Accent6 19" xfId="7864"/>
    <cellStyle name="20% - Accent6 19 2" xfId="7865"/>
    <cellStyle name="20% - Accent6 19 2 2" xfId="7866"/>
    <cellStyle name="20% - Accent6 19 2 2 2" xfId="7867"/>
    <cellStyle name="20% - Accent6 19 2 3" xfId="7868"/>
    <cellStyle name="20% - Accent6 19 2 3 2" xfId="7869"/>
    <cellStyle name="20% - Accent6 19 2 4" xfId="7870"/>
    <cellStyle name="20% - Accent6 19 2 4 2" xfId="7871"/>
    <cellStyle name="20% - Accent6 19 2 5" xfId="7872"/>
    <cellStyle name="20% - Accent6 19 2 5 2" xfId="7873"/>
    <cellStyle name="20% - Accent6 19 2 6" xfId="7874"/>
    <cellStyle name="20% - Accent6 19 3" xfId="7875"/>
    <cellStyle name="20% - Accent6 19 3 2" xfId="7876"/>
    <cellStyle name="20% - Accent6 19 4" xfId="7877"/>
    <cellStyle name="20% - Accent6 19 4 2" xfId="7878"/>
    <cellStyle name="20% - Accent6 19 5" xfId="7879"/>
    <cellStyle name="20% - Accent6 19 5 2" xfId="7880"/>
    <cellStyle name="20% - Accent6 19 6" xfId="7881"/>
    <cellStyle name="20% - Accent6 19 6 2" xfId="7882"/>
    <cellStyle name="20% - Accent6 19 7" xfId="7883"/>
    <cellStyle name="20% - Accent6 19 8" xfId="7884"/>
    <cellStyle name="20% - Accent6 2" xfId="7885"/>
    <cellStyle name="20% - Accent6 2 10" xfId="7886"/>
    <cellStyle name="20% - Accent6 2 11" xfId="7887"/>
    <cellStyle name="20% - Accent6 2 2" xfId="7888"/>
    <cellStyle name="20% - Accent6 2 2 2" xfId="7889"/>
    <cellStyle name="20% - Accent6 2 2 2 2" xfId="7890"/>
    <cellStyle name="20% - Accent6 2 2 3" xfId="7891"/>
    <cellStyle name="20% - Accent6 2 2 3 2" xfId="7892"/>
    <cellStyle name="20% - Accent6 2 2 4" xfId="7893"/>
    <cellStyle name="20% - Accent6 2 2 4 2" xfId="7894"/>
    <cellStyle name="20% - Accent6 2 2 5" xfId="7895"/>
    <cellStyle name="20% - Accent6 2 2 5 2" xfId="7896"/>
    <cellStyle name="20% - Accent6 2 2 6" xfId="7897"/>
    <cellStyle name="20% - Accent6 2 2 7" xfId="7898"/>
    <cellStyle name="20% - Accent6 2 2 8" xfId="7899"/>
    <cellStyle name="20% - Accent6 2 2 9" xfId="7900"/>
    <cellStyle name="20% - Accent6 2 3" xfId="7901"/>
    <cellStyle name="20% - Accent6 2 3 2" xfId="7902"/>
    <cellStyle name="20% - Accent6 2 4" xfId="7903"/>
    <cellStyle name="20% - Accent6 2 4 2" xfId="7904"/>
    <cellStyle name="20% - Accent6 2 5" xfId="7905"/>
    <cellStyle name="20% - Accent6 2 5 2" xfId="7906"/>
    <cellStyle name="20% - Accent6 2 6" xfId="7907"/>
    <cellStyle name="20% - Accent6 2 6 2" xfId="7908"/>
    <cellStyle name="20% - Accent6 2 7" xfId="7909"/>
    <cellStyle name="20% - Accent6 2 8" xfId="7910"/>
    <cellStyle name="20% - Accent6 2 9" xfId="7911"/>
    <cellStyle name="20% - Accent6 20" xfId="7912"/>
    <cellStyle name="20% - Accent6 20 2" xfId="7913"/>
    <cellStyle name="20% - Accent6 20 2 2" xfId="7914"/>
    <cellStyle name="20% - Accent6 20 2 2 2" xfId="7915"/>
    <cellStyle name="20% - Accent6 20 2 3" xfId="7916"/>
    <cellStyle name="20% - Accent6 20 2 3 2" xfId="7917"/>
    <cellStyle name="20% - Accent6 20 2 4" xfId="7918"/>
    <cellStyle name="20% - Accent6 20 2 4 2" xfId="7919"/>
    <cellStyle name="20% - Accent6 20 2 5" xfId="7920"/>
    <cellStyle name="20% - Accent6 20 2 5 2" xfId="7921"/>
    <cellStyle name="20% - Accent6 20 2 6" xfId="7922"/>
    <cellStyle name="20% - Accent6 20 3" xfId="7923"/>
    <cellStyle name="20% - Accent6 20 3 2" xfId="7924"/>
    <cellStyle name="20% - Accent6 20 4" xfId="7925"/>
    <cellStyle name="20% - Accent6 20 4 2" xfId="7926"/>
    <cellStyle name="20% - Accent6 20 5" xfId="7927"/>
    <cellStyle name="20% - Accent6 20 5 2" xfId="7928"/>
    <cellStyle name="20% - Accent6 20 6" xfId="7929"/>
    <cellStyle name="20% - Accent6 20 6 2" xfId="7930"/>
    <cellStyle name="20% - Accent6 20 7" xfId="7931"/>
    <cellStyle name="20% - Accent6 20 8" xfId="7932"/>
    <cellStyle name="20% - Accent6 21" xfId="7933"/>
    <cellStyle name="20% - Accent6 21 2" xfId="7934"/>
    <cellStyle name="20% - Accent6 21 2 2" xfId="7935"/>
    <cellStyle name="20% - Accent6 21 2 2 2" xfId="7936"/>
    <cellStyle name="20% - Accent6 21 2 3" xfId="7937"/>
    <cellStyle name="20% - Accent6 21 2 3 2" xfId="7938"/>
    <cellStyle name="20% - Accent6 21 2 4" xfId="7939"/>
    <cellStyle name="20% - Accent6 21 2 4 2" xfId="7940"/>
    <cellStyle name="20% - Accent6 21 2 5" xfId="7941"/>
    <cellStyle name="20% - Accent6 21 2 5 2" xfId="7942"/>
    <cellStyle name="20% - Accent6 21 2 6" xfId="7943"/>
    <cellStyle name="20% - Accent6 21 3" xfId="7944"/>
    <cellStyle name="20% - Accent6 21 3 2" xfId="7945"/>
    <cellStyle name="20% - Accent6 21 4" xfId="7946"/>
    <cellStyle name="20% - Accent6 21 4 2" xfId="7947"/>
    <cellStyle name="20% - Accent6 21 5" xfId="7948"/>
    <cellStyle name="20% - Accent6 21 5 2" xfId="7949"/>
    <cellStyle name="20% - Accent6 21 6" xfId="7950"/>
    <cellStyle name="20% - Accent6 21 6 2" xfId="7951"/>
    <cellStyle name="20% - Accent6 21 7" xfId="7952"/>
    <cellStyle name="20% - Accent6 21 8" xfId="7953"/>
    <cellStyle name="20% - Accent6 22" xfId="7954"/>
    <cellStyle name="20% - Accent6 22 2" xfId="7955"/>
    <cellStyle name="20% - Accent6 22 2 2" xfId="7956"/>
    <cellStyle name="20% - Accent6 22 2 2 2" xfId="7957"/>
    <cellStyle name="20% - Accent6 22 2 3" xfId="7958"/>
    <cellStyle name="20% - Accent6 22 2 3 2" xfId="7959"/>
    <cellStyle name="20% - Accent6 22 2 4" xfId="7960"/>
    <cellStyle name="20% - Accent6 22 2 4 2" xfId="7961"/>
    <cellStyle name="20% - Accent6 22 2 5" xfId="7962"/>
    <cellStyle name="20% - Accent6 22 2 5 2" xfId="7963"/>
    <cellStyle name="20% - Accent6 22 2 6" xfId="7964"/>
    <cellStyle name="20% - Accent6 22 3" xfId="7965"/>
    <cellStyle name="20% - Accent6 22 3 2" xfId="7966"/>
    <cellStyle name="20% - Accent6 22 4" xfId="7967"/>
    <cellStyle name="20% - Accent6 22 4 2" xfId="7968"/>
    <cellStyle name="20% - Accent6 22 5" xfId="7969"/>
    <cellStyle name="20% - Accent6 22 5 2" xfId="7970"/>
    <cellStyle name="20% - Accent6 22 6" xfId="7971"/>
    <cellStyle name="20% - Accent6 22 6 2" xfId="7972"/>
    <cellStyle name="20% - Accent6 22 7" xfId="7973"/>
    <cellStyle name="20% - Accent6 22 8" xfId="7974"/>
    <cellStyle name="20% - Accent6 23" xfId="7975"/>
    <cellStyle name="20% - Accent6 23 2" xfId="7976"/>
    <cellStyle name="20% - Accent6 23 2 2" xfId="7977"/>
    <cellStyle name="20% - Accent6 23 2 2 2" xfId="7978"/>
    <cellStyle name="20% - Accent6 23 2 3" xfId="7979"/>
    <cellStyle name="20% - Accent6 23 2 3 2" xfId="7980"/>
    <cellStyle name="20% - Accent6 23 2 4" xfId="7981"/>
    <cellStyle name="20% - Accent6 23 2 4 2" xfId="7982"/>
    <cellStyle name="20% - Accent6 23 2 5" xfId="7983"/>
    <cellStyle name="20% - Accent6 23 2 5 2" xfId="7984"/>
    <cellStyle name="20% - Accent6 23 2 6" xfId="7985"/>
    <cellStyle name="20% - Accent6 23 3" xfId="7986"/>
    <cellStyle name="20% - Accent6 23 3 2" xfId="7987"/>
    <cellStyle name="20% - Accent6 23 4" xfId="7988"/>
    <cellStyle name="20% - Accent6 23 4 2" xfId="7989"/>
    <cellStyle name="20% - Accent6 23 5" xfId="7990"/>
    <cellStyle name="20% - Accent6 23 5 2" xfId="7991"/>
    <cellStyle name="20% - Accent6 23 6" xfId="7992"/>
    <cellStyle name="20% - Accent6 23 6 2" xfId="7993"/>
    <cellStyle name="20% - Accent6 23 7" xfId="7994"/>
    <cellStyle name="20% - Accent6 23 8" xfId="7995"/>
    <cellStyle name="20% - Accent6 24" xfId="7996"/>
    <cellStyle name="20% - Accent6 24 2" xfId="7997"/>
    <cellStyle name="20% - Accent6 24 2 2" xfId="7998"/>
    <cellStyle name="20% - Accent6 24 2 2 2" xfId="7999"/>
    <cellStyle name="20% - Accent6 24 2 3" xfId="8000"/>
    <cellStyle name="20% - Accent6 24 2 3 2" xfId="8001"/>
    <cellStyle name="20% - Accent6 24 2 4" xfId="8002"/>
    <cellStyle name="20% - Accent6 24 2 4 2" xfId="8003"/>
    <cellStyle name="20% - Accent6 24 2 5" xfId="8004"/>
    <cellStyle name="20% - Accent6 24 2 5 2" xfId="8005"/>
    <cellStyle name="20% - Accent6 24 2 6" xfId="8006"/>
    <cellStyle name="20% - Accent6 24 3" xfId="8007"/>
    <cellStyle name="20% - Accent6 24 3 2" xfId="8008"/>
    <cellStyle name="20% - Accent6 24 4" xfId="8009"/>
    <cellStyle name="20% - Accent6 24 4 2" xfId="8010"/>
    <cellStyle name="20% - Accent6 24 5" xfId="8011"/>
    <cellStyle name="20% - Accent6 24 5 2" xfId="8012"/>
    <cellStyle name="20% - Accent6 24 6" xfId="8013"/>
    <cellStyle name="20% - Accent6 24 6 2" xfId="8014"/>
    <cellStyle name="20% - Accent6 24 7" xfId="8015"/>
    <cellStyle name="20% - Accent6 24 8" xfId="8016"/>
    <cellStyle name="20% - Accent6 25" xfId="8017"/>
    <cellStyle name="20% - Accent6 25 2" xfId="8018"/>
    <cellStyle name="20% - Accent6 25 2 2" xfId="8019"/>
    <cellStyle name="20% - Accent6 25 2 2 2" xfId="8020"/>
    <cellStyle name="20% - Accent6 25 2 3" xfId="8021"/>
    <cellStyle name="20% - Accent6 25 2 3 2" xfId="8022"/>
    <cellStyle name="20% - Accent6 25 2 4" xfId="8023"/>
    <cellStyle name="20% - Accent6 25 2 4 2" xfId="8024"/>
    <cellStyle name="20% - Accent6 25 2 5" xfId="8025"/>
    <cellStyle name="20% - Accent6 25 2 5 2" xfId="8026"/>
    <cellStyle name="20% - Accent6 25 2 6" xfId="8027"/>
    <cellStyle name="20% - Accent6 25 3" xfId="8028"/>
    <cellStyle name="20% - Accent6 25 3 2" xfId="8029"/>
    <cellStyle name="20% - Accent6 25 4" xfId="8030"/>
    <cellStyle name="20% - Accent6 25 4 2" xfId="8031"/>
    <cellStyle name="20% - Accent6 25 5" xfId="8032"/>
    <cellStyle name="20% - Accent6 25 5 2" xfId="8033"/>
    <cellStyle name="20% - Accent6 25 6" xfId="8034"/>
    <cellStyle name="20% - Accent6 25 6 2" xfId="8035"/>
    <cellStyle name="20% - Accent6 25 7" xfId="8036"/>
    <cellStyle name="20% - Accent6 25 8" xfId="8037"/>
    <cellStyle name="20% - Accent6 26" xfId="8038"/>
    <cellStyle name="20% - Accent6 26 2" xfId="8039"/>
    <cellStyle name="20% - Accent6 26 2 2" xfId="8040"/>
    <cellStyle name="20% - Accent6 26 2 2 2" xfId="8041"/>
    <cellStyle name="20% - Accent6 26 2 3" xfId="8042"/>
    <cellStyle name="20% - Accent6 26 2 3 2" xfId="8043"/>
    <cellStyle name="20% - Accent6 26 2 4" xfId="8044"/>
    <cellStyle name="20% - Accent6 26 2 4 2" xfId="8045"/>
    <cellStyle name="20% - Accent6 26 2 5" xfId="8046"/>
    <cellStyle name="20% - Accent6 26 2 5 2" xfId="8047"/>
    <cellStyle name="20% - Accent6 26 2 6" xfId="8048"/>
    <cellStyle name="20% - Accent6 26 3" xfId="8049"/>
    <cellStyle name="20% - Accent6 26 3 2" xfId="8050"/>
    <cellStyle name="20% - Accent6 26 4" xfId="8051"/>
    <cellStyle name="20% - Accent6 26 4 2" xfId="8052"/>
    <cellStyle name="20% - Accent6 26 5" xfId="8053"/>
    <cellStyle name="20% - Accent6 26 5 2" xfId="8054"/>
    <cellStyle name="20% - Accent6 26 6" xfId="8055"/>
    <cellStyle name="20% - Accent6 26 6 2" xfId="8056"/>
    <cellStyle name="20% - Accent6 26 7" xfId="8057"/>
    <cellStyle name="20% - Accent6 26 8" xfId="8058"/>
    <cellStyle name="20% - Accent6 27" xfId="8059"/>
    <cellStyle name="20% - Accent6 27 2" xfId="8060"/>
    <cellStyle name="20% - Accent6 27 2 2" xfId="8061"/>
    <cellStyle name="20% - Accent6 27 2 2 2" xfId="8062"/>
    <cellStyle name="20% - Accent6 27 2 3" xfId="8063"/>
    <cellStyle name="20% - Accent6 27 2 3 2" xfId="8064"/>
    <cellStyle name="20% - Accent6 27 2 4" xfId="8065"/>
    <cellStyle name="20% - Accent6 27 2 4 2" xfId="8066"/>
    <cellStyle name="20% - Accent6 27 2 5" xfId="8067"/>
    <cellStyle name="20% - Accent6 27 2 5 2" xfId="8068"/>
    <cellStyle name="20% - Accent6 27 2 6" xfId="8069"/>
    <cellStyle name="20% - Accent6 27 3" xfId="8070"/>
    <cellStyle name="20% - Accent6 27 3 2" xfId="8071"/>
    <cellStyle name="20% - Accent6 27 4" xfId="8072"/>
    <cellStyle name="20% - Accent6 27 4 2" xfId="8073"/>
    <cellStyle name="20% - Accent6 27 5" xfId="8074"/>
    <cellStyle name="20% - Accent6 27 5 2" xfId="8075"/>
    <cellStyle name="20% - Accent6 27 6" xfId="8076"/>
    <cellStyle name="20% - Accent6 27 6 2" xfId="8077"/>
    <cellStyle name="20% - Accent6 27 7" xfId="8078"/>
    <cellStyle name="20% - Accent6 27 8" xfId="8079"/>
    <cellStyle name="20% - Accent6 28" xfId="8080"/>
    <cellStyle name="20% - Accent6 28 2" xfId="8081"/>
    <cellStyle name="20% - Accent6 28 2 2" xfId="8082"/>
    <cellStyle name="20% - Accent6 28 2 2 2" xfId="8083"/>
    <cellStyle name="20% - Accent6 28 2 3" xfId="8084"/>
    <cellStyle name="20% - Accent6 28 2 3 2" xfId="8085"/>
    <cellStyle name="20% - Accent6 28 2 4" xfId="8086"/>
    <cellStyle name="20% - Accent6 28 2 4 2" xfId="8087"/>
    <cellStyle name="20% - Accent6 28 2 5" xfId="8088"/>
    <cellStyle name="20% - Accent6 28 2 5 2" xfId="8089"/>
    <cellStyle name="20% - Accent6 28 2 6" xfId="8090"/>
    <cellStyle name="20% - Accent6 28 3" xfId="8091"/>
    <cellStyle name="20% - Accent6 28 3 2" xfId="8092"/>
    <cellStyle name="20% - Accent6 28 4" xfId="8093"/>
    <cellStyle name="20% - Accent6 28 4 2" xfId="8094"/>
    <cellStyle name="20% - Accent6 28 5" xfId="8095"/>
    <cellStyle name="20% - Accent6 28 5 2" xfId="8096"/>
    <cellStyle name="20% - Accent6 28 6" xfId="8097"/>
    <cellStyle name="20% - Accent6 28 6 2" xfId="8098"/>
    <cellStyle name="20% - Accent6 28 7" xfId="8099"/>
    <cellStyle name="20% - Accent6 28 8" xfId="8100"/>
    <cellStyle name="20% - Accent6 29" xfId="8101"/>
    <cellStyle name="20% - Accent6 29 2" xfId="8102"/>
    <cellStyle name="20% - Accent6 29 2 2" xfId="8103"/>
    <cellStyle name="20% - Accent6 29 2 2 2" xfId="8104"/>
    <cellStyle name="20% - Accent6 29 2 3" xfId="8105"/>
    <cellStyle name="20% - Accent6 29 2 3 2" xfId="8106"/>
    <cellStyle name="20% - Accent6 29 2 4" xfId="8107"/>
    <cellStyle name="20% - Accent6 29 2 4 2" xfId="8108"/>
    <cellStyle name="20% - Accent6 29 2 5" xfId="8109"/>
    <cellStyle name="20% - Accent6 29 2 5 2" xfId="8110"/>
    <cellStyle name="20% - Accent6 29 2 6" xfId="8111"/>
    <cellStyle name="20% - Accent6 29 3" xfId="8112"/>
    <cellStyle name="20% - Accent6 29 3 2" xfId="8113"/>
    <cellStyle name="20% - Accent6 29 4" xfId="8114"/>
    <cellStyle name="20% - Accent6 29 4 2" xfId="8115"/>
    <cellStyle name="20% - Accent6 29 5" xfId="8116"/>
    <cellStyle name="20% - Accent6 29 5 2" xfId="8117"/>
    <cellStyle name="20% - Accent6 29 6" xfId="8118"/>
    <cellStyle name="20% - Accent6 29 6 2" xfId="8119"/>
    <cellStyle name="20% - Accent6 29 7" xfId="8120"/>
    <cellStyle name="20% - Accent6 29 8" xfId="8121"/>
    <cellStyle name="20% - Accent6 3" xfId="8122"/>
    <cellStyle name="20% - Accent6 3 10" xfId="8123"/>
    <cellStyle name="20% - Accent6 3 11" xfId="8124"/>
    <cellStyle name="20% - Accent6 3 2" xfId="8125"/>
    <cellStyle name="20% - Accent6 3 2 2" xfId="8126"/>
    <cellStyle name="20% - Accent6 3 2 2 2" xfId="8127"/>
    <cellStyle name="20% - Accent6 3 2 3" xfId="8128"/>
    <cellStyle name="20% - Accent6 3 2 3 2" xfId="8129"/>
    <cellStyle name="20% - Accent6 3 2 4" xfId="8130"/>
    <cellStyle name="20% - Accent6 3 2 4 2" xfId="8131"/>
    <cellStyle name="20% - Accent6 3 2 5" xfId="8132"/>
    <cellStyle name="20% - Accent6 3 2 5 2" xfId="8133"/>
    <cellStyle name="20% - Accent6 3 2 6" xfId="8134"/>
    <cellStyle name="20% - Accent6 3 2 7" xfId="8135"/>
    <cellStyle name="20% - Accent6 3 2 8" xfId="8136"/>
    <cellStyle name="20% - Accent6 3 2 9" xfId="8137"/>
    <cellStyle name="20% - Accent6 3 3" xfId="8138"/>
    <cellStyle name="20% - Accent6 3 3 2" xfId="8139"/>
    <cellStyle name="20% - Accent6 3 4" xfId="8140"/>
    <cellStyle name="20% - Accent6 3 4 2" xfId="8141"/>
    <cellStyle name="20% - Accent6 3 5" xfId="8142"/>
    <cellStyle name="20% - Accent6 3 5 2" xfId="8143"/>
    <cellStyle name="20% - Accent6 3 6" xfId="8144"/>
    <cellStyle name="20% - Accent6 3 6 2" xfId="8145"/>
    <cellStyle name="20% - Accent6 3 7" xfId="8146"/>
    <cellStyle name="20% - Accent6 3 8" xfId="8147"/>
    <cellStyle name="20% - Accent6 3 9" xfId="8148"/>
    <cellStyle name="20% - Accent6 30" xfId="8149"/>
    <cellStyle name="20% - Accent6 30 2" xfId="8150"/>
    <cellStyle name="20% - Accent6 30 2 2" xfId="8151"/>
    <cellStyle name="20% - Accent6 30 2 2 2" xfId="8152"/>
    <cellStyle name="20% - Accent6 30 2 3" xfId="8153"/>
    <cellStyle name="20% - Accent6 30 2 3 2" xfId="8154"/>
    <cellStyle name="20% - Accent6 30 2 4" xfId="8155"/>
    <cellStyle name="20% - Accent6 30 2 4 2" xfId="8156"/>
    <cellStyle name="20% - Accent6 30 2 5" xfId="8157"/>
    <cellStyle name="20% - Accent6 30 2 5 2" xfId="8158"/>
    <cellStyle name="20% - Accent6 30 2 6" xfId="8159"/>
    <cellStyle name="20% - Accent6 30 3" xfId="8160"/>
    <cellStyle name="20% - Accent6 30 3 2" xfId="8161"/>
    <cellStyle name="20% - Accent6 30 4" xfId="8162"/>
    <cellStyle name="20% - Accent6 30 4 2" xfId="8163"/>
    <cellStyle name="20% - Accent6 30 5" xfId="8164"/>
    <cellStyle name="20% - Accent6 30 5 2" xfId="8165"/>
    <cellStyle name="20% - Accent6 30 6" xfId="8166"/>
    <cellStyle name="20% - Accent6 30 6 2" xfId="8167"/>
    <cellStyle name="20% - Accent6 30 7" xfId="8168"/>
    <cellStyle name="20% - Accent6 30 8" xfId="8169"/>
    <cellStyle name="20% - Accent6 31" xfId="8170"/>
    <cellStyle name="20% - Accent6 31 2" xfId="8171"/>
    <cellStyle name="20% - Accent6 31 2 2" xfId="8172"/>
    <cellStyle name="20% - Accent6 31 2 2 2" xfId="8173"/>
    <cellStyle name="20% - Accent6 31 2 3" xfId="8174"/>
    <cellStyle name="20% - Accent6 31 2 3 2" xfId="8175"/>
    <cellStyle name="20% - Accent6 31 2 4" xfId="8176"/>
    <cellStyle name="20% - Accent6 31 2 4 2" xfId="8177"/>
    <cellStyle name="20% - Accent6 31 2 5" xfId="8178"/>
    <cellStyle name="20% - Accent6 31 2 5 2" xfId="8179"/>
    <cellStyle name="20% - Accent6 31 2 6" xfId="8180"/>
    <cellStyle name="20% - Accent6 31 3" xfId="8181"/>
    <cellStyle name="20% - Accent6 31 3 2" xfId="8182"/>
    <cellStyle name="20% - Accent6 31 4" xfId="8183"/>
    <cellStyle name="20% - Accent6 31 4 2" xfId="8184"/>
    <cellStyle name="20% - Accent6 31 5" xfId="8185"/>
    <cellStyle name="20% - Accent6 31 5 2" xfId="8186"/>
    <cellStyle name="20% - Accent6 31 6" xfId="8187"/>
    <cellStyle name="20% - Accent6 31 6 2" xfId="8188"/>
    <cellStyle name="20% - Accent6 31 7" xfId="8189"/>
    <cellStyle name="20% - Accent6 31 8" xfId="8190"/>
    <cellStyle name="20% - Accent6 32" xfId="8191"/>
    <cellStyle name="20% - Accent6 32 2" xfId="8192"/>
    <cellStyle name="20% - Accent6 32 2 2" xfId="8193"/>
    <cellStyle name="20% - Accent6 32 2 2 2" xfId="8194"/>
    <cellStyle name="20% - Accent6 32 2 3" xfId="8195"/>
    <cellStyle name="20% - Accent6 32 2 3 2" xfId="8196"/>
    <cellStyle name="20% - Accent6 32 2 4" xfId="8197"/>
    <cellStyle name="20% - Accent6 32 2 4 2" xfId="8198"/>
    <cellStyle name="20% - Accent6 32 2 5" xfId="8199"/>
    <cellStyle name="20% - Accent6 32 2 5 2" xfId="8200"/>
    <cellStyle name="20% - Accent6 32 2 6" xfId="8201"/>
    <cellStyle name="20% - Accent6 32 3" xfId="8202"/>
    <cellStyle name="20% - Accent6 32 3 2" xfId="8203"/>
    <cellStyle name="20% - Accent6 32 4" xfId="8204"/>
    <cellStyle name="20% - Accent6 32 4 2" xfId="8205"/>
    <cellStyle name="20% - Accent6 32 5" xfId="8206"/>
    <cellStyle name="20% - Accent6 32 5 2" xfId="8207"/>
    <cellStyle name="20% - Accent6 32 6" xfId="8208"/>
    <cellStyle name="20% - Accent6 32 6 2" xfId="8209"/>
    <cellStyle name="20% - Accent6 32 7" xfId="8210"/>
    <cellStyle name="20% - Accent6 32 8" xfId="8211"/>
    <cellStyle name="20% - Accent6 33" xfId="8212"/>
    <cellStyle name="20% - Accent6 33 2" xfId="8213"/>
    <cellStyle name="20% - Accent6 33 2 2" xfId="8214"/>
    <cellStyle name="20% - Accent6 33 2 2 2" xfId="8215"/>
    <cellStyle name="20% - Accent6 33 2 3" xfId="8216"/>
    <cellStyle name="20% - Accent6 33 2 3 2" xfId="8217"/>
    <cellStyle name="20% - Accent6 33 2 4" xfId="8218"/>
    <cellStyle name="20% - Accent6 33 2 4 2" xfId="8219"/>
    <cellStyle name="20% - Accent6 33 2 5" xfId="8220"/>
    <cellStyle name="20% - Accent6 33 2 5 2" xfId="8221"/>
    <cellStyle name="20% - Accent6 33 2 6" xfId="8222"/>
    <cellStyle name="20% - Accent6 33 3" xfId="8223"/>
    <cellStyle name="20% - Accent6 33 3 2" xfId="8224"/>
    <cellStyle name="20% - Accent6 33 4" xfId="8225"/>
    <cellStyle name="20% - Accent6 33 4 2" xfId="8226"/>
    <cellStyle name="20% - Accent6 33 5" xfId="8227"/>
    <cellStyle name="20% - Accent6 33 5 2" xfId="8228"/>
    <cellStyle name="20% - Accent6 33 6" xfId="8229"/>
    <cellStyle name="20% - Accent6 33 6 2" xfId="8230"/>
    <cellStyle name="20% - Accent6 33 7" xfId="8231"/>
    <cellStyle name="20% - Accent6 33 8" xfId="8232"/>
    <cellStyle name="20% - Accent6 34" xfId="8233"/>
    <cellStyle name="20% - Accent6 34 2" xfId="8234"/>
    <cellStyle name="20% - Accent6 34 2 2" xfId="8235"/>
    <cellStyle name="20% - Accent6 34 2 2 2" xfId="8236"/>
    <cellStyle name="20% - Accent6 34 2 3" xfId="8237"/>
    <cellStyle name="20% - Accent6 34 2 3 2" xfId="8238"/>
    <cellStyle name="20% - Accent6 34 2 4" xfId="8239"/>
    <cellStyle name="20% - Accent6 34 2 4 2" xfId="8240"/>
    <cellStyle name="20% - Accent6 34 2 5" xfId="8241"/>
    <cellStyle name="20% - Accent6 34 2 5 2" xfId="8242"/>
    <cellStyle name="20% - Accent6 34 2 6" xfId="8243"/>
    <cellStyle name="20% - Accent6 34 3" xfId="8244"/>
    <cellStyle name="20% - Accent6 34 3 2" xfId="8245"/>
    <cellStyle name="20% - Accent6 34 4" xfId="8246"/>
    <cellStyle name="20% - Accent6 34 4 2" xfId="8247"/>
    <cellStyle name="20% - Accent6 34 5" xfId="8248"/>
    <cellStyle name="20% - Accent6 34 5 2" xfId="8249"/>
    <cellStyle name="20% - Accent6 34 6" xfId="8250"/>
    <cellStyle name="20% - Accent6 34 6 2" xfId="8251"/>
    <cellStyle name="20% - Accent6 34 7" xfId="8252"/>
    <cellStyle name="20% - Accent6 34 8" xfId="8253"/>
    <cellStyle name="20% - Accent6 35" xfId="8254"/>
    <cellStyle name="20% - Accent6 35 2" xfId="8255"/>
    <cellStyle name="20% - Accent6 35 2 2" xfId="8256"/>
    <cellStyle name="20% - Accent6 35 2 2 2" xfId="8257"/>
    <cellStyle name="20% - Accent6 35 2 3" xfId="8258"/>
    <cellStyle name="20% - Accent6 35 2 3 2" xfId="8259"/>
    <cellStyle name="20% - Accent6 35 2 4" xfId="8260"/>
    <cellStyle name="20% - Accent6 35 2 4 2" xfId="8261"/>
    <cellStyle name="20% - Accent6 35 2 5" xfId="8262"/>
    <cellStyle name="20% - Accent6 35 2 5 2" xfId="8263"/>
    <cellStyle name="20% - Accent6 35 2 6" xfId="8264"/>
    <cellStyle name="20% - Accent6 35 3" xfId="8265"/>
    <cellStyle name="20% - Accent6 35 3 2" xfId="8266"/>
    <cellStyle name="20% - Accent6 35 4" xfId="8267"/>
    <cellStyle name="20% - Accent6 35 4 2" xfId="8268"/>
    <cellStyle name="20% - Accent6 35 5" xfId="8269"/>
    <cellStyle name="20% - Accent6 35 5 2" xfId="8270"/>
    <cellStyle name="20% - Accent6 35 6" xfId="8271"/>
    <cellStyle name="20% - Accent6 35 6 2" xfId="8272"/>
    <cellStyle name="20% - Accent6 35 7" xfId="8273"/>
    <cellStyle name="20% - Accent6 35 8" xfId="8274"/>
    <cellStyle name="20% - Accent6 36" xfId="8275"/>
    <cellStyle name="20% - Accent6 36 2" xfId="8276"/>
    <cellStyle name="20% - Accent6 36 2 2" xfId="8277"/>
    <cellStyle name="20% - Accent6 36 2 2 2" xfId="8278"/>
    <cellStyle name="20% - Accent6 36 2 3" xfId="8279"/>
    <cellStyle name="20% - Accent6 36 2 3 2" xfId="8280"/>
    <cellStyle name="20% - Accent6 36 2 4" xfId="8281"/>
    <cellStyle name="20% - Accent6 36 2 4 2" xfId="8282"/>
    <cellStyle name="20% - Accent6 36 2 5" xfId="8283"/>
    <cellStyle name="20% - Accent6 36 2 5 2" xfId="8284"/>
    <cellStyle name="20% - Accent6 36 2 6" xfId="8285"/>
    <cellStyle name="20% - Accent6 36 3" xfId="8286"/>
    <cellStyle name="20% - Accent6 36 3 2" xfId="8287"/>
    <cellStyle name="20% - Accent6 36 4" xfId="8288"/>
    <cellStyle name="20% - Accent6 36 4 2" xfId="8289"/>
    <cellStyle name="20% - Accent6 36 5" xfId="8290"/>
    <cellStyle name="20% - Accent6 36 5 2" xfId="8291"/>
    <cellStyle name="20% - Accent6 36 6" xfId="8292"/>
    <cellStyle name="20% - Accent6 36 6 2" xfId="8293"/>
    <cellStyle name="20% - Accent6 36 7" xfId="8294"/>
    <cellStyle name="20% - Accent6 36 8" xfId="8295"/>
    <cellStyle name="20% - Accent6 37" xfId="8296"/>
    <cellStyle name="20% - Accent6 37 2" xfId="8297"/>
    <cellStyle name="20% - Accent6 37 2 2" xfId="8298"/>
    <cellStyle name="20% - Accent6 37 2 2 2" xfId="8299"/>
    <cellStyle name="20% - Accent6 37 2 3" xfId="8300"/>
    <cellStyle name="20% - Accent6 37 2 3 2" xfId="8301"/>
    <cellStyle name="20% - Accent6 37 2 4" xfId="8302"/>
    <cellStyle name="20% - Accent6 37 2 4 2" xfId="8303"/>
    <cellStyle name="20% - Accent6 37 2 5" xfId="8304"/>
    <cellStyle name="20% - Accent6 37 2 5 2" xfId="8305"/>
    <cellStyle name="20% - Accent6 37 2 6" xfId="8306"/>
    <cellStyle name="20% - Accent6 37 3" xfId="8307"/>
    <cellStyle name="20% - Accent6 37 3 2" xfId="8308"/>
    <cellStyle name="20% - Accent6 37 4" xfId="8309"/>
    <cellStyle name="20% - Accent6 37 4 2" xfId="8310"/>
    <cellStyle name="20% - Accent6 37 5" xfId="8311"/>
    <cellStyle name="20% - Accent6 37 5 2" xfId="8312"/>
    <cellStyle name="20% - Accent6 37 6" xfId="8313"/>
    <cellStyle name="20% - Accent6 37 6 2" xfId="8314"/>
    <cellStyle name="20% - Accent6 37 7" xfId="8315"/>
    <cellStyle name="20% - Accent6 37 8" xfId="8316"/>
    <cellStyle name="20% - Accent6 38" xfId="8317"/>
    <cellStyle name="20% - Accent6 38 2" xfId="8318"/>
    <cellStyle name="20% - Accent6 38 2 2" xfId="8319"/>
    <cellStyle name="20% - Accent6 38 2 2 2" xfId="8320"/>
    <cellStyle name="20% - Accent6 38 2 3" xfId="8321"/>
    <cellStyle name="20% - Accent6 38 2 3 2" xfId="8322"/>
    <cellStyle name="20% - Accent6 38 2 4" xfId="8323"/>
    <cellStyle name="20% - Accent6 38 2 4 2" xfId="8324"/>
    <cellStyle name="20% - Accent6 38 2 5" xfId="8325"/>
    <cellStyle name="20% - Accent6 38 2 5 2" xfId="8326"/>
    <cellStyle name="20% - Accent6 38 2 6" xfId="8327"/>
    <cellStyle name="20% - Accent6 38 3" xfId="8328"/>
    <cellStyle name="20% - Accent6 38 3 2" xfId="8329"/>
    <cellStyle name="20% - Accent6 38 4" xfId="8330"/>
    <cellStyle name="20% - Accent6 38 4 2" xfId="8331"/>
    <cellStyle name="20% - Accent6 38 5" xfId="8332"/>
    <cellStyle name="20% - Accent6 38 5 2" xfId="8333"/>
    <cellStyle name="20% - Accent6 38 6" xfId="8334"/>
    <cellStyle name="20% - Accent6 38 6 2" xfId="8335"/>
    <cellStyle name="20% - Accent6 38 7" xfId="8336"/>
    <cellStyle name="20% - Accent6 38 8" xfId="8337"/>
    <cellStyle name="20% - Accent6 39" xfId="8338"/>
    <cellStyle name="20% - Accent6 39 2" xfId="8339"/>
    <cellStyle name="20% - Accent6 39 2 2" xfId="8340"/>
    <cellStyle name="20% - Accent6 39 2 2 2" xfId="8341"/>
    <cellStyle name="20% - Accent6 39 2 3" xfId="8342"/>
    <cellStyle name="20% - Accent6 39 2 3 2" xfId="8343"/>
    <cellStyle name="20% - Accent6 39 2 4" xfId="8344"/>
    <cellStyle name="20% - Accent6 39 2 4 2" xfId="8345"/>
    <cellStyle name="20% - Accent6 39 2 5" xfId="8346"/>
    <cellStyle name="20% - Accent6 39 2 5 2" xfId="8347"/>
    <cellStyle name="20% - Accent6 39 2 6" xfId="8348"/>
    <cellStyle name="20% - Accent6 39 3" xfId="8349"/>
    <cellStyle name="20% - Accent6 39 3 2" xfId="8350"/>
    <cellStyle name="20% - Accent6 39 4" xfId="8351"/>
    <cellStyle name="20% - Accent6 39 4 2" xfId="8352"/>
    <cellStyle name="20% - Accent6 39 5" xfId="8353"/>
    <cellStyle name="20% - Accent6 39 5 2" xfId="8354"/>
    <cellStyle name="20% - Accent6 39 6" xfId="8355"/>
    <cellStyle name="20% - Accent6 39 6 2" xfId="8356"/>
    <cellStyle name="20% - Accent6 39 7" xfId="8357"/>
    <cellStyle name="20% - Accent6 39 8" xfId="8358"/>
    <cellStyle name="20% - Accent6 4" xfId="8359"/>
    <cellStyle name="20% - Accent6 4 10" xfId="8360"/>
    <cellStyle name="20% - Accent6 4 11" xfId="8361"/>
    <cellStyle name="20% - Accent6 4 2" xfId="8362"/>
    <cellStyle name="20% - Accent6 4 2 2" xfId="8363"/>
    <cellStyle name="20% - Accent6 4 2 2 2" xfId="8364"/>
    <cellStyle name="20% - Accent6 4 2 3" xfId="8365"/>
    <cellStyle name="20% - Accent6 4 2 3 2" xfId="8366"/>
    <cellStyle name="20% - Accent6 4 2 4" xfId="8367"/>
    <cellStyle name="20% - Accent6 4 2 4 2" xfId="8368"/>
    <cellStyle name="20% - Accent6 4 2 5" xfId="8369"/>
    <cellStyle name="20% - Accent6 4 2 5 2" xfId="8370"/>
    <cellStyle name="20% - Accent6 4 2 6" xfId="8371"/>
    <cellStyle name="20% - Accent6 4 2 7" xfId="8372"/>
    <cellStyle name="20% - Accent6 4 2 8" xfId="8373"/>
    <cellStyle name="20% - Accent6 4 2 9" xfId="8374"/>
    <cellStyle name="20% - Accent6 4 3" xfId="8375"/>
    <cellStyle name="20% - Accent6 4 3 2" xfId="8376"/>
    <cellStyle name="20% - Accent6 4 4" xfId="8377"/>
    <cellStyle name="20% - Accent6 4 4 2" xfId="8378"/>
    <cellStyle name="20% - Accent6 4 5" xfId="8379"/>
    <cellStyle name="20% - Accent6 4 5 2" xfId="8380"/>
    <cellStyle name="20% - Accent6 4 6" xfId="8381"/>
    <cellStyle name="20% - Accent6 4 6 2" xfId="8382"/>
    <cellStyle name="20% - Accent6 4 7" xfId="8383"/>
    <cellStyle name="20% - Accent6 4 8" xfId="8384"/>
    <cellStyle name="20% - Accent6 4 9" xfId="8385"/>
    <cellStyle name="20% - Accent6 40" xfId="8386"/>
    <cellStyle name="20% - Accent6 40 2" xfId="8387"/>
    <cellStyle name="20% - Accent6 40 2 2" xfId="8388"/>
    <cellStyle name="20% - Accent6 40 2 2 2" xfId="8389"/>
    <cellStyle name="20% - Accent6 40 2 3" xfId="8390"/>
    <cellStyle name="20% - Accent6 40 2 3 2" xfId="8391"/>
    <cellStyle name="20% - Accent6 40 2 4" xfId="8392"/>
    <cellStyle name="20% - Accent6 40 2 4 2" xfId="8393"/>
    <cellStyle name="20% - Accent6 40 2 5" xfId="8394"/>
    <cellStyle name="20% - Accent6 40 2 5 2" xfId="8395"/>
    <cellStyle name="20% - Accent6 40 2 6" xfId="8396"/>
    <cellStyle name="20% - Accent6 40 3" xfId="8397"/>
    <cellStyle name="20% - Accent6 40 3 2" xfId="8398"/>
    <cellStyle name="20% - Accent6 40 4" xfId="8399"/>
    <cellStyle name="20% - Accent6 40 4 2" xfId="8400"/>
    <cellStyle name="20% - Accent6 40 5" xfId="8401"/>
    <cellStyle name="20% - Accent6 40 5 2" xfId="8402"/>
    <cellStyle name="20% - Accent6 40 6" xfId="8403"/>
    <cellStyle name="20% - Accent6 40 6 2" xfId="8404"/>
    <cellStyle name="20% - Accent6 40 7" xfId="8405"/>
    <cellStyle name="20% - Accent6 40 8" xfId="8406"/>
    <cellStyle name="20% - Accent6 41" xfId="8407"/>
    <cellStyle name="20% - Accent6 41 2" xfId="8408"/>
    <cellStyle name="20% - Accent6 41 2 2" xfId="8409"/>
    <cellStyle name="20% - Accent6 41 2 2 2" xfId="8410"/>
    <cellStyle name="20% - Accent6 41 2 3" xfId="8411"/>
    <cellStyle name="20% - Accent6 41 2 3 2" xfId="8412"/>
    <cellStyle name="20% - Accent6 41 2 4" xfId="8413"/>
    <cellStyle name="20% - Accent6 41 2 4 2" xfId="8414"/>
    <cellStyle name="20% - Accent6 41 2 5" xfId="8415"/>
    <cellStyle name="20% - Accent6 41 2 5 2" xfId="8416"/>
    <cellStyle name="20% - Accent6 41 2 6" xfId="8417"/>
    <cellStyle name="20% - Accent6 41 3" xfId="8418"/>
    <cellStyle name="20% - Accent6 41 3 2" xfId="8419"/>
    <cellStyle name="20% - Accent6 41 4" xfId="8420"/>
    <cellStyle name="20% - Accent6 41 4 2" xfId="8421"/>
    <cellStyle name="20% - Accent6 41 5" xfId="8422"/>
    <cellStyle name="20% - Accent6 41 5 2" xfId="8423"/>
    <cellStyle name="20% - Accent6 41 6" xfId="8424"/>
    <cellStyle name="20% - Accent6 41 6 2" xfId="8425"/>
    <cellStyle name="20% - Accent6 41 7" xfId="8426"/>
    <cellStyle name="20% - Accent6 41 8" xfId="8427"/>
    <cellStyle name="20% - Accent6 42" xfId="8428"/>
    <cellStyle name="20% - Accent6 42 2" xfId="8429"/>
    <cellStyle name="20% - Accent6 42 2 2" xfId="8430"/>
    <cellStyle name="20% - Accent6 42 2 2 2" xfId="8431"/>
    <cellStyle name="20% - Accent6 42 2 3" xfId="8432"/>
    <cellStyle name="20% - Accent6 42 2 3 2" xfId="8433"/>
    <cellStyle name="20% - Accent6 42 2 4" xfId="8434"/>
    <cellStyle name="20% - Accent6 42 2 4 2" xfId="8435"/>
    <cellStyle name="20% - Accent6 42 2 5" xfId="8436"/>
    <cellStyle name="20% - Accent6 42 2 5 2" xfId="8437"/>
    <cellStyle name="20% - Accent6 42 2 6" xfId="8438"/>
    <cellStyle name="20% - Accent6 42 3" xfId="8439"/>
    <cellStyle name="20% - Accent6 42 3 2" xfId="8440"/>
    <cellStyle name="20% - Accent6 42 4" xfId="8441"/>
    <cellStyle name="20% - Accent6 42 4 2" xfId="8442"/>
    <cellStyle name="20% - Accent6 42 5" xfId="8443"/>
    <cellStyle name="20% - Accent6 42 5 2" xfId="8444"/>
    <cellStyle name="20% - Accent6 42 6" xfId="8445"/>
    <cellStyle name="20% - Accent6 42 6 2" xfId="8446"/>
    <cellStyle name="20% - Accent6 42 7" xfId="8447"/>
    <cellStyle name="20% - Accent6 42 8" xfId="8448"/>
    <cellStyle name="20% - Accent6 43" xfId="8449"/>
    <cellStyle name="20% - Accent6 43 2" xfId="8450"/>
    <cellStyle name="20% - Accent6 43 2 2" xfId="8451"/>
    <cellStyle name="20% - Accent6 43 2 2 2" xfId="8452"/>
    <cellStyle name="20% - Accent6 43 2 3" xfId="8453"/>
    <cellStyle name="20% - Accent6 43 2 3 2" xfId="8454"/>
    <cellStyle name="20% - Accent6 43 2 4" xfId="8455"/>
    <cellStyle name="20% - Accent6 43 2 4 2" xfId="8456"/>
    <cellStyle name="20% - Accent6 43 2 5" xfId="8457"/>
    <cellStyle name="20% - Accent6 43 2 5 2" xfId="8458"/>
    <cellStyle name="20% - Accent6 43 2 6" xfId="8459"/>
    <cellStyle name="20% - Accent6 43 3" xfId="8460"/>
    <cellStyle name="20% - Accent6 43 3 2" xfId="8461"/>
    <cellStyle name="20% - Accent6 43 4" xfId="8462"/>
    <cellStyle name="20% - Accent6 43 4 2" xfId="8463"/>
    <cellStyle name="20% - Accent6 43 5" xfId="8464"/>
    <cellStyle name="20% - Accent6 43 5 2" xfId="8465"/>
    <cellStyle name="20% - Accent6 43 6" xfId="8466"/>
    <cellStyle name="20% - Accent6 43 6 2" xfId="8467"/>
    <cellStyle name="20% - Accent6 43 7" xfId="8468"/>
    <cellStyle name="20% - Accent6 43 8" xfId="8469"/>
    <cellStyle name="20% - Accent6 44" xfId="8470"/>
    <cellStyle name="20% - Accent6 44 2" xfId="8471"/>
    <cellStyle name="20% - Accent6 44 2 2" xfId="8472"/>
    <cellStyle name="20% - Accent6 44 2 2 2" xfId="8473"/>
    <cellStyle name="20% - Accent6 44 2 3" xfId="8474"/>
    <cellStyle name="20% - Accent6 44 2 3 2" xfId="8475"/>
    <cellStyle name="20% - Accent6 44 2 4" xfId="8476"/>
    <cellStyle name="20% - Accent6 44 2 4 2" xfId="8477"/>
    <cellStyle name="20% - Accent6 44 2 5" xfId="8478"/>
    <cellStyle name="20% - Accent6 44 2 5 2" xfId="8479"/>
    <cellStyle name="20% - Accent6 44 2 6" xfId="8480"/>
    <cellStyle name="20% - Accent6 44 3" xfId="8481"/>
    <cellStyle name="20% - Accent6 44 3 2" xfId="8482"/>
    <cellStyle name="20% - Accent6 44 4" xfId="8483"/>
    <cellStyle name="20% - Accent6 44 4 2" xfId="8484"/>
    <cellStyle name="20% - Accent6 44 5" xfId="8485"/>
    <cellStyle name="20% - Accent6 44 5 2" xfId="8486"/>
    <cellStyle name="20% - Accent6 44 6" xfId="8487"/>
    <cellStyle name="20% - Accent6 44 6 2" xfId="8488"/>
    <cellStyle name="20% - Accent6 44 7" xfId="8489"/>
    <cellStyle name="20% - Accent6 44 8" xfId="8490"/>
    <cellStyle name="20% - Accent6 45" xfId="8491"/>
    <cellStyle name="20% - Accent6 45 2" xfId="8492"/>
    <cellStyle name="20% - Accent6 45 2 2" xfId="8493"/>
    <cellStyle name="20% - Accent6 45 2 2 2" xfId="8494"/>
    <cellStyle name="20% - Accent6 45 2 3" xfId="8495"/>
    <cellStyle name="20% - Accent6 45 2 3 2" xfId="8496"/>
    <cellStyle name="20% - Accent6 45 2 4" xfId="8497"/>
    <cellStyle name="20% - Accent6 45 2 4 2" xfId="8498"/>
    <cellStyle name="20% - Accent6 45 2 5" xfId="8499"/>
    <cellStyle name="20% - Accent6 45 2 5 2" xfId="8500"/>
    <cellStyle name="20% - Accent6 45 2 6" xfId="8501"/>
    <cellStyle name="20% - Accent6 45 3" xfId="8502"/>
    <cellStyle name="20% - Accent6 45 3 2" xfId="8503"/>
    <cellStyle name="20% - Accent6 45 4" xfId="8504"/>
    <cellStyle name="20% - Accent6 45 4 2" xfId="8505"/>
    <cellStyle name="20% - Accent6 45 5" xfId="8506"/>
    <cellStyle name="20% - Accent6 45 5 2" xfId="8507"/>
    <cellStyle name="20% - Accent6 45 6" xfId="8508"/>
    <cellStyle name="20% - Accent6 45 6 2" xfId="8509"/>
    <cellStyle name="20% - Accent6 45 7" xfId="8510"/>
    <cellStyle name="20% - Accent6 45 8" xfId="8511"/>
    <cellStyle name="20% - Accent6 46" xfId="8512"/>
    <cellStyle name="20% - Accent6 46 2" xfId="8513"/>
    <cellStyle name="20% - Accent6 46 2 2" xfId="8514"/>
    <cellStyle name="20% - Accent6 46 2 2 2" xfId="8515"/>
    <cellStyle name="20% - Accent6 46 2 3" xfId="8516"/>
    <cellStyle name="20% - Accent6 46 2 3 2" xfId="8517"/>
    <cellStyle name="20% - Accent6 46 2 4" xfId="8518"/>
    <cellStyle name="20% - Accent6 46 2 4 2" xfId="8519"/>
    <cellStyle name="20% - Accent6 46 2 5" xfId="8520"/>
    <cellStyle name="20% - Accent6 46 2 5 2" xfId="8521"/>
    <cellStyle name="20% - Accent6 46 2 6" xfId="8522"/>
    <cellStyle name="20% - Accent6 46 3" xfId="8523"/>
    <cellStyle name="20% - Accent6 46 3 2" xfId="8524"/>
    <cellStyle name="20% - Accent6 46 4" xfId="8525"/>
    <cellStyle name="20% - Accent6 46 4 2" xfId="8526"/>
    <cellStyle name="20% - Accent6 46 5" xfId="8527"/>
    <cellStyle name="20% - Accent6 46 5 2" xfId="8528"/>
    <cellStyle name="20% - Accent6 46 6" xfId="8529"/>
    <cellStyle name="20% - Accent6 46 6 2" xfId="8530"/>
    <cellStyle name="20% - Accent6 46 7" xfId="8531"/>
    <cellStyle name="20% - Accent6 46 8" xfId="8532"/>
    <cellStyle name="20% - Accent6 47" xfId="8533"/>
    <cellStyle name="20% - Accent6 47 2" xfId="8534"/>
    <cellStyle name="20% - Accent6 47 2 2" xfId="8535"/>
    <cellStyle name="20% - Accent6 47 2 2 2" xfId="8536"/>
    <cellStyle name="20% - Accent6 47 2 3" xfId="8537"/>
    <cellStyle name="20% - Accent6 47 2 3 2" xfId="8538"/>
    <cellStyle name="20% - Accent6 47 2 4" xfId="8539"/>
    <cellStyle name="20% - Accent6 47 2 4 2" xfId="8540"/>
    <cellStyle name="20% - Accent6 47 2 5" xfId="8541"/>
    <cellStyle name="20% - Accent6 47 2 5 2" xfId="8542"/>
    <cellStyle name="20% - Accent6 47 2 6" xfId="8543"/>
    <cellStyle name="20% - Accent6 47 3" xfId="8544"/>
    <cellStyle name="20% - Accent6 47 3 2" xfId="8545"/>
    <cellStyle name="20% - Accent6 47 4" xfId="8546"/>
    <cellStyle name="20% - Accent6 47 4 2" xfId="8547"/>
    <cellStyle name="20% - Accent6 47 5" xfId="8548"/>
    <cellStyle name="20% - Accent6 47 5 2" xfId="8549"/>
    <cellStyle name="20% - Accent6 47 6" xfId="8550"/>
    <cellStyle name="20% - Accent6 47 6 2" xfId="8551"/>
    <cellStyle name="20% - Accent6 47 7" xfId="8552"/>
    <cellStyle name="20% - Accent6 47 8" xfId="8553"/>
    <cellStyle name="20% - Accent6 48" xfId="8554"/>
    <cellStyle name="20% - Accent6 48 2" xfId="8555"/>
    <cellStyle name="20% - Accent6 48 2 2" xfId="8556"/>
    <cellStyle name="20% - Accent6 48 2 2 2" xfId="8557"/>
    <cellStyle name="20% - Accent6 48 2 3" xfId="8558"/>
    <cellStyle name="20% - Accent6 48 2 3 2" xfId="8559"/>
    <cellStyle name="20% - Accent6 48 2 4" xfId="8560"/>
    <cellStyle name="20% - Accent6 48 2 4 2" xfId="8561"/>
    <cellStyle name="20% - Accent6 48 2 5" xfId="8562"/>
    <cellStyle name="20% - Accent6 48 2 5 2" xfId="8563"/>
    <cellStyle name="20% - Accent6 48 2 6" xfId="8564"/>
    <cellStyle name="20% - Accent6 48 3" xfId="8565"/>
    <cellStyle name="20% - Accent6 48 3 2" xfId="8566"/>
    <cellStyle name="20% - Accent6 48 4" xfId="8567"/>
    <cellStyle name="20% - Accent6 48 4 2" xfId="8568"/>
    <cellStyle name="20% - Accent6 48 5" xfId="8569"/>
    <cellStyle name="20% - Accent6 48 5 2" xfId="8570"/>
    <cellStyle name="20% - Accent6 48 6" xfId="8571"/>
    <cellStyle name="20% - Accent6 48 6 2" xfId="8572"/>
    <cellStyle name="20% - Accent6 48 7" xfId="8573"/>
    <cellStyle name="20% - Accent6 48 8" xfId="8574"/>
    <cellStyle name="20% - Accent6 49" xfId="8575"/>
    <cellStyle name="20% - Accent6 49 2" xfId="8576"/>
    <cellStyle name="20% - Accent6 49 2 2" xfId="8577"/>
    <cellStyle name="20% - Accent6 49 2 2 2" xfId="8578"/>
    <cellStyle name="20% - Accent6 49 2 3" xfId="8579"/>
    <cellStyle name="20% - Accent6 49 2 3 2" xfId="8580"/>
    <cellStyle name="20% - Accent6 49 2 4" xfId="8581"/>
    <cellStyle name="20% - Accent6 49 2 4 2" xfId="8582"/>
    <cellStyle name="20% - Accent6 49 2 5" xfId="8583"/>
    <cellStyle name="20% - Accent6 49 2 5 2" xfId="8584"/>
    <cellStyle name="20% - Accent6 49 2 6" xfId="8585"/>
    <cellStyle name="20% - Accent6 49 3" xfId="8586"/>
    <cellStyle name="20% - Accent6 49 3 2" xfId="8587"/>
    <cellStyle name="20% - Accent6 49 4" xfId="8588"/>
    <cellStyle name="20% - Accent6 49 4 2" xfId="8589"/>
    <cellStyle name="20% - Accent6 49 5" xfId="8590"/>
    <cellStyle name="20% - Accent6 49 5 2" xfId="8591"/>
    <cellStyle name="20% - Accent6 49 6" xfId="8592"/>
    <cellStyle name="20% - Accent6 49 6 2" xfId="8593"/>
    <cellStyle name="20% - Accent6 49 7" xfId="8594"/>
    <cellStyle name="20% - Accent6 49 8" xfId="8595"/>
    <cellStyle name="20% - Accent6 5" xfId="8596"/>
    <cellStyle name="20% - Accent6 5 10" xfId="8597"/>
    <cellStyle name="20% - Accent6 5 11" xfId="8598"/>
    <cellStyle name="20% - Accent6 5 2" xfId="8599"/>
    <cellStyle name="20% - Accent6 5 2 2" xfId="8600"/>
    <cellStyle name="20% - Accent6 5 2 2 2" xfId="8601"/>
    <cellStyle name="20% - Accent6 5 2 3" xfId="8602"/>
    <cellStyle name="20% - Accent6 5 2 3 2" xfId="8603"/>
    <cellStyle name="20% - Accent6 5 2 4" xfId="8604"/>
    <cellStyle name="20% - Accent6 5 2 4 2" xfId="8605"/>
    <cellStyle name="20% - Accent6 5 2 5" xfId="8606"/>
    <cellStyle name="20% - Accent6 5 2 5 2" xfId="8607"/>
    <cellStyle name="20% - Accent6 5 2 6" xfId="8608"/>
    <cellStyle name="20% - Accent6 5 2 7" xfId="8609"/>
    <cellStyle name="20% - Accent6 5 2 8" xfId="8610"/>
    <cellStyle name="20% - Accent6 5 2 9" xfId="8611"/>
    <cellStyle name="20% - Accent6 5 3" xfId="8612"/>
    <cellStyle name="20% - Accent6 5 3 2" xfId="8613"/>
    <cellStyle name="20% - Accent6 5 4" xfId="8614"/>
    <cellStyle name="20% - Accent6 5 4 2" xfId="8615"/>
    <cellStyle name="20% - Accent6 5 5" xfId="8616"/>
    <cellStyle name="20% - Accent6 5 5 2" xfId="8617"/>
    <cellStyle name="20% - Accent6 5 6" xfId="8618"/>
    <cellStyle name="20% - Accent6 5 6 2" xfId="8619"/>
    <cellStyle name="20% - Accent6 5 7" xfId="8620"/>
    <cellStyle name="20% - Accent6 5 8" xfId="8621"/>
    <cellStyle name="20% - Accent6 5 9" xfId="8622"/>
    <cellStyle name="20% - Accent6 50" xfId="8623"/>
    <cellStyle name="20% - Accent6 50 2" xfId="8624"/>
    <cellStyle name="20% - Accent6 50 2 2" xfId="8625"/>
    <cellStyle name="20% - Accent6 50 2 2 2" xfId="8626"/>
    <cellStyle name="20% - Accent6 50 2 3" xfId="8627"/>
    <cellStyle name="20% - Accent6 50 2 3 2" xfId="8628"/>
    <cellStyle name="20% - Accent6 50 2 4" xfId="8629"/>
    <cellStyle name="20% - Accent6 50 2 4 2" xfId="8630"/>
    <cellStyle name="20% - Accent6 50 2 5" xfId="8631"/>
    <cellStyle name="20% - Accent6 50 2 5 2" xfId="8632"/>
    <cellStyle name="20% - Accent6 50 2 6" xfId="8633"/>
    <cellStyle name="20% - Accent6 50 3" xfId="8634"/>
    <cellStyle name="20% - Accent6 50 3 2" xfId="8635"/>
    <cellStyle name="20% - Accent6 50 4" xfId="8636"/>
    <cellStyle name="20% - Accent6 50 4 2" xfId="8637"/>
    <cellStyle name="20% - Accent6 50 5" xfId="8638"/>
    <cellStyle name="20% - Accent6 50 5 2" xfId="8639"/>
    <cellStyle name="20% - Accent6 50 6" xfId="8640"/>
    <cellStyle name="20% - Accent6 50 6 2" xfId="8641"/>
    <cellStyle name="20% - Accent6 50 7" xfId="8642"/>
    <cellStyle name="20% - Accent6 50 8" xfId="8643"/>
    <cellStyle name="20% - Accent6 51" xfId="8644"/>
    <cellStyle name="20% - Accent6 51 2" xfId="8645"/>
    <cellStyle name="20% - Accent6 51 2 2" xfId="8646"/>
    <cellStyle name="20% - Accent6 51 2 2 2" xfId="8647"/>
    <cellStyle name="20% - Accent6 51 2 3" xfId="8648"/>
    <cellStyle name="20% - Accent6 51 2 3 2" xfId="8649"/>
    <cellStyle name="20% - Accent6 51 2 4" xfId="8650"/>
    <cellStyle name="20% - Accent6 51 2 4 2" xfId="8651"/>
    <cellStyle name="20% - Accent6 51 2 5" xfId="8652"/>
    <cellStyle name="20% - Accent6 51 2 5 2" xfId="8653"/>
    <cellStyle name="20% - Accent6 51 2 6" xfId="8654"/>
    <cellStyle name="20% - Accent6 51 3" xfId="8655"/>
    <cellStyle name="20% - Accent6 51 3 2" xfId="8656"/>
    <cellStyle name="20% - Accent6 51 4" xfId="8657"/>
    <cellStyle name="20% - Accent6 51 4 2" xfId="8658"/>
    <cellStyle name="20% - Accent6 51 5" xfId="8659"/>
    <cellStyle name="20% - Accent6 51 5 2" xfId="8660"/>
    <cellStyle name="20% - Accent6 51 6" xfId="8661"/>
    <cellStyle name="20% - Accent6 51 6 2" xfId="8662"/>
    <cellStyle name="20% - Accent6 51 7" xfId="8663"/>
    <cellStyle name="20% - Accent6 51 8" xfId="8664"/>
    <cellStyle name="20% - Accent6 52" xfId="8665"/>
    <cellStyle name="20% - Accent6 52 2" xfId="8666"/>
    <cellStyle name="20% - Accent6 52 2 2" xfId="8667"/>
    <cellStyle name="20% - Accent6 52 2 2 2" xfId="8668"/>
    <cellStyle name="20% - Accent6 52 2 3" xfId="8669"/>
    <cellStyle name="20% - Accent6 52 2 3 2" xfId="8670"/>
    <cellStyle name="20% - Accent6 52 2 4" xfId="8671"/>
    <cellStyle name="20% - Accent6 52 2 4 2" xfId="8672"/>
    <cellStyle name="20% - Accent6 52 2 5" xfId="8673"/>
    <cellStyle name="20% - Accent6 52 2 5 2" xfId="8674"/>
    <cellStyle name="20% - Accent6 52 2 6" xfId="8675"/>
    <cellStyle name="20% - Accent6 52 3" xfId="8676"/>
    <cellStyle name="20% - Accent6 52 3 2" xfId="8677"/>
    <cellStyle name="20% - Accent6 52 4" xfId="8678"/>
    <cellStyle name="20% - Accent6 52 4 2" xfId="8679"/>
    <cellStyle name="20% - Accent6 52 5" xfId="8680"/>
    <cellStyle name="20% - Accent6 52 5 2" xfId="8681"/>
    <cellStyle name="20% - Accent6 52 6" xfId="8682"/>
    <cellStyle name="20% - Accent6 52 6 2" xfId="8683"/>
    <cellStyle name="20% - Accent6 52 7" xfId="8684"/>
    <cellStyle name="20% - Accent6 52 8" xfId="8685"/>
    <cellStyle name="20% - Accent6 53" xfId="8686"/>
    <cellStyle name="20% - Accent6 53 2" xfId="8687"/>
    <cellStyle name="20% - Accent6 53 2 2" xfId="8688"/>
    <cellStyle name="20% - Accent6 53 2 2 2" xfId="8689"/>
    <cellStyle name="20% - Accent6 53 2 3" xfId="8690"/>
    <cellStyle name="20% - Accent6 53 2 3 2" xfId="8691"/>
    <cellStyle name="20% - Accent6 53 2 4" xfId="8692"/>
    <cellStyle name="20% - Accent6 53 2 4 2" xfId="8693"/>
    <cellStyle name="20% - Accent6 53 2 5" xfId="8694"/>
    <cellStyle name="20% - Accent6 53 2 5 2" xfId="8695"/>
    <cellStyle name="20% - Accent6 53 2 6" xfId="8696"/>
    <cellStyle name="20% - Accent6 53 3" xfId="8697"/>
    <cellStyle name="20% - Accent6 53 3 2" xfId="8698"/>
    <cellStyle name="20% - Accent6 53 4" xfId="8699"/>
    <cellStyle name="20% - Accent6 53 4 2" xfId="8700"/>
    <cellStyle name="20% - Accent6 53 5" xfId="8701"/>
    <cellStyle name="20% - Accent6 53 5 2" xfId="8702"/>
    <cellStyle name="20% - Accent6 53 6" xfId="8703"/>
    <cellStyle name="20% - Accent6 53 6 2" xfId="8704"/>
    <cellStyle name="20% - Accent6 53 7" xfId="8705"/>
    <cellStyle name="20% - Accent6 53 8" xfId="8706"/>
    <cellStyle name="20% - Accent6 54" xfId="8707"/>
    <cellStyle name="20% - Accent6 54 2" xfId="8708"/>
    <cellStyle name="20% - Accent6 54 2 2" xfId="8709"/>
    <cellStyle name="20% - Accent6 54 2 2 2" xfId="8710"/>
    <cellStyle name="20% - Accent6 54 2 3" xfId="8711"/>
    <cellStyle name="20% - Accent6 54 2 3 2" xfId="8712"/>
    <cellStyle name="20% - Accent6 54 2 4" xfId="8713"/>
    <cellStyle name="20% - Accent6 54 2 4 2" xfId="8714"/>
    <cellStyle name="20% - Accent6 54 2 5" xfId="8715"/>
    <cellStyle name="20% - Accent6 54 2 5 2" xfId="8716"/>
    <cellStyle name="20% - Accent6 54 2 6" xfId="8717"/>
    <cellStyle name="20% - Accent6 54 3" xfId="8718"/>
    <cellStyle name="20% - Accent6 54 3 2" xfId="8719"/>
    <cellStyle name="20% - Accent6 54 4" xfId="8720"/>
    <cellStyle name="20% - Accent6 54 4 2" xfId="8721"/>
    <cellStyle name="20% - Accent6 54 5" xfId="8722"/>
    <cellStyle name="20% - Accent6 54 5 2" xfId="8723"/>
    <cellStyle name="20% - Accent6 54 6" xfId="8724"/>
    <cellStyle name="20% - Accent6 54 6 2" xfId="8725"/>
    <cellStyle name="20% - Accent6 54 7" xfId="8726"/>
    <cellStyle name="20% - Accent6 54 8" xfId="8727"/>
    <cellStyle name="20% - Accent6 55" xfId="8728"/>
    <cellStyle name="20% - Accent6 55 2" xfId="8729"/>
    <cellStyle name="20% - Accent6 55 2 2" xfId="8730"/>
    <cellStyle name="20% - Accent6 55 2 2 2" xfId="8731"/>
    <cellStyle name="20% - Accent6 55 2 3" xfId="8732"/>
    <cellStyle name="20% - Accent6 55 2 3 2" xfId="8733"/>
    <cellStyle name="20% - Accent6 55 2 4" xfId="8734"/>
    <cellStyle name="20% - Accent6 55 2 4 2" xfId="8735"/>
    <cellStyle name="20% - Accent6 55 2 5" xfId="8736"/>
    <cellStyle name="20% - Accent6 55 2 5 2" xfId="8737"/>
    <cellStyle name="20% - Accent6 55 2 6" xfId="8738"/>
    <cellStyle name="20% - Accent6 55 3" xfId="8739"/>
    <cellStyle name="20% - Accent6 55 3 2" xfId="8740"/>
    <cellStyle name="20% - Accent6 55 4" xfId="8741"/>
    <cellStyle name="20% - Accent6 55 4 2" xfId="8742"/>
    <cellStyle name="20% - Accent6 55 5" xfId="8743"/>
    <cellStyle name="20% - Accent6 55 5 2" xfId="8744"/>
    <cellStyle name="20% - Accent6 55 6" xfId="8745"/>
    <cellStyle name="20% - Accent6 55 6 2" xfId="8746"/>
    <cellStyle name="20% - Accent6 55 7" xfId="8747"/>
    <cellStyle name="20% - Accent6 55 8" xfId="8748"/>
    <cellStyle name="20% - Accent6 56" xfId="8749"/>
    <cellStyle name="20% - Accent6 56 2" xfId="8750"/>
    <cellStyle name="20% - Accent6 56 2 2" xfId="8751"/>
    <cellStyle name="20% - Accent6 56 2 2 2" xfId="8752"/>
    <cellStyle name="20% - Accent6 56 2 3" xfId="8753"/>
    <cellStyle name="20% - Accent6 56 2 3 2" xfId="8754"/>
    <cellStyle name="20% - Accent6 56 2 4" xfId="8755"/>
    <cellStyle name="20% - Accent6 56 2 4 2" xfId="8756"/>
    <cellStyle name="20% - Accent6 56 2 5" xfId="8757"/>
    <cellStyle name="20% - Accent6 56 2 5 2" xfId="8758"/>
    <cellStyle name="20% - Accent6 56 2 6" xfId="8759"/>
    <cellStyle name="20% - Accent6 56 3" xfId="8760"/>
    <cellStyle name="20% - Accent6 56 3 2" xfId="8761"/>
    <cellStyle name="20% - Accent6 56 4" xfId="8762"/>
    <cellStyle name="20% - Accent6 56 4 2" xfId="8763"/>
    <cellStyle name="20% - Accent6 56 5" xfId="8764"/>
    <cellStyle name="20% - Accent6 56 5 2" xfId="8765"/>
    <cellStyle name="20% - Accent6 56 6" xfId="8766"/>
    <cellStyle name="20% - Accent6 56 6 2" xfId="8767"/>
    <cellStyle name="20% - Accent6 56 7" xfId="8768"/>
    <cellStyle name="20% - Accent6 56 8" xfId="8769"/>
    <cellStyle name="20% - Accent6 57" xfId="8770"/>
    <cellStyle name="20% - Accent6 57 2" xfId="8771"/>
    <cellStyle name="20% - Accent6 57 2 2" xfId="8772"/>
    <cellStyle name="20% - Accent6 57 2 2 2" xfId="8773"/>
    <cellStyle name="20% - Accent6 57 2 3" xfId="8774"/>
    <cellStyle name="20% - Accent6 57 2 3 2" xfId="8775"/>
    <cellStyle name="20% - Accent6 57 2 4" xfId="8776"/>
    <cellStyle name="20% - Accent6 57 2 4 2" xfId="8777"/>
    <cellStyle name="20% - Accent6 57 2 5" xfId="8778"/>
    <cellStyle name="20% - Accent6 57 2 5 2" xfId="8779"/>
    <cellStyle name="20% - Accent6 57 2 6" xfId="8780"/>
    <cellStyle name="20% - Accent6 57 3" xfId="8781"/>
    <cellStyle name="20% - Accent6 57 3 2" xfId="8782"/>
    <cellStyle name="20% - Accent6 57 4" xfId="8783"/>
    <cellStyle name="20% - Accent6 57 4 2" xfId="8784"/>
    <cellStyle name="20% - Accent6 57 5" xfId="8785"/>
    <cellStyle name="20% - Accent6 57 5 2" xfId="8786"/>
    <cellStyle name="20% - Accent6 57 6" xfId="8787"/>
    <cellStyle name="20% - Accent6 57 6 2" xfId="8788"/>
    <cellStyle name="20% - Accent6 57 7" xfId="8789"/>
    <cellStyle name="20% - Accent6 57 8" xfId="8790"/>
    <cellStyle name="20% - Accent6 58" xfId="8791"/>
    <cellStyle name="20% - Accent6 58 2" xfId="8792"/>
    <cellStyle name="20% - Accent6 58 2 2" xfId="8793"/>
    <cellStyle name="20% - Accent6 58 2 2 2" xfId="8794"/>
    <cellStyle name="20% - Accent6 58 2 3" xfId="8795"/>
    <cellStyle name="20% - Accent6 58 2 3 2" xfId="8796"/>
    <cellStyle name="20% - Accent6 58 2 4" xfId="8797"/>
    <cellStyle name="20% - Accent6 58 2 4 2" xfId="8798"/>
    <cellStyle name="20% - Accent6 58 2 5" xfId="8799"/>
    <cellStyle name="20% - Accent6 58 2 5 2" xfId="8800"/>
    <cellStyle name="20% - Accent6 58 2 6" xfId="8801"/>
    <cellStyle name="20% - Accent6 58 3" xfId="8802"/>
    <cellStyle name="20% - Accent6 58 3 2" xfId="8803"/>
    <cellStyle name="20% - Accent6 58 4" xfId="8804"/>
    <cellStyle name="20% - Accent6 58 4 2" xfId="8805"/>
    <cellStyle name="20% - Accent6 58 5" xfId="8806"/>
    <cellStyle name="20% - Accent6 58 5 2" xfId="8807"/>
    <cellStyle name="20% - Accent6 58 6" xfId="8808"/>
    <cellStyle name="20% - Accent6 58 6 2" xfId="8809"/>
    <cellStyle name="20% - Accent6 58 7" xfId="8810"/>
    <cellStyle name="20% - Accent6 58 8" xfId="8811"/>
    <cellStyle name="20% - Accent6 59" xfId="8812"/>
    <cellStyle name="20% - Accent6 59 2" xfId="8813"/>
    <cellStyle name="20% - Accent6 59 2 2" xfId="8814"/>
    <cellStyle name="20% - Accent6 59 2 2 2" xfId="8815"/>
    <cellStyle name="20% - Accent6 59 2 3" xfId="8816"/>
    <cellStyle name="20% - Accent6 59 2 3 2" xfId="8817"/>
    <cellStyle name="20% - Accent6 59 2 4" xfId="8818"/>
    <cellStyle name="20% - Accent6 59 2 4 2" xfId="8819"/>
    <cellStyle name="20% - Accent6 59 2 5" xfId="8820"/>
    <cellStyle name="20% - Accent6 59 2 5 2" xfId="8821"/>
    <cellStyle name="20% - Accent6 59 2 6" xfId="8822"/>
    <cellStyle name="20% - Accent6 59 3" xfId="8823"/>
    <cellStyle name="20% - Accent6 59 3 2" xfId="8824"/>
    <cellStyle name="20% - Accent6 59 4" xfId="8825"/>
    <cellStyle name="20% - Accent6 59 4 2" xfId="8826"/>
    <cellStyle name="20% - Accent6 59 5" xfId="8827"/>
    <cellStyle name="20% - Accent6 59 5 2" xfId="8828"/>
    <cellStyle name="20% - Accent6 59 6" xfId="8829"/>
    <cellStyle name="20% - Accent6 59 6 2" xfId="8830"/>
    <cellStyle name="20% - Accent6 59 7" xfId="8831"/>
    <cellStyle name="20% - Accent6 59 8" xfId="8832"/>
    <cellStyle name="20% - Accent6 6" xfId="8833"/>
    <cellStyle name="20% - Accent6 6 10" xfId="8834"/>
    <cellStyle name="20% - Accent6 6 11" xfId="8835"/>
    <cellStyle name="20% - Accent6 6 2" xfId="8836"/>
    <cellStyle name="20% - Accent6 6 2 2" xfId="8837"/>
    <cellStyle name="20% - Accent6 6 2 2 2" xfId="8838"/>
    <cellStyle name="20% - Accent6 6 2 3" xfId="8839"/>
    <cellStyle name="20% - Accent6 6 2 3 2" xfId="8840"/>
    <cellStyle name="20% - Accent6 6 2 4" xfId="8841"/>
    <cellStyle name="20% - Accent6 6 2 4 2" xfId="8842"/>
    <cellStyle name="20% - Accent6 6 2 5" xfId="8843"/>
    <cellStyle name="20% - Accent6 6 2 5 2" xfId="8844"/>
    <cellStyle name="20% - Accent6 6 2 6" xfId="8845"/>
    <cellStyle name="20% - Accent6 6 2 7" xfId="8846"/>
    <cellStyle name="20% - Accent6 6 2 8" xfId="8847"/>
    <cellStyle name="20% - Accent6 6 2 9" xfId="8848"/>
    <cellStyle name="20% - Accent6 6 3" xfId="8849"/>
    <cellStyle name="20% - Accent6 6 3 2" xfId="8850"/>
    <cellStyle name="20% - Accent6 6 4" xfId="8851"/>
    <cellStyle name="20% - Accent6 6 4 2" xfId="8852"/>
    <cellStyle name="20% - Accent6 6 5" xfId="8853"/>
    <cellStyle name="20% - Accent6 6 5 2" xfId="8854"/>
    <cellStyle name="20% - Accent6 6 6" xfId="8855"/>
    <cellStyle name="20% - Accent6 6 6 2" xfId="8856"/>
    <cellStyle name="20% - Accent6 6 7" xfId="8857"/>
    <cellStyle name="20% - Accent6 6 8" xfId="8858"/>
    <cellStyle name="20% - Accent6 6 9" xfId="8859"/>
    <cellStyle name="20% - Accent6 60" xfId="8860"/>
    <cellStyle name="20% - Accent6 60 2" xfId="8861"/>
    <cellStyle name="20% - Accent6 60 2 2" xfId="8862"/>
    <cellStyle name="20% - Accent6 60 2 2 2" xfId="8863"/>
    <cellStyle name="20% - Accent6 60 2 3" xfId="8864"/>
    <cellStyle name="20% - Accent6 60 2 3 2" xfId="8865"/>
    <cellStyle name="20% - Accent6 60 2 4" xfId="8866"/>
    <cellStyle name="20% - Accent6 60 2 4 2" xfId="8867"/>
    <cellStyle name="20% - Accent6 60 2 5" xfId="8868"/>
    <cellStyle name="20% - Accent6 60 2 5 2" xfId="8869"/>
    <cellStyle name="20% - Accent6 60 2 6" xfId="8870"/>
    <cellStyle name="20% - Accent6 60 3" xfId="8871"/>
    <cellStyle name="20% - Accent6 60 3 2" xfId="8872"/>
    <cellStyle name="20% - Accent6 60 4" xfId="8873"/>
    <cellStyle name="20% - Accent6 60 4 2" xfId="8874"/>
    <cellStyle name="20% - Accent6 60 5" xfId="8875"/>
    <cellStyle name="20% - Accent6 60 5 2" xfId="8876"/>
    <cellStyle name="20% - Accent6 60 6" xfId="8877"/>
    <cellStyle name="20% - Accent6 60 6 2" xfId="8878"/>
    <cellStyle name="20% - Accent6 60 7" xfId="8879"/>
    <cellStyle name="20% - Accent6 60 8" xfId="8880"/>
    <cellStyle name="20% - Accent6 61" xfId="8881"/>
    <cellStyle name="20% - Accent6 61 2" xfId="8882"/>
    <cellStyle name="20% - Accent6 61 2 2" xfId="8883"/>
    <cellStyle name="20% - Accent6 61 2 2 2" xfId="8884"/>
    <cellStyle name="20% - Accent6 61 2 3" xfId="8885"/>
    <cellStyle name="20% - Accent6 61 2 3 2" xfId="8886"/>
    <cellStyle name="20% - Accent6 61 2 4" xfId="8887"/>
    <cellStyle name="20% - Accent6 61 2 4 2" xfId="8888"/>
    <cellStyle name="20% - Accent6 61 2 5" xfId="8889"/>
    <cellStyle name="20% - Accent6 61 2 5 2" xfId="8890"/>
    <cellStyle name="20% - Accent6 61 2 6" xfId="8891"/>
    <cellStyle name="20% - Accent6 61 3" xfId="8892"/>
    <cellStyle name="20% - Accent6 61 3 2" xfId="8893"/>
    <cellStyle name="20% - Accent6 61 4" xfId="8894"/>
    <cellStyle name="20% - Accent6 61 4 2" xfId="8895"/>
    <cellStyle name="20% - Accent6 61 5" xfId="8896"/>
    <cellStyle name="20% - Accent6 61 5 2" xfId="8897"/>
    <cellStyle name="20% - Accent6 61 6" xfId="8898"/>
    <cellStyle name="20% - Accent6 61 6 2" xfId="8899"/>
    <cellStyle name="20% - Accent6 61 7" xfId="8900"/>
    <cellStyle name="20% - Accent6 61 8" xfId="8901"/>
    <cellStyle name="20% - Accent6 62" xfId="8902"/>
    <cellStyle name="20% - Accent6 62 2" xfId="8903"/>
    <cellStyle name="20% - Accent6 62 2 2" xfId="8904"/>
    <cellStyle name="20% - Accent6 62 2 2 2" xfId="8905"/>
    <cellStyle name="20% - Accent6 62 2 3" xfId="8906"/>
    <cellStyle name="20% - Accent6 62 2 3 2" xfId="8907"/>
    <cellStyle name="20% - Accent6 62 2 4" xfId="8908"/>
    <cellStyle name="20% - Accent6 62 2 4 2" xfId="8909"/>
    <cellStyle name="20% - Accent6 62 2 5" xfId="8910"/>
    <cellStyle name="20% - Accent6 62 2 5 2" xfId="8911"/>
    <cellStyle name="20% - Accent6 62 2 6" xfId="8912"/>
    <cellStyle name="20% - Accent6 62 3" xfId="8913"/>
    <cellStyle name="20% - Accent6 62 3 2" xfId="8914"/>
    <cellStyle name="20% - Accent6 62 4" xfId="8915"/>
    <cellStyle name="20% - Accent6 62 4 2" xfId="8916"/>
    <cellStyle name="20% - Accent6 62 5" xfId="8917"/>
    <cellStyle name="20% - Accent6 62 5 2" xfId="8918"/>
    <cellStyle name="20% - Accent6 62 6" xfId="8919"/>
    <cellStyle name="20% - Accent6 62 6 2" xfId="8920"/>
    <cellStyle name="20% - Accent6 62 7" xfId="8921"/>
    <cellStyle name="20% - Accent6 62 8" xfId="8922"/>
    <cellStyle name="20% - Accent6 63" xfId="8923"/>
    <cellStyle name="20% - Accent6 63 2" xfId="8924"/>
    <cellStyle name="20% - Accent6 63 2 2" xfId="8925"/>
    <cellStyle name="20% - Accent6 63 2 2 2" xfId="8926"/>
    <cellStyle name="20% - Accent6 63 2 3" xfId="8927"/>
    <cellStyle name="20% - Accent6 63 2 3 2" xfId="8928"/>
    <cellStyle name="20% - Accent6 63 2 4" xfId="8929"/>
    <cellStyle name="20% - Accent6 63 2 4 2" xfId="8930"/>
    <cellStyle name="20% - Accent6 63 2 5" xfId="8931"/>
    <cellStyle name="20% - Accent6 63 2 5 2" xfId="8932"/>
    <cellStyle name="20% - Accent6 63 2 6" xfId="8933"/>
    <cellStyle name="20% - Accent6 63 3" xfId="8934"/>
    <cellStyle name="20% - Accent6 63 3 2" xfId="8935"/>
    <cellStyle name="20% - Accent6 63 4" xfId="8936"/>
    <cellStyle name="20% - Accent6 63 4 2" xfId="8937"/>
    <cellStyle name="20% - Accent6 63 5" xfId="8938"/>
    <cellStyle name="20% - Accent6 63 5 2" xfId="8939"/>
    <cellStyle name="20% - Accent6 63 6" xfId="8940"/>
    <cellStyle name="20% - Accent6 63 6 2" xfId="8941"/>
    <cellStyle name="20% - Accent6 63 7" xfId="8942"/>
    <cellStyle name="20% - Accent6 63 8" xfId="8943"/>
    <cellStyle name="20% - Accent6 64" xfId="8944"/>
    <cellStyle name="20% - Accent6 64 2" xfId="8945"/>
    <cellStyle name="20% - Accent6 64 2 2" xfId="8946"/>
    <cellStyle name="20% - Accent6 64 2 2 2" xfId="8947"/>
    <cellStyle name="20% - Accent6 64 2 3" xfId="8948"/>
    <cellStyle name="20% - Accent6 64 2 3 2" xfId="8949"/>
    <cellStyle name="20% - Accent6 64 2 4" xfId="8950"/>
    <cellStyle name="20% - Accent6 64 2 4 2" xfId="8951"/>
    <cellStyle name="20% - Accent6 64 2 5" xfId="8952"/>
    <cellStyle name="20% - Accent6 64 2 5 2" xfId="8953"/>
    <cellStyle name="20% - Accent6 64 2 6" xfId="8954"/>
    <cellStyle name="20% - Accent6 64 3" xfId="8955"/>
    <cellStyle name="20% - Accent6 64 3 2" xfId="8956"/>
    <cellStyle name="20% - Accent6 64 4" xfId="8957"/>
    <cellStyle name="20% - Accent6 64 4 2" xfId="8958"/>
    <cellStyle name="20% - Accent6 64 5" xfId="8959"/>
    <cellStyle name="20% - Accent6 64 5 2" xfId="8960"/>
    <cellStyle name="20% - Accent6 64 6" xfId="8961"/>
    <cellStyle name="20% - Accent6 64 6 2" xfId="8962"/>
    <cellStyle name="20% - Accent6 64 7" xfId="8963"/>
    <cellStyle name="20% - Accent6 64 8" xfId="8964"/>
    <cellStyle name="20% - Accent6 65" xfId="8965"/>
    <cellStyle name="20% - Accent6 65 2" xfId="8966"/>
    <cellStyle name="20% - Accent6 65 2 2" xfId="8967"/>
    <cellStyle name="20% - Accent6 65 2 2 2" xfId="8968"/>
    <cellStyle name="20% - Accent6 65 2 3" xfId="8969"/>
    <cellStyle name="20% - Accent6 65 2 3 2" xfId="8970"/>
    <cellStyle name="20% - Accent6 65 2 4" xfId="8971"/>
    <cellStyle name="20% - Accent6 65 2 4 2" xfId="8972"/>
    <cellStyle name="20% - Accent6 65 2 5" xfId="8973"/>
    <cellStyle name="20% - Accent6 65 2 5 2" xfId="8974"/>
    <cellStyle name="20% - Accent6 65 2 6" xfId="8975"/>
    <cellStyle name="20% - Accent6 65 3" xfId="8976"/>
    <cellStyle name="20% - Accent6 65 3 2" xfId="8977"/>
    <cellStyle name="20% - Accent6 65 4" xfId="8978"/>
    <cellStyle name="20% - Accent6 65 4 2" xfId="8979"/>
    <cellStyle name="20% - Accent6 65 5" xfId="8980"/>
    <cellStyle name="20% - Accent6 65 5 2" xfId="8981"/>
    <cellStyle name="20% - Accent6 65 6" xfId="8982"/>
    <cellStyle name="20% - Accent6 65 6 2" xfId="8983"/>
    <cellStyle name="20% - Accent6 65 7" xfId="8984"/>
    <cellStyle name="20% - Accent6 65 8" xfId="8985"/>
    <cellStyle name="20% - Accent6 66" xfId="8986"/>
    <cellStyle name="20% - Accent6 66 2" xfId="8987"/>
    <cellStyle name="20% - Accent6 66 2 2" xfId="8988"/>
    <cellStyle name="20% - Accent6 66 2 2 2" xfId="8989"/>
    <cellStyle name="20% - Accent6 66 2 3" xfId="8990"/>
    <cellStyle name="20% - Accent6 66 2 3 2" xfId="8991"/>
    <cellStyle name="20% - Accent6 66 2 4" xfId="8992"/>
    <cellStyle name="20% - Accent6 66 2 4 2" xfId="8993"/>
    <cellStyle name="20% - Accent6 66 2 5" xfId="8994"/>
    <cellStyle name="20% - Accent6 66 2 5 2" xfId="8995"/>
    <cellStyle name="20% - Accent6 66 2 6" xfId="8996"/>
    <cellStyle name="20% - Accent6 66 3" xfId="8997"/>
    <cellStyle name="20% - Accent6 66 3 2" xfId="8998"/>
    <cellStyle name="20% - Accent6 66 4" xfId="8999"/>
    <cellStyle name="20% - Accent6 66 4 2" xfId="9000"/>
    <cellStyle name="20% - Accent6 66 5" xfId="9001"/>
    <cellStyle name="20% - Accent6 66 5 2" xfId="9002"/>
    <cellStyle name="20% - Accent6 66 6" xfId="9003"/>
    <cellStyle name="20% - Accent6 66 6 2" xfId="9004"/>
    <cellStyle name="20% - Accent6 66 7" xfId="9005"/>
    <cellStyle name="20% - Accent6 66 8" xfId="9006"/>
    <cellStyle name="20% - Accent6 67" xfId="9007"/>
    <cellStyle name="20% - Accent6 67 2" xfId="9008"/>
    <cellStyle name="20% - Accent6 67 2 2" xfId="9009"/>
    <cellStyle name="20% - Accent6 67 2 2 2" xfId="9010"/>
    <cellStyle name="20% - Accent6 67 2 3" xfId="9011"/>
    <cellStyle name="20% - Accent6 67 2 3 2" xfId="9012"/>
    <cellStyle name="20% - Accent6 67 2 4" xfId="9013"/>
    <cellStyle name="20% - Accent6 67 2 4 2" xfId="9014"/>
    <cellStyle name="20% - Accent6 67 2 5" xfId="9015"/>
    <cellStyle name="20% - Accent6 67 2 5 2" xfId="9016"/>
    <cellStyle name="20% - Accent6 67 2 6" xfId="9017"/>
    <cellStyle name="20% - Accent6 67 3" xfId="9018"/>
    <cellStyle name="20% - Accent6 67 3 2" xfId="9019"/>
    <cellStyle name="20% - Accent6 67 4" xfId="9020"/>
    <cellStyle name="20% - Accent6 67 4 2" xfId="9021"/>
    <cellStyle name="20% - Accent6 67 5" xfId="9022"/>
    <cellStyle name="20% - Accent6 67 5 2" xfId="9023"/>
    <cellStyle name="20% - Accent6 67 6" xfId="9024"/>
    <cellStyle name="20% - Accent6 67 6 2" xfId="9025"/>
    <cellStyle name="20% - Accent6 67 7" xfId="9026"/>
    <cellStyle name="20% - Accent6 67 8" xfId="9027"/>
    <cellStyle name="20% - Accent6 68" xfId="9028"/>
    <cellStyle name="20% - Accent6 68 2" xfId="9029"/>
    <cellStyle name="20% - Accent6 68 2 2" xfId="9030"/>
    <cellStyle name="20% - Accent6 68 2 2 2" xfId="9031"/>
    <cellStyle name="20% - Accent6 68 2 3" xfId="9032"/>
    <cellStyle name="20% - Accent6 68 2 3 2" xfId="9033"/>
    <cellStyle name="20% - Accent6 68 2 4" xfId="9034"/>
    <cellStyle name="20% - Accent6 68 2 4 2" xfId="9035"/>
    <cellStyle name="20% - Accent6 68 2 5" xfId="9036"/>
    <cellStyle name="20% - Accent6 68 2 5 2" xfId="9037"/>
    <cellStyle name="20% - Accent6 68 2 6" xfId="9038"/>
    <cellStyle name="20% - Accent6 68 3" xfId="9039"/>
    <cellStyle name="20% - Accent6 68 3 2" xfId="9040"/>
    <cellStyle name="20% - Accent6 68 4" xfId="9041"/>
    <cellStyle name="20% - Accent6 68 4 2" xfId="9042"/>
    <cellStyle name="20% - Accent6 68 5" xfId="9043"/>
    <cellStyle name="20% - Accent6 68 5 2" xfId="9044"/>
    <cellStyle name="20% - Accent6 68 6" xfId="9045"/>
    <cellStyle name="20% - Accent6 68 6 2" xfId="9046"/>
    <cellStyle name="20% - Accent6 68 7" xfId="9047"/>
    <cellStyle name="20% - Accent6 68 8" xfId="9048"/>
    <cellStyle name="20% - Accent6 69" xfId="9049"/>
    <cellStyle name="20% - Accent6 69 2" xfId="9050"/>
    <cellStyle name="20% - Accent6 69 2 2" xfId="9051"/>
    <cellStyle name="20% - Accent6 69 2 2 2" xfId="9052"/>
    <cellStyle name="20% - Accent6 69 2 3" xfId="9053"/>
    <cellStyle name="20% - Accent6 69 2 3 2" xfId="9054"/>
    <cellStyle name="20% - Accent6 69 2 4" xfId="9055"/>
    <cellStyle name="20% - Accent6 69 2 4 2" xfId="9056"/>
    <cellStyle name="20% - Accent6 69 2 5" xfId="9057"/>
    <cellStyle name="20% - Accent6 69 2 5 2" xfId="9058"/>
    <cellStyle name="20% - Accent6 69 2 6" xfId="9059"/>
    <cellStyle name="20% - Accent6 69 3" xfId="9060"/>
    <cellStyle name="20% - Accent6 69 3 2" xfId="9061"/>
    <cellStyle name="20% - Accent6 69 4" xfId="9062"/>
    <cellStyle name="20% - Accent6 69 4 2" xfId="9063"/>
    <cellStyle name="20% - Accent6 69 5" xfId="9064"/>
    <cellStyle name="20% - Accent6 69 5 2" xfId="9065"/>
    <cellStyle name="20% - Accent6 69 6" xfId="9066"/>
    <cellStyle name="20% - Accent6 69 6 2" xfId="9067"/>
    <cellStyle name="20% - Accent6 69 7" xfId="9068"/>
    <cellStyle name="20% - Accent6 69 8" xfId="9069"/>
    <cellStyle name="20% - Accent6 7" xfId="9070"/>
    <cellStyle name="20% - Accent6 7 10" xfId="9071"/>
    <cellStyle name="20% - Accent6 7 11" xfId="9072"/>
    <cellStyle name="20% - Accent6 7 2" xfId="9073"/>
    <cellStyle name="20% - Accent6 7 2 2" xfId="9074"/>
    <cellStyle name="20% - Accent6 7 2 2 2" xfId="9075"/>
    <cellStyle name="20% - Accent6 7 2 3" xfId="9076"/>
    <cellStyle name="20% - Accent6 7 2 3 2" xfId="9077"/>
    <cellStyle name="20% - Accent6 7 2 4" xfId="9078"/>
    <cellStyle name="20% - Accent6 7 2 4 2" xfId="9079"/>
    <cellStyle name="20% - Accent6 7 2 5" xfId="9080"/>
    <cellStyle name="20% - Accent6 7 2 5 2" xfId="9081"/>
    <cellStyle name="20% - Accent6 7 2 6" xfId="9082"/>
    <cellStyle name="20% - Accent6 7 2 7" xfId="9083"/>
    <cellStyle name="20% - Accent6 7 2 8" xfId="9084"/>
    <cellStyle name="20% - Accent6 7 2 9" xfId="9085"/>
    <cellStyle name="20% - Accent6 7 3" xfId="9086"/>
    <cellStyle name="20% - Accent6 7 3 2" xfId="9087"/>
    <cellStyle name="20% - Accent6 7 4" xfId="9088"/>
    <cellStyle name="20% - Accent6 7 4 2" xfId="9089"/>
    <cellStyle name="20% - Accent6 7 5" xfId="9090"/>
    <cellStyle name="20% - Accent6 7 5 2" xfId="9091"/>
    <cellStyle name="20% - Accent6 7 6" xfId="9092"/>
    <cellStyle name="20% - Accent6 7 6 2" xfId="9093"/>
    <cellStyle name="20% - Accent6 7 7" xfId="9094"/>
    <cellStyle name="20% - Accent6 7 8" xfId="9095"/>
    <cellStyle name="20% - Accent6 7 9" xfId="9096"/>
    <cellStyle name="20% - Accent6 70" xfId="9097"/>
    <cellStyle name="20% - Accent6 70 2" xfId="9098"/>
    <cellStyle name="20% - Accent6 70 2 2" xfId="9099"/>
    <cellStyle name="20% - Accent6 70 2 2 2" xfId="9100"/>
    <cellStyle name="20% - Accent6 70 2 3" xfId="9101"/>
    <cellStyle name="20% - Accent6 70 2 3 2" xfId="9102"/>
    <cellStyle name="20% - Accent6 70 2 4" xfId="9103"/>
    <cellStyle name="20% - Accent6 70 2 4 2" xfId="9104"/>
    <cellStyle name="20% - Accent6 70 2 5" xfId="9105"/>
    <cellStyle name="20% - Accent6 70 2 5 2" xfId="9106"/>
    <cellStyle name="20% - Accent6 70 2 6" xfId="9107"/>
    <cellStyle name="20% - Accent6 70 3" xfId="9108"/>
    <cellStyle name="20% - Accent6 70 3 2" xfId="9109"/>
    <cellStyle name="20% - Accent6 70 4" xfId="9110"/>
    <cellStyle name="20% - Accent6 70 4 2" xfId="9111"/>
    <cellStyle name="20% - Accent6 70 5" xfId="9112"/>
    <cellStyle name="20% - Accent6 70 5 2" xfId="9113"/>
    <cellStyle name="20% - Accent6 70 6" xfId="9114"/>
    <cellStyle name="20% - Accent6 70 6 2" xfId="9115"/>
    <cellStyle name="20% - Accent6 70 7" xfId="9116"/>
    <cellStyle name="20% - Accent6 70 8" xfId="9117"/>
    <cellStyle name="20% - Accent6 71" xfId="9118"/>
    <cellStyle name="20% - Accent6 71 2" xfId="9119"/>
    <cellStyle name="20% - Accent6 71 2 2" xfId="9120"/>
    <cellStyle name="20% - Accent6 71 2 2 2" xfId="9121"/>
    <cellStyle name="20% - Accent6 71 2 3" xfId="9122"/>
    <cellStyle name="20% - Accent6 71 2 3 2" xfId="9123"/>
    <cellStyle name="20% - Accent6 71 2 4" xfId="9124"/>
    <cellStyle name="20% - Accent6 71 2 4 2" xfId="9125"/>
    <cellStyle name="20% - Accent6 71 2 5" xfId="9126"/>
    <cellStyle name="20% - Accent6 71 2 5 2" xfId="9127"/>
    <cellStyle name="20% - Accent6 71 2 6" xfId="9128"/>
    <cellStyle name="20% - Accent6 71 3" xfId="9129"/>
    <cellStyle name="20% - Accent6 71 3 2" xfId="9130"/>
    <cellStyle name="20% - Accent6 71 4" xfId="9131"/>
    <cellStyle name="20% - Accent6 71 4 2" xfId="9132"/>
    <cellStyle name="20% - Accent6 71 5" xfId="9133"/>
    <cellStyle name="20% - Accent6 71 5 2" xfId="9134"/>
    <cellStyle name="20% - Accent6 71 6" xfId="9135"/>
    <cellStyle name="20% - Accent6 71 6 2" xfId="9136"/>
    <cellStyle name="20% - Accent6 71 7" xfId="9137"/>
    <cellStyle name="20% - Accent6 71 8" xfId="9138"/>
    <cellStyle name="20% - Accent6 72" xfId="9139"/>
    <cellStyle name="20% - Accent6 72 2" xfId="9140"/>
    <cellStyle name="20% - Accent6 72 2 2" xfId="9141"/>
    <cellStyle name="20% - Accent6 72 2 2 2" xfId="9142"/>
    <cellStyle name="20% - Accent6 72 2 3" xfId="9143"/>
    <cellStyle name="20% - Accent6 72 2 3 2" xfId="9144"/>
    <cellStyle name="20% - Accent6 72 2 4" xfId="9145"/>
    <cellStyle name="20% - Accent6 72 2 4 2" xfId="9146"/>
    <cellStyle name="20% - Accent6 72 2 5" xfId="9147"/>
    <cellStyle name="20% - Accent6 72 2 5 2" xfId="9148"/>
    <cellStyle name="20% - Accent6 72 2 6" xfId="9149"/>
    <cellStyle name="20% - Accent6 72 3" xfId="9150"/>
    <cellStyle name="20% - Accent6 72 3 2" xfId="9151"/>
    <cellStyle name="20% - Accent6 72 4" xfId="9152"/>
    <cellStyle name="20% - Accent6 72 4 2" xfId="9153"/>
    <cellStyle name="20% - Accent6 72 5" xfId="9154"/>
    <cellStyle name="20% - Accent6 72 5 2" xfId="9155"/>
    <cellStyle name="20% - Accent6 72 6" xfId="9156"/>
    <cellStyle name="20% - Accent6 72 6 2" xfId="9157"/>
    <cellStyle name="20% - Accent6 72 7" xfId="9158"/>
    <cellStyle name="20% - Accent6 72 8" xfId="9159"/>
    <cellStyle name="20% - Accent6 8" xfId="9160"/>
    <cellStyle name="20% - Accent6 8 2" xfId="9161"/>
    <cellStyle name="20% - Accent6 8 2 2" xfId="9162"/>
    <cellStyle name="20% - Accent6 8 2 2 2" xfId="9163"/>
    <cellStyle name="20% - Accent6 8 2 3" xfId="9164"/>
    <cellStyle name="20% - Accent6 8 2 3 2" xfId="9165"/>
    <cellStyle name="20% - Accent6 8 2 4" xfId="9166"/>
    <cellStyle name="20% - Accent6 8 2 4 2" xfId="9167"/>
    <cellStyle name="20% - Accent6 8 2 5" xfId="9168"/>
    <cellStyle name="20% - Accent6 8 2 5 2" xfId="9169"/>
    <cellStyle name="20% - Accent6 8 2 6" xfId="9170"/>
    <cellStyle name="20% - Accent6 8 3" xfId="9171"/>
    <cellStyle name="20% - Accent6 8 3 2" xfId="9172"/>
    <cellStyle name="20% - Accent6 8 4" xfId="9173"/>
    <cellStyle name="20% - Accent6 8 4 2" xfId="9174"/>
    <cellStyle name="20% - Accent6 8 5" xfId="9175"/>
    <cellStyle name="20% - Accent6 8 5 2" xfId="9176"/>
    <cellStyle name="20% - Accent6 8 6" xfId="9177"/>
    <cellStyle name="20% - Accent6 8 6 2" xfId="9178"/>
    <cellStyle name="20% - Accent6 8 7" xfId="9179"/>
    <cellStyle name="20% - Accent6 8 8" xfId="9180"/>
    <cellStyle name="20% - Accent6 9" xfId="9181"/>
    <cellStyle name="20% - Accent6 9 2" xfId="9182"/>
    <cellStyle name="20% - Accent6 9 2 2" xfId="9183"/>
    <cellStyle name="20% - Accent6 9 2 2 2" xfId="9184"/>
    <cellStyle name="20% - Accent6 9 2 3" xfId="9185"/>
    <cellStyle name="20% - Accent6 9 2 3 2" xfId="9186"/>
    <cellStyle name="20% - Accent6 9 2 4" xfId="9187"/>
    <cellStyle name="20% - Accent6 9 2 4 2" xfId="9188"/>
    <cellStyle name="20% - Accent6 9 2 5" xfId="9189"/>
    <cellStyle name="20% - Accent6 9 2 5 2" xfId="9190"/>
    <cellStyle name="20% - Accent6 9 2 6" xfId="9191"/>
    <cellStyle name="20% - Accent6 9 3" xfId="9192"/>
    <cellStyle name="20% - Accent6 9 3 2" xfId="9193"/>
    <cellStyle name="20% - Accent6 9 4" xfId="9194"/>
    <cellStyle name="20% - Accent6 9 4 2" xfId="9195"/>
    <cellStyle name="20% - Accent6 9 5" xfId="9196"/>
    <cellStyle name="20% - Accent6 9 5 2" xfId="9197"/>
    <cellStyle name="20% - Accent6 9 6" xfId="9198"/>
    <cellStyle name="20% - Accent6 9 6 2" xfId="9199"/>
    <cellStyle name="20% - Accent6 9 7" xfId="9200"/>
    <cellStyle name="20% - Accent6 9 8" xfId="9201"/>
    <cellStyle name="40% - Accent1 10" xfId="9202"/>
    <cellStyle name="40% - Accent1 10 2" xfId="9203"/>
    <cellStyle name="40% - Accent1 10 2 2" xfId="9204"/>
    <cellStyle name="40% - Accent1 10 2 2 2" xfId="9205"/>
    <cellStyle name="40% - Accent1 10 2 3" xfId="9206"/>
    <cellStyle name="40% - Accent1 10 2 3 2" xfId="9207"/>
    <cellStyle name="40% - Accent1 10 2 4" xfId="9208"/>
    <cellStyle name="40% - Accent1 10 2 4 2" xfId="9209"/>
    <cellStyle name="40% - Accent1 10 2 5" xfId="9210"/>
    <cellStyle name="40% - Accent1 10 2 5 2" xfId="9211"/>
    <cellStyle name="40% - Accent1 10 2 6" xfId="9212"/>
    <cellStyle name="40% - Accent1 10 3" xfId="9213"/>
    <cellStyle name="40% - Accent1 10 3 2" xfId="9214"/>
    <cellStyle name="40% - Accent1 10 4" xfId="9215"/>
    <cellStyle name="40% - Accent1 10 4 2" xfId="9216"/>
    <cellStyle name="40% - Accent1 10 5" xfId="9217"/>
    <cellStyle name="40% - Accent1 10 5 2" xfId="9218"/>
    <cellStyle name="40% - Accent1 10 6" xfId="9219"/>
    <cellStyle name="40% - Accent1 10 6 2" xfId="9220"/>
    <cellStyle name="40% - Accent1 10 7" xfId="9221"/>
    <cellStyle name="40% - Accent1 10 8" xfId="9222"/>
    <cellStyle name="40% - Accent1 11" xfId="9223"/>
    <cellStyle name="40% - Accent1 11 2" xfId="9224"/>
    <cellStyle name="40% - Accent1 11 2 2" xfId="9225"/>
    <cellStyle name="40% - Accent1 11 2 2 2" xfId="9226"/>
    <cellStyle name="40% - Accent1 11 2 3" xfId="9227"/>
    <cellStyle name="40% - Accent1 11 2 3 2" xfId="9228"/>
    <cellStyle name="40% - Accent1 11 2 4" xfId="9229"/>
    <cellStyle name="40% - Accent1 11 2 4 2" xfId="9230"/>
    <cellStyle name="40% - Accent1 11 2 5" xfId="9231"/>
    <cellStyle name="40% - Accent1 11 2 5 2" xfId="9232"/>
    <cellStyle name="40% - Accent1 11 2 6" xfId="9233"/>
    <cellStyle name="40% - Accent1 11 3" xfId="9234"/>
    <cellStyle name="40% - Accent1 11 3 2" xfId="9235"/>
    <cellStyle name="40% - Accent1 11 4" xfId="9236"/>
    <cellStyle name="40% - Accent1 11 4 2" xfId="9237"/>
    <cellStyle name="40% - Accent1 11 5" xfId="9238"/>
    <cellStyle name="40% - Accent1 11 5 2" xfId="9239"/>
    <cellStyle name="40% - Accent1 11 6" xfId="9240"/>
    <cellStyle name="40% - Accent1 11 6 2" xfId="9241"/>
    <cellStyle name="40% - Accent1 11 7" xfId="9242"/>
    <cellStyle name="40% - Accent1 11 8" xfId="9243"/>
    <cellStyle name="40% - Accent1 12" xfId="9244"/>
    <cellStyle name="40% - Accent1 12 2" xfId="9245"/>
    <cellStyle name="40% - Accent1 12 2 2" xfId="9246"/>
    <cellStyle name="40% - Accent1 12 2 2 2" xfId="9247"/>
    <cellStyle name="40% - Accent1 12 2 3" xfId="9248"/>
    <cellStyle name="40% - Accent1 12 2 3 2" xfId="9249"/>
    <cellStyle name="40% - Accent1 12 2 4" xfId="9250"/>
    <cellStyle name="40% - Accent1 12 2 4 2" xfId="9251"/>
    <cellStyle name="40% - Accent1 12 2 5" xfId="9252"/>
    <cellStyle name="40% - Accent1 12 2 5 2" xfId="9253"/>
    <cellStyle name="40% - Accent1 12 2 6" xfId="9254"/>
    <cellStyle name="40% - Accent1 12 3" xfId="9255"/>
    <cellStyle name="40% - Accent1 12 3 2" xfId="9256"/>
    <cellStyle name="40% - Accent1 12 4" xfId="9257"/>
    <cellStyle name="40% - Accent1 12 4 2" xfId="9258"/>
    <cellStyle name="40% - Accent1 12 5" xfId="9259"/>
    <cellStyle name="40% - Accent1 12 5 2" xfId="9260"/>
    <cellStyle name="40% - Accent1 12 6" xfId="9261"/>
    <cellStyle name="40% - Accent1 12 6 2" xfId="9262"/>
    <cellStyle name="40% - Accent1 12 7" xfId="9263"/>
    <cellStyle name="40% - Accent1 12 8" xfId="9264"/>
    <cellStyle name="40% - Accent1 13" xfId="9265"/>
    <cellStyle name="40% - Accent1 13 2" xfId="9266"/>
    <cellStyle name="40% - Accent1 13 2 2" xfId="9267"/>
    <cellStyle name="40% - Accent1 13 2 2 2" xfId="9268"/>
    <cellStyle name="40% - Accent1 13 2 3" xfId="9269"/>
    <cellStyle name="40% - Accent1 13 2 3 2" xfId="9270"/>
    <cellStyle name="40% - Accent1 13 2 4" xfId="9271"/>
    <cellStyle name="40% - Accent1 13 2 4 2" xfId="9272"/>
    <cellStyle name="40% - Accent1 13 2 5" xfId="9273"/>
    <cellStyle name="40% - Accent1 13 2 5 2" xfId="9274"/>
    <cellStyle name="40% - Accent1 13 2 6" xfId="9275"/>
    <cellStyle name="40% - Accent1 13 3" xfId="9276"/>
    <cellStyle name="40% - Accent1 13 3 2" xfId="9277"/>
    <cellStyle name="40% - Accent1 13 4" xfId="9278"/>
    <cellStyle name="40% - Accent1 13 4 2" xfId="9279"/>
    <cellStyle name="40% - Accent1 13 5" xfId="9280"/>
    <cellStyle name="40% - Accent1 13 5 2" xfId="9281"/>
    <cellStyle name="40% - Accent1 13 6" xfId="9282"/>
    <cellStyle name="40% - Accent1 13 6 2" xfId="9283"/>
    <cellStyle name="40% - Accent1 13 7" xfId="9284"/>
    <cellStyle name="40% - Accent1 13 8" xfId="9285"/>
    <cellStyle name="40% - Accent1 14" xfId="9286"/>
    <cellStyle name="40% - Accent1 14 2" xfId="9287"/>
    <cellStyle name="40% - Accent1 14 2 2" xfId="9288"/>
    <cellStyle name="40% - Accent1 14 2 2 2" xfId="9289"/>
    <cellStyle name="40% - Accent1 14 2 3" xfId="9290"/>
    <cellStyle name="40% - Accent1 14 2 3 2" xfId="9291"/>
    <cellStyle name="40% - Accent1 14 2 4" xfId="9292"/>
    <cellStyle name="40% - Accent1 14 2 4 2" xfId="9293"/>
    <cellStyle name="40% - Accent1 14 2 5" xfId="9294"/>
    <cellStyle name="40% - Accent1 14 2 5 2" xfId="9295"/>
    <cellStyle name="40% - Accent1 14 2 6" xfId="9296"/>
    <cellStyle name="40% - Accent1 14 3" xfId="9297"/>
    <cellStyle name="40% - Accent1 14 3 2" xfId="9298"/>
    <cellStyle name="40% - Accent1 14 4" xfId="9299"/>
    <cellStyle name="40% - Accent1 14 4 2" xfId="9300"/>
    <cellStyle name="40% - Accent1 14 5" xfId="9301"/>
    <cellStyle name="40% - Accent1 14 5 2" xfId="9302"/>
    <cellStyle name="40% - Accent1 14 6" xfId="9303"/>
    <cellStyle name="40% - Accent1 14 6 2" xfId="9304"/>
    <cellStyle name="40% - Accent1 14 7" xfId="9305"/>
    <cellStyle name="40% - Accent1 14 8" xfId="9306"/>
    <cellStyle name="40% - Accent1 15" xfId="9307"/>
    <cellStyle name="40% - Accent1 15 2" xfId="9308"/>
    <cellStyle name="40% - Accent1 15 2 2" xfId="9309"/>
    <cellStyle name="40% - Accent1 15 2 2 2" xfId="9310"/>
    <cellStyle name="40% - Accent1 15 2 3" xfId="9311"/>
    <cellStyle name="40% - Accent1 15 2 3 2" xfId="9312"/>
    <cellStyle name="40% - Accent1 15 2 4" xfId="9313"/>
    <cellStyle name="40% - Accent1 15 2 4 2" xfId="9314"/>
    <cellStyle name="40% - Accent1 15 2 5" xfId="9315"/>
    <cellStyle name="40% - Accent1 15 2 5 2" xfId="9316"/>
    <cellStyle name="40% - Accent1 15 2 6" xfId="9317"/>
    <cellStyle name="40% - Accent1 15 3" xfId="9318"/>
    <cellStyle name="40% - Accent1 15 3 2" xfId="9319"/>
    <cellStyle name="40% - Accent1 15 4" xfId="9320"/>
    <cellStyle name="40% - Accent1 15 4 2" xfId="9321"/>
    <cellStyle name="40% - Accent1 15 5" xfId="9322"/>
    <cellStyle name="40% - Accent1 15 5 2" xfId="9323"/>
    <cellStyle name="40% - Accent1 15 6" xfId="9324"/>
    <cellStyle name="40% - Accent1 15 6 2" xfId="9325"/>
    <cellStyle name="40% - Accent1 15 7" xfId="9326"/>
    <cellStyle name="40% - Accent1 15 8" xfId="9327"/>
    <cellStyle name="40% - Accent1 16" xfId="9328"/>
    <cellStyle name="40% - Accent1 16 2" xfId="9329"/>
    <cellStyle name="40% - Accent1 16 2 2" xfId="9330"/>
    <cellStyle name="40% - Accent1 16 2 2 2" xfId="9331"/>
    <cellStyle name="40% - Accent1 16 2 3" xfId="9332"/>
    <cellStyle name="40% - Accent1 16 2 3 2" xfId="9333"/>
    <cellStyle name="40% - Accent1 16 2 4" xfId="9334"/>
    <cellStyle name="40% - Accent1 16 2 4 2" xfId="9335"/>
    <cellStyle name="40% - Accent1 16 2 5" xfId="9336"/>
    <cellStyle name="40% - Accent1 16 2 5 2" xfId="9337"/>
    <cellStyle name="40% - Accent1 16 2 6" xfId="9338"/>
    <cellStyle name="40% - Accent1 16 3" xfId="9339"/>
    <cellStyle name="40% - Accent1 16 3 2" xfId="9340"/>
    <cellStyle name="40% - Accent1 16 4" xfId="9341"/>
    <cellStyle name="40% - Accent1 16 4 2" xfId="9342"/>
    <cellStyle name="40% - Accent1 16 5" xfId="9343"/>
    <cellStyle name="40% - Accent1 16 5 2" xfId="9344"/>
    <cellStyle name="40% - Accent1 16 6" xfId="9345"/>
    <cellStyle name="40% - Accent1 16 6 2" xfId="9346"/>
    <cellStyle name="40% - Accent1 16 7" xfId="9347"/>
    <cellStyle name="40% - Accent1 16 8" xfId="9348"/>
    <cellStyle name="40% - Accent1 17" xfId="9349"/>
    <cellStyle name="40% - Accent1 17 2" xfId="9350"/>
    <cellStyle name="40% - Accent1 17 2 2" xfId="9351"/>
    <cellStyle name="40% - Accent1 17 2 2 2" xfId="9352"/>
    <cellStyle name="40% - Accent1 17 2 3" xfId="9353"/>
    <cellStyle name="40% - Accent1 17 2 3 2" xfId="9354"/>
    <cellStyle name="40% - Accent1 17 2 4" xfId="9355"/>
    <cellStyle name="40% - Accent1 17 2 4 2" xfId="9356"/>
    <cellStyle name="40% - Accent1 17 2 5" xfId="9357"/>
    <cellStyle name="40% - Accent1 17 2 5 2" xfId="9358"/>
    <cellStyle name="40% - Accent1 17 2 6" xfId="9359"/>
    <cellStyle name="40% - Accent1 17 3" xfId="9360"/>
    <cellStyle name="40% - Accent1 17 3 2" xfId="9361"/>
    <cellStyle name="40% - Accent1 17 4" xfId="9362"/>
    <cellStyle name="40% - Accent1 17 4 2" xfId="9363"/>
    <cellStyle name="40% - Accent1 17 5" xfId="9364"/>
    <cellStyle name="40% - Accent1 17 5 2" xfId="9365"/>
    <cellStyle name="40% - Accent1 17 6" xfId="9366"/>
    <cellStyle name="40% - Accent1 17 6 2" xfId="9367"/>
    <cellStyle name="40% - Accent1 17 7" xfId="9368"/>
    <cellStyle name="40% - Accent1 17 8" xfId="9369"/>
    <cellStyle name="40% - Accent1 18" xfId="9370"/>
    <cellStyle name="40% - Accent1 18 2" xfId="9371"/>
    <cellStyle name="40% - Accent1 18 2 2" xfId="9372"/>
    <cellStyle name="40% - Accent1 18 2 2 2" xfId="9373"/>
    <cellStyle name="40% - Accent1 18 2 3" xfId="9374"/>
    <cellStyle name="40% - Accent1 18 2 3 2" xfId="9375"/>
    <cellStyle name="40% - Accent1 18 2 4" xfId="9376"/>
    <cellStyle name="40% - Accent1 18 2 4 2" xfId="9377"/>
    <cellStyle name="40% - Accent1 18 2 5" xfId="9378"/>
    <cellStyle name="40% - Accent1 18 2 5 2" xfId="9379"/>
    <cellStyle name="40% - Accent1 18 2 6" xfId="9380"/>
    <cellStyle name="40% - Accent1 18 3" xfId="9381"/>
    <cellStyle name="40% - Accent1 18 3 2" xfId="9382"/>
    <cellStyle name="40% - Accent1 18 4" xfId="9383"/>
    <cellStyle name="40% - Accent1 18 4 2" xfId="9384"/>
    <cellStyle name="40% - Accent1 18 5" xfId="9385"/>
    <cellStyle name="40% - Accent1 18 5 2" xfId="9386"/>
    <cellStyle name="40% - Accent1 18 6" xfId="9387"/>
    <cellStyle name="40% - Accent1 18 6 2" xfId="9388"/>
    <cellStyle name="40% - Accent1 18 7" xfId="9389"/>
    <cellStyle name="40% - Accent1 18 8" xfId="9390"/>
    <cellStyle name="40% - Accent1 19" xfId="9391"/>
    <cellStyle name="40% - Accent1 19 2" xfId="9392"/>
    <cellStyle name="40% - Accent1 19 2 2" xfId="9393"/>
    <cellStyle name="40% - Accent1 19 2 2 2" xfId="9394"/>
    <cellStyle name="40% - Accent1 19 2 3" xfId="9395"/>
    <cellStyle name="40% - Accent1 19 2 3 2" xfId="9396"/>
    <cellStyle name="40% - Accent1 19 2 4" xfId="9397"/>
    <cellStyle name="40% - Accent1 19 2 4 2" xfId="9398"/>
    <cellStyle name="40% - Accent1 19 2 5" xfId="9399"/>
    <cellStyle name="40% - Accent1 19 2 5 2" xfId="9400"/>
    <cellStyle name="40% - Accent1 19 2 6" xfId="9401"/>
    <cellStyle name="40% - Accent1 19 3" xfId="9402"/>
    <cellStyle name="40% - Accent1 19 3 2" xfId="9403"/>
    <cellStyle name="40% - Accent1 19 4" xfId="9404"/>
    <cellStyle name="40% - Accent1 19 4 2" xfId="9405"/>
    <cellStyle name="40% - Accent1 19 5" xfId="9406"/>
    <cellStyle name="40% - Accent1 19 5 2" xfId="9407"/>
    <cellStyle name="40% - Accent1 19 6" xfId="9408"/>
    <cellStyle name="40% - Accent1 19 6 2" xfId="9409"/>
    <cellStyle name="40% - Accent1 19 7" xfId="9410"/>
    <cellStyle name="40% - Accent1 19 8" xfId="9411"/>
    <cellStyle name="40% - Accent1 2" xfId="9412"/>
    <cellStyle name="40% - Accent1 2 10" xfId="9413"/>
    <cellStyle name="40% - Accent1 2 11" xfId="9414"/>
    <cellStyle name="40% - Accent1 2 2" xfId="9415"/>
    <cellStyle name="40% - Accent1 2 2 2" xfId="9416"/>
    <cellStyle name="40% - Accent1 2 2 2 2" xfId="9417"/>
    <cellStyle name="40% - Accent1 2 2 3" xfId="9418"/>
    <cellStyle name="40% - Accent1 2 2 3 2" xfId="9419"/>
    <cellStyle name="40% - Accent1 2 2 4" xfId="9420"/>
    <cellStyle name="40% - Accent1 2 2 4 2" xfId="9421"/>
    <cellStyle name="40% - Accent1 2 2 5" xfId="9422"/>
    <cellStyle name="40% - Accent1 2 2 5 2" xfId="9423"/>
    <cellStyle name="40% - Accent1 2 2 6" xfId="9424"/>
    <cellStyle name="40% - Accent1 2 2 7" xfId="9425"/>
    <cellStyle name="40% - Accent1 2 2 8" xfId="9426"/>
    <cellStyle name="40% - Accent1 2 2 9" xfId="9427"/>
    <cellStyle name="40% - Accent1 2 3" xfId="9428"/>
    <cellStyle name="40% - Accent1 2 3 2" xfId="9429"/>
    <cellStyle name="40% - Accent1 2 4" xfId="9430"/>
    <cellStyle name="40% - Accent1 2 4 2" xfId="9431"/>
    <cellStyle name="40% - Accent1 2 5" xfId="9432"/>
    <cellStyle name="40% - Accent1 2 5 2" xfId="9433"/>
    <cellStyle name="40% - Accent1 2 6" xfId="9434"/>
    <cellStyle name="40% - Accent1 2 6 2" xfId="9435"/>
    <cellStyle name="40% - Accent1 2 7" xfId="9436"/>
    <cellStyle name="40% - Accent1 2 8" xfId="9437"/>
    <cellStyle name="40% - Accent1 2 9" xfId="9438"/>
    <cellStyle name="40% - Accent1 20" xfId="9439"/>
    <cellStyle name="40% - Accent1 20 2" xfId="9440"/>
    <cellStyle name="40% - Accent1 20 2 2" xfId="9441"/>
    <cellStyle name="40% - Accent1 20 2 2 2" xfId="9442"/>
    <cellStyle name="40% - Accent1 20 2 3" xfId="9443"/>
    <cellStyle name="40% - Accent1 20 2 3 2" xfId="9444"/>
    <cellStyle name="40% - Accent1 20 2 4" xfId="9445"/>
    <cellStyle name="40% - Accent1 20 2 4 2" xfId="9446"/>
    <cellStyle name="40% - Accent1 20 2 5" xfId="9447"/>
    <cellStyle name="40% - Accent1 20 2 5 2" xfId="9448"/>
    <cellStyle name="40% - Accent1 20 2 6" xfId="9449"/>
    <cellStyle name="40% - Accent1 20 3" xfId="9450"/>
    <cellStyle name="40% - Accent1 20 3 2" xfId="9451"/>
    <cellStyle name="40% - Accent1 20 4" xfId="9452"/>
    <cellStyle name="40% - Accent1 20 4 2" xfId="9453"/>
    <cellStyle name="40% - Accent1 20 5" xfId="9454"/>
    <cellStyle name="40% - Accent1 20 5 2" xfId="9455"/>
    <cellStyle name="40% - Accent1 20 6" xfId="9456"/>
    <cellStyle name="40% - Accent1 20 6 2" xfId="9457"/>
    <cellStyle name="40% - Accent1 20 7" xfId="9458"/>
    <cellStyle name="40% - Accent1 20 8" xfId="9459"/>
    <cellStyle name="40% - Accent1 21" xfId="9460"/>
    <cellStyle name="40% - Accent1 21 2" xfId="9461"/>
    <cellStyle name="40% - Accent1 21 2 2" xfId="9462"/>
    <cellStyle name="40% - Accent1 21 2 2 2" xfId="9463"/>
    <cellStyle name="40% - Accent1 21 2 3" xfId="9464"/>
    <cellStyle name="40% - Accent1 21 2 3 2" xfId="9465"/>
    <cellStyle name="40% - Accent1 21 2 4" xfId="9466"/>
    <cellStyle name="40% - Accent1 21 2 4 2" xfId="9467"/>
    <cellStyle name="40% - Accent1 21 2 5" xfId="9468"/>
    <cellStyle name="40% - Accent1 21 2 5 2" xfId="9469"/>
    <cellStyle name="40% - Accent1 21 2 6" xfId="9470"/>
    <cellStyle name="40% - Accent1 21 3" xfId="9471"/>
    <cellStyle name="40% - Accent1 21 3 2" xfId="9472"/>
    <cellStyle name="40% - Accent1 21 4" xfId="9473"/>
    <cellStyle name="40% - Accent1 21 4 2" xfId="9474"/>
    <cellStyle name="40% - Accent1 21 5" xfId="9475"/>
    <cellStyle name="40% - Accent1 21 5 2" xfId="9476"/>
    <cellStyle name="40% - Accent1 21 6" xfId="9477"/>
    <cellStyle name="40% - Accent1 21 6 2" xfId="9478"/>
    <cellStyle name="40% - Accent1 21 7" xfId="9479"/>
    <cellStyle name="40% - Accent1 21 8" xfId="9480"/>
    <cellStyle name="40% - Accent1 22" xfId="9481"/>
    <cellStyle name="40% - Accent1 22 2" xfId="9482"/>
    <cellStyle name="40% - Accent1 22 2 2" xfId="9483"/>
    <cellStyle name="40% - Accent1 22 2 2 2" xfId="9484"/>
    <cellStyle name="40% - Accent1 22 2 3" xfId="9485"/>
    <cellStyle name="40% - Accent1 22 2 3 2" xfId="9486"/>
    <cellStyle name="40% - Accent1 22 2 4" xfId="9487"/>
    <cellStyle name="40% - Accent1 22 2 4 2" xfId="9488"/>
    <cellStyle name="40% - Accent1 22 2 5" xfId="9489"/>
    <cellStyle name="40% - Accent1 22 2 5 2" xfId="9490"/>
    <cellStyle name="40% - Accent1 22 2 6" xfId="9491"/>
    <cellStyle name="40% - Accent1 22 3" xfId="9492"/>
    <cellStyle name="40% - Accent1 22 3 2" xfId="9493"/>
    <cellStyle name="40% - Accent1 22 4" xfId="9494"/>
    <cellStyle name="40% - Accent1 22 4 2" xfId="9495"/>
    <cellStyle name="40% - Accent1 22 5" xfId="9496"/>
    <cellStyle name="40% - Accent1 22 5 2" xfId="9497"/>
    <cellStyle name="40% - Accent1 22 6" xfId="9498"/>
    <cellStyle name="40% - Accent1 22 6 2" xfId="9499"/>
    <cellStyle name="40% - Accent1 22 7" xfId="9500"/>
    <cellStyle name="40% - Accent1 22 8" xfId="9501"/>
    <cellStyle name="40% - Accent1 23" xfId="9502"/>
    <cellStyle name="40% - Accent1 23 2" xfId="9503"/>
    <cellStyle name="40% - Accent1 23 2 2" xfId="9504"/>
    <cellStyle name="40% - Accent1 23 2 2 2" xfId="9505"/>
    <cellStyle name="40% - Accent1 23 2 3" xfId="9506"/>
    <cellStyle name="40% - Accent1 23 2 3 2" xfId="9507"/>
    <cellStyle name="40% - Accent1 23 2 4" xfId="9508"/>
    <cellStyle name="40% - Accent1 23 2 4 2" xfId="9509"/>
    <cellStyle name="40% - Accent1 23 2 5" xfId="9510"/>
    <cellStyle name="40% - Accent1 23 2 5 2" xfId="9511"/>
    <cellStyle name="40% - Accent1 23 2 6" xfId="9512"/>
    <cellStyle name="40% - Accent1 23 3" xfId="9513"/>
    <cellStyle name="40% - Accent1 23 3 2" xfId="9514"/>
    <cellStyle name="40% - Accent1 23 4" xfId="9515"/>
    <cellStyle name="40% - Accent1 23 4 2" xfId="9516"/>
    <cellStyle name="40% - Accent1 23 5" xfId="9517"/>
    <cellStyle name="40% - Accent1 23 5 2" xfId="9518"/>
    <cellStyle name="40% - Accent1 23 6" xfId="9519"/>
    <cellStyle name="40% - Accent1 23 6 2" xfId="9520"/>
    <cellStyle name="40% - Accent1 23 7" xfId="9521"/>
    <cellStyle name="40% - Accent1 23 8" xfId="9522"/>
    <cellStyle name="40% - Accent1 24" xfId="9523"/>
    <cellStyle name="40% - Accent1 24 2" xfId="9524"/>
    <cellStyle name="40% - Accent1 24 2 2" xfId="9525"/>
    <cellStyle name="40% - Accent1 24 2 2 2" xfId="9526"/>
    <cellStyle name="40% - Accent1 24 2 3" xfId="9527"/>
    <cellStyle name="40% - Accent1 24 2 3 2" xfId="9528"/>
    <cellStyle name="40% - Accent1 24 2 4" xfId="9529"/>
    <cellStyle name="40% - Accent1 24 2 4 2" xfId="9530"/>
    <cellStyle name="40% - Accent1 24 2 5" xfId="9531"/>
    <cellStyle name="40% - Accent1 24 2 5 2" xfId="9532"/>
    <cellStyle name="40% - Accent1 24 2 6" xfId="9533"/>
    <cellStyle name="40% - Accent1 24 3" xfId="9534"/>
    <cellStyle name="40% - Accent1 24 3 2" xfId="9535"/>
    <cellStyle name="40% - Accent1 24 4" xfId="9536"/>
    <cellStyle name="40% - Accent1 24 4 2" xfId="9537"/>
    <cellStyle name="40% - Accent1 24 5" xfId="9538"/>
    <cellStyle name="40% - Accent1 24 5 2" xfId="9539"/>
    <cellStyle name="40% - Accent1 24 6" xfId="9540"/>
    <cellStyle name="40% - Accent1 24 6 2" xfId="9541"/>
    <cellStyle name="40% - Accent1 24 7" xfId="9542"/>
    <cellStyle name="40% - Accent1 24 8" xfId="9543"/>
    <cellStyle name="40% - Accent1 25" xfId="9544"/>
    <cellStyle name="40% - Accent1 25 2" xfId="9545"/>
    <cellStyle name="40% - Accent1 25 2 2" xfId="9546"/>
    <cellStyle name="40% - Accent1 25 2 2 2" xfId="9547"/>
    <cellStyle name="40% - Accent1 25 2 3" xfId="9548"/>
    <cellStyle name="40% - Accent1 25 2 3 2" xfId="9549"/>
    <cellStyle name="40% - Accent1 25 2 4" xfId="9550"/>
    <cellStyle name="40% - Accent1 25 2 4 2" xfId="9551"/>
    <cellStyle name="40% - Accent1 25 2 5" xfId="9552"/>
    <cellStyle name="40% - Accent1 25 2 5 2" xfId="9553"/>
    <cellStyle name="40% - Accent1 25 2 6" xfId="9554"/>
    <cellStyle name="40% - Accent1 25 3" xfId="9555"/>
    <cellStyle name="40% - Accent1 25 3 2" xfId="9556"/>
    <cellStyle name="40% - Accent1 25 4" xfId="9557"/>
    <cellStyle name="40% - Accent1 25 4 2" xfId="9558"/>
    <cellStyle name="40% - Accent1 25 5" xfId="9559"/>
    <cellStyle name="40% - Accent1 25 5 2" xfId="9560"/>
    <cellStyle name="40% - Accent1 25 6" xfId="9561"/>
    <cellStyle name="40% - Accent1 25 6 2" xfId="9562"/>
    <cellStyle name="40% - Accent1 25 7" xfId="9563"/>
    <cellStyle name="40% - Accent1 25 8" xfId="9564"/>
    <cellStyle name="40% - Accent1 26" xfId="9565"/>
    <cellStyle name="40% - Accent1 26 2" xfId="9566"/>
    <cellStyle name="40% - Accent1 26 2 2" xfId="9567"/>
    <cellStyle name="40% - Accent1 26 2 2 2" xfId="9568"/>
    <cellStyle name="40% - Accent1 26 2 3" xfId="9569"/>
    <cellStyle name="40% - Accent1 26 2 3 2" xfId="9570"/>
    <cellStyle name="40% - Accent1 26 2 4" xfId="9571"/>
    <cellStyle name="40% - Accent1 26 2 4 2" xfId="9572"/>
    <cellStyle name="40% - Accent1 26 2 5" xfId="9573"/>
    <cellStyle name="40% - Accent1 26 2 5 2" xfId="9574"/>
    <cellStyle name="40% - Accent1 26 2 6" xfId="9575"/>
    <cellStyle name="40% - Accent1 26 3" xfId="9576"/>
    <cellStyle name="40% - Accent1 26 3 2" xfId="9577"/>
    <cellStyle name="40% - Accent1 26 4" xfId="9578"/>
    <cellStyle name="40% - Accent1 26 4 2" xfId="9579"/>
    <cellStyle name="40% - Accent1 26 5" xfId="9580"/>
    <cellStyle name="40% - Accent1 26 5 2" xfId="9581"/>
    <cellStyle name="40% - Accent1 26 6" xfId="9582"/>
    <cellStyle name="40% - Accent1 26 6 2" xfId="9583"/>
    <cellStyle name="40% - Accent1 26 7" xfId="9584"/>
    <cellStyle name="40% - Accent1 26 8" xfId="9585"/>
    <cellStyle name="40% - Accent1 27" xfId="9586"/>
    <cellStyle name="40% - Accent1 27 2" xfId="9587"/>
    <cellStyle name="40% - Accent1 27 2 2" xfId="9588"/>
    <cellStyle name="40% - Accent1 27 2 2 2" xfId="9589"/>
    <cellStyle name="40% - Accent1 27 2 3" xfId="9590"/>
    <cellStyle name="40% - Accent1 27 2 3 2" xfId="9591"/>
    <cellStyle name="40% - Accent1 27 2 4" xfId="9592"/>
    <cellStyle name="40% - Accent1 27 2 4 2" xfId="9593"/>
    <cellStyle name="40% - Accent1 27 2 5" xfId="9594"/>
    <cellStyle name="40% - Accent1 27 2 5 2" xfId="9595"/>
    <cellStyle name="40% - Accent1 27 2 6" xfId="9596"/>
    <cellStyle name="40% - Accent1 27 3" xfId="9597"/>
    <cellStyle name="40% - Accent1 27 3 2" xfId="9598"/>
    <cellStyle name="40% - Accent1 27 4" xfId="9599"/>
    <cellStyle name="40% - Accent1 27 4 2" xfId="9600"/>
    <cellStyle name="40% - Accent1 27 5" xfId="9601"/>
    <cellStyle name="40% - Accent1 27 5 2" xfId="9602"/>
    <cellStyle name="40% - Accent1 27 6" xfId="9603"/>
    <cellStyle name="40% - Accent1 27 6 2" xfId="9604"/>
    <cellStyle name="40% - Accent1 27 7" xfId="9605"/>
    <cellStyle name="40% - Accent1 27 8" xfId="9606"/>
    <cellStyle name="40% - Accent1 28" xfId="9607"/>
    <cellStyle name="40% - Accent1 28 2" xfId="9608"/>
    <cellStyle name="40% - Accent1 28 2 2" xfId="9609"/>
    <cellStyle name="40% - Accent1 28 2 2 2" xfId="9610"/>
    <cellStyle name="40% - Accent1 28 2 3" xfId="9611"/>
    <cellStyle name="40% - Accent1 28 2 3 2" xfId="9612"/>
    <cellStyle name="40% - Accent1 28 2 4" xfId="9613"/>
    <cellStyle name="40% - Accent1 28 2 4 2" xfId="9614"/>
    <cellStyle name="40% - Accent1 28 2 5" xfId="9615"/>
    <cellStyle name="40% - Accent1 28 2 5 2" xfId="9616"/>
    <cellStyle name="40% - Accent1 28 2 6" xfId="9617"/>
    <cellStyle name="40% - Accent1 28 3" xfId="9618"/>
    <cellStyle name="40% - Accent1 28 3 2" xfId="9619"/>
    <cellStyle name="40% - Accent1 28 4" xfId="9620"/>
    <cellStyle name="40% - Accent1 28 4 2" xfId="9621"/>
    <cellStyle name="40% - Accent1 28 5" xfId="9622"/>
    <cellStyle name="40% - Accent1 28 5 2" xfId="9623"/>
    <cellStyle name="40% - Accent1 28 6" xfId="9624"/>
    <cellStyle name="40% - Accent1 28 6 2" xfId="9625"/>
    <cellStyle name="40% - Accent1 28 7" xfId="9626"/>
    <cellStyle name="40% - Accent1 28 8" xfId="9627"/>
    <cellStyle name="40% - Accent1 29" xfId="9628"/>
    <cellStyle name="40% - Accent1 29 2" xfId="9629"/>
    <cellStyle name="40% - Accent1 29 2 2" xfId="9630"/>
    <cellStyle name="40% - Accent1 29 2 2 2" xfId="9631"/>
    <cellStyle name="40% - Accent1 29 2 3" xfId="9632"/>
    <cellStyle name="40% - Accent1 29 2 3 2" xfId="9633"/>
    <cellStyle name="40% - Accent1 29 2 4" xfId="9634"/>
    <cellStyle name="40% - Accent1 29 2 4 2" xfId="9635"/>
    <cellStyle name="40% - Accent1 29 2 5" xfId="9636"/>
    <cellStyle name="40% - Accent1 29 2 5 2" xfId="9637"/>
    <cellStyle name="40% - Accent1 29 2 6" xfId="9638"/>
    <cellStyle name="40% - Accent1 29 3" xfId="9639"/>
    <cellStyle name="40% - Accent1 29 3 2" xfId="9640"/>
    <cellStyle name="40% - Accent1 29 4" xfId="9641"/>
    <cellStyle name="40% - Accent1 29 4 2" xfId="9642"/>
    <cellStyle name="40% - Accent1 29 5" xfId="9643"/>
    <cellStyle name="40% - Accent1 29 5 2" xfId="9644"/>
    <cellStyle name="40% - Accent1 29 6" xfId="9645"/>
    <cellStyle name="40% - Accent1 29 6 2" xfId="9646"/>
    <cellStyle name="40% - Accent1 29 7" xfId="9647"/>
    <cellStyle name="40% - Accent1 29 8" xfId="9648"/>
    <cellStyle name="40% - Accent1 3" xfId="9649"/>
    <cellStyle name="40% - Accent1 3 10" xfId="9650"/>
    <cellStyle name="40% - Accent1 3 11" xfId="9651"/>
    <cellStyle name="40% - Accent1 3 2" xfId="9652"/>
    <cellStyle name="40% - Accent1 3 2 2" xfId="9653"/>
    <cellStyle name="40% - Accent1 3 2 2 2" xfId="9654"/>
    <cellStyle name="40% - Accent1 3 2 3" xfId="9655"/>
    <cellStyle name="40% - Accent1 3 2 3 2" xfId="9656"/>
    <cellStyle name="40% - Accent1 3 2 4" xfId="9657"/>
    <cellStyle name="40% - Accent1 3 2 4 2" xfId="9658"/>
    <cellStyle name="40% - Accent1 3 2 5" xfId="9659"/>
    <cellStyle name="40% - Accent1 3 2 5 2" xfId="9660"/>
    <cellStyle name="40% - Accent1 3 2 6" xfId="9661"/>
    <cellStyle name="40% - Accent1 3 2 7" xfId="9662"/>
    <cellStyle name="40% - Accent1 3 2 8" xfId="9663"/>
    <cellStyle name="40% - Accent1 3 2 9" xfId="9664"/>
    <cellStyle name="40% - Accent1 3 3" xfId="9665"/>
    <cellStyle name="40% - Accent1 3 3 2" xfId="9666"/>
    <cellStyle name="40% - Accent1 3 4" xfId="9667"/>
    <cellStyle name="40% - Accent1 3 4 2" xfId="9668"/>
    <cellStyle name="40% - Accent1 3 5" xfId="9669"/>
    <cellStyle name="40% - Accent1 3 5 2" xfId="9670"/>
    <cellStyle name="40% - Accent1 3 6" xfId="9671"/>
    <cellStyle name="40% - Accent1 3 6 2" xfId="9672"/>
    <cellStyle name="40% - Accent1 3 7" xfId="9673"/>
    <cellStyle name="40% - Accent1 3 8" xfId="9674"/>
    <cellStyle name="40% - Accent1 3 9" xfId="9675"/>
    <cellStyle name="40% - Accent1 30" xfId="9676"/>
    <cellStyle name="40% - Accent1 30 2" xfId="9677"/>
    <cellStyle name="40% - Accent1 30 2 2" xfId="9678"/>
    <cellStyle name="40% - Accent1 30 2 2 2" xfId="9679"/>
    <cellStyle name="40% - Accent1 30 2 3" xfId="9680"/>
    <cellStyle name="40% - Accent1 30 2 3 2" xfId="9681"/>
    <cellStyle name="40% - Accent1 30 2 4" xfId="9682"/>
    <cellStyle name="40% - Accent1 30 2 4 2" xfId="9683"/>
    <cellStyle name="40% - Accent1 30 2 5" xfId="9684"/>
    <cellStyle name="40% - Accent1 30 2 5 2" xfId="9685"/>
    <cellStyle name="40% - Accent1 30 2 6" xfId="9686"/>
    <cellStyle name="40% - Accent1 30 3" xfId="9687"/>
    <cellStyle name="40% - Accent1 30 3 2" xfId="9688"/>
    <cellStyle name="40% - Accent1 30 4" xfId="9689"/>
    <cellStyle name="40% - Accent1 30 4 2" xfId="9690"/>
    <cellStyle name="40% - Accent1 30 5" xfId="9691"/>
    <cellStyle name="40% - Accent1 30 5 2" xfId="9692"/>
    <cellStyle name="40% - Accent1 30 6" xfId="9693"/>
    <cellStyle name="40% - Accent1 30 6 2" xfId="9694"/>
    <cellStyle name="40% - Accent1 30 7" xfId="9695"/>
    <cellStyle name="40% - Accent1 30 8" xfId="9696"/>
    <cellStyle name="40% - Accent1 31" xfId="9697"/>
    <cellStyle name="40% - Accent1 31 2" xfId="9698"/>
    <cellStyle name="40% - Accent1 31 2 2" xfId="9699"/>
    <cellStyle name="40% - Accent1 31 2 2 2" xfId="9700"/>
    <cellStyle name="40% - Accent1 31 2 3" xfId="9701"/>
    <cellStyle name="40% - Accent1 31 2 3 2" xfId="9702"/>
    <cellStyle name="40% - Accent1 31 2 4" xfId="9703"/>
    <cellStyle name="40% - Accent1 31 2 4 2" xfId="9704"/>
    <cellStyle name="40% - Accent1 31 2 5" xfId="9705"/>
    <cellStyle name="40% - Accent1 31 2 5 2" xfId="9706"/>
    <cellStyle name="40% - Accent1 31 2 6" xfId="9707"/>
    <cellStyle name="40% - Accent1 31 3" xfId="9708"/>
    <cellStyle name="40% - Accent1 31 3 2" xfId="9709"/>
    <cellStyle name="40% - Accent1 31 4" xfId="9710"/>
    <cellStyle name="40% - Accent1 31 4 2" xfId="9711"/>
    <cellStyle name="40% - Accent1 31 5" xfId="9712"/>
    <cellStyle name="40% - Accent1 31 5 2" xfId="9713"/>
    <cellStyle name="40% - Accent1 31 6" xfId="9714"/>
    <cellStyle name="40% - Accent1 31 6 2" xfId="9715"/>
    <cellStyle name="40% - Accent1 31 7" xfId="9716"/>
    <cellStyle name="40% - Accent1 31 8" xfId="9717"/>
    <cellStyle name="40% - Accent1 32" xfId="9718"/>
    <cellStyle name="40% - Accent1 32 2" xfId="9719"/>
    <cellStyle name="40% - Accent1 32 2 2" xfId="9720"/>
    <cellStyle name="40% - Accent1 32 2 2 2" xfId="9721"/>
    <cellStyle name="40% - Accent1 32 2 3" xfId="9722"/>
    <cellStyle name="40% - Accent1 32 2 3 2" xfId="9723"/>
    <cellStyle name="40% - Accent1 32 2 4" xfId="9724"/>
    <cellStyle name="40% - Accent1 32 2 4 2" xfId="9725"/>
    <cellStyle name="40% - Accent1 32 2 5" xfId="9726"/>
    <cellStyle name="40% - Accent1 32 2 5 2" xfId="9727"/>
    <cellStyle name="40% - Accent1 32 2 6" xfId="9728"/>
    <cellStyle name="40% - Accent1 32 3" xfId="9729"/>
    <cellStyle name="40% - Accent1 32 3 2" xfId="9730"/>
    <cellStyle name="40% - Accent1 32 4" xfId="9731"/>
    <cellStyle name="40% - Accent1 32 4 2" xfId="9732"/>
    <cellStyle name="40% - Accent1 32 5" xfId="9733"/>
    <cellStyle name="40% - Accent1 32 5 2" xfId="9734"/>
    <cellStyle name="40% - Accent1 32 6" xfId="9735"/>
    <cellStyle name="40% - Accent1 32 6 2" xfId="9736"/>
    <cellStyle name="40% - Accent1 32 7" xfId="9737"/>
    <cellStyle name="40% - Accent1 32 8" xfId="9738"/>
    <cellStyle name="40% - Accent1 33" xfId="9739"/>
    <cellStyle name="40% - Accent1 33 2" xfId="9740"/>
    <cellStyle name="40% - Accent1 33 2 2" xfId="9741"/>
    <cellStyle name="40% - Accent1 33 2 2 2" xfId="9742"/>
    <cellStyle name="40% - Accent1 33 2 3" xfId="9743"/>
    <cellStyle name="40% - Accent1 33 2 3 2" xfId="9744"/>
    <cellStyle name="40% - Accent1 33 2 4" xfId="9745"/>
    <cellStyle name="40% - Accent1 33 2 4 2" xfId="9746"/>
    <cellStyle name="40% - Accent1 33 2 5" xfId="9747"/>
    <cellStyle name="40% - Accent1 33 2 5 2" xfId="9748"/>
    <cellStyle name="40% - Accent1 33 2 6" xfId="9749"/>
    <cellStyle name="40% - Accent1 33 3" xfId="9750"/>
    <cellStyle name="40% - Accent1 33 3 2" xfId="9751"/>
    <cellStyle name="40% - Accent1 33 4" xfId="9752"/>
    <cellStyle name="40% - Accent1 33 4 2" xfId="9753"/>
    <cellStyle name="40% - Accent1 33 5" xfId="9754"/>
    <cellStyle name="40% - Accent1 33 5 2" xfId="9755"/>
    <cellStyle name="40% - Accent1 33 6" xfId="9756"/>
    <cellStyle name="40% - Accent1 33 6 2" xfId="9757"/>
    <cellStyle name="40% - Accent1 33 7" xfId="9758"/>
    <cellStyle name="40% - Accent1 33 8" xfId="9759"/>
    <cellStyle name="40% - Accent1 34" xfId="9760"/>
    <cellStyle name="40% - Accent1 34 2" xfId="9761"/>
    <cellStyle name="40% - Accent1 34 2 2" xfId="9762"/>
    <cellStyle name="40% - Accent1 34 2 2 2" xfId="9763"/>
    <cellStyle name="40% - Accent1 34 2 3" xfId="9764"/>
    <cellStyle name="40% - Accent1 34 2 3 2" xfId="9765"/>
    <cellStyle name="40% - Accent1 34 2 4" xfId="9766"/>
    <cellStyle name="40% - Accent1 34 2 4 2" xfId="9767"/>
    <cellStyle name="40% - Accent1 34 2 5" xfId="9768"/>
    <cellStyle name="40% - Accent1 34 2 5 2" xfId="9769"/>
    <cellStyle name="40% - Accent1 34 2 6" xfId="9770"/>
    <cellStyle name="40% - Accent1 34 3" xfId="9771"/>
    <cellStyle name="40% - Accent1 34 3 2" xfId="9772"/>
    <cellStyle name="40% - Accent1 34 4" xfId="9773"/>
    <cellStyle name="40% - Accent1 34 4 2" xfId="9774"/>
    <cellStyle name="40% - Accent1 34 5" xfId="9775"/>
    <cellStyle name="40% - Accent1 34 5 2" xfId="9776"/>
    <cellStyle name="40% - Accent1 34 6" xfId="9777"/>
    <cellStyle name="40% - Accent1 34 6 2" xfId="9778"/>
    <cellStyle name="40% - Accent1 34 7" xfId="9779"/>
    <cellStyle name="40% - Accent1 34 8" xfId="9780"/>
    <cellStyle name="40% - Accent1 35" xfId="9781"/>
    <cellStyle name="40% - Accent1 35 2" xfId="9782"/>
    <cellStyle name="40% - Accent1 35 2 2" xfId="9783"/>
    <cellStyle name="40% - Accent1 35 2 2 2" xfId="9784"/>
    <cellStyle name="40% - Accent1 35 2 3" xfId="9785"/>
    <cellStyle name="40% - Accent1 35 2 3 2" xfId="9786"/>
    <cellStyle name="40% - Accent1 35 2 4" xfId="9787"/>
    <cellStyle name="40% - Accent1 35 2 4 2" xfId="9788"/>
    <cellStyle name="40% - Accent1 35 2 5" xfId="9789"/>
    <cellStyle name="40% - Accent1 35 2 5 2" xfId="9790"/>
    <cellStyle name="40% - Accent1 35 2 6" xfId="9791"/>
    <cellStyle name="40% - Accent1 35 3" xfId="9792"/>
    <cellStyle name="40% - Accent1 35 3 2" xfId="9793"/>
    <cellStyle name="40% - Accent1 35 4" xfId="9794"/>
    <cellStyle name="40% - Accent1 35 4 2" xfId="9795"/>
    <cellStyle name="40% - Accent1 35 5" xfId="9796"/>
    <cellStyle name="40% - Accent1 35 5 2" xfId="9797"/>
    <cellStyle name="40% - Accent1 35 6" xfId="9798"/>
    <cellStyle name="40% - Accent1 35 6 2" xfId="9799"/>
    <cellStyle name="40% - Accent1 35 7" xfId="9800"/>
    <cellStyle name="40% - Accent1 35 8" xfId="9801"/>
    <cellStyle name="40% - Accent1 36" xfId="9802"/>
    <cellStyle name="40% - Accent1 36 2" xfId="9803"/>
    <cellStyle name="40% - Accent1 36 2 2" xfId="9804"/>
    <cellStyle name="40% - Accent1 36 2 2 2" xfId="9805"/>
    <cellStyle name="40% - Accent1 36 2 3" xfId="9806"/>
    <cellStyle name="40% - Accent1 36 2 3 2" xfId="9807"/>
    <cellStyle name="40% - Accent1 36 2 4" xfId="9808"/>
    <cellStyle name="40% - Accent1 36 2 4 2" xfId="9809"/>
    <cellStyle name="40% - Accent1 36 2 5" xfId="9810"/>
    <cellStyle name="40% - Accent1 36 2 5 2" xfId="9811"/>
    <cellStyle name="40% - Accent1 36 2 6" xfId="9812"/>
    <cellStyle name="40% - Accent1 36 3" xfId="9813"/>
    <cellStyle name="40% - Accent1 36 3 2" xfId="9814"/>
    <cellStyle name="40% - Accent1 36 4" xfId="9815"/>
    <cellStyle name="40% - Accent1 36 4 2" xfId="9816"/>
    <cellStyle name="40% - Accent1 36 5" xfId="9817"/>
    <cellStyle name="40% - Accent1 36 5 2" xfId="9818"/>
    <cellStyle name="40% - Accent1 36 6" xfId="9819"/>
    <cellStyle name="40% - Accent1 36 6 2" xfId="9820"/>
    <cellStyle name="40% - Accent1 36 7" xfId="9821"/>
    <cellStyle name="40% - Accent1 36 8" xfId="9822"/>
    <cellStyle name="40% - Accent1 37" xfId="9823"/>
    <cellStyle name="40% - Accent1 37 2" xfId="9824"/>
    <cellStyle name="40% - Accent1 37 2 2" xfId="9825"/>
    <cellStyle name="40% - Accent1 37 2 2 2" xfId="9826"/>
    <cellStyle name="40% - Accent1 37 2 3" xfId="9827"/>
    <cellStyle name="40% - Accent1 37 2 3 2" xfId="9828"/>
    <cellStyle name="40% - Accent1 37 2 4" xfId="9829"/>
    <cellStyle name="40% - Accent1 37 2 4 2" xfId="9830"/>
    <cellStyle name="40% - Accent1 37 2 5" xfId="9831"/>
    <cellStyle name="40% - Accent1 37 2 5 2" xfId="9832"/>
    <cellStyle name="40% - Accent1 37 2 6" xfId="9833"/>
    <cellStyle name="40% - Accent1 37 3" xfId="9834"/>
    <cellStyle name="40% - Accent1 37 3 2" xfId="9835"/>
    <cellStyle name="40% - Accent1 37 4" xfId="9836"/>
    <cellStyle name="40% - Accent1 37 4 2" xfId="9837"/>
    <cellStyle name="40% - Accent1 37 5" xfId="9838"/>
    <cellStyle name="40% - Accent1 37 5 2" xfId="9839"/>
    <cellStyle name="40% - Accent1 37 6" xfId="9840"/>
    <cellStyle name="40% - Accent1 37 6 2" xfId="9841"/>
    <cellStyle name="40% - Accent1 37 7" xfId="9842"/>
    <cellStyle name="40% - Accent1 37 8" xfId="9843"/>
    <cellStyle name="40% - Accent1 38" xfId="9844"/>
    <cellStyle name="40% - Accent1 38 2" xfId="9845"/>
    <cellStyle name="40% - Accent1 38 2 2" xfId="9846"/>
    <cellStyle name="40% - Accent1 38 2 2 2" xfId="9847"/>
    <cellStyle name="40% - Accent1 38 2 3" xfId="9848"/>
    <cellStyle name="40% - Accent1 38 2 3 2" xfId="9849"/>
    <cellStyle name="40% - Accent1 38 2 4" xfId="9850"/>
    <cellStyle name="40% - Accent1 38 2 4 2" xfId="9851"/>
    <cellStyle name="40% - Accent1 38 2 5" xfId="9852"/>
    <cellStyle name="40% - Accent1 38 2 5 2" xfId="9853"/>
    <cellStyle name="40% - Accent1 38 2 6" xfId="9854"/>
    <cellStyle name="40% - Accent1 38 3" xfId="9855"/>
    <cellStyle name="40% - Accent1 38 3 2" xfId="9856"/>
    <cellStyle name="40% - Accent1 38 4" xfId="9857"/>
    <cellStyle name="40% - Accent1 38 4 2" xfId="9858"/>
    <cellStyle name="40% - Accent1 38 5" xfId="9859"/>
    <cellStyle name="40% - Accent1 38 5 2" xfId="9860"/>
    <cellStyle name="40% - Accent1 38 6" xfId="9861"/>
    <cellStyle name="40% - Accent1 38 6 2" xfId="9862"/>
    <cellStyle name="40% - Accent1 38 7" xfId="9863"/>
    <cellStyle name="40% - Accent1 38 8" xfId="9864"/>
    <cellStyle name="40% - Accent1 39" xfId="9865"/>
    <cellStyle name="40% - Accent1 39 2" xfId="9866"/>
    <cellStyle name="40% - Accent1 39 2 2" xfId="9867"/>
    <cellStyle name="40% - Accent1 39 2 2 2" xfId="9868"/>
    <cellStyle name="40% - Accent1 39 2 3" xfId="9869"/>
    <cellStyle name="40% - Accent1 39 2 3 2" xfId="9870"/>
    <cellStyle name="40% - Accent1 39 2 4" xfId="9871"/>
    <cellStyle name="40% - Accent1 39 2 4 2" xfId="9872"/>
    <cellStyle name="40% - Accent1 39 2 5" xfId="9873"/>
    <cellStyle name="40% - Accent1 39 2 5 2" xfId="9874"/>
    <cellStyle name="40% - Accent1 39 2 6" xfId="9875"/>
    <cellStyle name="40% - Accent1 39 3" xfId="9876"/>
    <cellStyle name="40% - Accent1 39 3 2" xfId="9877"/>
    <cellStyle name="40% - Accent1 39 4" xfId="9878"/>
    <cellStyle name="40% - Accent1 39 4 2" xfId="9879"/>
    <cellStyle name="40% - Accent1 39 5" xfId="9880"/>
    <cellStyle name="40% - Accent1 39 5 2" xfId="9881"/>
    <cellStyle name="40% - Accent1 39 6" xfId="9882"/>
    <cellStyle name="40% - Accent1 39 6 2" xfId="9883"/>
    <cellStyle name="40% - Accent1 39 7" xfId="9884"/>
    <cellStyle name="40% - Accent1 39 8" xfId="9885"/>
    <cellStyle name="40% - Accent1 4" xfId="9886"/>
    <cellStyle name="40% - Accent1 4 10" xfId="9887"/>
    <cellStyle name="40% - Accent1 4 11" xfId="9888"/>
    <cellStyle name="40% - Accent1 4 2" xfId="9889"/>
    <cellStyle name="40% - Accent1 4 2 2" xfId="9890"/>
    <cellStyle name="40% - Accent1 4 2 2 2" xfId="9891"/>
    <cellStyle name="40% - Accent1 4 2 3" xfId="9892"/>
    <cellStyle name="40% - Accent1 4 2 3 2" xfId="9893"/>
    <cellStyle name="40% - Accent1 4 2 4" xfId="9894"/>
    <cellStyle name="40% - Accent1 4 2 4 2" xfId="9895"/>
    <cellStyle name="40% - Accent1 4 2 5" xfId="9896"/>
    <cellStyle name="40% - Accent1 4 2 5 2" xfId="9897"/>
    <cellStyle name="40% - Accent1 4 2 6" xfId="9898"/>
    <cellStyle name="40% - Accent1 4 2 7" xfId="9899"/>
    <cellStyle name="40% - Accent1 4 2 8" xfId="9900"/>
    <cellStyle name="40% - Accent1 4 2 9" xfId="9901"/>
    <cellStyle name="40% - Accent1 4 3" xfId="9902"/>
    <cellStyle name="40% - Accent1 4 3 2" xfId="9903"/>
    <cellStyle name="40% - Accent1 4 4" xfId="9904"/>
    <cellStyle name="40% - Accent1 4 4 2" xfId="9905"/>
    <cellStyle name="40% - Accent1 4 5" xfId="9906"/>
    <cellStyle name="40% - Accent1 4 5 2" xfId="9907"/>
    <cellStyle name="40% - Accent1 4 6" xfId="9908"/>
    <cellStyle name="40% - Accent1 4 6 2" xfId="9909"/>
    <cellStyle name="40% - Accent1 4 7" xfId="9910"/>
    <cellStyle name="40% - Accent1 4 8" xfId="9911"/>
    <cellStyle name="40% - Accent1 4 9" xfId="9912"/>
    <cellStyle name="40% - Accent1 40" xfId="9913"/>
    <cellStyle name="40% - Accent1 40 2" xfId="9914"/>
    <cellStyle name="40% - Accent1 40 2 2" xfId="9915"/>
    <cellStyle name="40% - Accent1 40 2 2 2" xfId="9916"/>
    <cellStyle name="40% - Accent1 40 2 3" xfId="9917"/>
    <cellStyle name="40% - Accent1 40 2 3 2" xfId="9918"/>
    <cellStyle name="40% - Accent1 40 2 4" xfId="9919"/>
    <cellStyle name="40% - Accent1 40 2 4 2" xfId="9920"/>
    <cellStyle name="40% - Accent1 40 2 5" xfId="9921"/>
    <cellStyle name="40% - Accent1 40 2 5 2" xfId="9922"/>
    <cellStyle name="40% - Accent1 40 2 6" xfId="9923"/>
    <cellStyle name="40% - Accent1 40 3" xfId="9924"/>
    <cellStyle name="40% - Accent1 40 3 2" xfId="9925"/>
    <cellStyle name="40% - Accent1 40 4" xfId="9926"/>
    <cellStyle name="40% - Accent1 40 4 2" xfId="9927"/>
    <cellStyle name="40% - Accent1 40 5" xfId="9928"/>
    <cellStyle name="40% - Accent1 40 5 2" xfId="9929"/>
    <cellStyle name="40% - Accent1 40 6" xfId="9930"/>
    <cellStyle name="40% - Accent1 40 6 2" xfId="9931"/>
    <cellStyle name="40% - Accent1 40 7" xfId="9932"/>
    <cellStyle name="40% - Accent1 40 8" xfId="9933"/>
    <cellStyle name="40% - Accent1 41" xfId="9934"/>
    <cellStyle name="40% - Accent1 41 2" xfId="9935"/>
    <cellStyle name="40% - Accent1 41 2 2" xfId="9936"/>
    <cellStyle name="40% - Accent1 41 2 2 2" xfId="9937"/>
    <cellStyle name="40% - Accent1 41 2 3" xfId="9938"/>
    <cellStyle name="40% - Accent1 41 2 3 2" xfId="9939"/>
    <cellStyle name="40% - Accent1 41 2 4" xfId="9940"/>
    <cellStyle name="40% - Accent1 41 2 4 2" xfId="9941"/>
    <cellStyle name="40% - Accent1 41 2 5" xfId="9942"/>
    <cellStyle name="40% - Accent1 41 2 5 2" xfId="9943"/>
    <cellStyle name="40% - Accent1 41 2 6" xfId="9944"/>
    <cellStyle name="40% - Accent1 41 3" xfId="9945"/>
    <cellStyle name="40% - Accent1 41 3 2" xfId="9946"/>
    <cellStyle name="40% - Accent1 41 4" xfId="9947"/>
    <cellStyle name="40% - Accent1 41 4 2" xfId="9948"/>
    <cellStyle name="40% - Accent1 41 5" xfId="9949"/>
    <cellStyle name="40% - Accent1 41 5 2" xfId="9950"/>
    <cellStyle name="40% - Accent1 41 6" xfId="9951"/>
    <cellStyle name="40% - Accent1 41 6 2" xfId="9952"/>
    <cellStyle name="40% - Accent1 41 7" xfId="9953"/>
    <cellStyle name="40% - Accent1 41 8" xfId="9954"/>
    <cellStyle name="40% - Accent1 42" xfId="9955"/>
    <cellStyle name="40% - Accent1 42 2" xfId="9956"/>
    <cellStyle name="40% - Accent1 42 2 2" xfId="9957"/>
    <cellStyle name="40% - Accent1 42 2 2 2" xfId="9958"/>
    <cellStyle name="40% - Accent1 42 2 3" xfId="9959"/>
    <cellStyle name="40% - Accent1 42 2 3 2" xfId="9960"/>
    <cellStyle name="40% - Accent1 42 2 4" xfId="9961"/>
    <cellStyle name="40% - Accent1 42 2 4 2" xfId="9962"/>
    <cellStyle name="40% - Accent1 42 2 5" xfId="9963"/>
    <cellStyle name="40% - Accent1 42 2 5 2" xfId="9964"/>
    <cellStyle name="40% - Accent1 42 2 6" xfId="9965"/>
    <cellStyle name="40% - Accent1 42 3" xfId="9966"/>
    <cellStyle name="40% - Accent1 42 3 2" xfId="9967"/>
    <cellStyle name="40% - Accent1 42 4" xfId="9968"/>
    <cellStyle name="40% - Accent1 42 4 2" xfId="9969"/>
    <cellStyle name="40% - Accent1 42 5" xfId="9970"/>
    <cellStyle name="40% - Accent1 42 5 2" xfId="9971"/>
    <cellStyle name="40% - Accent1 42 6" xfId="9972"/>
    <cellStyle name="40% - Accent1 42 6 2" xfId="9973"/>
    <cellStyle name="40% - Accent1 42 7" xfId="9974"/>
    <cellStyle name="40% - Accent1 42 8" xfId="9975"/>
    <cellStyle name="40% - Accent1 43" xfId="9976"/>
    <cellStyle name="40% - Accent1 43 2" xfId="9977"/>
    <cellStyle name="40% - Accent1 43 2 2" xfId="9978"/>
    <cellStyle name="40% - Accent1 43 2 2 2" xfId="9979"/>
    <cellStyle name="40% - Accent1 43 2 3" xfId="9980"/>
    <cellStyle name="40% - Accent1 43 2 3 2" xfId="9981"/>
    <cellStyle name="40% - Accent1 43 2 4" xfId="9982"/>
    <cellStyle name="40% - Accent1 43 2 4 2" xfId="9983"/>
    <cellStyle name="40% - Accent1 43 2 5" xfId="9984"/>
    <cellStyle name="40% - Accent1 43 2 5 2" xfId="9985"/>
    <cellStyle name="40% - Accent1 43 2 6" xfId="9986"/>
    <cellStyle name="40% - Accent1 43 3" xfId="9987"/>
    <cellStyle name="40% - Accent1 43 3 2" xfId="9988"/>
    <cellStyle name="40% - Accent1 43 4" xfId="9989"/>
    <cellStyle name="40% - Accent1 43 4 2" xfId="9990"/>
    <cellStyle name="40% - Accent1 43 5" xfId="9991"/>
    <cellStyle name="40% - Accent1 43 5 2" xfId="9992"/>
    <cellStyle name="40% - Accent1 43 6" xfId="9993"/>
    <cellStyle name="40% - Accent1 43 6 2" xfId="9994"/>
    <cellStyle name="40% - Accent1 43 7" xfId="9995"/>
    <cellStyle name="40% - Accent1 43 8" xfId="9996"/>
    <cellStyle name="40% - Accent1 44" xfId="9997"/>
    <cellStyle name="40% - Accent1 44 2" xfId="9998"/>
    <cellStyle name="40% - Accent1 44 2 2" xfId="9999"/>
    <cellStyle name="40% - Accent1 44 2 2 2" xfId="10000"/>
    <cellStyle name="40% - Accent1 44 2 3" xfId="10001"/>
    <cellStyle name="40% - Accent1 44 2 3 2" xfId="10002"/>
    <cellStyle name="40% - Accent1 44 2 4" xfId="10003"/>
    <cellStyle name="40% - Accent1 44 2 4 2" xfId="10004"/>
    <cellStyle name="40% - Accent1 44 2 5" xfId="10005"/>
    <cellStyle name="40% - Accent1 44 2 5 2" xfId="10006"/>
    <cellStyle name="40% - Accent1 44 2 6" xfId="10007"/>
    <cellStyle name="40% - Accent1 44 3" xfId="10008"/>
    <cellStyle name="40% - Accent1 44 3 2" xfId="10009"/>
    <cellStyle name="40% - Accent1 44 4" xfId="10010"/>
    <cellStyle name="40% - Accent1 44 4 2" xfId="10011"/>
    <cellStyle name="40% - Accent1 44 5" xfId="10012"/>
    <cellStyle name="40% - Accent1 44 5 2" xfId="10013"/>
    <cellStyle name="40% - Accent1 44 6" xfId="10014"/>
    <cellStyle name="40% - Accent1 44 6 2" xfId="10015"/>
    <cellStyle name="40% - Accent1 44 7" xfId="10016"/>
    <cellStyle name="40% - Accent1 44 8" xfId="10017"/>
    <cellStyle name="40% - Accent1 45" xfId="10018"/>
    <cellStyle name="40% - Accent1 45 2" xfId="10019"/>
    <cellStyle name="40% - Accent1 45 2 2" xfId="10020"/>
    <cellStyle name="40% - Accent1 45 2 2 2" xfId="10021"/>
    <cellStyle name="40% - Accent1 45 2 3" xfId="10022"/>
    <cellStyle name="40% - Accent1 45 2 3 2" xfId="10023"/>
    <cellStyle name="40% - Accent1 45 2 4" xfId="10024"/>
    <cellStyle name="40% - Accent1 45 2 4 2" xfId="10025"/>
    <cellStyle name="40% - Accent1 45 2 5" xfId="10026"/>
    <cellStyle name="40% - Accent1 45 2 5 2" xfId="10027"/>
    <cellStyle name="40% - Accent1 45 2 6" xfId="10028"/>
    <cellStyle name="40% - Accent1 45 3" xfId="10029"/>
    <cellStyle name="40% - Accent1 45 3 2" xfId="10030"/>
    <cellStyle name="40% - Accent1 45 4" xfId="10031"/>
    <cellStyle name="40% - Accent1 45 4 2" xfId="10032"/>
    <cellStyle name="40% - Accent1 45 5" xfId="10033"/>
    <cellStyle name="40% - Accent1 45 5 2" xfId="10034"/>
    <cellStyle name="40% - Accent1 45 6" xfId="10035"/>
    <cellStyle name="40% - Accent1 45 6 2" xfId="10036"/>
    <cellStyle name="40% - Accent1 45 7" xfId="10037"/>
    <cellStyle name="40% - Accent1 45 8" xfId="10038"/>
    <cellStyle name="40% - Accent1 46" xfId="10039"/>
    <cellStyle name="40% - Accent1 46 2" xfId="10040"/>
    <cellStyle name="40% - Accent1 46 2 2" xfId="10041"/>
    <cellStyle name="40% - Accent1 46 2 2 2" xfId="10042"/>
    <cellStyle name="40% - Accent1 46 2 3" xfId="10043"/>
    <cellStyle name="40% - Accent1 46 2 3 2" xfId="10044"/>
    <cellStyle name="40% - Accent1 46 2 4" xfId="10045"/>
    <cellStyle name="40% - Accent1 46 2 4 2" xfId="10046"/>
    <cellStyle name="40% - Accent1 46 2 5" xfId="10047"/>
    <cellStyle name="40% - Accent1 46 2 5 2" xfId="10048"/>
    <cellStyle name="40% - Accent1 46 2 6" xfId="10049"/>
    <cellStyle name="40% - Accent1 46 3" xfId="10050"/>
    <cellStyle name="40% - Accent1 46 3 2" xfId="10051"/>
    <cellStyle name="40% - Accent1 46 4" xfId="10052"/>
    <cellStyle name="40% - Accent1 46 4 2" xfId="10053"/>
    <cellStyle name="40% - Accent1 46 5" xfId="10054"/>
    <cellStyle name="40% - Accent1 46 5 2" xfId="10055"/>
    <cellStyle name="40% - Accent1 46 6" xfId="10056"/>
    <cellStyle name="40% - Accent1 46 6 2" xfId="10057"/>
    <cellStyle name="40% - Accent1 46 7" xfId="10058"/>
    <cellStyle name="40% - Accent1 46 8" xfId="10059"/>
    <cellStyle name="40% - Accent1 47" xfId="10060"/>
    <cellStyle name="40% - Accent1 47 2" xfId="10061"/>
    <cellStyle name="40% - Accent1 47 2 2" xfId="10062"/>
    <cellStyle name="40% - Accent1 47 2 2 2" xfId="10063"/>
    <cellStyle name="40% - Accent1 47 2 3" xfId="10064"/>
    <cellStyle name="40% - Accent1 47 2 3 2" xfId="10065"/>
    <cellStyle name="40% - Accent1 47 2 4" xfId="10066"/>
    <cellStyle name="40% - Accent1 47 2 4 2" xfId="10067"/>
    <cellStyle name="40% - Accent1 47 2 5" xfId="10068"/>
    <cellStyle name="40% - Accent1 47 2 5 2" xfId="10069"/>
    <cellStyle name="40% - Accent1 47 2 6" xfId="10070"/>
    <cellStyle name="40% - Accent1 47 3" xfId="10071"/>
    <cellStyle name="40% - Accent1 47 3 2" xfId="10072"/>
    <cellStyle name="40% - Accent1 47 4" xfId="10073"/>
    <cellStyle name="40% - Accent1 47 4 2" xfId="10074"/>
    <cellStyle name="40% - Accent1 47 5" xfId="10075"/>
    <cellStyle name="40% - Accent1 47 5 2" xfId="10076"/>
    <cellStyle name="40% - Accent1 47 6" xfId="10077"/>
    <cellStyle name="40% - Accent1 47 6 2" xfId="10078"/>
    <cellStyle name="40% - Accent1 47 7" xfId="10079"/>
    <cellStyle name="40% - Accent1 47 8" xfId="10080"/>
    <cellStyle name="40% - Accent1 48" xfId="10081"/>
    <cellStyle name="40% - Accent1 48 2" xfId="10082"/>
    <cellStyle name="40% - Accent1 48 2 2" xfId="10083"/>
    <cellStyle name="40% - Accent1 48 2 2 2" xfId="10084"/>
    <cellStyle name="40% - Accent1 48 2 3" xfId="10085"/>
    <cellStyle name="40% - Accent1 48 2 3 2" xfId="10086"/>
    <cellStyle name="40% - Accent1 48 2 4" xfId="10087"/>
    <cellStyle name="40% - Accent1 48 2 4 2" xfId="10088"/>
    <cellStyle name="40% - Accent1 48 2 5" xfId="10089"/>
    <cellStyle name="40% - Accent1 48 2 5 2" xfId="10090"/>
    <cellStyle name="40% - Accent1 48 2 6" xfId="10091"/>
    <cellStyle name="40% - Accent1 48 3" xfId="10092"/>
    <cellStyle name="40% - Accent1 48 3 2" xfId="10093"/>
    <cellStyle name="40% - Accent1 48 4" xfId="10094"/>
    <cellStyle name="40% - Accent1 48 4 2" xfId="10095"/>
    <cellStyle name="40% - Accent1 48 5" xfId="10096"/>
    <cellStyle name="40% - Accent1 48 5 2" xfId="10097"/>
    <cellStyle name="40% - Accent1 48 6" xfId="10098"/>
    <cellStyle name="40% - Accent1 48 6 2" xfId="10099"/>
    <cellStyle name="40% - Accent1 48 7" xfId="10100"/>
    <cellStyle name="40% - Accent1 48 8" xfId="10101"/>
    <cellStyle name="40% - Accent1 49" xfId="10102"/>
    <cellStyle name="40% - Accent1 49 2" xfId="10103"/>
    <cellStyle name="40% - Accent1 49 2 2" xfId="10104"/>
    <cellStyle name="40% - Accent1 49 2 2 2" xfId="10105"/>
    <cellStyle name="40% - Accent1 49 2 3" xfId="10106"/>
    <cellStyle name="40% - Accent1 49 2 3 2" xfId="10107"/>
    <cellStyle name="40% - Accent1 49 2 4" xfId="10108"/>
    <cellStyle name="40% - Accent1 49 2 4 2" xfId="10109"/>
    <cellStyle name="40% - Accent1 49 2 5" xfId="10110"/>
    <cellStyle name="40% - Accent1 49 2 5 2" xfId="10111"/>
    <cellStyle name="40% - Accent1 49 2 6" xfId="10112"/>
    <cellStyle name="40% - Accent1 49 3" xfId="10113"/>
    <cellStyle name="40% - Accent1 49 3 2" xfId="10114"/>
    <cellStyle name="40% - Accent1 49 4" xfId="10115"/>
    <cellStyle name="40% - Accent1 49 4 2" xfId="10116"/>
    <cellStyle name="40% - Accent1 49 5" xfId="10117"/>
    <cellStyle name="40% - Accent1 49 5 2" xfId="10118"/>
    <cellStyle name="40% - Accent1 49 6" xfId="10119"/>
    <cellStyle name="40% - Accent1 49 6 2" xfId="10120"/>
    <cellStyle name="40% - Accent1 49 7" xfId="10121"/>
    <cellStyle name="40% - Accent1 49 8" xfId="10122"/>
    <cellStyle name="40% - Accent1 5" xfId="10123"/>
    <cellStyle name="40% - Accent1 5 10" xfId="10124"/>
    <cellStyle name="40% - Accent1 5 11" xfId="10125"/>
    <cellStyle name="40% - Accent1 5 2" xfId="10126"/>
    <cellStyle name="40% - Accent1 5 2 2" xfId="10127"/>
    <cellStyle name="40% - Accent1 5 2 2 2" xfId="10128"/>
    <cellStyle name="40% - Accent1 5 2 3" xfId="10129"/>
    <cellStyle name="40% - Accent1 5 2 3 2" xfId="10130"/>
    <cellStyle name="40% - Accent1 5 2 4" xfId="10131"/>
    <cellStyle name="40% - Accent1 5 2 4 2" xfId="10132"/>
    <cellStyle name="40% - Accent1 5 2 5" xfId="10133"/>
    <cellStyle name="40% - Accent1 5 2 5 2" xfId="10134"/>
    <cellStyle name="40% - Accent1 5 2 6" xfId="10135"/>
    <cellStyle name="40% - Accent1 5 2 7" xfId="10136"/>
    <cellStyle name="40% - Accent1 5 2 8" xfId="10137"/>
    <cellStyle name="40% - Accent1 5 2 9" xfId="10138"/>
    <cellStyle name="40% - Accent1 5 3" xfId="10139"/>
    <cellStyle name="40% - Accent1 5 3 2" xfId="10140"/>
    <cellStyle name="40% - Accent1 5 4" xfId="10141"/>
    <cellStyle name="40% - Accent1 5 4 2" xfId="10142"/>
    <cellStyle name="40% - Accent1 5 5" xfId="10143"/>
    <cellStyle name="40% - Accent1 5 5 2" xfId="10144"/>
    <cellStyle name="40% - Accent1 5 6" xfId="10145"/>
    <cellStyle name="40% - Accent1 5 6 2" xfId="10146"/>
    <cellStyle name="40% - Accent1 5 7" xfId="10147"/>
    <cellStyle name="40% - Accent1 5 8" xfId="10148"/>
    <cellStyle name="40% - Accent1 5 9" xfId="10149"/>
    <cellStyle name="40% - Accent1 50" xfId="10150"/>
    <cellStyle name="40% - Accent1 50 2" xfId="10151"/>
    <cellStyle name="40% - Accent1 50 2 2" xfId="10152"/>
    <cellStyle name="40% - Accent1 50 2 2 2" xfId="10153"/>
    <cellStyle name="40% - Accent1 50 2 3" xfId="10154"/>
    <cellStyle name="40% - Accent1 50 2 3 2" xfId="10155"/>
    <cellStyle name="40% - Accent1 50 2 4" xfId="10156"/>
    <cellStyle name="40% - Accent1 50 2 4 2" xfId="10157"/>
    <cellStyle name="40% - Accent1 50 2 5" xfId="10158"/>
    <cellStyle name="40% - Accent1 50 2 5 2" xfId="10159"/>
    <cellStyle name="40% - Accent1 50 2 6" xfId="10160"/>
    <cellStyle name="40% - Accent1 50 3" xfId="10161"/>
    <cellStyle name="40% - Accent1 50 3 2" xfId="10162"/>
    <cellStyle name="40% - Accent1 50 4" xfId="10163"/>
    <cellStyle name="40% - Accent1 50 4 2" xfId="10164"/>
    <cellStyle name="40% - Accent1 50 5" xfId="10165"/>
    <cellStyle name="40% - Accent1 50 5 2" xfId="10166"/>
    <cellStyle name="40% - Accent1 50 6" xfId="10167"/>
    <cellStyle name="40% - Accent1 50 6 2" xfId="10168"/>
    <cellStyle name="40% - Accent1 50 7" xfId="10169"/>
    <cellStyle name="40% - Accent1 50 8" xfId="10170"/>
    <cellStyle name="40% - Accent1 51" xfId="10171"/>
    <cellStyle name="40% - Accent1 51 2" xfId="10172"/>
    <cellStyle name="40% - Accent1 51 2 2" xfId="10173"/>
    <cellStyle name="40% - Accent1 51 2 2 2" xfId="10174"/>
    <cellStyle name="40% - Accent1 51 2 3" xfId="10175"/>
    <cellStyle name="40% - Accent1 51 2 3 2" xfId="10176"/>
    <cellStyle name="40% - Accent1 51 2 4" xfId="10177"/>
    <cellStyle name="40% - Accent1 51 2 4 2" xfId="10178"/>
    <cellStyle name="40% - Accent1 51 2 5" xfId="10179"/>
    <cellStyle name="40% - Accent1 51 2 5 2" xfId="10180"/>
    <cellStyle name="40% - Accent1 51 2 6" xfId="10181"/>
    <cellStyle name="40% - Accent1 51 3" xfId="10182"/>
    <cellStyle name="40% - Accent1 51 3 2" xfId="10183"/>
    <cellStyle name="40% - Accent1 51 4" xfId="10184"/>
    <cellStyle name="40% - Accent1 51 4 2" xfId="10185"/>
    <cellStyle name="40% - Accent1 51 5" xfId="10186"/>
    <cellStyle name="40% - Accent1 51 5 2" xfId="10187"/>
    <cellStyle name="40% - Accent1 51 6" xfId="10188"/>
    <cellStyle name="40% - Accent1 51 6 2" xfId="10189"/>
    <cellStyle name="40% - Accent1 51 7" xfId="10190"/>
    <cellStyle name="40% - Accent1 51 8" xfId="10191"/>
    <cellStyle name="40% - Accent1 52" xfId="10192"/>
    <cellStyle name="40% - Accent1 52 2" xfId="10193"/>
    <cellStyle name="40% - Accent1 52 2 2" xfId="10194"/>
    <cellStyle name="40% - Accent1 52 2 2 2" xfId="10195"/>
    <cellStyle name="40% - Accent1 52 2 3" xfId="10196"/>
    <cellStyle name="40% - Accent1 52 2 3 2" xfId="10197"/>
    <cellStyle name="40% - Accent1 52 2 4" xfId="10198"/>
    <cellStyle name="40% - Accent1 52 2 4 2" xfId="10199"/>
    <cellStyle name="40% - Accent1 52 2 5" xfId="10200"/>
    <cellStyle name="40% - Accent1 52 2 5 2" xfId="10201"/>
    <cellStyle name="40% - Accent1 52 2 6" xfId="10202"/>
    <cellStyle name="40% - Accent1 52 3" xfId="10203"/>
    <cellStyle name="40% - Accent1 52 3 2" xfId="10204"/>
    <cellStyle name="40% - Accent1 52 4" xfId="10205"/>
    <cellStyle name="40% - Accent1 52 4 2" xfId="10206"/>
    <cellStyle name="40% - Accent1 52 5" xfId="10207"/>
    <cellStyle name="40% - Accent1 52 5 2" xfId="10208"/>
    <cellStyle name="40% - Accent1 52 6" xfId="10209"/>
    <cellStyle name="40% - Accent1 52 6 2" xfId="10210"/>
    <cellStyle name="40% - Accent1 52 7" xfId="10211"/>
    <cellStyle name="40% - Accent1 52 8" xfId="10212"/>
    <cellStyle name="40% - Accent1 53" xfId="10213"/>
    <cellStyle name="40% - Accent1 53 2" xfId="10214"/>
    <cellStyle name="40% - Accent1 53 2 2" xfId="10215"/>
    <cellStyle name="40% - Accent1 53 2 2 2" xfId="10216"/>
    <cellStyle name="40% - Accent1 53 2 3" xfId="10217"/>
    <cellStyle name="40% - Accent1 53 2 3 2" xfId="10218"/>
    <cellStyle name="40% - Accent1 53 2 4" xfId="10219"/>
    <cellStyle name="40% - Accent1 53 2 4 2" xfId="10220"/>
    <cellStyle name="40% - Accent1 53 2 5" xfId="10221"/>
    <cellStyle name="40% - Accent1 53 2 5 2" xfId="10222"/>
    <cellStyle name="40% - Accent1 53 2 6" xfId="10223"/>
    <cellStyle name="40% - Accent1 53 3" xfId="10224"/>
    <cellStyle name="40% - Accent1 53 3 2" xfId="10225"/>
    <cellStyle name="40% - Accent1 53 4" xfId="10226"/>
    <cellStyle name="40% - Accent1 53 4 2" xfId="10227"/>
    <cellStyle name="40% - Accent1 53 5" xfId="10228"/>
    <cellStyle name="40% - Accent1 53 5 2" xfId="10229"/>
    <cellStyle name="40% - Accent1 53 6" xfId="10230"/>
    <cellStyle name="40% - Accent1 53 6 2" xfId="10231"/>
    <cellStyle name="40% - Accent1 53 7" xfId="10232"/>
    <cellStyle name="40% - Accent1 53 8" xfId="10233"/>
    <cellStyle name="40% - Accent1 54" xfId="10234"/>
    <cellStyle name="40% - Accent1 54 2" xfId="10235"/>
    <cellStyle name="40% - Accent1 54 2 2" xfId="10236"/>
    <cellStyle name="40% - Accent1 54 2 2 2" xfId="10237"/>
    <cellStyle name="40% - Accent1 54 2 3" xfId="10238"/>
    <cellStyle name="40% - Accent1 54 2 3 2" xfId="10239"/>
    <cellStyle name="40% - Accent1 54 2 4" xfId="10240"/>
    <cellStyle name="40% - Accent1 54 2 4 2" xfId="10241"/>
    <cellStyle name="40% - Accent1 54 2 5" xfId="10242"/>
    <cellStyle name="40% - Accent1 54 2 5 2" xfId="10243"/>
    <cellStyle name="40% - Accent1 54 2 6" xfId="10244"/>
    <cellStyle name="40% - Accent1 54 3" xfId="10245"/>
    <cellStyle name="40% - Accent1 54 3 2" xfId="10246"/>
    <cellStyle name="40% - Accent1 54 4" xfId="10247"/>
    <cellStyle name="40% - Accent1 54 4 2" xfId="10248"/>
    <cellStyle name="40% - Accent1 54 5" xfId="10249"/>
    <cellStyle name="40% - Accent1 54 5 2" xfId="10250"/>
    <cellStyle name="40% - Accent1 54 6" xfId="10251"/>
    <cellStyle name="40% - Accent1 54 6 2" xfId="10252"/>
    <cellStyle name="40% - Accent1 54 7" xfId="10253"/>
    <cellStyle name="40% - Accent1 54 8" xfId="10254"/>
    <cellStyle name="40% - Accent1 55" xfId="10255"/>
    <cellStyle name="40% - Accent1 55 2" xfId="10256"/>
    <cellStyle name="40% - Accent1 55 2 2" xfId="10257"/>
    <cellStyle name="40% - Accent1 55 2 2 2" xfId="10258"/>
    <cellStyle name="40% - Accent1 55 2 3" xfId="10259"/>
    <cellStyle name="40% - Accent1 55 2 3 2" xfId="10260"/>
    <cellStyle name="40% - Accent1 55 2 4" xfId="10261"/>
    <cellStyle name="40% - Accent1 55 2 4 2" xfId="10262"/>
    <cellStyle name="40% - Accent1 55 2 5" xfId="10263"/>
    <cellStyle name="40% - Accent1 55 2 5 2" xfId="10264"/>
    <cellStyle name="40% - Accent1 55 2 6" xfId="10265"/>
    <cellStyle name="40% - Accent1 55 3" xfId="10266"/>
    <cellStyle name="40% - Accent1 55 3 2" xfId="10267"/>
    <cellStyle name="40% - Accent1 55 4" xfId="10268"/>
    <cellStyle name="40% - Accent1 55 4 2" xfId="10269"/>
    <cellStyle name="40% - Accent1 55 5" xfId="10270"/>
    <cellStyle name="40% - Accent1 55 5 2" xfId="10271"/>
    <cellStyle name="40% - Accent1 55 6" xfId="10272"/>
    <cellStyle name="40% - Accent1 55 6 2" xfId="10273"/>
    <cellStyle name="40% - Accent1 55 7" xfId="10274"/>
    <cellStyle name="40% - Accent1 55 8" xfId="10275"/>
    <cellStyle name="40% - Accent1 56" xfId="10276"/>
    <cellStyle name="40% - Accent1 56 2" xfId="10277"/>
    <cellStyle name="40% - Accent1 56 2 2" xfId="10278"/>
    <cellStyle name="40% - Accent1 56 2 2 2" xfId="10279"/>
    <cellStyle name="40% - Accent1 56 2 3" xfId="10280"/>
    <cellStyle name="40% - Accent1 56 2 3 2" xfId="10281"/>
    <cellStyle name="40% - Accent1 56 2 4" xfId="10282"/>
    <cellStyle name="40% - Accent1 56 2 4 2" xfId="10283"/>
    <cellStyle name="40% - Accent1 56 2 5" xfId="10284"/>
    <cellStyle name="40% - Accent1 56 2 5 2" xfId="10285"/>
    <cellStyle name="40% - Accent1 56 2 6" xfId="10286"/>
    <cellStyle name="40% - Accent1 56 3" xfId="10287"/>
    <cellStyle name="40% - Accent1 56 3 2" xfId="10288"/>
    <cellStyle name="40% - Accent1 56 4" xfId="10289"/>
    <cellStyle name="40% - Accent1 56 4 2" xfId="10290"/>
    <cellStyle name="40% - Accent1 56 5" xfId="10291"/>
    <cellStyle name="40% - Accent1 56 5 2" xfId="10292"/>
    <cellStyle name="40% - Accent1 56 6" xfId="10293"/>
    <cellStyle name="40% - Accent1 56 6 2" xfId="10294"/>
    <cellStyle name="40% - Accent1 56 7" xfId="10295"/>
    <cellStyle name="40% - Accent1 56 8" xfId="10296"/>
    <cellStyle name="40% - Accent1 57" xfId="10297"/>
    <cellStyle name="40% - Accent1 57 2" xfId="10298"/>
    <cellStyle name="40% - Accent1 57 2 2" xfId="10299"/>
    <cellStyle name="40% - Accent1 57 2 2 2" xfId="10300"/>
    <cellStyle name="40% - Accent1 57 2 3" xfId="10301"/>
    <cellStyle name="40% - Accent1 57 2 3 2" xfId="10302"/>
    <cellStyle name="40% - Accent1 57 2 4" xfId="10303"/>
    <cellStyle name="40% - Accent1 57 2 4 2" xfId="10304"/>
    <cellStyle name="40% - Accent1 57 2 5" xfId="10305"/>
    <cellStyle name="40% - Accent1 57 2 5 2" xfId="10306"/>
    <cellStyle name="40% - Accent1 57 2 6" xfId="10307"/>
    <cellStyle name="40% - Accent1 57 3" xfId="10308"/>
    <cellStyle name="40% - Accent1 57 3 2" xfId="10309"/>
    <cellStyle name="40% - Accent1 57 4" xfId="10310"/>
    <cellStyle name="40% - Accent1 57 4 2" xfId="10311"/>
    <cellStyle name="40% - Accent1 57 5" xfId="10312"/>
    <cellStyle name="40% - Accent1 57 5 2" xfId="10313"/>
    <cellStyle name="40% - Accent1 57 6" xfId="10314"/>
    <cellStyle name="40% - Accent1 57 6 2" xfId="10315"/>
    <cellStyle name="40% - Accent1 57 7" xfId="10316"/>
    <cellStyle name="40% - Accent1 57 8" xfId="10317"/>
    <cellStyle name="40% - Accent1 58" xfId="10318"/>
    <cellStyle name="40% - Accent1 58 2" xfId="10319"/>
    <cellStyle name="40% - Accent1 58 2 2" xfId="10320"/>
    <cellStyle name="40% - Accent1 58 2 2 2" xfId="10321"/>
    <cellStyle name="40% - Accent1 58 2 3" xfId="10322"/>
    <cellStyle name="40% - Accent1 58 2 3 2" xfId="10323"/>
    <cellStyle name="40% - Accent1 58 2 4" xfId="10324"/>
    <cellStyle name="40% - Accent1 58 2 4 2" xfId="10325"/>
    <cellStyle name="40% - Accent1 58 2 5" xfId="10326"/>
    <cellStyle name="40% - Accent1 58 2 5 2" xfId="10327"/>
    <cellStyle name="40% - Accent1 58 2 6" xfId="10328"/>
    <cellStyle name="40% - Accent1 58 3" xfId="10329"/>
    <cellStyle name="40% - Accent1 58 3 2" xfId="10330"/>
    <cellStyle name="40% - Accent1 58 4" xfId="10331"/>
    <cellStyle name="40% - Accent1 58 4 2" xfId="10332"/>
    <cellStyle name="40% - Accent1 58 5" xfId="10333"/>
    <cellStyle name="40% - Accent1 58 5 2" xfId="10334"/>
    <cellStyle name="40% - Accent1 58 6" xfId="10335"/>
    <cellStyle name="40% - Accent1 58 6 2" xfId="10336"/>
    <cellStyle name="40% - Accent1 58 7" xfId="10337"/>
    <cellStyle name="40% - Accent1 58 8" xfId="10338"/>
    <cellStyle name="40% - Accent1 59" xfId="10339"/>
    <cellStyle name="40% - Accent1 59 2" xfId="10340"/>
    <cellStyle name="40% - Accent1 59 2 2" xfId="10341"/>
    <cellStyle name="40% - Accent1 59 2 2 2" xfId="10342"/>
    <cellStyle name="40% - Accent1 59 2 3" xfId="10343"/>
    <cellStyle name="40% - Accent1 59 2 3 2" xfId="10344"/>
    <cellStyle name="40% - Accent1 59 2 4" xfId="10345"/>
    <cellStyle name="40% - Accent1 59 2 4 2" xfId="10346"/>
    <cellStyle name="40% - Accent1 59 2 5" xfId="10347"/>
    <cellStyle name="40% - Accent1 59 2 5 2" xfId="10348"/>
    <cellStyle name="40% - Accent1 59 2 6" xfId="10349"/>
    <cellStyle name="40% - Accent1 59 3" xfId="10350"/>
    <cellStyle name="40% - Accent1 59 3 2" xfId="10351"/>
    <cellStyle name="40% - Accent1 59 4" xfId="10352"/>
    <cellStyle name="40% - Accent1 59 4 2" xfId="10353"/>
    <cellStyle name="40% - Accent1 59 5" xfId="10354"/>
    <cellStyle name="40% - Accent1 59 5 2" xfId="10355"/>
    <cellStyle name="40% - Accent1 59 6" xfId="10356"/>
    <cellStyle name="40% - Accent1 59 6 2" xfId="10357"/>
    <cellStyle name="40% - Accent1 59 7" xfId="10358"/>
    <cellStyle name="40% - Accent1 59 8" xfId="10359"/>
    <cellStyle name="40% - Accent1 6" xfId="10360"/>
    <cellStyle name="40% - Accent1 6 10" xfId="10361"/>
    <cellStyle name="40% - Accent1 6 11" xfId="10362"/>
    <cellStyle name="40% - Accent1 6 2" xfId="10363"/>
    <cellStyle name="40% - Accent1 6 2 2" xfId="10364"/>
    <cellStyle name="40% - Accent1 6 2 2 2" xfId="10365"/>
    <cellStyle name="40% - Accent1 6 2 3" xfId="10366"/>
    <cellStyle name="40% - Accent1 6 2 3 2" xfId="10367"/>
    <cellStyle name="40% - Accent1 6 2 4" xfId="10368"/>
    <cellStyle name="40% - Accent1 6 2 4 2" xfId="10369"/>
    <cellStyle name="40% - Accent1 6 2 5" xfId="10370"/>
    <cellStyle name="40% - Accent1 6 2 5 2" xfId="10371"/>
    <cellStyle name="40% - Accent1 6 2 6" xfId="10372"/>
    <cellStyle name="40% - Accent1 6 2 7" xfId="10373"/>
    <cellStyle name="40% - Accent1 6 2 8" xfId="10374"/>
    <cellStyle name="40% - Accent1 6 2 9" xfId="10375"/>
    <cellStyle name="40% - Accent1 6 3" xfId="10376"/>
    <cellStyle name="40% - Accent1 6 3 2" xfId="10377"/>
    <cellStyle name="40% - Accent1 6 4" xfId="10378"/>
    <cellStyle name="40% - Accent1 6 4 2" xfId="10379"/>
    <cellStyle name="40% - Accent1 6 5" xfId="10380"/>
    <cellStyle name="40% - Accent1 6 5 2" xfId="10381"/>
    <cellStyle name="40% - Accent1 6 6" xfId="10382"/>
    <cellStyle name="40% - Accent1 6 6 2" xfId="10383"/>
    <cellStyle name="40% - Accent1 6 7" xfId="10384"/>
    <cellStyle name="40% - Accent1 6 8" xfId="10385"/>
    <cellStyle name="40% - Accent1 6 9" xfId="10386"/>
    <cellStyle name="40% - Accent1 60" xfId="10387"/>
    <cellStyle name="40% - Accent1 60 2" xfId="10388"/>
    <cellStyle name="40% - Accent1 60 2 2" xfId="10389"/>
    <cellStyle name="40% - Accent1 60 2 2 2" xfId="10390"/>
    <cellStyle name="40% - Accent1 60 2 3" xfId="10391"/>
    <cellStyle name="40% - Accent1 60 2 3 2" xfId="10392"/>
    <cellStyle name="40% - Accent1 60 2 4" xfId="10393"/>
    <cellStyle name="40% - Accent1 60 2 4 2" xfId="10394"/>
    <cellStyle name="40% - Accent1 60 2 5" xfId="10395"/>
    <cellStyle name="40% - Accent1 60 2 5 2" xfId="10396"/>
    <cellStyle name="40% - Accent1 60 2 6" xfId="10397"/>
    <cellStyle name="40% - Accent1 60 3" xfId="10398"/>
    <cellStyle name="40% - Accent1 60 3 2" xfId="10399"/>
    <cellStyle name="40% - Accent1 60 4" xfId="10400"/>
    <cellStyle name="40% - Accent1 60 4 2" xfId="10401"/>
    <cellStyle name="40% - Accent1 60 5" xfId="10402"/>
    <cellStyle name="40% - Accent1 60 5 2" xfId="10403"/>
    <cellStyle name="40% - Accent1 60 6" xfId="10404"/>
    <cellStyle name="40% - Accent1 60 6 2" xfId="10405"/>
    <cellStyle name="40% - Accent1 60 7" xfId="10406"/>
    <cellStyle name="40% - Accent1 60 8" xfId="10407"/>
    <cellStyle name="40% - Accent1 61" xfId="10408"/>
    <cellStyle name="40% - Accent1 61 2" xfId="10409"/>
    <cellStyle name="40% - Accent1 61 2 2" xfId="10410"/>
    <cellStyle name="40% - Accent1 61 2 2 2" xfId="10411"/>
    <cellStyle name="40% - Accent1 61 2 3" xfId="10412"/>
    <cellStyle name="40% - Accent1 61 2 3 2" xfId="10413"/>
    <cellStyle name="40% - Accent1 61 2 4" xfId="10414"/>
    <cellStyle name="40% - Accent1 61 2 4 2" xfId="10415"/>
    <cellStyle name="40% - Accent1 61 2 5" xfId="10416"/>
    <cellStyle name="40% - Accent1 61 2 5 2" xfId="10417"/>
    <cellStyle name="40% - Accent1 61 2 6" xfId="10418"/>
    <cellStyle name="40% - Accent1 61 3" xfId="10419"/>
    <cellStyle name="40% - Accent1 61 3 2" xfId="10420"/>
    <cellStyle name="40% - Accent1 61 4" xfId="10421"/>
    <cellStyle name="40% - Accent1 61 4 2" xfId="10422"/>
    <cellStyle name="40% - Accent1 61 5" xfId="10423"/>
    <cellStyle name="40% - Accent1 61 5 2" xfId="10424"/>
    <cellStyle name="40% - Accent1 61 6" xfId="10425"/>
    <cellStyle name="40% - Accent1 61 6 2" xfId="10426"/>
    <cellStyle name="40% - Accent1 61 7" xfId="10427"/>
    <cellStyle name="40% - Accent1 61 8" xfId="10428"/>
    <cellStyle name="40% - Accent1 62" xfId="10429"/>
    <cellStyle name="40% - Accent1 62 2" xfId="10430"/>
    <cellStyle name="40% - Accent1 62 2 2" xfId="10431"/>
    <cellStyle name="40% - Accent1 62 2 2 2" xfId="10432"/>
    <cellStyle name="40% - Accent1 62 2 3" xfId="10433"/>
    <cellStyle name="40% - Accent1 62 2 3 2" xfId="10434"/>
    <cellStyle name="40% - Accent1 62 2 4" xfId="10435"/>
    <cellStyle name="40% - Accent1 62 2 4 2" xfId="10436"/>
    <cellStyle name="40% - Accent1 62 2 5" xfId="10437"/>
    <cellStyle name="40% - Accent1 62 2 5 2" xfId="10438"/>
    <cellStyle name="40% - Accent1 62 2 6" xfId="10439"/>
    <cellStyle name="40% - Accent1 62 3" xfId="10440"/>
    <cellStyle name="40% - Accent1 62 3 2" xfId="10441"/>
    <cellStyle name="40% - Accent1 62 4" xfId="10442"/>
    <cellStyle name="40% - Accent1 62 4 2" xfId="10443"/>
    <cellStyle name="40% - Accent1 62 5" xfId="10444"/>
    <cellStyle name="40% - Accent1 62 5 2" xfId="10445"/>
    <cellStyle name="40% - Accent1 62 6" xfId="10446"/>
    <cellStyle name="40% - Accent1 62 6 2" xfId="10447"/>
    <cellStyle name="40% - Accent1 62 7" xfId="10448"/>
    <cellStyle name="40% - Accent1 62 8" xfId="10449"/>
    <cellStyle name="40% - Accent1 63" xfId="10450"/>
    <cellStyle name="40% - Accent1 63 2" xfId="10451"/>
    <cellStyle name="40% - Accent1 63 2 2" xfId="10452"/>
    <cellStyle name="40% - Accent1 63 2 2 2" xfId="10453"/>
    <cellStyle name="40% - Accent1 63 2 3" xfId="10454"/>
    <cellStyle name="40% - Accent1 63 2 3 2" xfId="10455"/>
    <cellStyle name="40% - Accent1 63 2 4" xfId="10456"/>
    <cellStyle name="40% - Accent1 63 2 4 2" xfId="10457"/>
    <cellStyle name="40% - Accent1 63 2 5" xfId="10458"/>
    <cellStyle name="40% - Accent1 63 2 5 2" xfId="10459"/>
    <cellStyle name="40% - Accent1 63 2 6" xfId="10460"/>
    <cellStyle name="40% - Accent1 63 3" xfId="10461"/>
    <cellStyle name="40% - Accent1 63 3 2" xfId="10462"/>
    <cellStyle name="40% - Accent1 63 4" xfId="10463"/>
    <cellStyle name="40% - Accent1 63 4 2" xfId="10464"/>
    <cellStyle name="40% - Accent1 63 5" xfId="10465"/>
    <cellStyle name="40% - Accent1 63 5 2" xfId="10466"/>
    <cellStyle name="40% - Accent1 63 6" xfId="10467"/>
    <cellStyle name="40% - Accent1 63 6 2" xfId="10468"/>
    <cellStyle name="40% - Accent1 63 7" xfId="10469"/>
    <cellStyle name="40% - Accent1 63 8" xfId="10470"/>
    <cellStyle name="40% - Accent1 64" xfId="10471"/>
    <cellStyle name="40% - Accent1 64 2" xfId="10472"/>
    <cellStyle name="40% - Accent1 64 2 2" xfId="10473"/>
    <cellStyle name="40% - Accent1 64 2 2 2" xfId="10474"/>
    <cellStyle name="40% - Accent1 64 2 3" xfId="10475"/>
    <cellStyle name="40% - Accent1 64 2 3 2" xfId="10476"/>
    <cellStyle name="40% - Accent1 64 2 4" xfId="10477"/>
    <cellStyle name="40% - Accent1 64 2 4 2" xfId="10478"/>
    <cellStyle name="40% - Accent1 64 2 5" xfId="10479"/>
    <cellStyle name="40% - Accent1 64 2 5 2" xfId="10480"/>
    <cellStyle name="40% - Accent1 64 2 6" xfId="10481"/>
    <cellStyle name="40% - Accent1 64 3" xfId="10482"/>
    <cellStyle name="40% - Accent1 64 3 2" xfId="10483"/>
    <cellStyle name="40% - Accent1 64 4" xfId="10484"/>
    <cellStyle name="40% - Accent1 64 4 2" xfId="10485"/>
    <cellStyle name="40% - Accent1 64 5" xfId="10486"/>
    <cellStyle name="40% - Accent1 64 5 2" xfId="10487"/>
    <cellStyle name="40% - Accent1 64 6" xfId="10488"/>
    <cellStyle name="40% - Accent1 64 6 2" xfId="10489"/>
    <cellStyle name="40% - Accent1 64 7" xfId="10490"/>
    <cellStyle name="40% - Accent1 64 8" xfId="10491"/>
    <cellStyle name="40% - Accent1 65" xfId="10492"/>
    <cellStyle name="40% - Accent1 65 2" xfId="10493"/>
    <cellStyle name="40% - Accent1 65 2 2" xfId="10494"/>
    <cellStyle name="40% - Accent1 65 2 2 2" xfId="10495"/>
    <cellStyle name="40% - Accent1 65 2 3" xfId="10496"/>
    <cellStyle name="40% - Accent1 65 2 3 2" xfId="10497"/>
    <cellStyle name="40% - Accent1 65 2 4" xfId="10498"/>
    <cellStyle name="40% - Accent1 65 2 4 2" xfId="10499"/>
    <cellStyle name="40% - Accent1 65 2 5" xfId="10500"/>
    <cellStyle name="40% - Accent1 65 2 5 2" xfId="10501"/>
    <cellStyle name="40% - Accent1 65 2 6" xfId="10502"/>
    <cellStyle name="40% - Accent1 65 3" xfId="10503"/>
    <cellStyle name="40% - Accent1 65 3 2" xfId="10504"/>
    <cellStyle name="40% - Accent1 65 4" xfId="10505"/>
    <cellStyle name="40% - Accent1 65 4 2" xfId="10506"/>
    <cellStyle name="40% - Accent1 65 5" xfId="10507"/>
    <cellStyle name="40% - Accent1 65 5 2" xfId="10508"/>
    <cellStyle name="40% - Accent1 65 6" xfId="10509"/>
    <cellStyle name="40% - Accent1 65 6 2" xfId="10510"/>
    <cellStyle name="40% - Accent1 65 7" xfId="10511"/>
    <cellStyle name="40% - Accent1 65 8" xfId="10512"/>
    <cellStyle name="40% - Accent1 66" xfId="10513"/>
    <cellStyle name="40% - Accent1 66 2" xfId="10514"/>
    <cellStyle name="40% - Accent1 66 2 2" xfId="10515"/>
    <cellStyle name="40% - Accent1 66 2 2 2" xfId="10516"/>
    <cellStyle name="40% - Accent1 66 2 3" xfId="10517"/>
    <cellStyle name="40% - Accent1 66 2 3 2" xfId="10518"/>
    <cellStyle name="40% - Accent1 66 2 4" xfId="10519"/>
    <cellStyle name="40% - Accent1 66 2 4 2" xfId="10520"/>
    <cellStyle name="40% - Accent1 66 2 5" xfId="10521"/>
    <cellStyle name="40% - Accent1 66 2 5 2" xfId="10522"/>
    <cellStyle name="40% - Accent1 66 2 6" xfId="10523"/>
    <cellStyle name="40% - Accent1 66 3" xfId="10524"/>
    <cellStyle name="40% - Accent1 66 3 2" xfId="10525"/>
    <cellStyle name="40% - Accent1 66 4" xfId="10526"/>
    <cellStyle name="40% - Accent1 66 4 2" xfId="10527"/>
    <cellStyle name="40% - Accent1 66 5" xfId="10528"/>
    <cellStyle name="40% - Accent1 66 5 2" xfId="10529"/>
    <cellStyle name="40% - Accent1 66 6" xfId="10530"/>
    <cellStyle name="40% - Accent1 66 6 2" xfId="10531"/>
    <cellStyle name="40% - Accent1 66 7" xfId="10532"/>
    <cellStyle name="40% - Accent1 66 8" xfId="10533"/>
    <cellStyle name="40% - Accent1 67" xfId="10534"/>
    <cellStyle name="40% - Accent1 67 2" xfId="10535"/>
    <cellStyle name="40% - Accent1 67 2 2" xfId="10536"/>
    <cellStyle name="40% - Accent1 67 2 2 2" xfId="10537"/>
    <cellStyle name="40% - Accent1 67 2 3" xfId="10538"/>
    <cellStyle name="40% - Accent1 67 2 3 2" xfId="10539"/>
    <cellStyle name="40% - Accent1 67 2 4" xfId="10540"/>
    <cellStyle name="40% - Accent1 67 2 4 2" xfId="10541"/>
    <cellStyle name="40% - Accent1 67 2 5" xfId="10542"/>
    <cellStyle name="40% - Accent1 67 2 5 2" xfId="10543"/>
    <cellStyle name="40% - Accent1 67 2 6" xfId="10544"/>
    <cellStyle name="40% - Accent1 67 3" xfId="10545"/>
    <cellStyle name="40% - Accent1 67 3 2" xfId="10546"/>
    <cellStyle name="40% - Accent1 67 4" xfId="10547"/>
    <cellStyle name="40% - Accent1 67 4 2" xfId="10548"/>
    <cellStyle name="40% - Accent1 67 5" xfId="10549"/>
    <cellStyle name="40% - Accent1 67 5 2" xfId="10550"/>
    <cellStyle name="40% - Accent1 67 6" xfId="10551"/>
    <cellStyle name="40% - Accent1 67 6 2" xfId="10552"/>
    <cellStyle name="40% - Accent1 67 7" xfId="10553"/>
    <cellStyle name="40% - Accent1 67 8" xfId="10554"/>
    <cellStyle name="40% - Accent1 68" xfId="10555"/>
    <cellStyle name="40% - Accent1 68 2" xfId="10556"/>
    <cellStyle name="40% - Accent1 68 2 2" xfId="10557"/>
    <cellStyle name="40% - Accent1 68 2 2 2" xfId="10558"/>
    <cellStyle name="40% - Accent1 68 2 3" xfId="10559"/>
    <cellStyle name="40% - Accent1 68 2 3 2" xfId="10560"/>
    <cellStyle name="40% - Accent1 68 2 4" xfId="10561"/>
    <cellStyle name="40% - Accent1 68 2 4 2" xfId="10562"/>
    <cellStyle name="40% - Accent1 68 2 5" xfId="10563"/>
    <cellStyle name="40% - Accent1 68 2 5 2" xfId="10564"/>
    <cellStyle name="40% - Accent1 68 2 6" xfId="10565"/>
    <cellStyle name="40% - Accent1 68 3" xfId="10566"/>
    <cellStyle name="40% - Accent1 68 3 2" xfId="10567"/>
    <cellStyle name="40% - Accent1 68 4" xfId="10568"/>
    <cellStyle name="40% - Accent1 68 4 2" xfId="10569"/>
    <cellStyle name="40% - Accent1 68 5" xfId="10570"/>
    <cellStyle name="40% - Accent1 68 5 2" xfId="10571"/>
    <cellStyle name="40% - Accent1 68 6" xfId="10572"/>
    <cellStyle name="40% - Accent1 68 6 2" xfId="10573"/>
    <cellStyle name="40% - Accent1 68 7" xfId="10574"/>
    <cellStyle name="40% - Accent1 68 8" xfId="10575"/>
    <cellStyle name="40% - Accent1 69" xfId="10576"/>
    <cellStyle name="40% - Accent1 69 2" xfId="10577"/>
    <cellStyle name="40% - Accent1 69 2 2" xfId="10578"/>
    <cellStyle name="40% - Accent1 69 2 2 2" xfId="10579"/>
    <cellStyle name="40% - Accent1 69 2 3" xfId="10580"/>
    <cellStyle name="40% - Accent1 69 2 3 2" xfId="10581"/>
    <cellStyle name="40% - Accent1 69 2 4" xfId="10582"/>
    <cellStyle name="40% - Accent1 69 2 4 2" xfId="10583"/>
    <cellStyle name="40% - Accent1 69 2 5" xfId="10584"/>
    <cellStyle name="40% - Accent1 69 2 5 2" xfId="10585"/>
    <cellStyle name="40% - Accent1 69 2 6" xfId="10586"/>
    <cellStyle name="40% - Accent1 69 3" xfId="10587"/>
    <cellStyle name="40% - Accent1 69 3 2" xfId="10588"/>
    <cellStyle name="40% - Accent1 69 4" xfId="10589"/>
    <cellStyle name="40% - Accent1 69 4 2" xfId="10590"/>
    <cellStyle name="40% - Accent1 69 5" xfId="10591"/>
    <cellStyle name="40% - Accent1 69 5 2" xfId="10592"/>
    <cellStyle name="40% - Accent1 69 6" xfId="10593"/>
    <cellStyle name="40% - Accent1 69 6 2" xfId="10594"/>
    <cellStyle name="40% - Accent1 69 7" xfId="10595"/>
    <cellStyle name="40% - Accent1 69 8" xfId="10596"/>
    <cellStyle name="40% - Accent1 7" xfId="10597"/>
    <cellStyle name="40% - Accent1 7 10" xfId="10598"/>
    <cellStyle name="40% - Accent1 7 11" xfId="10599"/>
    <cellStyle name="40% - Accent1 7 2" xfId="10600"/>
    <cellStyle name="40% - Accent1 7 2 2" xfId="10601"/>
    <cellStyle name="40% - Accent1 7 2 2 2" xfId="10602"/>
    <cellStyle name="40% - Accent1 7 2 3" xfId="10603"/>
    <cellStyle name="40% - Accent1 7 2 3 2" xfId="10604"/>
    <cellStyle name="40% - Accent1 7 2 4" xfId="10605"/>
    <cellStyle name="40% - Accent1 7 2 4 2" xfId="10606"/>
    <cellStyle name="40% - Accent1 7 2 5" xfId="10607"/>
    <cellStyle name="40% - Accent1 7 2 5 2" xfId="10608"/>
    <cellStyle name="40% - Accent1 7 2 6" xfId="10609"/>
    <cellStyle name="40% - Accent1 7 2 7" xfId="10610"/>
    <cellStyle name="40% - Accent1 7 2 8" xfId="10611"/>
    <cellStyle name="40% - Accent1 7 2 9" xfId="10612"/>
    <cellStyle name="40% - Accent1 7 3" xfId="10613"/>
    <cellStyle name="40% - Accent1 7 3 2" xfId="10614"/>
    <cellStyle name="40% - Accent1 7 4" xfId="10615"/>
    <cellStyle name="40% - Accent1 7 4 2" xfId="10616"/>
    <cellStyle name="40% - Accent1 7 5" xfId="10617"/>
    <cellStyle name="40% - Accent1 7 5 2" xfId="10618"/>
    <cellStyle name="40% - Accent1 7 6" xfId="10619"/>
    <cellStyle name="40% - Accent1 7 6 2" xfId="10620"/>
    <cellStyle name="40% - Accent1 7 7" xfId="10621"/>
    <cellStyle name="40% - Accent1 7 8" xfId="10622"/>
    <cellStyle name="40% - Accent1 7 9" xfId="10623"/>
    <cellStyle name="40% - Accent1 70" xfId="10624"/>
    <cellStyle name="40% - Accent1 70 2" xfId="10625"/>
    <cellStyle name="40% - Accent1 70 2 2" xfId="10626"/>
    <cellStyle name="40% - Accent1 70 2 2 2" xfId="10627"/>
    <cellStyle name="40% - Accent1 70 2 3" xfId="10628"/>
    <cellStyle name="40% - Accent1 70 2 3 2" xfId="10629"/>
    <cellStyle name="40% - Accent1 70 2 4" xfId="10630"/>
    <cellStyle name="40% - Accent1 70 2 4 2" xfId="10631"/>
    <cellStyle name="40% - Accent1 70 2 5" xfId="10632"/>
    <cellStyle name="40% - Accent1 70 2 5 2" xfId="10633"/>
    <cellStyle name="40% - Accent1 70 2 6" xfId="10634"/>
    <cellStyle name="40% - Accent1 70 3" xfId="10635"/>
    <cellStyle name="40% - Accent1 70 3 2" xfId="10636"/>
    <cellStyle name="40% - Accent1 70 4" xfId="10637"/>
    <cellStyle name="40% - Accent1 70 4 2" xfId="10638"/>
    <cellStyle name="40% - Accent1 70 5" xfId="10639"/>
    <cellStyle name="40% - Accent1 70 5 2" xfId="10640"/>
    <cellStyle name="40% - Accent1 70 6" xfId="10641"/>
    <cellStyle name="40% - Accent1 70 6 2" xfId="10642"/>
    <cellStyle name="40% - Accent1 70 7" xfId="10643"/>
    <cellStyle name="40% - Accent1 70 8" xfId="10644"/>
    <cellStyle name="40% - Accent1 71" xfId="10645"/>
    <cellStyle name="40% - Accent1 71 2" xfId="10646"/>
    <cellStyle name="40% - Accent1 71 2 2" xfId="10647"/>
    <cellStyle name="40% - Accent1 71 2 2 2" xfId="10648"/>
    <cellStyle name="40% - Accent1 71 2 3" xfId="10649"/>
    <cellStyle name="40% - Accent1 71 2 3 2" xfId="10650"/>
    <cellStyle name="40% - Accent1 71 2 4" xfId="10651"/>
    <cellStyle name="40% - Accent1 71 2 4 2" xfId="10652"/>
    <cellStyle name="40% - Accent1 71 2 5" xfId="10653"/>
    <cellStyle name="40% - Accent1 71 2 5 2" xfId="10654"/>
    <cellStyle name="40% - Accent1 71 2 6" xfId="10655"/>
    <cellStyle name="40% - Accent1 71 3" xfId="10656"/>
    <cellStyle name="40% - Accent1 71 3 2" xfId="10657"/>
    <cellStyle name="40% - Accent1 71 4" xfId="10658"/>
    <cellStyle name="40% - Accent1 71 4 2" xfId="10659"/>
    <cellStyle name="40% - Accent1 71 5" xfId="10660"/>
    <cellStyle name="40% - Accent1 71 5 2" xfId="10661"/>
    <cellStyle name="40% - Accent1 71 6" xfId="10662"/>
    <cellStyle name="40% - Accent1 71 6 2" xfId="10663"/>
    <cellStyle name="40% - Accent1 71 7" xfId="10664"/>
    <cellStyle name="40% - Accent1 71 8" xfId="10665"/>
    <cellStyle name="40% - Accent1 72" xfId="10666"/>
    <cellStyle name="40% - Accent1 72 2" xfId="10667"/>
    <cellStyle name="40% - Accent1 72 2 2" xfId="10668"/>
    <cellStyle name="40% - Accent1 72 2 2 2" xfId="10669"/>
    <cellStyle name="40% - Accent1 72 2 3" xfId="10670"/>
    <cellStyle name="40% - Accent1 72 2 3 2" xfId="10671"/>
    <cellStyle name="40% - Accent1 72 2 4" xfId="10672"/>
    <cellStyle name="40% - Accent1 72 2 4 2" xfId="10673"/>
    <cellStyle name="40% - Accent1 72 2 5" xfId="10674"/>
    <cellStyle name="40% - Accent1 72 2 5 2" xfId="10675"/>
    <cellStyle name="40% - Accent1 72 2 6" xfId="10676"/>
    <cellStyle name="40% - Accent1 72 3" xfId="10677"/>
    <cellStyle name="40% - Accent1 72 3 2" xfId="10678"/>
    <cellStyle name="40% - Accent1 72 4" xfId="10679"/>
    <cellStyle name="40% - Accent1 72 4 2" xfId="10680"/>
    <cellStyle name="40% - Accent1 72 5" xfId="10681"/>
    <cellStyle name="40% - Accent1 72 5 2" xfId="10682"/>
    <cellStyle name="40% - Accent1 72 6" xfId="10683"/>
    <cellStyle name="40% - Accent1 72 6 2" xfId="10684"/>
    <cellStyle name="40% - Accent1 72 7" xfId="10685"/>
    <cellStyle name="40% - Accent1 72 8" xfId="10686"/>
    <cellStyle name="40% - Accent1 8" xfId="10687"/>
    <cellStyle name="40% - Accent1 8 2" xfId="10688"/>
    <cellStyle name="40% - Accent1 8 2 2" xfId="10689"/>
    <cellStyle name="40% - Accent1 8 2 2 2" xfId="10690"/>
    <cellStyle name="40% - Accent1 8 2 3" xfId="10691"/>
    <cellStyle name="40% - Accent1 8 2 3 2" xfId="10692"/>
    <cellStyle name="40% - Accent1 8 2 4" xfId="10693"/>
    <cellStyle name="40% - Accent1 8 2 4 2" xfId="10694"/>
    <cellStyle name="40% - Accent1 8 2 5" xfId="10695"/>
    <cellStyle name="40% - Accent1 8 2 5 2" xfId="10696"/>
    <cellStyle name="40% - Accent1 8 2 6" xfId="10697"/>
    <cellStyle name="40% - Accent1 8 3" xfId="10698"/>
    <cellStyle name="40% - Accent1 8 3 2" xfId="10699"/>
    <cellStyle name="40% - Accent1 8 4" xfId="10700"/>
    <cellStyle name="40% - Accent1 8 4 2" xfId="10701"/>
    <cellStyle name="40% - Accent1 8 5" xfId="10702"/>
    <cellStyle name="40% - Accent1 8 5 2" xfId="10703"/>
    <cellStyle name="40% - Accent1 8 6" xfId="10704"/>
    <cellStyle name="40% - Accent1 8 6 2" xfId="10705"/>
    <cellStyle name="40% - Accent1 8 7" xfId="10706"/>
    <cellStyle name="40% - Accent1 8 8" xfId="10707"/>
    <cellStyle name="40% - Accent1 9" xfId="10708"/>
    <cellStyle name="40% - Accent1 9 2" xfId="10709"/>
    <cellStyle name="40% - Accent1 9 2 2" xfId="10710"/>
    <cellStyle name="40% - Accent1 9 2 2 2" xfId="10711"/>
    <cellStyle name="40% - Accent1 9 2 3" xfId="10712"/>
    <cellStyle name="40% - Accent1 9 2 3 2" xfId="10713"/>
    <cellStyle name="40% - Accent1 9 2 4" xfId="10714"/>
    <cellStyle name="40% - Accent1 9 2 4 2" xfId="10715"/>
    <cellStyle name="40% - Accent1 9 2 5" xfId="10716"/>
    <cellStyle name="40% - Accent1 9 2 5 2" xfId="10717"/>
    <cellStyle name="40% - Accent1 9 2 6" xfId="10718"/>
    <cellStyle name="40% - Accent1 9 3" xfId="10719"/>
    <cellStyle name="40% - Accent1 9 3 2" xfId="10720"/>
    <cellStyle name="40% - Accent1 9 4" xfId="10721"/>
    <cellStyle name="40% - Accent1 9 4 2" xfId="10722"/>
    <cellStyle name="40% - Accent1 9 5" xfId="10723"/>
    <cellStyle name="40% - Accent1 9 5 2" xfId="10724"/>
    <cellStyle name="40% - Accent1 9 6" xfId="10725"/>
    <cellStyle name="40% - Accent1 9 6 2" xfId="10726"/>
    <cellStyle name="40% - Accent1 9 7" xfId="10727"/>
    <cellStyle name="40% - Accent1 9 8" xfId="10728"/>
    <cellStyle name="40% - Accent2 10" xfId="10729"/>
    <cellStyle name="40% - Accent2 10 2" xfId="10730"/>
    <cellStyle name="40% - Accent2 10 2 2" xfId="10731"/>
    <cellStyle name="40% - Accent2 10 2 2 2" xfId="10732"/>
    <cellStyle name="40% - Accent2 10 2 3" xfId="10733"/>
    <cellStyle name="40% - Accent2 10 2 3 2" xfId="10734"/>
    <cellStyle name="40% - Accent2 10 2 4" xfId="10735"/>
    <cellStyle name="40% - Accent2 10 2 4 2" xfId="10736"/>
    <cellStyle name="40% - Accent2 10 2 5" xfId="10737"/>
    <cellStyle name="40% - Accent2 10 2 5 2" xfId="10738"/>
    <cellStyle name="40% - Accent2 10 2 6" xfId="10739"/>
    <cellStyle name="40% - Accent2 10 3" xfId="10740"/>
    <cellStyle name="40% - Accent2 10 3 2" xfId="10741"/>
    <cellStyle name="40% - Accent2 10 4" xfId="10742"/>
    <cellStyle name="40% - Accent2 10 4 2" xfId="10743"/>
    <cellStyle name="40% - Accent2 10 5" xfId="10744"/>
    <cellStyle name="40% - Accent2 10 5 2" xfId="10745"/>
    <cellStyle name="40% - Accent2 10 6" xfId="10746"/>
    <cellStyle name="40% - Accent2 10 6 2" xfId="10747"/>
    <cellStyle name="40% - Accent2 10 7" xfId="10748"/>
    <cellStyle name="40% - Accent2 10 8" xfId="10749"/>
    <cellStyle name="40% - Accent2 11" xfId="10750"/>
    <cellStyle name="40% - Accent2 11 2" xfId="10751"/>
    <cellStyle name="40% - Accent2 11 2 2" xfId="10752"/>
    <cellStyle name="40% - Accent2 11 2 2 2" xfId="10753"/>
    <cellStyle name="40% - Accent2 11 2 3" xfId="10754"/>
    <cellStyle name="40% - Accent2 11 2 3 2" xfId="10755"/>
    <cellStyle name="40% - Accent2 11 2 4" xfId="10756"/>
    <cellStyle name="40% - Accent2 11 2 4 2" xfId="10757"/>
    <cellStyle name="40% - Accent2 11 2 5" xfId="10758"/>
    <cellStyle name="40% - Accent2 11 2 5 2" xfId="10759"/>
    <cellStyle name="40% - Accent2 11 2 6" xfId="10760"/>
    <cellStyle name="40% - Accent2 11 3" xfId="10761"/>
    <cellStyle name="40% - Accent2 11 3 2" xfId="10762"/>
    <cellStyle name="40% - Accent2 11 4" xfId="10763"/>
    <cellStyle name="40% - Accent2 11 4 2" xfId="10764"/>
    <cellStyle name="40% - Accent2 11 5" xfId="10765"/>
    <cellStyle name="40% - Accent2 11 5 2" xfId="10766"/>
    <cellStyle name="40% - Accent2 11 6" xfId="10767"/>
    <cellStyle name="40% - Accent2 11 6 2" xfId="10768"/>
    <cellStyle name="40% - Accent2 11 7" xfId="10769"/>
    <cellStyle name="40% - Accent2 11 8" xfId="10770"/>
    <cellStyle name="40% - Accent2 12" xfId="10771"/>
    <cellStyle name="40% - Accent2 12 2" xfId="10772"/>
    <cellStyle name="40% - Accent2 12 2 2" xfId="10773"/>
    <cellStyle name="40% - Accent2 12 2 2 2" xfId="10774"/>
    <cellStyle name="40% - Accent2 12 2 3" xfId="10775"/>
    <cellStyle name="40% - Accent2 12 2 3 2" xfId="10776"/>
    <cellStyle name="40% - Accent2 12 2 4" xfId="10777"/>
    <cellStyle name="40% - Accent2 12 2 4 2" xfId="10778"/>
    <cellStyle name="40% - Accent2 12 2 5" xfId="10779"/>
    <cellStyle name="40% - Accent2 12 2 5 2" xfId="10780"/>
    <cellStyle name="40% - Accent2 12 2 6" xfId="10781"/>
    <cellStyle name="40% - Accent2 12 3" xfId="10782"/>
    <cellStyle name="40% - Accent2 12 3 2" xfId="10783"/>
    <cellStyle name="40% - Accent2 12 4" xfId="10784"/>
    <cellStyle name="40% - Accent2 12 4 2" xfId="10785"/>
    <cellStyle name="40% - Accent2 12 5" xfId="10786"/>
    <cellStyle name="40% - Accent2 12 5 2" xfId="10787"/>
    <cellStyle name="40% - Accent2 12 6" xfId="10788"/>
    <cellStyle name="40% - Accent2 12 6 2" xfId="10789"/>
    <cellStyle name="40% - Accent2 12 7" xfId="10790"/>
    <cellStyle name="40% - Accent2 12 8" xfId="10791"/>
    <cellStyle name="40% - Accent2 13" xfId="10792"/>
    <cellStyle name="40% - Accent2 13 2" xfId="10793"/>
    <cellStyle name="40% - Accent2 13 2 2" xfId="10794"/>
    <cellStyle name="40% - Accent2 13 2 2 2" xfId="10795"/>
    <cellStyle name="40% - Accent2 13 2 3" xfId="10796"/>
    <cellStyle name="40% - Accent2 13 2 3 2" xfId="10797"/>
    <cellStyle name="40% - Accent2 13 2 4" xfId="10798"/>
    <cellStyle name="40% - Accent2 13 2 4 2" xfId="10799"/>
    <cellStyle name="40% - Accent2 13 2 5" xfId="10800"/>
    <cellStyle name="40% - Accent2 13 2 5 2" xfId="10801"/>
    <cellStyle name="40% - Accent2 13 2 6" xfId="10802"/>
    <cellStyle name="40% - Accent2 13 3" xfId="10803"/>
    <cellStyle name="40% - Accent2 13 3 2" xfId="10804"/>
    <cellStyle name="40% - Accent2 13 4" xfId="10805"/>
    <cellStyle name="40% - Accent2 13 4 2" xfId="10806"/>
    <cellStyle name="40% - Accent2 13 5" xfId="10807"/>
    <cellStyle name="40% - Accent2 13 5 2" xfId="10808"/>
    <cellStyle name="40% - Accent2 13 6" xfId="10809"/>
    <cellStyle name="40% - Accent2 13 6 2" xfId="10810"/>
    <cellStyle name="40% - Accent2 13 7" xfId="10811"/>
    <cellStyle name="40% - Accent2 13 8" xfId="10812"/>
    <cellStyle name="40% - Accent2 14" xfId="10813"/>
    <cellStyle name="40% - Accent2 14 2" xfId="10814"/>
    <cellStyle name="40% - Accent2 14 2 2" xfId="10815"/>
    <cellStyle name="40% - Accent2 14 2 2 2" xfId="10816"/>
    <cellStyle name="40% - Accent2 14 2 3" xfId="10817"/>
    <cellStyle name="40% - Accent2 14 2 3 2" xfId="10818"/>
    <cellStyle name="40% - Accent2 14 2 4" xfId="10819"/>
    <cellStyle name="40% - Accent2 14 2 4 2" xfId="10820"/>
    <cellStyle name="40% - Accent2 14 2 5" xfId="10821"/>
    <cellStyle name="40% - Accent2 14 2 5 2" xfId="10822"/>
    <cellStyle name="40% - Accent2 14 2 6" xfId="10823"/>
    <cellStyle name="40% - Accent2 14 3" xfId="10824"/>
    <cellStyle name="40% - Accent2 14 3 2" xfId="10825"/>
    <cellStyle name="40% - Accent2 14 4" xfId="10826"/>
    <cellStyle name="40% - Accent2 14 4 2" xfId="10827"/>
    <cellStyle name="40% - Accent2 14 5" xfId="10828"/>
    <cellStyle name="40% - Accent2 14 5 2" xfId="10829"/>
    <cellStyle name="40% - Accent2 14 6" xfId="10830"/>
    <cellStyle name="40% - Accent2 14 6 2" xfId="10831"/>
    <cellStyle name="40% - Accent2 14 7" xfId="10832"/>
    <cellStyle name="40% - Accent2 14 8" xfId="10833"/>
    <cellStyle name="40% - Accent2 15" xfId="10834"/>
    <cellStyle name="40% - Accent2 15 2" xfId="10835"/>
    <cellStyle name="40% - Accent2 15 2 2" xfId="10836"/>
    <cellStyle name="40% - Accent2 15 2 2 2" xfId="10837"/>
    <cellStyle name="40% - Accent2 15 2 3" xfId="10838"/>
    <cellStyle name="40% - Accent2 15 2 3 2" xfId="10839"/>
    <cellStyle name="40% - Accent2 15 2 4" xfId="10840"/>
    <cellStyle name="40% - Accent2 15 2 4 2" xfId="10841"/>
    <cellStyle name="40% - Accent2 15 2 5" xfId="10842"/>
    <cellStyle name="40% - Accent2 15 2 5 2" xfId="10843"/>
    <cellStyle name="40% - Accent2 15 2 6" xfId="10844"/>
    <cellStyle name="40% - Accent2 15 3" xfId="10845"/>
    <cellStyle name="40% - Accent2 15 3 2" xfId="10846"/>
    <cellStyle name="40% - Accent2 15 4" xfId="10847"/>
    <cellStyle name="40% - Accent2 15 4 2" xfId="10848"/>
    <cellStyle name="40% - Accent2 15 5" xfId="10849"/>
    <cellStyle name="40% - Accent2 15 5 2" xfId="10850"/>
    <cellStyle name="40% - Accent2 15 6" xfId="10851"/>
    <cellStyle name="40% - Accent2 15 6 2" xfId="10852"/>
    <cellStyle name="40% - Accent2 15 7" xfId="10853"/>
    <cellStyle name="40% - Accent2 15 8" xfId="10854"/>
    <cellStyle name="40% - Accent2 16" xfId="10855"/>
    <cellStyle name="40% - Accent2 16 2" xfId="10856"/>
    <cellStyle name="40% - Accent2 16 2 2" xfId="10857"/>
    <cellStyle name="40% - Accent2 16 2 2 2" xfId="10858"/>
    <cellStyle name="40% - Accent2 16 2 3" xfId="10859"/>
    <cellStyle name="40% - Accent2 16 2 3 2" xfId="10860"/>
    <cellStyle name="40% - Accent2 16 2 4" xfId="10861"/>
    <cellStyle name="40% - Accent2 16 2 4 2" xfId="10862"/>
    <cellStyle name="40% - Accent2 16 2 5" xfId="10863"/>
    <cellStyle name="40% - Accent2 16 2 5 2" xfId="10864"/>
    <cellStyle name="40% - Accent2 16 2 6" xfId="10865"/>
    <cellStyle name="40% - Accent2 16 3" xfId="10866"/>
    <cellStyle name="40% - Accent2 16 3 2" xfId="10867"/>
    <cellStyle name="40% - Accent2 16 4" xfId="10868"/>
    <cellStyle name="40% - Accent2 16 4 2" xfId="10869"/>
    <cellStyle name="40% - Accent2 16 5" xfId="10870"/>
    <cellStyle name="40% - Accent2 16 5 2" xfId="10871"/>
    <cellStyle name="40% - Accent2 16 6" xfId="10872"/>
    <cellStyle name="40% - Accent2 16 6 2" xfId="10873"/>
    <cellStyle name="40% - Accent2 16 7" xfId="10874"/>
    <cellStyle name="40% - Accent2 16 8" xfId="10875"/>
    <cellStyle name="40% - Accent2 17" xfId="10876"/>
    <cellStyle name="40% - Accent2 17 2" xfId="10877"/>
    <cellStyle name="40% - Accent2 17 2 2" xfId="10878"/>
    <cellStyle name="40% - Accent2 17 2 2 2" xfId="10879"/>
    <cellStyle name="40% - Accent2 17 2 3" xfId="10880"/>
    <cellStyle name="40% - Accent2 17 2 3 2" xfId="10881"/>
    <cellStyle name="40% - Accent2 17 2 4" xfId="10882"/>
    <cellStyle name="40% - Accent2 17 2 4 2" xfId="10883"/>
    <cellStyle name="40% - Accent2 17 2 5" xfId="10884"/>
    <cellStyle name="40% - Accent2 17 2 5 2" xfId="10885"/>
    <cellStyle name="40% - Accent2 17 2 6" xfId="10886"/>
    <cellStyle name="40% - Accent2 17 3" xfId="10887"/>
    <cellStyle name="40% - Accent2 17 3 2" xfId="10888"/>
    <cellStyle name="40% - Accent2 17 4" xfId="10889"/>
    <cellStyle name="40% - Accent2 17 4 2" xfId="10890"/>
    <cellStyle name="40% - Accent2 17 5" xfId="10891"/>
    <cellStyle name="40% - Accent2 17 5 2" xfId="10892"/>
    <cellStyle name="40% - Accent2 17 6" xfId="10893"/>
    <cellStyle name="40% - Accent2 17 6 2" xfId="10894"/>
    <cellStyle name="40% - Accent2 17 7" xfId="10895"/>
    <cellStyle name="40% - Accent2 17 8" xfId="10896"/>
    <cellStyle name="40% - Accent2 18" xfId="10897"/>
    <cellStyle name="40% - Accent2 18 2" xfId="10898"/>
    <cellStyle name="40% - Accent2 18 2 2" xfId="10899"/>
    <cellStyle name="40% - Accent2 18 2 2 2" xfId="10900"/>
    <cellStyle name="40% - Accent2 18 2 3" xfId="10901"/>
    <cellStyle name="40% - Accent2 18 2 3 2" xfId="10902"/>
    <cellStyle name="40% - Accent2 18 2 4" xfId="10903"/>
    <cellStyle name="40% - Accent2 18 2 4 2" xfId="10904"/>
    <cellStyle name="40% - Accent2 18 2 5" xfId="10905"/>
    <cellStyle name="40% - Accent2 18 2 5 2" xfId="10906"/>
    <cellStyle name="40% - Accent2 18 2 6" xfId="10907"/>
    <cellStyle name="40% - Accent2 18 3" xfId="10908"/>
    <cellStyle name="40% - Accent2 18 3 2" xfId="10909"/>
    <cellStyle name="40% - Accent2 18 4" xfId="10910"/>
    <cellStyle name="40% - Accent2 18 4 2" xfId="10911"/>
    <cellStyle name="40% - Accent2 18 5" xfId="10912"/>
    <cellStyle name="40% - Accent2 18 5 2" xfId="10913"/>
    <cellStyle name="40% - Accent2 18 6" xfId="10914"/>
    <cellStyle name="40% - Accent2 18 6 2" xfId="10915"/>
    <cellStyle name="40% - Accent2 18 7" xfId="10916"/>
    <cellStyle name="40% - Accent2 18 8" xfId="10917"/>
    <cellStyle name="40% - Accent2 19" xfId="10918"/>
    <cellStyle name="40% - Accent2 19 2" xfId="10919"/>
    <cellStyle name="40% - Accent2 19 2 2" xfId="10920"/>
    <cellStyle name="40% - Accent2 19 2 2 2" xfId="10921"/>
    <cellStyle name="40% - Accent2 19 2 3" xfId="10922"/>
    <cellStyle name="40% - Accent2 19 2 3 2" xfId="10923"/>
    <cellStyle name="40% - Accent2 19 2 4" xfId="10924"/>
    <cellStyle name="40% - Accent2 19 2 4 2" xfId="10925"/>
    <cellStyle name="40% - Accent2 19 2 5" xfId="10926"/>
    <cellStyle name="40% - Accent2 19 2 5 2" xfId="10927"/>
    <cellStyle name="40% - Accent2 19 2 6" xfId="10928"/>
    <cellStyle name="40% - Accent2 19 3" xfId="10929"/>
    <cellStyle name="40% - Accent2 19 3 2" xfId="10930"/>
    <cellStyle name="40% - Accent2 19 4" xfId="10931"/>
    <cellStyle name="40% - Accent2 19 4 2" xfId="10932"/>
    <cellStyle name="40% - Accent2 19 5" xfId="10933"/>
    <cellStyle name="40% - Accent2 19 5 2" xfId="10934"/>
    <cellStyle name="40% - Accent2 19 6" xfId="10935"/>
    <cellStyle name="40% - Accent2 19 6 2" xfId="10936"/>
    <cellStyle name="40% - Accent2 19 7" xfId="10937"/>
    <cellStyle name="40% - Accent2 19 8" xfId="10938"/>
    <cellStyle name="40% - Accent2 2" xfId="10939"/>
    <cellStyle name="40% - Accent2 2 10" xfId="10940"/>
    <cellStyle name="40% - Accent2 2 11" xfId="10941"/>
    <cellStyle name="40% - Accent2 2 2" xfId="10942"/>
    <cellStyle name="40% - Accent2 2 2 2" xfId="10943"/>
    <cellStyle name="40% - Accent2 2 2 2 2" xfId="10944"/>
    <cellStyle name="40% - Accent2 2 2 3" xfId="10945"/>
    <cellStyle name="40% - Accent2 2 2 3 2" xfId="10946"/>
    <cellStyle name="40% - Accent2 2 2 4" xfId="10947"/>
    <cellStyle name="40% - Accent2 2 2 4 2" xfId="10948"/>
    <cellStyle name="40% - Accent2 2 2 5" xfId="10949"/>
    <cellStyle name="40% - Accent2 2 2 5 2" xfId="10950"/>
    <cellStyle name="40% - Accent2 2 2 6" xfId="10951"/>
    <cellStyle name="40% - Accent2 2 2 7" xfId="10952"/>
    <cellStyle name="40% - Accent2 2 2 8" xfId="10953"/>
    <cellStyle name="40% - Accent2 2 2 9" xfId="10954"/>
    <cellStyle name="40% - Accent2 2 3" xfId="10955"/>
    <cellStyle name="40% - Accent2 2 3 2" xfId="10956"/>
    <cellStyle name="40% - Accent2 2 4" xfId="10957"/>
    <cellStyle name="40% - Accent2 2 4 2" xfId="10958"/>
    <cellStyle name="40% - Accent2 2 5" xfId="10959"/>
    <cellStyle name="40% - Accent2 2 5 2" xfId="10960"/>
    <cellStyle name="40% - Accent2 2 6" xfId="10961"/>
    <cellStyle name="40% - Accent2 2 6 2" xfId="10962"/>
    <cellStyle name="40% - Accent2 2 7" xfId="10963"/>
    <cellStyle name="40% - Accent2 2 8" xfId="10964"/>
    <cellStyle name="40% - Accent2 2 9" xfId="10965"/>
    <cellStyle name="40% - Accent2 20" xfId="10966"/>
    <cellStyle name="40% - Accent2 20 2" xfId="10967"/>
    <cellStyle name="40% - Accent2 20 2 2" xfId="10968"/>
    <cellStyle name="40% - Accent2 20 2 2 2" xfId="10969"/>
    <cellStyle name="40% - Accent2 20 2 3" xfId="10970"/>
    <cellStyle name="40% - Accent2 20 2 3 2" xfId="10971"/>
    <cellStyle name="40% - Accent2 20 2 4" xfId="10972"/>
    <cellStyle name="40% - Accent2 20 2 4 2" xfId="10973"/>
    <cellStyle name="40% - Accent2 20 2 5" xfId="10974"/>
    <cellStyle name="40% - Accent2 20 2 5 2" xfId="10975"/>
    <cellStyle name="40% - Accent2 20 2 6" xfId="10976"/>
    <cellStyle name="40% - Accent2 20 3" xfId="10977"/>
    <cellStyle name="40% - Accent2 20 3 2" xfId="10978"/>
    <cellStyle name="40% - Accent2 20 4" xfId="10979"/>
    <cellStyle name="40% - Accent2 20 4 2" xfId="10980"/>
    <cellStyle name="40% - Accent2 20 5" xfId="10981"/>
    <cellStyle name="40% - Accent2 20 5 2" xfId="10982"/>
    <cellStyle name="40% - Accent2 20 6" xfId="10983"/>
    <cellStyle name="40% - Accent2 20 6 2" xfId="10984"/>
    <cellStyle name="40% - Accent2 20 7" xfId="10985"/>
    <cellStyle name="40% - Accent2 20 8" xfId="10986"/>
    <cellStyle name="40% - Accent2 21" xfId="10987"/>
    <cellStyle name="40% - Accent2 21 2" xfId="10988"/>
    <cellStyle name="40% - Accent2 21 2 2" xfId="10989"/>
    <cellStyle name="40% - Accent2 21 2 2 2" xfId="10990"/>
    <cellStyle name="40% - Accent2 21 2 3" xfId="10991"/>
    <cellStyle name="40% - Accent2 21 2 3 2" xfId="10992"/>
    <cellStyle name="40% - Accent2 21 2 4" xfId="10993"/>
    <cellStyle name="40% - Accent2 21 2 4 2" xfId="10994"/>
    <cellStyle name="40% - Accent2 21 2 5" xfId="10995"/>
    <cellStyle name="40% - Accent2 21 2 5 2" xfId="10996"/>
    <cellStyle name="40% - Accent2 21 2 6" xfId="10997"/>
    <cellStyle name="40% - Accent2 21 3" xfId="10998"/>
    <cellStyle name="40% - Accent2 21 3 2" xfId="10999"/>
    <cellStyle name="40% - Accent2 21 4" xfId="11000"/>
    <cellStyle name="40% - Accent2 21 4 2" xfId="11001"/>
    <cellStyle name="40% - Accent2 21 5" xfId="11002"/>
    <cellStyle name="40% - Accent2 21 5 2" xfId="11003"/>
    <cellStyle name="40% - Accent2 21 6" xfId="11004"/>
    <cellStyle name="40% - Accent2 21 6 2" xfId="11005"/>
    <cellStyle name="40% - Accent2 21 7" xfId="11006"/>
    <cellStyle name="40% - Accent2 21 8" xfId="11007"/>
    <cellStyle name="40% - Accent2 22" xfId="11008"/>
    <cellStyle name="40% - Accent2 22 2" xfId="11009"/>
    <cellStyle name="40% - Accent2 22 2 2" xfId="11010"/>
    <cellStyle name="40% - Accent2 22 2 2 2" xfId="11011"/>
    <cellStyle name="40% - Accent2 22 2 3" xfId="11012"/>
    <cellStyle name="40% - Accent2 22 2 3 2" xfId="11013"/>
    <cellStyle name="40% - Accent2 22 2 4" xfId="11014"/>
    <cellStyle name="40% - Accent2 22 2 4 2" xfId="11015"/>
    <cellStyle name="40% - Accent2 22 2 5" xfId="11016"/>
    <cellStyle name="40% - Accent2 22 2 5 2" xfId="11017"/>
    <cellStyle name="40% - Accent2 22 2 6" xfId="11018"/>
    <cellStyle name="40% - Accent2 22 3" xfId="11019"/>
    <cellStyle name="40% - Accent2 22 3 2" xfId="11020"/>
    <cellStyle name="40% - Accent2 22 4" xfId="11021"/>
    <cellStyle name="40% - Accent2 22 4 2" xfId="11022"/>
    <cellStyle name="40% - Accent2 22 5" xfId="11023"/>
    <cellStyle name="40% - Accent2 22 5 2" xfId="11024"/>
    <cellStyle name="40% - Accent2 22 6" xfId="11025"/>
    <cellStyle name="40% - Accent2 22 6 2" xfId="11026"/>
    <cellStyle name="40% - Accent2 22 7" xfId="11027"/>
    <cellStyle name="40% - Accent2 22 8" xfId="11028"/>
    <cellStyle name="40% - Accent2 23" xfId="11029"/>
    <cellStyle name="40% - Accent2 23 2" xfId="11030"/>
    <cellStyle name="40% - Accent2 23 2 2" xfId="11031"/>
    <cellStyle name="40% - Accent2 23 2 2 2" xfId="11032"/>
    <cellStyle name="40% - Accent2 23 2 3" xfId="11033"/>
    <cellStyle name="40% - Accent2 23 2 3 2" xfId="11034"/>
    <cellStyle name="40% - Accent2 23 2 4" xfId="11035"/>
    <cellStyle name="40% - Accent2 23 2 4 2" xfId="11036"/>
    <cellStyle name="40% - Accent2 23 2 5" xfId="11037"/>
    <cellStyle name="40% - Accent2 23 2 5 2" xfId="11038"/>
    <cellStyle name="40% - Accent2 23 2 6" xfId="11039"/>
    <cellStyle name="40% - Accent2 23 3" xfId="11040"/>
    <cellStyle name="40% - Accent2 23 3 2" xfId="11041"/>
    <cellStyle name="40% - Accent2 23 4" xfId="11042"/>
    <cellStyle name="40% - Accent2 23 4 2" xfId="11043"/>
    <cellStyle name="40% - Accent2 23 5" xfId="11044"/>
    <cellStyle name="40% - Accent2 23 5 2" xfId="11045"/>
    <cellStyle name="40% - Accent2 23 6" xfId="11046"/>
    <cellStyle name="40% - Accent2 23 6 2" xfId="11047"/>
    <cellStyle name="40% - Accent2 23 7" xfId="11048"/>
    <cellStyle name="40% - Accent2 23 8" xfId="11049"/>
    <cellStyle name="40% - Accent2 24" xfId="11050"/>
    <cellStyle name="40% - Accent2 24 2" xfId="11051"/>
    <cellStyle name="40% - Accent2 24 2 2" xfId="11052"/>
    <cellStyle name="40% - Accent2 24 2 2 2" xfId="11053"/>
    <cellStyle name="40% - Accent2 24 2 3" xfId="11054"/>
    <cellStyle name="40% - Accent2 24 2 3 2" xfId="11055"/>
    <cellStyle name="40% - Accent2 24 2 4" xfId="11056"/>
    <cellStyle name="40% - Accent2 24 2 4 2" xfId="11057"/>
    <cellStyle name="40% - Accent2 24 2 5" xfId="11058"/>
    <cellStyle name="40% - Accent2 24 2 5 2" xfId="11059"/>
    <cellStyle name="40% - Accent2 24 2 6" xfId="11060"/>
    <cellStyle name="40% - Accent2 24 3" xfId="11061"/>
    <cellStyle name="40% - Accent2 24 3 2" xfId="11062"/>
    <cellStyle name="40% - Accent2 24 4" xfId="11063"/>
    <cellStyle name="40% - Accent2 24 4 2" xfId="11064"/>
    <cellStyle name="40% - Accent2 24 5" xfId="11065"/>
    <cellStyle name="40% - Accent2 24 5 2" xfId="11066"/>
    <cellStyle name="40% - Accent2 24 6" xfId="11067"/>
    <cellStyle name="40% - Accent2 24 6 2" xfId="11068"/>
    <cellStyle name="40% - Accent2 24 7" xfId="11069"/>
    <cellStyle name="40% - Accent2 24 8" xfId="11070"/>
    <cellStyle name="40% - Accent2 25" xfId="11071"/>
    <cellStyle name="40% - Accent2 25 2" xfId="11072"/>
    <cellStyle name="40% - Accent2 25 2 2" xfId="11073"/>
    <cellStyle name="40% - Accent2 25 2 2 2" xfId="11074"/>
    <cellStyle name="40% - Accent2 25 2 3" xfId="11075"/>
    <cellStyle name="40% - Accent2 25 2 3 2" xfId="11076"/>
    <cellStyle name="40% - Accent2 25 2 4" xfId="11077"/>
    <cellStyle name="40% - Accent2 25 2 4 2" xfId="11078"/>
    <cellStyle name="40% - Accent2 25 2 5" xfId="11079"/>
    <cellStyle name="40% - Accent2 25 2 5 2" xfId="11080"/>
    <cellStyle name="40% - Accent2 25 2 6" xfId="11081"/>
    <cellStyle name="40% - Accent2 25 3" xfId="11082"/>
    <cellStyle name="40% - Accent2 25 3 2" xfId="11083"/>
    <cellStyle name="40% - Accent2 25 4" xfId="11084"/>
    <cellStyle name="40% - Accent2 25 4 2" xfId="11085"/>
    <cellStyle name="40% - Accent2 25 5" xfId="11086"/>
    <cellStyle name="40% - Accent2 25 5 2" xfId="11087"/>
    <cellStyle name="40% - Accent2 25 6" xfId="11088"/>
    <cellStyle name="40% - Accent2 25 6 2" xfId="11089"/>
    <cellStyle name="40% - Accent2 25 7" xfId="11090"/>
    <cellStyle name="40% - Accent2 25 8" xfId="11091"/>
    <cellStyle name="40% - Accent2 26" xfId="11092"/>
    <cellStyle name="40% - Accent2 26 2" xfId="11093"/>
    <cellStyle name="40% - Accent2 26 2 2" xfId="11094"/>
    <cellStyle name="40% - Accent2 26 2 2 2" xfId="11095"/>
    <cellStyle name="40% - Accent2 26 2 3" xfId="11096"/>
    <cellStyle name="40% - Accent2 26 2 3 2" xfId="11097"/>
    <cellStyle name="40% - Accent2 26 2 4" xfId="11098"/>
    <cellStyle name="40% - Accent2 26 2 4 2" xfId="11099"/>
    <cellStyle name="40% - Accent2 26 2 5" xfId="11100"/>
    <cellStyle name="40% - Accent2 26 2 5 2" xfId="11101"/>
    <cellStyle name="40% - Accent2 26 2 6" xfId="11102"/>
    <cellStyle name="40% - Accent2 26 3" xfId="11103"/>
    <cellStyle name="40% - Accent2 26 3 2" xfId="11104"/>
    <cellStyle name="40% - Accent2 26 4" xfId="11105"/>
    <cellStyle name="40% - Accent2 26 4 2" xfId="11106"/>
    <cellStyle name="40% - Accent2 26 5" xfId="11107"/>
    <cellStyle name="40% - Accent2 26 5 2" xfId="11108"/>
    <cellStyle name="40% - Accent2 26 6" xfId="11109"/>
    <cellStyle name="40% - Accent2 26 6 2" xfId="11110"/>
    <cellStyle name="40% - Accent2 26 7" xfId="11111"/>
    <cellStyle name="40% - Accent2 26 8" xfId="11112"/>
    <cellStyle name="40% - Accent2 27" xfId="11113"/>
    <cellStyle name="40% - Accent2 27 2" xfId="11114"/>
    <cellStyle name="40% - Accent2 27 2 2" xfId="11115"/>
    <cellStyle name="40% - Accent2 27 2 2 2" xfId="11116"/>
    <cellStyle name="40% - Accent2 27 2 3" xfId="11117"/>
    <cellStyle name="40% - Accent2 27 2 3 2" xfId="11118"/>
    <cellStyle name="40% - Accent2 27 2 4" xfId="11119"/>
    <cellStyle name="40% - Accent2 27 2 4 2" xfId="11120"/>
    <cellStyle name="40% - Accent2 27 2 5" xfId="11121"/>
    <cellStyle name="40% - Accent2 27 2 5 2" xfId="11122"/>
    <cellStyle name="40% - Accent2 27 2 6" xfId="11123"/>
    <cellStyle name="40% - Accent2 27 3" xfId="11124"/>
    <cellStyle name="40% - Accent2 27 3 2" xfId="11125"/>
    <cellStyle name="40% - Accent2 27 4" xfId="11126"/>
    <cellStyle name="40% - Accent2 27 4 2" xfId="11127"/>
    <cellStyle name="40% - Accent2 27 5" xfId="11128"/>
    <cellStyle name="40% - Accent2 27 5 2" xfId="11129"/>
    <cellStyle name="40% - Accent2 27 6" xfId="11130"/>
    <cellStyle name="40% - Accent2 27 6 2" xfId="11131"/>
    <cellStyle name="40% - Accent2 27 7" xfId="11132"/>
    <cellStyle name="40% - Accent2 27 8" xfId="11133"/>
    <cellStyle name="40% - Accent2 28" xfId="11134"/>
    <cellStyle name="40% - Accent2 28 2" xfId="11135"/>
    <cellStyle name="40% - Accent2 28 2 2" xfId="11136"/>
    <cellStyle name="40% - Accent2 28 2 2 2" xfId="11137"/>
    <cellStyle name="40% - Accent2 28 2 3" xfId="11138"/>
    <cellStyle name="40% - Accent2 28 2 3 2" xfId="11139"/>
    <cellStyle name="40% - Accent2 28 2 4" xfId="11140"/>
    <cellStyle name="40% - Accent2 28 2 4 2" xfId="11141"/>
    <cellStyle name="40% - Accent2 28 2 5" xfId="11142"/>
    <cellStyle name="40% - Accent2 28 2 5 2" xfId="11143"/>
    <cellStyle name="40% - Accent2 28 2 6" xfId="11144"/>
    <cellStyle name="40% - Accent2 28 3" xfId="11145"/>
    <cellStyle name="40% - Accent2 28 3 2" xfId="11146"/>
    <cellStyle name="40% - Accent2 28 4" xfId="11147"/>
    <cellStyle name="40% - Accent2 28 4 2" xfId="11148"/>
    <cellStyle name="40% - Accent2 28 5" xfId="11149"/>
    <cellStyle name="40% - Accent2 28 5 2" xfId="11150"/>
    <cellStyle name="40% - Accent2 28 6" xfId="11151"/>
    <cellStyle name="40% - Accent2 28 6 2" xfId="11152"/>
    <cellStyle name="40% - Accent2 28 7" xfId="11153"/>
    <cellStyle name="40% - Accent2 28 8" xfId="11154"/>
    <cellStyle name="40% - Accent2 29" xfId="11155"/>
    <cellStyle name="40% - Accent2 29 2" xfId="11156"/>
    <cellStyle name="40% - Accent2 29 2 2" xfId="11157"/>
    <cellStyle name="40% - Accent2 29 2 2 2" xfId="11158"/>
    <cellStyle name="40% - Accent2 29 2 3" xfId="11159"/>
    <cellStyle name="40% - Accent2 29 2 3 2" xfId="11160"/>
    <cellStyle name="40% - Accent2 29 2 4" xfId="11161"/>
    <cellStyle name="40% - Accent2 29 2 4 2" xfId="11162"/>
    <cellStyle name="40% - Accent2 29 2 5" xfId="11163"/>
    <cellStyle name="40% - Accent2 29 2 5 2" xfId="11164"/>
    <cellStyle name="40% - Accent2 29 2 6" xfId="11165"/>
    <cellStyle name="40% - Accent2 29 3" xfId="11166"/>
    <cellStyle name="40% - Accent2 29 3 2" xfId="11167"/>
    <cellStyle name="40% - Accent2 29 4" xfId="11168"/>
    <cellStyle name="40% - Accent2 29 4 2" xfId="11169"/>
    <cellStyle name="40% - Accent2 29 5" xfId="11170"/>
    <cellStyle name="40% - Accent2 29 5 2" xfId="11171"/>
    <cellStyle name="40% - Accent2 29 6" xfId="11172"/>
    <cellStyle name="40% - Accent2 29 6 2" xfId="11173"/>
    <cellStyle name="40% - Accent2 29 7" xfId="11174"/>
    <cellStyle name="40% - Accent2 29 8" xfId="11175"/>
    <cellStyle name="40% - Accent2 3" xfId="11176"/>
    <cellStyle name="40% - Accent2 3 10" xfId="11177"/>
    <cellStyle name="40% - Accent2 3 11" xfId="11178"/>
    <cellStyle name="40% - Accent2 3 2" xfId="11179"/>
    <cellStyle name="40% - Accent2 3 2 2" xfId="11180"/>
    <cellStyle name="40% - Accent2 3 2 2 2" xfId="11181"/>
    <cellStyle name="40% - Accent2 3 2 3" xfId="11182"/>
    <cellStyle name="40% - Accent2 3 2 3 2" xfId="11183"/>
    <cellStyle name="40% - Accent2 3 2 4" xfId="11184"/>
    <cellStyle name="40% - Accent2 3 2 4 2" xfId="11185"/>
    <cellStyle name="40% - Accent2 3 2 5" xfId="11186"/>
    <cellStyle name="40% - Accent2 3 2 5 2" xfId="11187"/>
    <cellStyle name="40% - Accent2 3 2 6" xfId="11188"/>
    <cellStyle name="40% - Accent2 3 2 7" xfId="11189"/>
    <cellStyle name="40% - Accent2 3 2 8" xfId="11190"/>
    <cellStyle name="40% - Accent2 3 2 9" xfId="11191"/>
    <cellStyle name="40% - Accent2 3 3" xfId="11192"/>
    <cellStyle name="40% - Accent2 3 3 2" xfId="11193"/>
    <cellStyle name="40% - Accent2 3 4" xfId="11194"/>
    <cellStyle name="40% - Accent2 3 4 2" xfId="11195"/>
    <cellStyle name="40% - Accent2 3 5" xfId="11196"/>
    <cellStyle name="40% - Accent2 3 5 2" xfId="11197"/>
    <cellStyle name="40% - Accent2 3 6" xfId="11198"/>
    <cellStyle name="40% - Accent2 3 6 2" xfId="11199"/>
    <cellStyle name="40% - Accent2 3 7" xfId="11200"/>
    <cellStyle name="40% - Accent2 3 8" xfId="11201"/>
    <cellStyle name="40% - Accent2 3 9" xfId="11202"/>
    <cellStyle name="40% - Accent2 30" xfId="11203"/>
    <cellStyle name="40% - Accent2 30 2" xfId="11204"/>
    <cellStyle name="40% - Accent2 30 2 2" xfId="11205"/>
    <cellStyle name="40% - Accent2 30 2 2 2" xfId="11206"/>
    <cellStyle name="40% - Accent2 30 2 3" xfId="11207"/>
    <cellStyle name="40% - Accent2 30 2 3 2" xfId="11208"/>
    <cellStyle name="40% - Accent2 30 2 4" xfId="11209"/>
    <cellStyle name="40% - Accent2 30 2 4 2" xfId="11210"/>
    <cellStyle name="40% - Accent2 30 2 5" xfId="11211"/>
    <cellStyle name="40% - Accent2 30 2 5 2" xfId="11212"/>
    <cellStyle name="40% - Accent2 30 2 6" xfId="11213"/>
    <cellStyle name="40% - Accent2 30 3" xfId="11214"/>
    <cellStyle name="40% - Accent2 30 3 2" xfId="11215"/>
    <cellStyle name="40% - Accent2 30 4" xfId="11216"/>
    <cellStyle name="40% - Accent2 30 4 2" xfId="11217"/>
    <cellStyle name="40% - Accent2 30 5" xfId="11218"/>
    <cellStyle name="40% - Accent2 30 5 2" xfId="11219"/>
    <cellStyle name="40% - Accent2 30 6" xfId="11220"/>
    <cellStyle name="40% - Accent2 30 6 2" xfId="11221"/>
    <cellStyle name="40% - Accent2 30 7" xfId="11222"/>
    <cellStyle name="40% - Accent2 30 8" xfId="11223"/>
    <cellStyle name="40% - Accent2 31" xfId="11224"/>
    <cellStyle name="40% - Accent2 31 2" xfId="11225"/>
    <cellStyle name="40% - Accent2 31 2 2" xfId="11226"/>
    <cellStyle name="40% - Accent2 31 2 2 2" xfId="11227"/>
    <cellStyle name="40% - Accent2 31 2 3" xfId="11228"/>
    <cellStyle name="40% - Accent2 31 2 3 2" xfId="11229"/>
    <cellStyle name="40% - Accent2 31 2 4" xfId="11230"/>
    <cellStyle name="40% - Accent2 31 2 4 2" xfId="11231"/>
    <cellStyle name="40% - Accent2 31 2 5" xfId="11232"/>
    <cellStyle name="40% - Accent2 31 2 5 2" xfId="11233"/>
    <cellStyle name="40% - Accent2 31 2 6" xfId="11234"/>
    <cellStyle name="40% - Accent2 31 3" xfId="11235"/>
    <cellStyle name="40% - Accent2 31 3 2" xfId="11236"/>
    <cellStyle name="40% - Accent2 31 4" xfId="11237"/>
    <cellStyle name="40% - Accent2 31 4 2" xfId="11238"/>
    <cellStyle name="40% - Accent2 31 5" xfId="11239"/>
    <cellStyle name="40% - Accent2 31 5 2" xfId="11240"/>
    <cellStyle name="40% - Accent2 31 6" xfId="11241"/>
    <cellStyle name="40% - Accent2 31 6 2" xfId="11242"/>
    <cellStyle name="40% - Accent2 31 7" xfId="11243"/>
    <cellStyle name="40% - Accent2 31 8" xfId="11244"/>
    <cellStyle name="40% - Accent2 32" xfId="11245"/>
    <cellStyle name="40% - Accent2 32 2" xfId="11246"/>
    <cellStyle name="40% - Accent2 32 2 2" xfId="11247"/>
    <cellStyle name="40% - Accent2 32 2 2 2" xfId="11248"/>
    <cellStyle name="40% - Accent2 32 2 3" xfId="11249"/>
    <cellStyle name="40% - Accent2 32 2 3 2" xfId="11250"/>
    <cellStyle name="40% - Accent2 32 2 4" xfId="11251"/>
    <cellStyle name="40% - Accent2 32 2 4 2" xfId="11252"/>
    <cellStyle name="40% - Accent2 32 2 5" xfId="11253"/>
    <cellStyle name="40% - Accent2 32 2 5 2" xfId="11254"/>
    <cellStyle name="40% - Accent2 32 2 6" xfId="11255"/>
    <cellStyle name="40% - Accent2 32 3" xfId="11256"/>
    <cellStyle name="40% - Accent2 32 3 2" xfId="11257"/>
    <cellStyle name="40% - Accent2 32 4" xfId="11258"/>
    <cellStyle name="40% - Accent2 32 4 2" xfId="11259"/>
    <cellStyle name="40% - Accent2 32 5" xfId="11260"/>
    <cellStyle name="40% - Accent2 32 5 2" xfId="11261"/>
    <cellStyle name="40% - Accent2 32 6" xfId="11262"/>
    <cellStyle name="40% - Accent2 32 6 2" xfId="11263"/>
    <cellStyle name="40% - Accent2 32 7" xfId="11264"/>
    <cellStyle name="40% - Accent2 32 8" xfId="11265"/>
    <cellStyle name="40% - Accent2 33" xfId="11266"/>
    <cellStyle name="40% - Accent2 33 2" xfId="11267"/>
    <cellStyle name="40% - Accent2 33 2 2" xfId="11268"/>
    <cellStyle name="40% - Accent2 33 2 2 2" xfId="11269"/>
    <cellStyle name="40% - Accent2 33 2 3" xfId="11270"/>
    <cellStyle name="40% - Accent2 33 2 3 2" xfId="11271"/>
    <cellStyle name="40% - Accent2 33 2 4" xfId="11272"/>
    <cellStyle name="40% - Accent2 33 2 4 2" xfId="11273"/>
    <cellStyle name="40% - Accent2 33 2 5" xfId="11274"/>
    <cellStyle name="40% - Accent2 33 2 5 2" xfId="11275"/>
    <cellStyle name="40% - Accent2 33 2 6" xfId="11276"/>
    <cellStyle name="40% - Accent2 33 3" xfId="11277"/>
    <cellStyle name="40% - Accent2 33 3 2" xfId="11278"/>
    <cellStyle name="40% - Accent2 33 4" xfId="11279"/>
    <cellStyle name="40% - Accent2 33 4 2" xfId="11280"/>
    <cellStyle name="40% - Accent2 33 5" xfId="11281"/>
    <cellStyle name="40% - Accent2 33 5 2" xfId="11282"/>
    <cellStyle name="40% - Accent2 33 6" xfId="11283"/>
    <cellStyle name="40% - Accent2 33 6 2" xfId="11284"/>
    <cellStyle name="40% - Accent2 33 7" xfId="11285"/>
    <cellStyle name="40% - Accent2 33 8" xfId="11286"/>
    <cellStyle name="40% - Accent2 34" xfId="11287"/>
    <cellStyle name="40% - Accent2 34 2" xfId="11288"/>
    <cellStyle name="40% - Accent2 34 2 2" xfId="11289"/>
    <cellStyle name="40% - Accent2 34 2 2 2" xfId="11290"/>
    <cellStyle name="40% - Accent2 34 2 3" xfId="11291"/>
    <cellStyle name="40% - Accent2 34 2 3 2" xfId="11292"/>
    <cellStyle name="40% - Accent2 34 2 4" xfId="11293"/>
    <cellStyle name="40% - Accent2 34 2 4 2" xfId="11294"/>
    <cellStyle name="40% - Accent2 34 2 5" xfId="11295"/>
    <cellStyle name="40% - Accent2 34 2 5 2" xfId="11296"/>
    <cellStyle name="40% - Accent2 34 2 6" xfId="11297"/>
    <cellStyle name="40% - Accent2 34 3" xfId="11298"/>
    <cellStyle name="40% - Accent2 34 3 2" xfId="11299"/>
    <cellStyle name="40% - Accent2 34 4" xfId="11300"/>
    <cellStyle name="40% - Accent2 34 4 2" xfId="11301"/>
    <cellStyle name="40% - Accent2 34 5" xfId="11302"/>
    <cellStyle name="40% - Accent2 34 5 2" xfId="11303"/>
    <cellStyle name="40% - Accent2 34 6" xfId="11304"/>
    <cellStyle name="40% - Accent2 34 6 2" xfId="11305"/>
    <cellStyle name="40% - Accent2 34 7" xfId="11306"/>
    <cellStyle name="40% - Accent2 34 8" xfId="11307"/>
    <cellStyle name="40% - Accent2 35" xfId="11308"/>
    <cellStyle name="40% - Accent2 35 2" xfId="11309"/>
    <cellStyle name="40% - Accent2 35 2 2" xfId="11310"/>
    <cellStyle name="40% - Accent2 35 2 2 2" xfId="11311"/>
    <cellStyle name="40% - Accent2 35 2 3" xfId="11312"/>
    <cellStyle name="40% - Accent2 35 2 3 2" xfId="11313"/>
    <cellStyle name="40% - Accent2 35 2 4" xfId="11314"/>
    <cellStyle name="40% - Accent2 35 2 4 2" xfId="11315"/>
    <cellStyle name="40% - Accent2 35 2 5" xfId="11316"/>
    <cellStyle name="40% - Accent2 35 2 5 2" xfId="11317"/>
    <cellStyle name="40% - Accent2 35 2 6" xfId="11318"/>
    <cellStyle name="40% - Accent2 35 3" xfId="11319"/>
    <cellStyle name="40% - Accent2 35 3 2" xfId="11320"/>
    <cellStyle name="40% - Accent2 35 4" xfId="11321"/>
    <cellStyle name="40% - Accent2 35 4 2" xfId="11322"/>
    <cellStyle name="40% - Accent2 35 5" xfId="11323"/>
    <cellStyle name="40% - Accent2 35 5 2" xfId="11324"/>
    <cellStyle name="40% - Accent2 35 6" xfId="11325"/>
    <cellStyle name="40% - Accent2 35 6 2" xfId="11326"/>
    <cellStyle name="40% - Accent2 35 7" xfId="11327"/>
    <cellStyle name="40% - Accent2 35 8" xfId="11328"/>
    <cellStyle name="40% - Accent2 36" xfId="11329"/>
    <cellStyle name="40% - Accent2 36 2" xfId="11330"/>
    <cellStyle name="40% - Accent2 36 2 2" xfId="11331"/>
    <cellStyle name="40% - Accent2 36 2 2 2" xfId="11332"/>
    <cellStyle name="40% - Accent2 36 2 3" xfId="11333"/>
    <cellStyle name="40% - Accent2 36 2 3 2" xfId="11334"/>
    <cellStyle name="40% - Accent2 36 2 4" xfId="11335"/>
    <cellStyle name="40% - Accent2 36 2 4 2" xfId="11336"/>
    <cellStyle name="40% - Accent2 36 2 5" xfId="11337"/>
    <cellStyle name="40% - Accent2 36 2 5 2" xfId="11338"/>
    <cellStyle name="40% - Accent2 36 2 6" xfId="11339"/>
    <cellStyle name="40% - Accent2 36 3" xfId="11340"/>
    <cellStyle name="40% - Accent2 36 3 2" xfId="11341"/>
    <cellStyle name="40% - Accent2 36 4" xfId="11342"/>
    <cellStyle name="40% - Accent2 36 4 2" xfId="11343"/>
    <cellStyle name="40% - Accent2 36 5" xfId="11344"/>
    <cellStyle name="40% - Accent2 36 5 2" xfId="11345"/>
    <cellStyle name="40% - Accent2 36 6" xfId="11346"/>
    <cellStyle name="40% - Accent2 36 6 2" xfId="11347"/>
    <cellStyle name="40% - Accent2 36 7" xfId="11348"/>
    <cellStyle name="40% - Accent2 36 8" xfId="11349"/>
    <cellStyle name="40% - Accent2 37" xfId="11350"/>
    <cellStyle name="40% - Accent2 37 2" xfId="11351"/>
    <cellStyle name="40% - Accent2 37 2 2" xfId="11352"/>
    <cellStyle name="40% - Accent2 37 2 2 2" xfId="11353"/>
    <cellStyle name="40% - Accent2 37 2 3" xfId="11354"/>
    <cellStyle name="40% - Accent2 37 2 3 2" xfId="11355"/>
    <cellStyle name="40% - Accent2 37 2 4" xfId="11356"/>
    <cellStyle name="40% - Accent2 37 2 4 2" xfId="11357"/>
    <cellStyle name="40% - Accent2 37 2 5" xfId="11358"/>
    <cellStyle name="40% - Accent2 37 2 5 2" xfId="11359"/>
    <cellStyle name="40% - Accent2 37 2 6" xfId="11360"/>
    <cellStyle name="40% - Accent2 37 3" xfId="11361"/>
    <cellStyle name="40% - Accent2 37 3 2" xfId="11362"/>
    <cellStyle name="40% - Accent2 37 4" xfId="11363"/>
    <cellStyle name="40% - Accent2 37 4 2" xfId="11364"/>
    <cellStyle name="40% - Accent2 37 5" xfId="11365"/>
    <cellStyle name="40% - Accent2 37 5 2" xfId="11366"/>
    <cellStyle name="40% - Accent2 37 6" xfId="11367"/>
    <cellStyle name="40% - Accent2 37 6 2" xfId="11368"/>
    <cellStyle name="40% - Accent2 37 7" xfId="11369"/>
    <cellStyle name="40% - Accent2 37 8" xfId="11370"/>
    <cellStyle name="40% - Accent2 38" xfId="11371"/>
    <cellStyle name="40% - Accent2 38 2" xfId="11372"/>
    <cellStyle name="40% - Accent2 38 2 2" xfId="11373"/>
    <cellStyle name="40% - Accent2 38 2 2 2" xfId="11374"/>
    <cellStyle name="40% - Accent2 38 2 3" xfId="11375"/>
    <cellStyle name="40% - Accent2 38 2 3 2" xfId="11376"/>
    <cellStyle name="40% - Accent2 38 2 4" xfId="11377"/>
    <cellStyle name="40% - Accent2 38 2 4 2" xfId="11378"/>
    <cellStyle name="40% - Accent2 38 2 5" xfId="11379"/>
    <cellStyle name="40% - Accent2 38 2 5 2" xfId="11380"/>
    <cellStyle name="40% - Accent2 38 2 6" xfId="11381"/>
    <cellStyle name="40% - Accent2 38 3" xfId="11382"/>
    <cellStyle name="40% - Accent2 38 3 2" xfId="11383"/>
    <cellStyle name="40% - Accent2 38 4" xfId="11384"/>
    <cellStyle name="40% - Accent2 38 4 2" xfId="11385"/>
    <cellStyle name="40% - Accent2 38 5" xfId="11386"/>
    <cellStyle name="40% - Accent2 38 5 2" xfId="11387"/>
    <cellStyle name="40% - Accent2 38 6" xfId="11388"/>
    <cellStyle name="40% - Accent2 38 6 2" xfId="11389"/>
    <cellStyle name="40% - Accent2 38 7" xfId="11390"/>
    <cellStyle name="40% - Accent2 38 8" xfId="11391"/>
    <cellStyle name="40% - Accent2 39" xfId="11392"/>
    <cellStyle name="40% - Accent2 39 2" xfId="11393"/>
    <cellStyle name="40% - Accent2 39 2 2" xfId="11394"/>
    <cellStyle name="40% - Accent2 39 2 2 2" xfId="11395"/>
    <cellStyle name="40% - Accent2 39 2 3" xfId="11396"/>
    <cellStyle name="40% - Accent2 39 2 3 2" xfId="11397"/>
    <cellStyle name="40% - Accent2 39 2 4" xfId="11398"/>
    <cellStyle name="40% - Accent2 39 2 4 2" xfId="11399"/>
    <cellStyle name="40% - Accent2 39 2 5" xfId="11400"/>
    <cellStyle name="40% - Accent2 39 2 5 2" xfId="11401"/>
    <cellStyle name="40% - Accent2 39 2 6" xfId="11402"/>
    <cellStyle name="40% - Accent2 39 3" xfId="11403"/>
    <cellStyle name="40% - Accent2 39 3 2" xfId="11404"/>
    <cellStyle name="40% - Accent2 39 4" xfId="11405"/>
    <cellStyle name="40% - Accent2 39 4 2" xfId="11406"/>
    <cellStyle name="40% - Accent2 39 5" xfId="11407"/>
    <cellStyle name="40% - Accent2 39 5 2" xfId="11408"/>
    <cellStyle name="40% - Accent2 39 6" xfId="11409"/>
    <cellStyle name="40% - Accent2 39 6 2" xfId="11410"/>
    <cellStyle name="40% - Accent2 39 7" xfId="11411"/>
    <cellStyle name="40% - Accent2 39 8" xfId="11412"/>
    <cellStyle name="40% - Accent2 4" xfId="11413"/>
    <cellStyle name="40% - Accent2 4 10" xfId="11414"/>
    <cellStyle name="40% - Accent2 4 11" xfId="11415"/>
    <cellStyle name="40% - Accent2 4 2" xfId="11416"/>
    <cellStyle name="40% - Accent2 4 2 2" xfId="11417"/>
    <cellStyle name="40% - Accent2 4 2 2 2" xfId="11418"/>
    <cellStyle name="40% - Accent2 4 2 3" xfId="11419"/>
    <cellStyle name="40% - Accent2 4 2 3 2" xfId="11420"/>
    <cellStyle name="40% - Accent2 4 2 4" xfId="11421"/>
    <cellStyle name="40% - Accent2 4 2 4 2" xfId="11422"/>
    <cellStyle name="40% - Accent2 4 2 5" xfId="11423"/>
    <cellStyle name="40% - Accent2 4 2 5 2" xfId="11424"/>
    <cellStyle name="40% - Accent2 4 2 6" xfId="11425"/>
    <cellStyle name="40% - Accent2 4 2 7" xfId="11426"/>
    <cellStyle name="40% - Accent2 4 2 8" xfId="11427"/>
    <cellStyle name="40% - Accent2 4 2 9" xfId="11428"/>
    <cellStyle name="40% - Accent2 4 3" xfId="11429"/>
    <cellStyle name="40% - Accent2 4 3 2" xfId="11430"/>
    <cellStyle name="40% - Accent2 4 4" xfId="11431"/>
    <cellStyle name="40% - Accent2 4 4 2" xfId="11432"/>
    <cellStyle name="40% - Accent2 4 5" xfId="11433"/>
    <cellStyle name="40% - Accent2 4 5 2" xfId="11434"/>
    <cellStyle name="40% - Accent2 4 6" xfId="11435"/>
    <cellStyle name="40% - Accent2 4 6 2" xfId="11436"/>
    <cellStyle name="40% - Accent2 4 7" xfId="11437"/>
    <cellStyle name="40% - Accent2 4 8" xfId="11438"/>
    <cellStyle name="40% - Accent2 4 9" xfId="11439"/>
    <cellStyle name="40% - Accent2 40" xfId="11440"/>
    <cellStyle name="40% - Accent2 40 2" xfId="11441"/>
    <cellStyle name="40% - Accent2 40 2 2" xfId="11442"/>
    <cellStyle name="40% - Accent2 40 2 2 2" xfId="11443"/>
    <cellStyle name="40% - Accent2 40 2 3" xfId="11444"/>
    <cellStyle name="40% - Accent2 40 2 3 2" xfId="11445"/>
    <cellStyle name="40% - Accent2 40 2 4" xfId="11446"/>
    <cellStyle name="40% - Accent2 40 2 4 2" xfId="11447"/>
    <cellStyle name="40% - Accent2 40 2 5" xfId="11448"/>
    <cellStyle name="40% - Accent2 40 2 5 2" xfId="11449"/>
    <cellStyle name="40% - Accent2 40 2 6" xfId="11450"/>
    <cellStyle name="40% - Accent2 40 3" xfId="11451"/>
    <cellStyle name="40% - Accent2 40 3 2" xfId="11452"/>
    <cellStyle name="40% - Accent2 40 4" xfId="11453"/>
    <cellStyle name="40% - Accent2 40 4 2" xfId="11454"/>
    <cellStyle name="40% - Accent2 40 5" xfId="11455"/>
    <cellStyle name="40% - Accent2 40 5 2" xfId="11456"/>
    <cellStyle name="40% - Accent2 40 6" xfId="11457"/>
    <cellStyle name="40% - Accent2 40 6 2" xfId="11458"/>
    <cellStyle name="40% - Accent2 40 7" xfId="11459"/>
    <cellStyle name="40% - Accent2 40 8" xfId="11460"/>
    <cellStyle name="40% - Accent2 41" xfId="11461"/>
    <cellStyle name="40% - Accent2 41 2" xfId="11462"/>
    <cellStyle name="40% - Accent2 41 2 2" xfId="11463"/>
    <cellStyle name="40% - Accent2 41 2 2 2" xfId="11464"/>
    <cellStyle name="40% - Accent2 41 2 3" xfId="11465"/>
    <cellStyle name="40% - Accent2 41 2 3 2" xfId="11466"/>
    <cellStyle name="40% - Accent2 41 2 4" xfId="11467"/>
    <cellStyle name="40% - Accent2 41 2 4 2" xfId="11468"/>
    <cellStyle name="40% - Accent2 41 2 5" xfId="11469"/>
    <cellStyle name="40% - Accent2 41 2 5 2" xfId="11470"/>
    <cellStyle name="40% - Accent2 41 2 6" xfId="11471"/>
    <cellStyle name="40% - Accent2 41 3" xfId="11472"/>
    <cellStyle name="40% - Accent2 41 3 2" xfId="11473"/>
    <cellStyle name="40% - Accent2 41 4" xfId="11474"/>
    <cellStyle name="40% - Accent2 41 4 2" xfId="11475"/>
    <cellStyle name="40% - Accent2 41 5" xfId="11476"/>
    <cellStyle name="40% - Accent2 41 5 2" xfId="11477"/>
    <cellStyle name="40% - Accent2 41 6" xfId="11478"/>
    <cellStyle name="40% - Accent2 41 6 2" xfId="11479"/>
    <cellStyle name="40% - Accent2 41 7" xfId="11480"/>
    <cellStyle name="40% - Accent2 41 8" xfId="11481"/>
    <cellStyle name="40% - Accent2 42" xfId="11482"/>
    <cellStyle name="40% - Accent2 42 2" xfId="11483"/>
    <cellStyle name="40% - Accent2 42 2 2" xfId="11484"/>
    <cellStyle name="40% - Accent2 42 2 2 2" xfId="11485"/>
    <cellStyle name="40% - Accent2 42 2 3" xfId="11486"/>
    <cellStyle name="40% - Accent2 42 2 3 2" xfId="11487"/>
    <cellStyle name="40% - Accent2 42 2 4" xfId="11488"/>
    <cellStyle name="40% - Accent2 42 2 4 2" xfId="11489"/>
    <cellStyle name="40% - Accent2 42 2 5" xfId="11490"/>
    <cellStyle name="40% - Accent2 42 2 5 2" xfId="11491"/>
    <cellStyle name="40% - Accent2 42 2 6" xfId="11492"/>
    <cellStyle name="40% - Accent2 42 3" xfId="11493"/>
    <cellStyle name="40% - Accent2 42 3 2" xfId="11494"/>
    <cellStyle name="40% - Accent2 42 4" xfId="11495"/>
    <cellStyle name="40% - Accent2 42 4 2" xfId="11496"/>
    <cellStyle name="40% - Accent2 42 5" xfId="11497"/>
    <cellStyle name="40% - Accent2 42 5 2" xfId="11498"/>
    <cellStyle name="40% - Accent2 42 6" xfId="11499"/>
    <cellStyle name="40% - Accent2 42 6 2" xfId="11500"/>
    <cellStyle name="40% - Accent2 42 7" xfId="11501"/>
    <cellStyle name="40% - Accent2 42 8" xfId="11502"/>
    <cellStyle name="40% - Accent2 43" xfId="11503"/>
    <cellStyle name="40% - Accent2 43 2" xfId="11504"/>
    <cellStyle name="40% - Accent2 43 2 2" xfId="11505"/>
    <cellStyle name="40% - Accent2 43 2 2 2" xfId="11506"/>
    <cellStyle name="40% - Accent2 43 2 3" xfId="11507"/>
    <cellStyle name="40% - Accent2 43 2 3 2" xfId="11508"/>
    <cellStyle name="40% - Accent2 43 2 4" xfId="11509"/>
    <cellStyle name="40% - Accent2 43 2 4 2" xfId="11510"/>
    <cellStyle name="40% - Accent2 43 2 5" xfId="11511"/>
    <cellStyle name="40% - Accent2 43 2 5 2" xfId="11512"/>
    <cellStyle name="40% - Accent2 43 2 6" xfId="11513"/>
    <cellStyle name="40% - Accent2 43 3" xfId="11514"/>
    <cellStyle name="40% - Accent2 43 3 2" xfId="11515"/>
    <cellStyle name="40% - Accent2 43 4" xfId="11516"/>
    <cellStyle name="40% - Accent2 43 4 2" xfId="11517"/>
    <cellStyle name="40% - Accent2 43 5" xfId="11518"/>
    <cellStyle name="40% - Accent2 43 5 2" xfId="11519"/>
    <cellStyle name="40% - Accent2 43 6" xfId="11520"/>
    <cellStyle name="40% - Accent2 43 6 2" xfId="11521"/>
    <cellStyle name="40% - Accent2 43 7" xfId="11522"/>
    <cellStyle name="40% - Accent2 43 8" xfId="11523"/>
    <cellStyle name="40% - Accent2 44" xfId="11524"/>
    <cellStyle name="40% - Accent2 44 2" xfId="11525"/>
    <cellStyle name="40% - Accent2 44 2 2" xfId="11526"/>
    <cellStyle name="40% - Accent2 44 2 2 2" xfId="11527"/>
    <cellStyle name="40% - Accent2 44 2 3" xfId="11528"/>
    <cellStyle name="40% - Accent2 44 2 3 2" xfId="11529"/>
    <cellStyle name="40% - Accent2 44 2 4" xfId="11530"/>
    <cellStyle name="40% - Accent2 44 2 4 2" xfId="11531"/>
    <cellStyle name="40% - Accent2 44 2 5" xfId="11532"/>
    <cellStyle name="40% - Accent2 44 2 5 2" xfId="11533"/>
    <cellStyle name="40% - Accent2 44 2 6" xfId="11534"/>
    <cellStyle name="40% - Accent2 44 3" xfId="11535"/>
    <cellStyle name="40% - Accent2 44 3 2" xfId="11536"/>
    <cellStyle name="40% - Accent2 44 4" xfId="11537"/>
    <cellStyle name="40% - Accent2 44 4 2" xfId="11538"/>
    <cellStyle name="40% - Accent2 44 5" xfId="11539"/>
    <cellStyle name="40% - Accent2 44 5 2" xfId="11540"/>
    <cellStyle name="40% - Accent2 44 6" xfId="11541"/>
    <cellStyle name="40% - Accent2 44 6 2" xfId="11542"/>
    <cellStyle name="40% - Accent2 44 7" xfId="11543"/>
    <cellStyle name="40% - Accent2 44 8" xfId="11544"/>
    <cellStyle name="40% - Accent2 45" xfId="11545"/>
    <cellStyle name="40% - Accent2 45 2" xfId="11546"/>
    <cellStyle name="40% - Accent2 45 2 2" xfId="11547"/>
    <cellStyle name="40% - Accent2 45 2 2 2" xfId="11548"/>
    <cellStyle name="40% - Accent2 45 2 3" xfId="11549"/>
    <cellStyle name="40% - Accent2 45 2 3 2" xfId="11550"/>
    <cellStyle name="40% - Accent2 45 2 4" xfId="11551"/>
    <cellStyle name="40% - Accent2 45 2 4 2" xfId="11552"/>
    <cellStyle name="40% - Accent2 45 2 5" xfId="11553"/>
    <cellStyle name="40% - Accent2 45 2 5 2" xfId="11554"/>
    <cellStyle name="40% - Accent2 45 2 6" xfId="11555"/>
    <cellStyle name="40% - Accent2 45 3" xfId="11556"/>
    <cellStyle name="40% - Accent2 45 3 2" xfId="11557"/>
    <cellStyle name="40% - Accent2 45 4" xfId="11558"/>
    <cellStyle name="40% - Accent2 45 4 2" xfId="11559"/>
    <cellStyle name="40% - Accent2 45 5" xfId="11560"/>
    <cellStyle name="40% - Accent2 45 5 2" xfId="11561"/>
    <cellStyle name="40% - Accent2 45 6" xfId="11562"/>
    <cellStyle name="40% - Accent2 45 6 2" xfId="11563"/>
    <cellStyle name="40% - Accent2 45 7" xfId="11564"/>
    <cellStyle name="40% - Accent2 45 8" xfId="11565"/>
    <cellStyle name="40% - Accent2 46" xfId="11566"/>
    <cellStyle name="40% - Accent2 46 2" xfId="11567"/>
    <cellStyle name="40% - Accent2 46 2 2" xfId="11568"/>
    <cellStyle name="40% - Accent2 46 2 2 2" xfId="11569"/>
    <cellStyle name="40% - Accent2 46 2 3" xfId="11570"/>
    <cellStyle name="40% - Accent2 46 2 3 2" xfId="11571"/>
    <cellStyle name="40% - Accent2 46 2 4" xfId="11572"/>
    <cellStyle name="40% - Accent2 46 2 4 2" xfId="11573"/>
    <cellStyle name="40% - Accent2 46 2 5" xfId="11574"/>
    <cellStyle name="40% - Accent2 46 2 5 2" xfId="11575"/>
    <cellStyle name="40% - Accent2 46 2 6" xfId="11576"/>
    <cellStyle name="40% - Accent2 46 3" xfId="11577"/>
    <cellStyle name="40% - Accent2 46 3 2" xfId="11578"/>
    <cellStyle name="40% - Accent2 46 4" xfId="11579"/>
    <cellStyle name="40% - Accent2 46 4 2" xfId="11580"/>
    <cellStyle name="40% - Accent2 46 5" xfId="11581"/>
    <cellStyle name="40% - Accent2 46 5 2" xfId="11582"/>
    <cellStyle name="40% - Accent2 46 6" xfId="11583"/>
    <cellStyle name="40% - Accent2 46 6 2" xfId="11584"/>
    <cellStyle name="40% - Accent2 46 7" xfId="11585"/>
    <cellStyle name="40% - Accent2 46 8" xfId="11586"/>
    <cellStyle name="40% - Accent2 47" xfId="11587"/>
    <cellStyle name="40% - Accent2 47 2" xfId="11588"/>
    <cellStyle name="40% - Accent2 47 2 2" xfId="11589"/>
    <cellStyle name="40% - Accent2 47 2 2 2" xfId="11590"/>
    <cellStyle name="40% - Accent2 47 2 3" xfId="11591"/>
    <cellStyle name="40% - Accent2 47 2 3 2" xfId="11592"/>
    <cellStyle name="40% - Accent2 47 2 4" xfId="11593"/>
    <cellStyle name="40% - Accent2 47 2 4 2" xfId="11594"/>
    <cellStyle name="40% - Accent2 47 2 5" xfId="11595"/>
    <cellStyle name="40% - Accent2 47 2 5 2" xfId="11596"/>
    <cellStyle name="40% - Accent2 47 2 6" xfId="11597"/>
    <cellStyle name="40% - Accent2 47 3" xfId="11598"/>
    <cellStyle name="40% - Accent2 47 3 2" xfId="11599"/>
    <cellStyle name="40% - Accent2 47 4" xfId="11600"/>
    <cellStyle name="40% - Accent2 47 4 2" xfId="11601"/>
    <cellStyle name="40% - Accent2 47 5" xfId="11602"/>
    <cellStyle name="40% - Accent2 47 5 2" xfId="11603"/>
    <cellStyle name="40% - Accent2 47 6" xfId="11604"/>
    <cellStyle name="40% - Accent2 47 6 2" xfId="11605"/>
    <cellStyle name="40% - Accent2 47 7" xfId="11606"/>
    <cellStyle name="40% - Accent2 47 8" xfId="11607"/>
    <cellStyle name="40% - Accent2 48" xfId="11608"/>
    <cellStyle name="40% - Accent2 48 2" xfId="11609"/>
    <cellStyle name="40% - Accent2 48 2 2" xfId="11610"/>
    <cellStyle name="40% - Accent2 48 2 2 2" xfId="11611"/>
    <cellStyle name="40% - Accent2 48 2 3" xfId="11612"/>
    <cellStyle name="40% - Accent2 48 2 3 2" xfId="11613"/>
    <cellStyle name="40% - Accent2 48 2 4" xfId="11614"/>
    <cellStyle name="40% - Accent2 48 2 4 2" xfId="11615"/>
    <cellStyle name="40% - Accent2 48 2 5" xfId="11616"/>
    <cellStyle name="40% - Accent2 48 2 5 2" xfId="11617"/>
    <cellStyle name="40% - Accent2 48 2 6" xfId="11618"/>
    <cellStyle name="40% - Accent2 48 3" xfId="11619"/>
    <cellStyle name="40% - Accent2 48 3 2" xfId="11620"/>
    <cellStyle name="40% - Accent2 48 4" xfId="11621"/>
    <cellStyle name="40% - Accent2 48 4 2" xfId="11622"/>
    <cellStyle name="40% - Accent2 48 5" xfId="11623"/>
    <cellStyle name="40% - Accent2 48 5 2" xfId="11624"/>
    <cellStyle name="40% - Accent2 48 6" xfId="11625"/>
    <cellStyle name="40% - Accent2 48 6 2" xfId="11626"/>
    <cellStyle name="40% - Accent2 48 7" xfId="11627"/>
    <cellStyle name="40% - Accent2 48 8" xfId="11628"/>
    <cellStyle name="40% - Accent2 49" xfId="11629"/>
    <cellStyle name="40% - Accent2 49 2" xfId="11630"/>
    <cellStyle name="40% - Accent2 49 2 2" xfId="11631"/>
    <cellStyle name="40% - Accent2 49 2 2 2" xfId="11632"/>
    <cellStyle name="40% - Accent2 49 2 3" xfId="11633"/>
    <cellStyle name="40% - Accent2 49 2 3 2" xfId="11634"/>
    <cellStyle name="40% - Accent2 49 2 4" xfId="11635"/>
    <cellStyle name="40% - Accent2 49 2 4 2" xfId="11636"/>
    <cellStyle name="40% - Accent2 49 2 5" xfId="11637"/>
    <cellStyle name="40% - Accent2 49 2 5 2" xfId="11638"/>
    <cellStyle name="40% - Accent2 49 2 6" xfId="11639"/>
    <cellStyle name="40% - Accent2 49 3" xfId="11640"/>
    <cellStyle name="40% - Accent2 49 3 2" xfId="11641"/>
    <cellStyle name="40% - Accent2 49 4" xfId="11642"/>
    <cellStyle name="40% - Accent2 49 4 2" xfId="11643"/>
    <cellStyle name="40% - Accent2 49 5" xfId="11644"/>
    <cellStyle name="40% - Accent2 49 5 2" xfId="11645"/>
    <cellStyle name="40% - Accent2 49 6" xfId="11646"/>
    <cellStyle name="40% - Accent2 49 6 2" xfId="11647"/>
    <cellStyle name="40% - Accent2 49 7" xfId="11648"/>
    <cellStyle name="40% - Accent2 49 8" xfId="11649"/>
    <cellStyle name="40% - Accent2 5" xfId="11650"/>
    <cellStyle name="40% - Accent2 5 10" xfId="11651"/>
    <cellStyle name="40% - Accent2 5 11" xfId="11652"/>
    <cellStyle name="40% - Accent2 5 2" xfId="11653"/>
    <cellStyle name="40% - Accent2 5 2 2" xfId="11654"/>
    <cellStyle name="40% - Accent2 5 2 2 2" xfId="11655"/>
    <cellStyle name="40% - Accent2 5 2 3" xfId="11656"/>
    <cellStyle name="40% - Accent2 5 2 3 2" xfId="11657"/>
    <cellStyle name="40% - Accent2 5 2 4" xfId="11658"/>
    <cellStyle name="40% - Accent2 5 2 4 2" xfId="11659"/>
    <cellStyle name="40% - Accent2 5 2 5" xfId="11660"/>
    <cellStyle name="40% - Accent2 5 2 5 2" xfId="11661"/>
    <cellStyle name="40% - Accent2 5 2 6" xfId="11662"/>
    <cellStyle name="40% - Accent2 5 2 7" xfId="11663"/>
    <cellStyle name="40% - Accent2 5 2 8" xfId="11664"/>
    <cellStyle name="40% - Accent2 5 2 9" xfId="11665"/>
    <cellStyle name="40% - Accent2 5 3" xfId="11666"/>
    <cellStyle name="40% - Accent2 5 3 2" xfId="11667"/>
    <cellStyle name="40% - Accent2 5 4" xfId="11668"/>
    <cellStyle name="40% - Accent2 5 4 2" xfId="11669"/>
    <cellStyle name="40% - Accent2 5 5" xfId="11670"/>
    <cellStyle name="40% - Accent2 5 5 2" xfId="11671"/>
    <cellStyle name="40% - Accent2 5 6" xfId="11672"/>
    <cellStyle name="40% - Accent2 5 6 2" xfId="11673"/>
    <cellStyle name="40% - Accent2 5 7" xfId="11674"/>
    <cellStyle name="40% - Accent2 5 8" xfId="11675"/>
    <cellStyle name="40% - Accent2 5 9" xfId="11676"/>
    <cellStyle name="40% - Accent2 50" xfId="11677"/>
    <cellStyle name="40% - Accent2 50 2" xfId="11678"/>
    <cellStyle name="40% - Accent2 50 2 2" xfId="11679"/>
    <cellStyle name="40% - Accent2 50 2 2 2" xfId="11680"/>
    <cellStyle name="40% - Accent2 50 2 3" xfId="11681"/>
    <cellStyle name="40% - Accent2 50 2 3 2" xfId="11682"/>
    <cellStyle name="40% - Accent2 50 2 4" xfId="11683"/>
    <cellStyle name="40% - Accent2 50 2 4 2" xfId="11684"/>
    <cellStyle name="40% - Accent2 50 2 5" xfId="11685"/>
    <cellStyle name="40% - Accent2 50 2 5 2" xfId="11686"/>
    <cellStyle name="40% - Accent2 50 2 6" xfId="11687"/>
    <cellStyle name="40% - Accent2 50 3" xfId="11688"/>
    <cellStyle name="40% - Accent2 50 3 2" xfId="11689"/>
    <cellStyle name="40% - Accent2 50 4" xfId="11690"/>
    <cellStyle name="40% - Accent2 50 4 2" xfId="11691"/>
    <cellStyle name="40% - Accent2 50 5" xfId="11692"/>
    <cellStyle name="40% - Accent2 50 5 2" xfId="11693"/>
    <cellStyle name="40% - Accent2 50 6" xfId="11694"/>
    <cellStyle name="40% - Accent2 50 6 2" xfId="11695"/>
    <cellStyle name="40% - Accent2 50 7" xfId="11696"/>
    <cellStyle name="40% - Accent2 50 8" xfId="11697"/>
    <cellStyle name="40% - Accent2 51" xfId="11698"/>
    <cellStyle name="40% - Accent2 51 2" xfId="11699"/>
    <cellStyle name="40% - Accent2 51 2 2" xfId="11700"/>
    <cellStyle name="40% - Accent2 51 2 2 2" xfId="11701"/>
    <cellStyle name="40% - Accent2 51 2 3" xfId="11702"/>
    <cellStyle name="40% - Accent2 51 2 3 2" xfId="11703"/>
    <cellStyle name="40% - Accent2 51 2 4" xfId="11704"/>
    <cellStyle name="40% - Accent2 51 2 4 2" xfId="11705"/>
    <cellStyle name="40% - Accent2 51 2 5" xfId="11706"/>
    <cellStyle name="40% - Accent2 51 2 5 2" xfId="11707"/>
    <cellStyle name="40% - Accent2 51 2 6" xfId="11708"/>
    <cellStyle name="40% - Accent2 51 3" xfId="11709"/>
    <cellStyle name="40% - Accent2 51 3 2" xfId="11710"/>
    <cellStyle name="40% - Accent2 51 4" xfId="11711"/>
    <cellStyle name="40% - Accent2 51 4 2" xfId="11712"/>
    <cellStyle name="40% - Accent2 51 5" xfId="11713"/>
    <cellStyle name="40% - Accent2 51 5 2" xfId="11714"/>
    <cellStyle name="40% - Accent2 51 6" xfId="11715"/>
    <cellStyle name="40% - Accent2 51 6 2" xfId="11716"/>
    <cellStyle name="40% - Accent2 51 7" xfId="11717"/>
    <cellStyle name="40% - Accent2 51 8" xfId="11718"/>
    <cellStyle name="40% - Accent2 52" xfId="11719"/>
    <cellStyle name="40% - Accent2 52 2" xfId="11720"/>
    <cellStyle name="40% - Accent2 52 2 2" xfId="11721"/>
    <cellStyle name="40% - Accent2 52 2 2 2" xfId="11722"/>
    <cellStyle name="40% - Accent2 52 2 3" xfId="11723"/>
    <cellStyle name="40% - Accent2 52 2 3 2" xfId="11724"/>
    <cellStyle name="40% - Accent2 52 2 4" xfId="11725"/>
    <cellStyle name="40% - Accent2 52 2 4 2" xfId="11726"/>
    <cellStyle name="40% - Accent2 52 2 5" xfId="11727"/>
    <cellStyle name="40% - Accent2 52 2 5 2" xfId="11728"/>
    <cellStyle name="40% - Accent2 52 2 6" xfId="11729"/>
    <cellStyle name="40% - Accent2 52 3" xfId="11730"/>
    <cellStyle name="40% - Accent2 52 3 2" xfId="11731"/>
    <cellStyle name="40% - Accent2 52 4" xfId="11732"/>
    <cellStyle name="40% - Accent2 52 4 2" xfId="11733"/>
    <cellStyle name="40% - Accent2 52 5" xfId="11734"/>
    <cellStyle name="40% - Accent2 52 5 2" xfId="11735"/>
    <cellStyle name="40% - Accent2 52 6" xfId="11736"/>
    <cellStyle name="40% - Accent2 52 6 2" xfId="11737"/>
    <cellStyle name="40% - Accent2 52 7" xfId="11738"/>
    <cellStyle name="40% - Accent2 52 8" xfId="11739"/>
    <cellStyle name="40% - Accent2 53" xfId="11740"/>
    <cellStyle name="40% - Accent2 53 2" xfId="11741"/>
    <cellStyle name="40% - Accent2 53 2 2" xfId="11742"/>
    <cellStyle name="40% - Accent2 53 2 2 2" xfId="11743"/>
    <cellStyle name="40% - Accent2 53 2 3" xfId="11744"/>
    <cellStyle name="40% - Accent2 53 2 3 2" xfId="11745"/>
    <cellStyle name="40% - Accent2 53 2 4" xfId="11746"/>
    <cellStyle name="40% - Accent2 53 2 4 2" xfId="11747"/>
    <cellStyle name="40% - Accent2 53 2 5" xfId="11748"/>
    <cellStyle name="40% - Accent2 53 2 5 2" xfId="11749"/>
    <cellStyle name="40% - Accent2 53 2 6" xfId="11750"/>
    <cellStyle name="40% - Accent2 53 3" xfId="11751"/>
    <cellStyle name="40% - Accent2 53 3 2" xfId="11752"/>
    <cellStyle name="40% - Accent2 53 4" xfId="11753"/>
    <cellStyle name="40% - Accent2 53 4 2" xfId="11754"/>
    <cellStyle name="40% - Accent2 53 5" xfId="11755"/>
    <cellStyle name="40% - Accent2 53 5 2" xfId="11756"/>
    <cellStyle name="40% - Accent2 53 6" xfId="11757"/>
    <cellStyle name="40% - Accent2 53 6 2" xfId="11758"/>
    <cellStyle name="40% - Accent2 53 7" xfId="11759"/>
    <cellStyle name="40% - Accent2 53 8" xfId="11760"/>
    <cellStyle name="40% - Accent2 54" xfId="11761"/>
    <cellStyle name="40% - Accent2 54 2" xfId="11762"/>
    <cellStyle name="40% - Accent2 54 2 2" xfId="11763"/>
    <cellStyle name="40% - Accent2 54 2 2 2" xfId="11764"/>
    <cellStyle name="40% - Accent2 54 2 3" xfId="11765"/>
    <cellStyle name="40% - Accent2 54 2 3 2" xfId="11766"/>
    <cellStyle name="40% - Accent2 54 2 4" xfId="11767"/>
    <cellStyle name="40% - Accent2 54 2 4 2" xfId="11768"/>
    <cellStyle name="40% - Accent2 54 2 5" xfId="11769"/>
    <cellStyle name="40% - Accent2 54 2 5 2" xfId="11770"/>
    <cellStyle name="40% - Accent2 54 2 6" xfId="11771"/>
    <cellStyle name="40% - Accent2 54 3" xfId="11772"/>
    <cellStyle name="40% - Accent2 54 3 2" xfId="11773"/>
    <cellStyle name="40% - Accent2 54 4" xfId="11774"/>
    <cellStyle name="40% - Accent2 54 4 2" xfId="11775"/>
    <cellStyle name="40% - Accent2 54 5" xfId="11776"/>
    <cellStyle name="40% - Accent2 54 5 2" xfId="11777"/>
    <cellStyle name="40% - Accent2 54 6" xfId="11778"/>
    <cellStyle name="40% - Accent2 54 6 2" xfId="11779"/>
    <cellStyle name="40% - Accent2 54 7" xfId="11780"/>
    <cellStyle name="40% - Accent2 54 8" xfId="11781"/>
    <cellStyle name="40% - Accent2 55" xfId="11782"/>
    <cellStyle name="40% - Accent2 55 2" xfId="11783"/>
    <cellStyle name="40% - Accent2 55 2 2" xfId="11784"/>
    <cellStyle name="40% - Accent2 55 2 2 2" xfId="11785"/>
    <cellStyle name="40% - Accent2 55 2 3" xfId="11786"/>
    <cellStyle name="40% - Accent2 55 2 3 2" xfId="11787"/>
    <cellStyle name="40% - Accent2 55 2 4" xfId="11788"/>
    <cellStyle name="40% - Accent2 55 2 4 2" xfId="11789"/>
    <cellStyle name="40% - Accent2 55 2 5" xfId="11790"/>
    <cellStyle name="40% - Accent2 55 2 5 2" xfId="11791"/>
    <cellStyle name="40% - Accent2 55 2 6" xfId="11792"/>
    <cellStyle name="40% - Accent2 55 3" xfId="11793"/>
    <cellStyle name="40% - Accent2 55 3 2" xfId="11794"/>
    <cellStyle name="40% - Accent2 55 4" xfId="11795"/>
    <cellStyle name="40% - Accent2 55 4 2" xfId="11796"/>
    <cellStyle name="40% - Accent2 55 5" xfId="11797"/>
    <cellStyle name="40% - Accent2 55 5 2" xfId="11798"/>
    <cellStyle name="40% - Accent2 55 6" xfId="11799"/>
    <cellStyle name="40% - Accent2 55 6 2" xfId="11800"/>
    <cellStyle name="40% - Accent2 55 7" xfId="11801"/>
    <cellStyle name="40% - Accent2 55 8" xfId="11802"/>
    <cellStyle name="40% - Accent2 56" xfId="11803"/>
    <cellStyle name="40% - Accent2 56 2" xfId="11804"/>
    <cellStyle name="40% - Accent2 56 2 2" xfId="11805"/>
    <cellStyle name="40% - Accent2 56 2 2 2" xfId="11806"/>
    <cellStyle name="40% - Accent2 56 2 3" xfId="11807"/>
    <cellStyle name="40% - Accent2 56 2 3 2" xfId="11808"/>
    <cellStyle name="40% - Accent2 56 2 4" xfId="11809"/>
    <cellStyle name="40% - Accent2 56 2 4 2" xfId="11810"/>
    <cellStyle name="40% - Accent2 56 2 5" xfId="11811"/>
    <cellStyle name="40% - Accent2 56 2 5 2" xfId="11812"/>
    <cellStyle name="40% - Accent2 56 2 6" xfId="11813"/>
    <cellStyle name="40% - Accent2 56 3" xfId="11814"/>
    <cellStyle name="40% - Accent2 56 3 2" xfId="11815"/>
    <cellStyle name="40% - Accent2 56 4" xfId="11816"/>
    <cellStyle name="40% - Accent2 56 4 2" xfId="11817"/>
    <cellStyle name="40% - Accent2 56 5" xfId="11818"/>
    <cellStyle name="40% - Accent2 56 5 2" xfId="11819"/>
    <cellStyle name="40% - Accent2 56 6" xfId="11820"/>
    <cellStyle name="40% - Accent2 56 6 2" xfId="11821"/>
    <cellStyle name="40% - Accent2 56 7" xfId="11822"/>
    <cellStyle name="40% - Accent2 56 8" xfId="11823"/>
    <cellStyle name="40% - Accent2 57" xfId="11824"/>
    <cellStyle name="40% - Accent2 57 2" xfId="11825"/>
    <cellStyle name="40% - Accent2 57 2 2" xfId="11826"/>
    <cellStyle name="40% - Accent2 57 2 2 2" xfId="11827"/>
    <cellStyle name="40% - Accent2 57 2 3" xfId="11828"/>
    <cellStyle name="40% - Accent2 57 2 3 2" xfId="11829"/>
    <cellStyle name="40% - Accent2 57 2 4" xfId="11830"/>
    <cellStyle name="40% - Accent2 57 2 4 2" xfId="11831"/>
    <cellStyle name="40% - Accent2 57 2 5" xfId="11832"/>
    <cellStyle name="40% - Accent2 57 2 5 2" xfId="11833"/>
    <cellStyle name="40% - Accent2 57 2 6" xfId="11834"/>
    <cellStyle name="40% - Accent2 57 3" xfId="11835"/>
    <cellStyle name="40% - Accent2 57 3 2" xfId="11836"/>
    <cellStyle name="40% - Accent2 57 4" xfId="11837"/>
    <cellStyle name="40% - Accent2 57 4 2" xfId="11838"/>
    <cellStyle name="40% - Accent2 57 5" xfId="11839"/>
    <cellStyle name="40% - Accent2 57 5 2" xfId="11840"/>
    <cellStyle name="40% - Accent2 57 6" xfId="11841"/>
    <cellStyle name="40% - Accent2 57 6 2" xfId="11842"/>
    <cellStyle name="40% - Accent2 57 7" xfId="11843"/>
    <cellStyle name="40% - Accent2 57 8" xfId="11844"/>
    <cellStyle name="40% - Accent2 58" xfId="11845"/>
    <cellStyle name="40% - Accent2 58 2" xfId="11846"/>
    <cellStyle name="40% - Accent2 58 2 2" xfId="11847"/>
    <cellStyle name="40% - Accent2 58 2 2 2" xfId="11848"/>
    <cellStyle name="40% - Accent2 58 2 3" xfId="11849"/>
    <cellStyle name="40% - Accent2 58 2 3 2" xfId="11850"/>
    <cellStyle name="40% - Accent2 58 2 4" xfId="11851"/>
    <cellStyle name="40% - Accent2 58 2 4 2" xfId="11852"/>
    <cellStyle name="40% - Accent2 58 2 5" xfId="11853"/>
    <cellStyle name="40% - Accent2 58 2 5 2" xfId="11854"/>
    <cellStyle name="40% - Accent2 58 2 6" xfId="11855"/>
    <cellStyle name="40% - Accent2 58 3" xfId="11856"/>
    <cellStyle name="40% - Accent2 58 3 2" xfId="11857"/>
    <cellStyle name="40% - Accent2 58 4" xfId="11858"/>
    <cellStyle name="40% - Accent2 58 4 2" xfId="11859"/>
    <cellStyle name="40% - Accent2 58 5" xfId="11860"/>
    <cellStyle name="40% - Accent2 58 5 2" xfId="11861"/>
    <cellStyle name="40% - Accent2 58 6" xfId="11862"/>
    <cellStyle name="40% - Accent2 58 6 2" xfId="11863"/>
    <cellStyle name="40% - Accent2 58 7" xfId="11864"/>
    <cellStyle name="40% - Accent2 58 8" xfId="11865"/>
    <cellStyle name="40% - Accent2 59" xfId="11866"/>
    <cellStyle name="40% - Accent2 59 2" xfId="11867"/>
    <cellStyle name="40% - Accent2 59 2 2" xfId="11868"/>
    <cellStyle name="40% - Accent2 59 2 2 2" xfId="11869"/>
    <cellStyle name="40% - Accent2 59 2 3" xfId="11870"/>
    <cellStyle name="40% - Accent2 59 2 3 2" xfId="11871"/>
    <cellStyle name="40% - Accent2 59 2 4" xfId="11872"/>
    <cellStyle name="40% - Accent2 59 2 4 2" xfId="11873"/>
    <cellStyle name="40% - Accent2 59 2 5" xfId="11874"/>
    <cellStyle name="40% - Accent2 59 2 5 2" xfId="11875"/>
    <cellStyle name="40% - Accent2 59 2 6" xfId="11876"/>
    <cellStyle name="40% - Accent2 59 3" xfId="11877"/>
    <cellStyle name="40% - Accent2 59 3 2" xfId="11878"/>
    <cellStyle name="40% - Accent2 59 4" xfId="11879"/>
    <cellStyle name="40% - Accent2 59 4 2" xfId="11880"/>
    <cellStyle name="40% - Accent2 59 5" xfId="11881"/>
    <cellStyle name="40% - Accent2 59 5 2" xfId="11882"/>
    <cellStyle name="40% - Accent2 59 6" xfId="11883"/>
    <cellStyle name="40% - Accent2 59 6 2" xfId="11884"/>
    <cellStyle name="40% - Accent2 59 7" xfId="11885"/>
    <cellStyle name="40% - Accent2 59 8" xfId="11886"/>
    <cellStyle name="40% - Accent2 6" xfId="11887"/>
    <cellStyle name="40% - Accent2 6 10" xfId="11888"/>
    <cellStyle name="40% - Accent2 6 11" xfId="11889"/>
    <cellStyle name="40% - Accent2 6 2" xfId="11890"/>
    <cellStyle name="40% - Accent2 6 2 2" xfId="11891"/>
    <cellStyle name="40% - Accent2 6 2 2 2" xfId="11892"/>
    <cellStyle name="40% - Accent2 6 2 3" xfId="11893"/>
    <cellStyle name="40% - Accent2 6 2 3 2" xfId="11894"/>
    <cellStyle name="40% - Accent2 6 2 4" xfId="11895"/>
    <cellStyle name="40% - Accent2 6 2 4 2" xfId="11896"/>
    <cellStyle name="40% - Accent2 6 2 5" xfId="11897"/>
    <cellStyle name="40% - Accent2 6 2 5 2" xfId="11898"/>
    <cellStyle name="40% - Accent2 6 2 6" xfId="11899"/>
    <cellStyle name="40% - Accent2 6 2 7" xfId="11900"/>
    <cellStyle name="40% - Accent2 6 2 8" xfId="11901"/>
    <cellStyle name="40% - Accent2 6 2 9" xfId="11902"/>
    <cellStyle name="40% - Accent2 6 3" xfId="11903"/>
    <cellStyle name="40% - Accent2 6 3 2" xfId="11904"/>
    <cellStyle name="40% - Accent2 6 4" xfId="11905"/>
    <cellStyle name="40% - Accent2 6 4 2" xfId="11906"/>
    <cellStyle name="40% - Accent2 6 5" xfId="11907"/>
    <cellStyle name="40% - Accent2 6 5 2" xfId="11908"/>
    <cellStyle name="40% - Accent2 6 6" xfId="11909"/>
    <cellStyle name="40% - Accent2 6 6 2" xfId="11910"/>
    <cellStyle name="40% - Accent2 6 7" xfId="11911"/>
    <cellStyle name="40% - Accent2 6 8" xfId="11912"/>
    <cellStyle name="40% - Accent2 6 9" xfId="11913"/>
    <cellStyle name="40% - Accent2 60" xfId="11914"/>
    <cellStyle name="40% - Accent2 60 2" xfId="11915"/>
    <cellStyle name="40% - Accent2 60 2 2" xfId="11916"/>
    <cellStyle name="40% - Accent2 60 2 2 2" xfId="11917"/>
    <cellStyle name="40% - Accent2 60 2 3" xfId="11918"/>
    <cellStyle name="40% - Accent2 60 2 3 2" xfId="11919"/>
    <cellStyle name="40% - Accent2 60 2 4" xfId="11920"/>
    <cellStyle name="40% - Accent2 60 2 4 2" xfId="11921"/>
    <cellStyle name="40% - Accent2 60 2 5" xfId="11922"/>
    <cellStyle name="40% - Accent2 60 2 5 2" xfId="11923"/>
    <cellStyle name="40% - Accent2 60 2 6" xfId="11924"/>
    <cellStyle name="40% - Accent2 60 3" xfId="11925"/>
    <cellStyle name="40% - Accent2 60 3 2" xfId="11926"/>
    <cellStyle name="40% - Accent2 60 4" xfId="11927"/>
    <cellStyle name="40% - Accent2 60 4 2" xfId="11928"/>
    <cellStyle name="40% - Accent2 60 5" xfId="11929"/>
    <cellStyle name="40% - Accent2 60 5 2" xfId="11930"/>
    <cellStyle name="40% - Accent2 60 6" xfId="11931"/>
    <cellStyle name="40% - Accent2 60 6 2" xfId="11932"/>
    <cellStyle name="40% - Accent2 60 7" xfId="11933"/>
    <cellStyle name="40% - Accent2 60 8" xfId="11934"/>
    <cellStyle name="40% - Accent2 61" xfId="11935"/>
    <cellStyle name="40% - Accent2 61 2" xfId="11936"/>
    <cellStyle name="40% - Accent2 61 2 2" xfId="11937"/>
    <cellStyle name="40% - Accent2 61 2 2 2" xfId="11938"/>
    <cellStyle name="40% - Accent2 61 2 3" xfId="11939"/>
    <cellStyle name="40% - Accent2 61 2 3 2" xfId="11940"/>
    <cellStyle name="40% - Accent2 61 2 4" xfId="11941"/>
    <cellStyle name="40% - Accent2 61 2 4 2" xfId="11942"/>
    <cellStyle name="40% - Accent2 61 2 5" xfId="11943"/>
    <cellStyle name="40% - Accent2 61 2 5 2" xfId="11944"/>
    <cellStyle name="40% - Accent2 61 2 6" xfId="11945"/>
    <cellStyle name="40% - Accent2 61 3" xfId="11946"/>
    <cellStyle name="40% - Accent2 61 3 2" xfId="11947"/>
    <cellStyle name="40% - Accent2 61 4" xfId="11948"/>
    <cellStyle name="40% - Accent2 61 4 2" xfId="11949"/>
    <cellStyle name="40% - Accent2 61 5" xfId="11950"/>
    <cellStyle name="40% - Accent2 61 5 2" xfId="11951"/>
    <cellStyle name="40% - Accent2 61 6" xfId="11952"/>
    <cellStyle name="40% - Accent2 61 6 2" xfId="11953"/>
    <cellStyle name="40% - Accent2 61 7" xfId="11954"/>
    <cellStyle name="40% - Accent2 61 8" xfId="11955"/>
    <cellStyle name="40% - Accent2 62" xfId="11956"/>
    <cellStyle name="40% - Accent2 62 2" xfId="11957"/>
    <cellStyle name="40% - Accent2 62 2 2" xfId="11958"/>
    <cellStyle name="40% - Accent2 62 2 2 2" xfId="11959"/>
    <cellStyle name="40% - Accent2 62 2 3" xfId="11960"/>
    <cellStyle name="40% - Accent2 62 2 3 2" xfId="11961"/>
    <cellStyle name="40% - Accent2 62 2 4" xfId="11962"/>
    <cellStyle name="40% - Accent2 62 2 4 2" xfId="11963"/>
    <cellStyle name="40% - Accent2 62 2 5" xfId="11964"/>
    <cellStyle name="40% - Accent2 62 2 5 2" xfId="11965"/>
    <cellStyle name="40% - Accent2 62 2 6" xfId="11966"/>
    <cellStyle name="40% - Accent2 62 3" xfId="11967"/>
    <cellStyle name="40% - Accent2 62 3 2" xfId="11968"/>
    <cellStyle name="40% - Accent2 62 4" xfId="11969"/>
    <cellStyle name="40% - Accent2 62 4 2" xfId="11970"/>
    <cellStyle name="40% - Accent2 62 5" xfId="11971"/>
    <cellStyle name="40% - Accent2 62 5 2" xfId="11972"/>
    <cellStyle name="40% - Accent2 62 6" xfId="11973"/>
    <cellStyle name="40% - Accent2 62 6 2" xfId="11974"/>
    <cellStyle name="40% - Accent2 62 7" xfId="11975"/>
    <cellStyle name="40% - Accent2 62 8" xfId="11976"/>
    <cellStyle name="40% - Accent2 63" xfId="11977"/>
    <cellStyle name="40% - Accent2 63 2" xfId="11978"/>
    <cellStyle name="40% - Accent2 63 2 2" xfId="11979"/>
    <cellStyle name="40% - Accent2 63 2 2 2" xfId="11980"/>
    <cellStyle name="40% - Accent2 63 2 3" xfId="11981"/>
    <cellStyle name="40% - Accent2 63 2 3 2" xfId="11982"/>
    <cellStyle name="40% - Accent2 63 2 4" xfId="11983"/>
    <cellStyle name="40% - Accent2 63 2 4 2" xfId="11984"/>
    <cellStyle name="40% - Accent2 63 2 5" xfId="11985"/>
    <cellStyle name="40% - Accent2 63 2 5 2" xfId="11986"/>
    <cellStyle name="40% - Accent2 63 2 6" xfId="11987"/>
    <cellStyle name="40% - Accent2 63 3" xfId="11988"/>
    <cellStyle name="40% - Accent2 63 3 2" xfId="11989"/>
    <cellStyle name="40% - Accent2 63 4" xfId="11990"/>
    <cellStyle name="40% - Accent2 63 4 2" xfId="11991"/>
    <cellStyle name="40% - Accent2 63 5" xfId="11992"/>
    <cellStyle name="40% - Accent2 63 5 2" xfId="11993"/>
    <cellStyle name="40% - Accent2 63 6" xfId="11994"/>
    <cellStyle name="40% - Accent2 63 6 2" xfId="11995"/>
    <cellStyle name="40% - Accent2 63 7" xfId="11996"/>
    <cellStyle name="40% - Accent2 63 8" xfId="11997"/>
    <cellStyle name="40% - Accent2 64" xfId="11998"/>
    <cellStyle name="40% - Accent2 64 2" xfId="11999"/>
    <cellStyle name="40% - Accent2 64 2 2" xfId="12000"/>
    <cellStyle name="40% - Accent2 64 2 2 2" xfId="12001"/>
    <cellStyle name="40% - Accent2 64 2 3" xfId="12002"/>
    <cellStyle name="40% - Accent2 64 2 3 2" xfId="12003"/>
    <cellStyle name="40% - Accent2 64 2 4" xfId="12004"/>
    <cellStyle name="40% - Accent2 64 2 4 2" xfId="12005"/>
    <cellStyle name="40% - Accent2 64 2 5" xfId="12006"/>
    <cellStyle name="40% - Accent2 64 2 5 2" xfId="12007"/>
    <cellStyle name="40% - Accent2 64 2 6" xfId="12008"/>
    <cellStyle name="40% - Accent2 64 3" xfId="12009"/>
    <cellStyle name="40% - Accent2 64 3 2" xfId="12010"/>
    <cellStyle name="40% - Accent2 64 4" xfId="12011"/>
    <cellStyle name="40% - Accent2 64 4 2" xfId="12012"/>
    <cellStyle name="40% - Accent2 64 5" xfId="12013"/>
    <cellStyle name="40% - Accent2 64 5 2" xfId="12014"/>
    <cellStyle name="40% - Accent2 64 6" xfId="12015"/>
    <cellStyle name="40% - Accent2 64 6 2" xfId="12016"/>
    <cellStyle name="40% - Accent2 64 7" xfId="12017"/>
    <cellStyle name="40% - Accent2 64 8" xfId="12018"/>
    <cellStyle name="40% - Accent2 65" xfId="12019"/>
    <cellStyle name="40% - Accent2 65 2" xfId="12020"/>
    <cellStyle name="40% - Accent2 65 2 2" xfId="12021"/>
    <cellStyle name="40% - Accent2 65 2 2 2" xfId="12022"/>
    <cellStyle name="40% - Accent2 65 2 3" xfId="12023"/>
    <cellStyle name="40% - Accent2 65 2 3 2" xfId="12024"/>
    <cellStyle name="40% - Accent2 65 2 4" xfId="12025"/>
    <cellStyle name="40% - Accent2 65 2 4 2" xfId="12026"/>
    <cellStyle name="40% - Accent2 65 2 5" xfId="12027"/>
    <cellStyle name="40% - Accent2 65 2 5 2" xfId="12028"/>
    <cellStyle name="40% - Accent2 65 2 6" xfId="12029"/>
    <cellStyle name="40% - Accent2 65 3" xfId="12030"/>
    <cellStyle name="40% - Accent2 65 3 2" xfId="12031"/>
    <cellStyle name="40% - Accent2 65 4" xfId="12032"/>
    <cellStyle name="40% - Accent2 65 4 2" xfId="12033"/>
    <cellStyle name="40% - Accent2 65 5" xfId="12034"/>
    <cellStyle name="40% - Accent2 65 5 2" xfId="12035"/>
    <cellStyle name="40% - Accent2 65 6" xfId="12036"/>
    <cellStyle name="40% - Accent2 65 6 2" xfId="12037"/>
    <cellStyle name="40% - Accent2 65 7" xfId="12038"/>
    <cellStyle name="40% - Accent2 65 8" xfId="12039"/>
    <cellStyle name="40% - Accent2 66" xfId="12040"/>
    <cellStyle name="40% - Accent2 66 2" xfId="12041"/>
    <cellStyle name="40% - Accent2 66 2 2" xfId="12042"/>
    <cellStyle name="40% - Accent2 66 2 2 2" xfId="12043"/>
    <cellStyle name="40% - Accent2 66 2 3" xfId="12044"/>
    <cellStyle name="40% - Accent2 66 2 3 2" xfId="12045"/>
    <cellStyle name="40% - Accent2 66 2 4" xfId="12046"/>
    <cellStyle name="40% - Accent2 66 2 4 2" xfId="12047"/>
    <cellStyle name="40% - Accent2 66 2 5" xfId="12048"/>
    <cellStyle name="40% - Accent2 66 2 5 2" xfId="12049"/>
    <cellStyle name="40% - Accent2 66 2 6" xfId="12050"/>
    <cellStyle name="40% - Accent2 66 3" xfId="12051"/>
    <cellStyle name="40% - Accent2 66 3 2" xfId="12052"/>
    <cellStyle name="40% - Accent2 66 4" xfId="12053"/>
    <cellStyle name="40% - Accent2 66 4 2" xfId="12054"/>
    <cellStyle name="40% - Accent2 66 5" xfId="12055"/>
    <cellStyle name="40% - Accent2 66 5 2" xfId="12056"/>
    <cellStyle name="40% - Accent2 66 6" xfId="12057"/>
    <cellStyle name="40% - Accent2 66 6 2" xfId="12058"/>
    <cellStyle name="40% - Accent2 66 7" xfId="12059"/>
    <cellStyle name="40% - Accent2 66 8" xfId="12060"/>
    <cellStyle name="40% - Accent2 67" xfId="12061"/>
    <cellStyle name="40% - Accent2 67 2" xfId="12062"/>
    <cellStyle name="40% - Accent2 67 2 2" xfId="12063"/>
    <cellStyle name="40% - Accent2 67 2 2 2" xfId="12064"/>
    <cellStyle name="40% - Accent2 67 2 3" xfId="12065"/>
    <cellStyle name="40% - Accent2 67 2 3 2" xfId="12066"/>
    <cellStyle name="40% - Accent2 67 2 4" xfId="12067"/>
    <cellStyle name="40% - Accent2 67 2 4 2" xfId="12068"/>
    <cellStyle name="40% - Accent2 67 2 5" xfId="12069"/>
    <cellStyle name="40% - Accent2 67 2 5 2" xfId="12070"/>
    <cellStyle name="40% - Accent2 67 2 6" xfId="12071"/>
    <cellStyle name="40% - Accent2 67 3" xfId="12072"/>
    <cellStyle name="40% - Accent2 67 3 2" xfId="12073"/>
    <cellStyle name="40% - Accent2 67 4" xfId="12074"/>
    <cellStyle name="40% - Accent2 67 4 2" xfId="12075"/>
    <cellStyle name="40% - Accent2 67 5" xfId="12076"/>
    <cellStyle name="40% - Accent2 67 5 2" xfId="12077"/>
    <cellStyle name="40% - Accent2 67 6" xfId="12078"/>
    <cellStyle name="40% - Accent2 67 6 2" xfId="12079"/>
    <cellStyle name="40% - Accent2 67 7" xfId="12080"/>
    <cellStyle name="40% - Accent2 67 8" xfId="12081"/>
    <cellStyle name="40% - Accent2 68" xfId="12082"/>
    <cellStyle name="40% - Accent2 68 2" xfId="12083"/>
    <cellStyle name="40% - Accent2 68 2 2" xfId="12084"/>
    <cellStyle name="40% - Accent2 68 2 2 2" xfId="12085"/>
    <cellStyle name="40% - Accent2 68 2 3" xfId="12086"/>
    <cellStyle name="40% - Accent2 68 2 3 2" xfId="12087"/>
    <cellStyle name="40% - Accent2 68 2 4" xfId="12088"/>
    <cellStyle name="40% - Accent2 68 2 4 2" xfId="12089"/>
    <cellStyle name="40% - Accent2 68 2 5" xfId="12090"/>
    <cellStyle name="40% - Accent2 68 2 5 2" xfId="12091"/>
    <cellStyle name="40% - Accent2 68 2 6" xfId="12092"/>
    <cellStyle name="40% - Accent2 68 3" xfId="12093"/>
    <cellStyle name="40% - Accent2 68 3 2" xfId="12094"/>
    <cellStyle name="40% - Accent2 68 4" xfId="12095"/>
    <cellStyle name="40% - Accent2 68 4 2" xfId="12096"/>
    <cellStyle name="40% - Accent2 68 5" xfId="12097"/>
    <cellStyle name="40% - Accent2 68 5 2" xfId="12098"/>
    <cellStyle name="40% - Accent2 68 6" xfId="12099"/>
    <cellStyle name="40% - Accent2 68 6 2" xfId="12100"/>
    <cellStyle name="40% - Accent2 68 7" xfId="12101"/>
    <cellStyle name="40% - Accent2 68 8" xfId="12102"/>
    <cellStyle name="40% - Accent2 69" xfId="12103"/>
    <cellStyle name="40% - Accent2 69 2" xfId="12104"/>
    <cellStyle name="40% - Accent2 69 2 2" xfId="12105"/>
    <cellStyle name="40% - Accent2 69 2 2 2" xfId="12106"/>
    <cellStyle name="40% - Accent2 69 2 3" xfId="12107"/>
    <cellStyle name="40% - Accent2 69 2 3 2" xfId="12108"/>
    <cellStyle name="40% - Accent2 69 2 4" xfId="12109"/>
    <cellStyle name="40% - Accent2 69 2 4 2" xfId="12110"/>
    <cellStyle name="40% - Accent2 69 2 5" xfId="12111"/>
    <cellStyle name="40% - Accent2 69 2 5 2" xfId="12112"/>
    <cellStyle name="40% - Accent2 69 2 6" xfId="12113"/>
    <cellStyle name="40% - Accent2 69 3" xfId="12114"/>
    <cellStyle name="40% - Accent2 69 3 2" xfId="12115"/>
    <cellStyle name="40% - Accent2 69 4" xfId="12116"/>
    <cellStyle name="40% - Accent2 69 4 2" xfId="12117"/>
    <cellStyle name="40% - Accent2 69 5" xfId="12118"/>
    <cellStyle name="40% - Accent2 69 5 2" xfId="12119"/>
    <cellStyle name="40% - Accent2 69 6" xfId="12120"/>
    <cellStyle name="40% - Accent2 69 6 2" xfId="12121"/>
    <cellStyle name="40% - Accent2 69 7" xfId="12122"/>
    <cellStyle name="40% - Accent2 69 8" xfId="12123"/>
    <cellStyle name="40% - Accent2 7" xfId="12124"/>
    <cellStyle name="40% - Accent2 7 10" xfId="12125"/>
    <cellStyle name="40% - Accent2 7 11" xfId="12126"/>
    <cellStyle name="40% - Accent2 7 2" xfId="12127"/>
    <cellStyle name="40% - Accent2 7 2 2" xfId="12128"/>
    <cellStyle name="40% - Accent2 7 2 2 2" xfId="12129"/>
    <cellStyle name="40% - Accent2 7 2 3" xfId="12130"/>
    <cellStyle name="40% - Accent2 7 2 3 2" xfId="12131"/>
    <cellStyle name="40% - Accent2 7 2 4" xfId="12132"/>
    <cellStyle name="40% - Accent2 7 2 4 2" xfId="12133"/>
    <cellStyle name="40% - Accent2 7 2 5" xfId="12134"/>
    <cellStyle name="40% - Accent2 7 2 5 2" xfId="12135"/>
    <cellStyle name="40% - Accent2 7 2 6" xfId="12136"/>
    <cellStyle name="40% - Accent2 7 2 7" xfId="12137"/>
    <cellStyle name="40% - Accent2 7 2 8" xfId="12138"/>
    <cellStyle name="40% - Accent2 7 2 9" xfId="12139"/>
    <cellStyle name="40% - Accent2 7 3" xfId="12140"/>
    <cellStyle name="40% - Accent2 7 3 2" xfId="12141"/>
    <cellStyle name="40% - Accent2 7 4" xfId="12142"/>
    <cellStyle name="40% - Accent2 7 4 2" xfId="12143"/>
    <cellStyle name="40% - Accent2 7 5" xfId="12144"/>
    <cellStyle name="40% - Accent2 7 5 2" xfId="12145"/>
    <cellStyle name="40% - Accent2 7 6" xfId="12146"/>
    <cellStyle name="40% - Accent2 7 6 2" xfId="12147"/>
    <cellStyle name="40% - Accent2 7 7" xfId="12148"/>
    <cellStyle name="40% - Accent2 7 8" xfId="12149"/>
    <cellStyle name="40% - Accent2 7 9" xfId="12150"/>
    <cellStyle name="40% - Accent2 70" xfId="12151"/>
    <cellStyle name="40% - Accent2 70 2" xfId="12152"/>
    <cellStyle name="40% - Accent2 70 2 2" xfId="12153"/>
    <cellStyle name="40% - Accent2 70 2 2 2" xfId="12154"/>
    <cellStyle name="40% - Accent2 70 2 3" xfId="12155"/>
    <cellStyle name="40% - Accent2 70 2 3 2" xfId="12156"/>
    <cellStyle name="40% - Accent2 70 2 4" xfId="12157"/>
    <cellStyle name="40% - Accent2 70 2 4 2" xfId="12158"/>
    <cellStyle name="40% - Accent2 70 2 5" xfId="12159"/>
    <cellStyle name="40% - Accent2 70 2 5 2" xfId="12160"/>
    <cellStyle name="40% - Accent2 70 2 6" xfId="12161"/>
    <cellStyle name="40% - Accent2 70 3" xfId="12162"/>
    <cellStyle name="40% - Accent2 70 3 2" xfId="12163"/>
    <cellStyle name="40% - Accent2 70 4" xfId="12164"/>
    <cellStyle name="40% - Accent2 70 4 2" xfId="12165"/>
    <cellStyle name="40% - Accent2 70 5" xfId="12166"/>
    <cellStyle name="40% - Accent2 70 5 2" xfId="12167"/>
    <cellStyle name="40% - Accent2 70 6" xfId="12168"/>
    <cellStyle name="40% - Accent2 70 6 2" xfId="12169"/>
    <cellStyle name="40% - Accent2 70 7" xfId="12170"/>
    <cellStyle name="40% - Accent2 70 8" xfId="12171"/>
    <cellStyle name="40% - Accent2 71" xfId="12172"/>
    <cellStyle name="40% - Accent2 71 2" xfId="12173"/>
    <cellStyle name="40% - Accent2 71 2 2" xfId="12174"/>
    <cellStyle name="40% - Accent2 71 2 2 2" xfId="12175"/>
    <cellStyle name="40% - Accent2 71 2 3" xfId="12176"/>
    <cellStyle name="40% - Accent2 71 2 3 2" xfId="12177"/>
    <cellStyle name="40% - Accent2 71 2 4" xfId="12178"/>
    <cellStyle name="40% - Accent2 71 2 4 2" xfId="12179"/>
    <cellStyle name="40% - Accent2 71 2 5" xfId="12180"/>
    <cellStyle name="40% - Accent2 71 2 5 2" xfId="12181"/>
    <cellStyle name="40% - Accent2 71 2 6" xfId="12182"/>
    <cellStyle name="40% - Accent2 71 3" xfId="12183"/>
    <cellStyle name="40% - Accent2 71 3 2" xfId="12184"/>
    <cellStyle name="40% - Accent2 71 4" xfId="12185"/>
    <cellStyle name="40% - Accent2 71 4 2" xfId="12186"/>
    <cellStyle name="40% - Accent2 71 5" xfId="12187"/>
    <cellStyle name="40% - Accent2 71 5 2" xfId="12188"/>
    <cellStyle name="40% - Accent2 71 6" xfId="12189"/>
    <cellStyle name="40% - Accent2 71 6 2" xfId="12190"/>
    <cellStyle name="40% - Accent2 71 7" xfId="12191"/>
    <cellStyle name="40% - Accent2 71 8" xfId="12192"/>
    <cellStyle name="40% - Accent2 72" xfId="12193"/>
    <cellStyle name="40% - Accent2 72 2" xfId="12194"/>
    <cellStyle name="40% - Accent2 72 2 2" xfId="12195"/>
    <cellStyle name="40% - Accent2 72 2 2 2" xfId="12196"/>
    <cellStyle name="40% - Accent2 72 2 3" xfId="12197"/>
    <cellStyle name="40% - Accent2 72 2 3 2" xfId="12198"/>
    <cellStyle name="40% - Accent2 72 2 4" xfId="12199"/>
    <cellStyle name="40% - Accent2 72 2 4 2" xfId="12200"/>
    <cellStyle name="40% - Accent2 72 2 5" xfId="12201"/>
    <cellStyle name="40% - Accent2 72 2 5 2" xfId="12202"/>
    <cellStyle name="40% - Accent2 72 2 6" xfId="12203"/>
    <cellStyle name="40% - Accent2 72 3" xfId="12204"/>
    <cellStyle name="40% - Accent2 72 3 2" xfId="12205"/>
    <cellStyle name="40% - Accent2 72 4" xfId="12206"/>
    <cellStyle name="40% - Accent2 72 4 2" xfId="12207"/>
    <cellStyle name="40% - Accent2 72 5" xfId="12208"/>
    <cellStyle name="40% - Accent2 72 5 2" xfId="12209"/>
    <cellStyle name="40% - Accent2 72 6" xfId="12210"/>
    <cellStyle name="40% - Accent2 72 6 2" xfId="12211"/>
    <cellStyle name="40% - Accent2 72 7" xfId="12212"/>
    <cellStyle name="40% - Accent2 72 8" xfId="12213"/>
    <cellStyle name="40% - Accent2 8" xfId="12214"/>
    <cellStyle name="40% - Accent2 8 2" xfId="12215"/>
    <cellStyle name="40% - Accent2 8 2 2" xfId="12216"/>
    <cellStyle name="40% - Accent2 8 2 2 2" xfId="12217"/>
    <cellStyle name="40% - Accent2 8 2 3" xfId="12218"/>
    <cellStyle name="40% - Accent2 8 2 3 2" xfId="12219"/>
    <cellStyle name="40% - Accent2 8 2 4" xfId="12220"/>
    <cellStyle name="40% - Accent2 8 2 4 2" xfId="12221"/>
    <cellStyle name="40% - Accent2 8 2 5" xfId="12222"/>
    <cellStyle name="40% - Accent2 8 2 5 2" xfId="12223"/>
    <cellStyle name="40% - Accent2 8 2 6" xfId="12224"/>
    <cellStyle name="40% - Accent2 8 3" xfId="12225"/>
    <cellStyle name="40% - Accent2 8 3 2" xfId="12226"/>
    <cellStyle name="40% - Accent2 8 4" xfId="12227"/>
    <cellStyle name="40% - Accent2 8 4 2" xfId="12228"/>
    <cellStyle name="40% - Accent2 8 5" xfId="12229"/>
    <cellStyle name="40% - Accent2 8 5 2" xfId="12230"/>
    <cellStyle name="40% - Accent2 8 6" xfId="12231"/>
    <cellStyle name="40% - Accent2 8 6 2" xfId="12232"/>
    <cellStyle name="40% - Accent2 8 7" xfId="12233"/>
    <cellStyle name="40% - Accent2 8 8" xfId="12234"/>
    <cellStyle name="40% - Accent2 9" xfId="12235"/>
    <cellStyle name="40% - Accent2 9 2" xfId="12236"/>
    <cellStyle name="40% - Accent2 9 2 2" xfId="12237"/>
    <cellStyle name="40% - Accent2 9 2 2 2" xfId="12238"/>
    <cellStyle name="40% - Accent2 9 2 3" xfId="12239"/>
    <cellStyle name="40% - Accent2 9 2 3 2" xfId="12240"/>
    <cellStyle name="40% - Accent2 9 2 4" xfId="12241"/>
    <cellStyle name="40% - Accent2 9 2 4 2" xfId="12242"/>
    <cellStyle name="40% - Accent2 9 2 5" xfId="12243"/>
    <cellStyle name="40% - Accent2 9 2 5 2" xfId="12244"/>
    <cellStyle name="40% - Accent2 9 2 6" xfId="12245"/>
    <cellStyle name="40% - Accent2 9 3" xfId="12246"/>
    <cellStyle name="40% - Accent2 9 3 2" xfId="12247"/>
    <cellStyle name="40% - Accent2 9 4" xfId="12248"/>
    <cellStyle name="40% - Accent2 9 4 2" xfId="12249"/>
    <cellStyle name="40% - Accent2 9 5" xfId="12250"/>
    <cellStyle name="40% - Accent2 9 5 2" xfId="12251"/>
    <cellStyle name="40% - Accent2 9 6" xfId="12252"/>
    <cellStyle name="40% - Accent2 9 6 2" xfId="12253"/>
    <cellStyle name="40% - Accent2 9 7" xfId="12254"/>
    <cellStyle name="40% - Accent2 9 8" xfId="12255"/>
    <cellStyle name="40% - Accent3 10" xfId="12256"/>
    <cellStyle name="40% - Accent3 10 2" xfId="12257"/>
    <cellStyle name="40% - Accent3 10 2 2" xfId="12258"/>
    <cellStyle name="40% - Accent3 10 2 2 2" xfId="12259"/>
    <cellStyle name="40% - Accent3 10 2 3" xfId="12260"/>
    <cellStyle name="40% - Accent3 10 2 3 2" xfId="12261"/>
    <cellStyle name="40% - Accent3 10 2 4" xfId="12262"/>
    <cellStyle name="40% - Accent3 10 2 4 2" xfId="12263"/>
    <cellStyle name="40% - Accent3 10 2 5" xfId="12264"/>
    <cellStyle name="40% - Accent3 10 2 5 2" xfId="12265"/>
    <cellStyle name="40% - Accent3 10 2 6" xfId="12266"/>
    <cellStyle name="40% - Accent3 10 3" xfId="12267"/>
    <cellStyle name="40% - Accent3 10 3 2" xfId="12268"/>
    <cellStyle name="40% - Accent3 10 4" xfId="12269"/>
    <cellStyle name="40% - Accent3 10 4 2" xfId="12270"/>
    <cellStyle name="40% - Accent3 10 5" xfId="12271"/>
    <cellStyle name="40% - Accent3 10 5 2" xfId="12272"/>
    <cellStyle name="40% - Accent3 10 6" xfId="12273"/>
    <cellStyle name="40% - Accent3 10 6 2" xfId="12274"/>
    <cellStyle name="40% - Accent3 10 7" xfId="12275"/>
    <cellStyle name="40% - Accent3 10 8" xfId="12276"/>
    <cellStyle name="40% - Accent3 11" xfId="12277"/>
    <cellStyle name="40% - Accent3 11 2" xfId="12278"/>
    <cellStyle name="40% - Accent3 11 2 2" xfId="12279"/>
    <cellStyle name="40% - Accent3 11 2 2 2" xfId="12280"/>
    <cellStyle name="40% - Accent3 11 2 3" xfId="12281"/>
    <cellStyle name="40% - Accent3 11 2 3 2" xfId="12282"/>
    <cellStyle name="40% - Accent3 11 2 4" xfId="12283"/>
    <cellStyle name="40% - Accent3 11 2 4 2" xfId="12284"/>
    <cellStyle name="40% - Accent3 11 2 5" xfId="12285"/>
    <cellStyle name="40% - Accent3 11 2 5 2" xfId="12286"/>
    <cellStyle name="40% - Accent3 11 2 6" xfId="12287"/>
    <cellStyle name="40% - Accent3 11 3" xfId="12288"/>
    <cellStyle name="40% - Accent3 11 3 2" xfId="12289"/>
    <cellStyle name="40% - Accent3 11 4" xfId="12290"/>
    <cellStyle name="40% - Accent3 11 4 2" xfId="12291"/>
    <cellStyle name="40% - Accent3 11 5" xfId="12292"/>
    <cellStyle name="40% - Accent3 11 5 2" xfId="12293"/>
    <cellStyle name="40% - Accent3 11 6" xfId="12294"/>
    <cellStyle name="40% - Accent3 11 6 2" xfId="12295"/>
    <cellStyle name="40% - Accent3 11 7" xfId="12296"/>
    <cellStyle name="40% - Accent3 11 8" xfId="12297"/>
    <cellStyle name="40% - Accent3 12" xfId="12298"/>
    <cellStyle name="40% - Accent3 12 2" xfId="12299"/>
    <cellStyle name="40% - Accent3 12 2 2" xfId="12300"/>
    <cellStyle name="40% - Accent3 12 2 2 2" xfId="12301"/>
    <cellStyle name="40% - Accent3 12 2 3" xfId="12302"/>
    <cellStyle name="40% - Accent3 12 2 3 2" xfId="12303"/>
    <cellStyle name="40% - Accent3 12 2 4" xfId="12304"/>
    <cellStyle name="40% - Accent3 12 2 4 2" xfId="12305"/>
    <cellStyle name="40% - Accent3 12 2 5" xfId="12306"/>
    <cellStyle name="40% - Accent3 12 2 5 2" xfId="12307"/>
    <cellStyle name="40% - Accent3 12 2 6" xfId="12308"/>
    <cellStyle name="40% - Accent3 12 3" xfId="12309"/>
    <cellStyle name="40% - Accent3 12 3 2" xfId="12310"/>
    <cellStyle name="40% - Accent3 12 4" xfId="12311"/>
    <cellStyle name="40% - Accent3 12 4 2" xfId="12312"/>
    <cellStyle name="40% - Accent3 12 5" xfId="12313"/>
    <cellStyle name="40% - Accent3 12 5 2" xfId="12314"/>
    <cellStyle name="40% - Accent3 12 6" xfId="12315"/>
    <cellStyle name="40% - Accent3 12 6 2" xfId="12316"/>
    <cellStyle name="40% - Accent3 12 7" xfId="12317"/>
    <cellStyle name="40% - Accent3 12 8" xfId="12318"/>
    <cellStyle name="40% - Accent3 13" xfId="12319"/>
    <cellStyle name="40% - Accent3 13 2" xfId="12320"/>
    <cellStyle name="40% - Accent3 13 2 2" xfId="12321"/>
    <cellStyle name="40% - Accent3 13 2 2 2" xfId="12322"/>
    <cellStyle name="40% - Accent3 13 2 3" xfId="12323"/>
    <cellStyle name="40% - Accent3 13 2 3 2" xfId="12324"/>
    <cellStyle name="40% - Accent3 13 2 4" xfId="12325"/>
    <cellStyle name="40% - Accent3 13 2 4 2" xfId="12326"/>
    <cellStyle name="40% - Accent3 13 2 5" xfId="12327"/>
    <cellStyle name="40% - Accent3 13 2 5 2" xfId="12328"/>
    <cellStyle name="40% - Accent3 13 2 6" xfId="12329"/>
    <cellStyle name="40% - Accent3 13 3" xfId="12330"/>
    <cellStyle name="40% - Accent3 13 3 2" xfId="12331"/>
    <cellStyle name="40% - Accent3 13 4" xfId="12332"/>
    <cellStyle name="40% - Accent3 13 4 2" xfId="12333"/>
    <cellStyle name="40% - Accent3 13 5" xfId="12334"/>
    <cellStyle name="40% - Accent3 13 5 2" xfId="12335"/>
    <cellStyle name="40% - Accent3 13 6" xfId="12336"/>
    <cellStyle name="40% - Accent3 13 6 2" xfId="12337"/>
    <cellStyle name="40% - Accent3 13 7" xfId="12338"/>
    <cellStyle name="40% - Accent3 13 8" xfId="12339"/>
    <cellStyle name="40% - Accent3 14" xfId="12340"/>
    <cellStyle name="40% - Accent3 14 2" xfId="12341"/>
    <cellStyle name="40% - Accent3 14 2 2" xfId="12342"/>
    <cellStyle name="40% - Accent3 14 2 2 2" xfId="12343"/>
    <cellStyle name="40% - Accent3 14 2 3" xfId="12344"/>
    <cellStyle name="40% - Accent3 14 2 3 2" xfId="12345"/>
    <cellStyle name="40% - Accent3 14 2 4" xfId="12346"/>
    <cellStyle name="40% - Accent3 14 2 4 2" xfId="12347"/>
    <cellStyle name="40% - Accent3 14 2 5" xfId="12348"/>
    <cellStyle name="40% - Accent3 14 2 5 2" xfId="12349"/>
    <cellStyle name="40% - Accent3 14 2 6" xfId="12350"/>
    <cellStyle name="40% - Accent3 14 3" xfId="12351"/>
    <cellStyle name="40% - Accent3 14 3 2" xfId="12352"/>
    <cellStyle name="40% - Accent3 14 4" xfId="12353"/>
    <cellStyle name="40% - Accent3 14 4 2" xfId="12354"/>
    <cellStyle name="40% - Accent3 14 5" xfId="12355"/>
    <cellStyle name="40% - Accent3 14 5 2" xfId="12356"/>
    <cellStyle name="40% - Accent3 14 6" xfId="12357"/>
    <cellStyle name="40% - Accent3 14 6 2" xfId="12358"/>
    <cellStyle name="40% - Accent3 14 7" xfId="12359"/>
    <cellStyle name="40% - Accent3 14 8" xfId="12360"/>
    <cellStyle name="40% - Accent3 15" xfId="12361"/>
    <cellStyle name="40% - Accent3 15 2" xfId="12362"/>
    <cellStyle name="40% - Accent3 15 2 2" xfId="12363"/>
    <cellStyle name="40% - Accent3 15 2 2 2" xfId="12364"/>
    <cellStyle name="40% - Accent3 15 2 3" xfId="12365"/>
    <cellStyle name="40% - Accent3 15 2 3 2" xfId="12366"/>
    <cellStyle name="40% - Accent3 15 2 4" xfId="12367"/>
    <cellStyle name="40% - Accent3 15 2 4 2" xfId="12368"/>
    <cellStyle name="40% - Accent3 15 2 5" xfId="12369"/>
    <cellStyle name="40% - Accent3 15 2 5 2" xfId="12370"/>
    <cellStyle name="40% - Accent3 15 2 6" xfId="12371"/>
    <cellStyle name="40% - Accent3 15 3" xfId="12372"/>
    <cellStyle name="40% - Accent3 15 3 2" xfId="12373"/>
    <cellStyle name="40% - Accent3 15 4" xfId="12374"/>
    <cellStyle name="40% - Accent3 15 4 2" xfId="12375"/>
    <cellStyle name="40% - Accent3 15 5" xfId="12376"/>
    <cellStyle name="40% - Accent3 15 5 2" xfId="12377"/>
    <cellStyle name="40% - Accent3 15 6" xfId="12378"/>
    <cellStyle name="40% - Accent3 15 6 2" xfId="12379"/>
    <cellStyle name="40% - Accent3 15 7" xfId="12380"/>
    <cellStyle name="40% - Accent3 15 8" xfId="12381"/>
    <cellStyle name="40% - Accent3 16" xfId="12382"/>
    <cellStyle name="40% - Accent3 16 2" xfId="12383"/>
    <cellStyle name="40% - Accent3 16 2 2" xfId="12384"/>
    <cellStyle name="40% - Accent3 16 2 2 2" xfId="12385"/>
    <cellStyle name="40% - Accent3 16 2 3" xfId="12386"/>
    <cellStyle name="40% - Accent3 16 2 3 2" xfId="12387"/>
    <cellStyle name="40% - Accent3 16 2 4" xfId="12388"/>
    <cellStyle name="40% - Accent3 16 2 4 2" xfId="12389"/>
    <cellStyle name="40% - Accent3 16 2 5" xfId="12390"/>
    <cellStyle name="40% - Accent3 16 2 5 2" xfId="12391"/>
    <cellStyle name="40% - Accent3 16 2 6" xfId="12392"/>
    <cellStyle name="40% - Accent3 16 3" xfId="12393"/>
    <cellStyle name="40% - Accent3 16 3 2" xfId="12394"/>
    <cellStyle name="40% - Accent3 16 4" xfId="12395"/>
    <cellStyle name="40% - Accent3 16 4 2" xfId="12396"/>
    <cellStyle name="40% - Accent3 16 5" xfId="12397"/>
    <cellStyle name="40% - Accent3 16 5 2" xfId="12398"/>
    <cellStyle name="40% - Accent3 16 6" xfId="12399"/>
    <cellStyle name="40% - Accent3 16 6 2" xfId="12400"/>
    <cellStyle name="40% - Accent3 16 7" xfId="12401"/>
    <cellStyle name="40% - Accent3 16 8" xfId="12402"/>
    <cellStyle name="40% - Accent3 17" xfId="12403"/>
    <cellStyle name="40% - Accent3 17 2" xfId="12404"/>
    <cellStyle name="40% - Accent3 17 2 2" xfId="12405"/>
    <cellStyle name="40% - Accent3 17 2 2 2" xfId="12406"/>
    <cellStyle name="40% - Accent3 17 2 3" xfId="12407"/>
    <cellStyle name="40% - Accent3 17 2 3 2" xfId="12408"/>
    <cellStyle name="40% - Accent3 17 2 4" xfId="12409"/>
    <cellStyle name="40% - Accent3 17 2 4 2" xfId="12410"/>
    <cellStyle name="40% - Accent3 17 2 5" xfId="12411"/>
    <cellStyle name="40% - Accent3 17 2 5 2" xfId="12412"/>
    <cellStyle name="40% - Accent3 17 2 6" xfId="12413"/>
    <cellStyle name="40% - Accent3 17 3" xfId="12414"/>
    <cellStyle name="40% - Accent3 17 3 2" xfId="12415"/>
    <cellStyle name="40% - Accent3 17 4" xfId="12416"/>
    <cellStyle name="40% - Accent3 17 4 2" xfId="12417"/>
    <cellStyle name="40% - Accent3 17 5" xfId="12418"/>
    <cellStyle name="40% - Accent3 17 5 2" xfId="12419"/>
    <cellStyle name="40% - Accent3 17 6" xfId="12420"/>
    <cellStyle name="40% - Accent3 17 6 2" xfId="12421"/>
    <cellStyle name="40% - Accent3 17 7" xfId="12422"/>
    <cellStyle name="40% - Accent3 17 8" xfId="12423"/>
    <cellStyle name="40% - Accent3 18" xfId="12424"/>
    <cellStyle name="40% - Accent3 18 2" xfId="12425"/>
    <cellStyle name="40% - Accent3 18 2 2" xfId="12426"/>
    <cellStyle name="40% - Accent3 18 2 2 2" xfId="12427"/>
    <cellStyle name="40% - Accent3 18 2 3" xfId="12428"/>
    <cellStyle name="40% - Accent3 18 2 3 2" xfId="12429"/>
    <cellStyle name="40% - Accent3 18 2 4" xfId="12430"/>
    <cellStyle name="40% - Accent3 18 2 4 2" xfId="12431"/>
    <cellStyle name="40% - Accent3 18 2 5" xfId="12432"/>
    <cellStyle name="40% - Accent3 18 2 5 2" xfId="12433"/>
    <cellStyle name="40% - Accent3 18 2 6" xfId="12434"/>
    <cellStyle name="40% - Accent3 18 3" xfId="12435"/>
    <cellStyle name="40% - Accent3 18 3 2" xfId="12436"/>
    <cellStyle name="40% - Accent3 18 4" xfId="12437"/>
    <cellStyle name="40% - Accent3 18 4 2" xfId="12438"/>
    <cellStyle name="40% - Accent3 18 5" xfId="12439"/>
    <cellStyle name="40% - Accent3 18 5 2" xfId="12440"/>
    <cellStyle name="40% - Accent3 18 6" xfId="12441"/>
    <cellStyle name="40% - Accent3 18 6 2" xfId="12442"/>
    <cellStyle name="40% - Accent3 18 7" xfId="12443"/>
    <cellStyle name="40% - Accent3 18 8" xfId="12444"/>
    <cellStyle name="40% - Accent3 19" xfId="12445"/>
    <cellStyle name="40% - Accent3 19 2" xfId="12446"/>
    <cellStyle name="40% - Accent3 19 2 2" xfId="12447"/>
    <cellStyle name="40% - Accent3 19 2 2 2" xfId="12448"/>
    <cellStyle name="40% - Accent3 19 2 3" xfId="12449"/>
    <cellStyle name="40% - Accent3 19 2 3 2" xfId="12450"/>
    <cellStyle name="40% - Accent3 19 2 4" xfId="12451"/>
    <cellStyle name="40% - Accent3 19 2 4 2" xfId="12452"/>
    <cellStyle name="40% - Accent3 19 2 5" xfId="12453"/>
    <cellStyle name="40% - Accent3 19 2 5 2" xfId="12454"/>
    <cellStyle name="40% - Accent3 19 2 6" xfId="12455"/>
    <cellStyle name="40% - Accent3 19 3" xfId="12456"/>
    <cellStyle name="40% - Accent3 19 3 2" xfId="12457"/>
    <cellStyle name="40% - Accent3 19 4" xfId="12458"/>
    <cellStyle name="40% - Accent3 19 4 2" xfId="12459"/>
    <cellStyle name="40% - Accent3 19 5" xfId="12460"/>
    <cellStyle name="40% - Accent3 19 5 2" xfId="12461"/>
    <cellStyle name="40% - Accent3 19 6" xfId="12462"/>
    <cellStyle name="40% - Accent3 19 6 2" xfId="12463"/>
    <cellStyle name="40% - Accent3 19 7" xfId="12464"/>
    <cellStyle name="40% - Accent3 19 8" xfId="12465"/>
    <cellStyle name="40% - Accent3 2" xfId="12466"/>
    <cellStyle name="40% - Accent3 2 10" xfId="12467"/>
    <cellStyle name="40% - Accent3 2 11" xfId="12468"/>
    <cellStyle name="40% - Accent3 2 2" xfId="12469"/>
    <cellStyle name="40% - Accent3 2 2 2" xfId="12470"/>
    <cellStyle name="40% - Accent3 2 2 2 2" xfId="12471"/>
    <cellStyle name="40% - Accent3 2 2 3" xfId="12472"/>
    <cellStyle name="40% - Accent3 2 2 3 2" xfId="12473"/>
    <cellStyle name="40% - Accent3 2 2 4" xfId="12474"/>
    <cellStyle name="40% - Accent3 2 2 4 2" xfId="12475"/>
    <cellStyle name="40% - Accent3 2 2 5" xfId="12476"/>
    <cellStyle name="40% - Accent3 2 2 5 2" xfId="12477"/>
    <cellStyle name="40% - Accent3 2 2 6" xfId="12478"/>
    <cellStyle name="40% - Accent3 2 2 7" xfId="12479"/>
    <cellStyle name="40% - Accent3 2 2 8" xfId="12480"/>
    <cellStyle name="40% - Accent3 2 2 9" xfId="12481"/>
    <cellStyle name="40% - Accent3 2 3" xfId="12482"/>
    <cellStyle name="40% - Accent3 2 3 2" xfId="12483"/>
    <cellStyle name="40% - Accent3 2 4" xfId="12484"/>
    <cellStyle name="40% - Accent3 2 4 2" xfId="12485"/>
    <cellStyle name="40% - Accent3 2 5" xfId="12486"/>
    <cellStyle name="40% - Accent3 2 5 2" xfId="12487"/>
    <cellStyle name="40% - Accent3 2 6" xfId="12488"/>
    <cellStyle name="40% - Accent3 2 6 2" xfId="12489"/>
    <cellStyle name="40% - Accent3 2 7" xfId="12490"/>
    <cellStyle name="40% - Accent3 2 8" xfId="12491"/>
    <cellStyle name="40% - Accent3 2 9" xfId="12492"/>
    <cellStyle name="40% - Accent3 20" xfId="12493"/>
    <cellStyle name="40% - Accent3 20 2" xfId="12494"/>
    <cellStyle name="40% - Accent3 20 2 2" xfId="12495"/>
    <cellStyle name="40% - Accent3 20 2 2 2" xfId="12496"/>
    <cellStyle name="40% - Accent3 20 2 3" xfId="12497"/>
    <cellStyle name="40% - Accent3 20 2 3 2" xfId="12498"/>
    <cellStyle name="40% - Accent3 20 2 4" xfId="12499"/>
    <cellStyle name="40% - Accent3 20 2 4 2" xfId="12500"/>
    <cellStyle name="40% - Accent3 20 2 5" xfId="12501"/>
    <cellStyle name="40% - Accent3 20 2 5 2" xfId="12502"/>
    <cellStyle name="40% - Accent3 20 2 6" xfId="12503"/>
    <cellStyle name="40% - Accent3 20 3" xfId="12504"/>
    <cellStyle name="40% - Accent3 20 3 2" xfId="12505"/>
    <cellStyle name="40% - Accent3 20 4" xfId="12506"/>
    <cellStyle name="40% - Accent3 20 4 2" xfId="12507"/>
    <cellStyle name="40% - Accent3 20 5" xfId="12508"/>
    <cellStyle name="40% - Accent3 20 5 2" xfId="12509"/>
    <cellStyle name="40% - Accent3 20 6" xfId="12510"/>
    <cellStyle name="40% - Accent3 20 6 2" xfId="12511"/>
    <cellStyle name="40% - Accent3 20 7" xfId="12512"/>
    <cellStyle name="40% - Accent3 20 8" xfId="12513"/>
    <cellStyle name="40% - Accent3 21" xfId="12514"/>
    <cellStyle name="40% - Accent3 21 2" xfId="12515"/>
    <cellStyle name="40% - Accent3 21 2 2" xfId="12516"/>
    <cellStyle name="40% - Accent3 21 2 2 2" xfId="12517"/>
    <cellStyle name="40% - Accent3 21 2 3" xfId="12518"/>
    <cellStyle name="40% - Accent3 21 2 3 2" xfId="12519"/>
    <cellStyle name="40% - Accent3 21 2 4" xfId="12520"/>
    <cellStyle name="40% - Accent3 21 2 4 2" xfId="12521"/>
    <cellStyle name="40% - Accent3 21 2 5" xfId="12522"/>
    <cellStyle name="40% - Accent3 21 2 5 2" xfId="12523"/>
    <cellStyle name="40% - Accent3 21 2 6" xfId="12524"/>
    <cellStyle name="40% - Accent3 21 3" xfId="12525"/>
    <cellStyle name="40% - Accent3 21 3 2" xfId="12526"/>
    <cellStyle name="40% - Accent3 21 4" xfId="12527"/>
    <cellStyle name="40% - Accent3 21 4 2" xfId="12528"/>
    <cellStyle name="40% - Accent3 21 5" xfId="12529"/>
    <cellStyle name="40% - Accent3 21 5 2" xfId="12530"/>
    <cellStyle name="40% - Accent3 21 6" xfId="12531"/>
    <cellStyle name="40% - Accent3 21 6 2" xfId="12532"/>
    <cellStyle name="40% - Accent3 21 7" xfId="12533"/>
    <cellStyle name="40% - Accent3 21 8" xfId="12534"/>
    <cellStyle name="40% - Accent3 22" xfId="12535"/>
    <cellStyle name="40% - Accent3 22 2" xfId="12536"/>
    <cellStyle name="40% - Accent3 22 2 2" xfId="12537"/>
    <cellStyle name="40% - Accent3 22 2 2 2" xfId="12538"/>
    <cellStyle name="40% - Accent3 22 2 3" xfId="12539"/>
    <cellStyle name="40% - Accent3 22 2 3 2" xfId="12540"/>
    <cellStyle name="40% - Accent3 22 2 4" xfId="12541"/>
    <cellStyle name="40% - Accent3 22 2 4 2" xfId="12542"/>
    <cellStyle name="40% - Accent3 22 2 5" xfId="12543"/>
    <cellStyle name="40% - Accent3 22 2 5 2" xfId="12544"/>
    <cellStyle name="40% - Accent3 22 2 6" xfId="12545"/>
    <cellStyle name="40% - Accent3 22 3" xfId="12546"/>
    <cellStyle name="40% - Accent3 22 3 2" xfId="12547"/>
    <cellStyle name="40% - Accent3 22 4" xfId="12548"/>
    <cellStyle name="40% - Accent3 22 4 2" xfId="12549"/>
    <cellStyle name="40% - Accent3 22 5" xfId="12550"/>
    <cellStyle name="40% - Accent3 22 5 2" xfId="12551"/>
    <cellStyle name="40% - Accent3 22 6" xfId="12552"/>
    <cellStyle name="40% - Accent3 22 6 2" xfId="12553"/>
    <cellStyle name="40% - Accent3 22 7" xfId="12554"/>
    <cellStyle name="40% - Accent3 22 8" xfId="12555"/>
    <cellStyle name="40% - Accent3 23" xfId="12556"/>
    <cellStyle name="40% - Accent3 23 2" xfId="12557"/>
    <cellStyle name="40% - Accent3 23 2 2" xfId="12558"/>
    <cellStyle name="40% - Accent3 23 2 2 2" xfId="12559"/>
    <cellStyle name="40% - Accent3 23 2 3" xfId="12560"/>
    <cellStyle name="40% - Accent3 23 2 3 2" xfId="12561"/>
    <cellStyle name="40% - Accent3 23 2 4" xfId="12562"/>
    <cellStyle name="40% - Accent3 23 2 4 2" xfId="12563"/>
    <cellStyle name="40% - Accent3 23 2 5" xfId="12564"/>
    <cellStyle name="40% - Accent3 23 2 5 2" xfId="12565"/>
    <cellStyle name="40% - Accent3 23 2 6" xfId="12566"/>
    <cellStyle name="40% - Accent3 23 3" xfId="12567"/>
    <cellStyle name="40% - Accent3 23 3 2" xfId="12568"/>
    <cellStyle name="40% - Accent3 23 4" xfId="12569"/>
    <cellStyle name="40% - Accent3 23 4 2" xfId="12570"/>
    <cellStyle name="40% - Accent3 23 5" xfId="12571"/>
    <cellStyle name="40% - Accent3 23 5 2" xfId="12572"/>
    <cellStyle name="40% - Accent3 23 6" xfId="12573"/>
    <cellStyle name="40% - Accent3 23 6 2" xfId="12574"/>
    <cellStyle name="40% - Accent3 23 7" xfId="12575"/>
    <cellStyle name="40% - Accent3 23 8" xfId="12576"/>
    <cellStyle name="40% - Accent3 24" xfId="12577"/>
    <cellStyle name="40% - Accent3 24 2" xfId="12578"/>
    <cellStyle name="40% - Accent3 24 2 2" xfId="12579"/>
    <cellStyle name="40% - Accent3 24 2 2 2" xfId="12580"/>
    <cellStyle name="40% - Accent3 24 2 3" xfId="12581"/>
    <cellStyle name="40% - Accent3 24 2 3 2" xfId="12582"/>
    <cellStyle name="40% - Accent3 24 2 4" xfId="12583"/>
    <cellStyle name="40% - Accent3 24 2 4 2" xfId="12584"/>
    <cellStyle name="40% - Accent3 24 2 5" xfId="12585"/>
    <cellStyle name="40% - Accent3 24 2 5 2" xfId="12586"/>
    <cellStyle name="40% - Accent3 24 2 6" xfId="12587"/>
    <cellStyle name="40% - Accent3 24 3" xfId="12588"/>
    <cellStyle name="40% - Accent3 24 3 2" xfId="12589"/>
    <cellStyle name="40% - Accent3 24 4" xfId="12590"/>
    <cellStyle name="40% - Accent3 24 4 2" xfId="12591"/>
    <cellStyle name="40% - Accent3 24 5" xfId="12592"/>
    <cellStyle name="40% - Accent3 24 5 2" xfId="12593"/>
    <cellStyle name="40% - Accent3 24 6" xfId="12594"/>
    <cellStyle name="40% - Accent3 24 6 2" xfId="12595"/>
    <cellStyle name="40% - Accent3 24 7" xfId="12596"/>
    <cellStyle name="40% - Accent3 24 8" xfId="12597"/>
    <cellStyle name="40% - Accent3 25" xfId="12598"/>
    <cellStyle name="40% - Accent3 25 2" xfId="12599"/>
    <cellStyle name="40% - Accent3 25 2 2" xfId="12600"/>
    <cellStyle name="40% - Accent3 25 2 2 2" xfId="12601"/>
    <cellStyle name="40% - Accent3 25 2 3" xfId="12602"/>
    <cellStyle name="40% - Accent3 25 2 3 2" xfId="12603"/>
    <cellStyle name="40% - Accent3 25 2 4" xfId="12604"/>
    <cellStyle name="40% - Accent3 25 2 4 2" xfId="12605"/>
    <cellStyle name="40% - Accent3 25 2 5" xfId="12606"/>
    <cellStyle name="40% - Accent3 25 2 5 2" xfId="12607"/>
    <cellStyle name="40% - Accent3 25 2 6" xfId="12608"/>
    <cellStyle name="40% - Accent3 25 3" xfId="12609"/>
    <cellStyle name="40% - Accent3 25 3 2" xfId="12610"/>
    <cellStyle name="40% - Accent3 25 4" xfId="12611"/>
    <cellStyle name="40% - Accent3 25 4 2" xfId="12612"/>
    <cellStyle name="40% - Accent3 25 5" xfId="12613"/>
    <cellStyle name="40% - Accent3 25 5 2" xfId="12614"/>
    <cellStyle name="40% - Accent3 25 6" xfId="12615"/>
    <cellStyle name="40% - Accent3 25 6 2" xfId="12616"/>
    <cellStyle name="40% - Accent3 25 7" xfId="12617"/>
    <cellStyle name="40% - Accent3 25 8" xfId="12618"/>
    <cellStyle name="40% - Accent3 26" xfId="12619"/>
    <cellStyle name="40% - Accent3 26 2" xfId="12620"/>
    <cellStyle name="40% - Accent3 26 2 2" xfId="12621"/>
    <cellStyle name="40% - Accent3 26 2 2 2" xfId="12622"/>
    <cellStyle name="40% - Accent3 26 2 3" xfId="12623"/>
    <cellStyle name="40% - Accent3 26 2 3 2" xfId="12624"/>
    <cellStyle name="40% - Accent3 26 2 4" xfId="12625"/>
    <cellStyle name="40% - Accent3 26 2 4 2" xfId="12626"/>
    <cellStyle name="40% - Accent3 26 2 5" xfId="12627"/>
    <cellStyle name="40% - Accent3 26 2 5 2" xfId="12628"/>
    <cellStyle name="40% - Accent3 26 2 6" xfId="12629"/>
    <cellStyle name="40% - Accent3 26 3" xfId="12630"/>
    <cellStyle name="40% - Accent3 26 3 2" xfId="12631"/>
    <cellStyle name="40% - Accent3 26 4" xfId="12632"/>
    <cellStyle name="40% - Accent3 26 4 2" xfId="12633"/>
    <cellStyle name="40% - Accent3 26 5" xfId="12634"/>
    <cellStyle name="40% - Accent3 26 5 2" xfId="12635"/>
    <cellStyle name="40% - Accent3 26 6" xfId="12636"/>
    <cellStyle name="40% - Accent3 26 6 2" xfId="12637"/>
    <cellStyle name="40% - Accent3 26 7" xfId="12638"/>
    <cellStyle name="40% - Accent3 26 8" xfId="12639"/>
    <cellStyle name="40% - Accent3 27" xfId="12640"/>
    <cellStyle name="40% - Accent3 27 2" xfId="12641"/>
    <cellStyle name="40% - Accent3 27 2 2" xfId="12642"/>
    <cellStyle name="40% - Accent3 27 2 2 2" xfId="12643"/>
    <cellStyle name="40% - Accent3 27 2 3" xfId="12644"/>
    <cellStyle name="40% - Accent3 27 2 3 2" xfId="12645"/>
    <cellStyle name="40% - Accent3 27 2 4" xfId="12646"/>
    <cellStyle name="40% - Accent3 27 2 4 2" xfId="12647"/>
    <cellStyle name="40% - Accent3 27 2 5" xfId="12648"/>
    <cellStyle name="40% - Accent3 27 2 5 2" xfId="12649"/>
    <cellStyle name="40% - Accent3 27 2 6" xfId="12650"/>
    <cellStyle name="40% - Accent3 27 3" xfId="12651"/>
    <cellStyle name="40% - Accent3 27 3 2" xfId="12652"/>
    <cellStyle name="40% - Accent3 27 4" xfId="12653"/>
    <cellStyle name="40% - Accent3 27 4 2" xfId="12654"/>
    <cellStyle name="40% - Accent3 27 5" xfId="12655"/>
    <cellStyle name="40% - Accent3 27 5 2" xfId="12656"/>
    <cellStyle name="40% - Accent3 27 6" xfId="12657"/>
    <cellStyle name="40% - Accent3 27 6 2" xfId="12658"/>
    <cellStyle name="40% - Accent3 27 7" xfId="12659"/>
    <cellStyle name="40% - Accent3 27 8" xfId="12660"/>
    <cellStyle name="40% - Accent3 28" xfId="12661"/>
    <cellStyle name="40% - Accent3 28 2" xfId="12662"/>
    <cellStyle name="40% - Accent3 28 2 2" xfId="12663"/>
    <cellStyle name="40% - Accent3 28 2 2 2" xfId="12664"/>
    <cellStyle name="40% - Accent3 28 2 3" xfId="12665"/>
    <cellStyle name="40% - Accent3 28 2 3 2" xfId="12666"/>
    <cellStyle name="40% - Accent3 28 2 4" xfId="12667"/>
    <cellStyle name="40% - Accent3 28 2 4 2" xfId="12668"/>
    <cellStyle name="40% - Accent3 28 2 5" xfId="12669"/>
    <cellStyle name="40% - Accent3 28 2 5 2" xfId="12670"/>
    <cellStyle name="40% - Accent3 28 2 6" xfId="12671"/>
    <cellStyle name="40% - Accent3 28 3" xfId="12672"/>
    <cellStyle name="40% - Accent3 28 3 2" xfId="12673"/>
    <cellStyle name="40% - Accent3 28 4" xfId="12674"/>
    <cellStyle name="40% - Accent3 28 4 2" xfId="12675"/>
    <cellStyle name="40% - Accent3 28 5" xfId="12676"/>
    <cellStyle name="40% - Accent3 28 5 2" xfId="12677"/>
    <cellStyle name="40% - Accent3 28 6" xfId="12678"/>
    <cellStyle name="40% - Accent3 28 6 2" xfId="12679"/>
    <cellStyle name="40% - Accent3 28 7" xfId="12680"/>
    <cellStyle name="40% - Accent3 28 8" xfId="12681"/>
    <cellStyle name="40% - Accent3 29" xfId="12682"/>
    <cellStyle name="40% - Accent3 29 2" xfId="12683"/>
    <cellStyle name="40% - Accent3 29 2 2" xfId="12684"/>
    <cellStyle name="40% - Accent3 29 2 2 2" xfId="12685"/>
    <cellStyle name="40% - Accent3 29 2 3" xfId="12686"/>
    <cellStyle name="40% - Accent3 29 2 3 2" xfId="12687"/>
    <cellStyle name="40% - Accent3 29 2 4" xfId="12688"/>
    <cellStyle name="40% - Accent3 29 2 4 2" xfId="12689"/>
    <cellStyle name="40% - Accent3 29 2 5" xfId="12690"/>
    <cellStyle name="40% - Accent3 29 2 5 2" xfId="12691"/>
    <cellStyle name="40% - Accent3 29 2 6" xfId="12692"/>
    <cellStyle name="40% - Accent3 29 3" xfId="12693"/>
    <cellStyle name="40% - Accent3 29 3 2" xfId="12694"/>
    <cellStyle name="40% - Accent3 29 4" xfId="12695"/>
    <cellStyle name="40% - Accent3 29 4 2" xfId="12696"/>
    <cellStyle name="40% - Accent3 29 5" xfId="12697"/>
    <cellStyle name="40% - Accent3 29 5 2" xfId="12698"/>
    <cellStyle name="40% - Accent3 29 6" xfId="12699"/>
    <cellStyle name="40% - Accent3 29 6 2" xfId="12700"/>
    <cellStyle name="40% - Accent3 29 7" xfId="12701"/>
    <cellStyle name="40% - Accent3 29 8" xfId="12702"/>
    <cellStyle name="40% - Accent3 3" xfId="12703"/>
    <cellStyle name="40% - Accent3 3 10" xfId="12704"/>
    <cellStyle name="40% - Accent3 3 11" xfId="12705"/>
    <cellStyle name="40% - Accent3 3 2" xfId="12706"/>
    <cellStyle name="40% - Accent3 3 2 2" xfId="12707"/>
    <cellStyle name="40% - Accent3 3 2 2 2" xfId="12708"/>
    <cellStyle name="40% - Accent3 3 2 3" xfId="12709"/>
    <cellStyle name="40% - Accent3 3 2 3 2" xfId="12710"/>
    <cellStyle name="40% - Accent3 3 2 4" xfId="12711"/>
    <cellStyle name="40% - Accent3 3 2 4 2" xfId="12712"/>
    <cellStyle name="40% - Accent3 3 2 5" xfId="12713"/>
    <cellStyle name="40% - Accent3 3 2 5 2" xfId="12714"/>
    <cellStyle name="40% - Accent3 3 2 6" xfId="12715"/>
    <cellStyle name="40% - Accent3 3 2 7" xfId="12716"/>
    <cellStyle name="40% - Accent3 3 2 8" xfId="12717"/>
    <cellStyle name="40% - Accent3 3 2 9" xfId="12718"/>
    <cellStyle name="40% - Accent3 3 3" xfId="12719"/>
    <cellStyle name="40% - Accent3 3 3 2" xfId="12720"/>
    <cellStyle name="40% - Accent3 3 4" xfId="12721"/>
    <cellStyle name="40% - Accent3 3 4 2" xfId="12722"/>
    <cellStyle name="40% - Accent3 3 5" xfId="12723"/>
    <cellStyle name="40% - Accent3 3 5 2" xfId="12724"/>
    <cellStyle name="40% - Accent3 3 6" xfId="12725"/>
    <cellStyle name="40% - Accent3 3 6 2" xfId="12726"/>
    <cellStyle name="40% - Accent3 3 7" xfId="12727"/>
    <cellStyle name="40% - Accent3 3 8" xfId="12728"/>
    <cellStyle name="40% - Accent3 3 9" xfId="12729"/>
    <cellStyle name="40% - Accent3 30" xfId="12730"/>
    <cellStyle name="40% - Accent3 30 2" xfId="12731"/>
    <cellStyle name="40% - Accent3 30 2 2" xfId="12732"/>
    <cellStyle name="40% - Accent3 30 2 2 2" xfId="12733"/>
    <cellStyle name="40% - Accent3 30 2 3" xfId="12734"/>
    <cellStyle name="40% - Accent3 30 2 3 2" xfId="12735"/>
    <cellStyle name="40% - Accent3 30 2 4" xfId="12736"/>
    <cellStyle name="40% - Accent3 30 2 4 2" xfId="12737"/>
    <cellStyle name="40% - Accent3 30 2 5" xfId="12738"/>
    <cellStyle name="40% - Accent3 30 2 5 2" xfId="12739"/>
    <cellStyle name="40% - Accent3 30 2 6" xfId="12740"/>
    <cellStyle name="40% - Accent3 30 3" xfId="12741"/>
    <cellStyle name="40% - Accent3 30 3 2" xfId="12742"/>
    <cellStyle name="40% - Accent3 30 4" xfId="12743"/>
    <cellStyle name="40% - Accent3 30 4 2" xfId="12744"/>
    <cellStyle name="40% - Accent3 30 5" xfId="12745"/>
    <cellStyle name="40% - Accent3 30 5 2" xfId="12746"/>
    <cellStyle name="40% - Accent3 30 6" xfId="12747"/>
    <cellStyle name="40% - Accent3 30 6 2" xfId="12748"/>
    <cellStyle name="40% - Accent3 30 7" xfId="12749"/>
    <cellStyle name="40% - Accent3 30 8" xfId="12750"/>
    <cellStyle name="40% - Accent3 31" xfId="12751"/>
    <cellStyle name="40% - Accent3 31 2" xfId="12752"/>
    <cellStyle name="40% - Accent3 31 2 2" xfId="12753"/>
    <cellStyle name="40% - Accent3 31 2 2 2" xfId="12754"/>
    <cellStyle name="40% - Accent3 31 2 3" xfId="12755"/>
    <cellStyle name="40% - Accent3 31 2 3 2" xfId="12756"/>
    <cellStyle name="40% - Accent3 31 2 4" xfId="12757"/>
    <cellStyle name="40% - Accent3 31 2 4 2" xfId="12758"/>
    <cellStyle name="40% - Accent3 31 2 5" xfId="12759"/>
    <cellStyle name="40% - Accent3 31 2 5 2" xfId="12760"/>
    <cellStyle name="40% - Accent3 31 2 6" xfId="12761"/>
    <cellStyle name="40% - Accent3 31 3" xfId="12762"/>
    <cellStyle name="40% - Accent3 31 3 2" xfId="12763"/>
    <cellStyle name="40% - Accent3 31 4" xfId="12764"/>
    <cellStyle name="40% - Accent3 31 4 2" xfId="12765"/>
    <cellStyle name="40% - Accent3 31 5" xfId="12766"/>
    <cellStyle name="40% - Accent3 31 5 2" xfId="12767"/>
    <cellStyle name="40% - Accent3 31 6" xfId="12768"/>
    <cellStyle name="40% - Accent3 31 6 2" xfId="12769"/>
    <cellStyle name="40% - Accent3 31 7" xfId="12770"/>
    <cellStyle name="40% - Accent3 31 8" xfId="12771"/>
    <cellStyle name="40% - Accent3 32" xfId="12772"/>
    <cellStyle name="40% - Accent3 32 2" xfId="12773"/>
    <cellStyle name="40% - Accent3 32 2 2" xfId="12774"/>
    <cellStyle name="40% - Accent3 32 2 2 2" xfId="12775"/>
    <cellStyle name="40% - Accent3 32 2 3" xfId="12776"/>
    <cellStyle name="40% - Accent3 32 2 3 2" xfId="12777"/>
    <cellStyle name="40% - Accent3 32 2 4" xfId="12778"/>
    <cellStyle name="40% - Accent3 32 2 4 2" xfId="12779"/>
    <cellStyle name="40% - Accent3 32 2 5" xfId="12780"/>
    <cellStyle name="40% - Accent3 32 2 5 2" xfId="12781"/>
    <cellStyle name="40% - Accent3 32 2 6" xfId="12782"/>
    <cellStyle name="40% - Accent3 32 3" xfId="12783"/>
    <cellStyle name="40% - Accent3 32 3 2" xfId="12784"/>
    <cellStyle name="40% - Accent3 32 4" xfId="12785"/>
    <cellStyle name="40% - Accent3 32 4 2" xfId="12786"/>
    <cellStyle name="40% - Accent3 32 5" xfId="12787"/>
    <cellStyle name="40% - Accent3 32 5 2" xfId="12788"/>
    <cellStyle name="40% - Accent3 32 6" xfId="12789"/>
    <cellStyle name="40% - Accent3 32 6 2" xfId="12790"/>
    <cellStyle name="40% - Accent3 32 7" xfId="12791"/>
    <cellStyle name="40% - Accent3 32 8" xfId="12792"/>
    <cellStyle name="40% - Accent3 33" xfId="12793"/>
    <cellStyle name="40% - Accent3 33 2" xfId="12794"/>
    <cellStyle name="40% - Accent3 33 2 2" xfId="12795"/>
    <cellStyle name="40% - Accent3 33 2 2 2" xfId="12796"/>
    <cellStyle name="40% - Accent3 33 2 3" xfId="12797"/>
    <cellStyle name="40% - Accent3 33 2 3 2" xfId="12798"/>
    <cellStyle name="40% - Accent3 33 2 4" xfId="12799"/>
    <cellStyle name="40% - Accent3 33 2 4 2" xfId="12800"/>
    <cellStyle name="40% - Accent3 33 2 5" xfId="12801"/>
    <cellStyle name="40% - Accent3 33 2 5 2" xfId="12802"/>
    <cellStyle name="40% - Accent3 33 2 6" xfId="12803"/>
    <cellStyle name="40% - Accent3 33 3" xfId="12804"/>
    <cellStyle name="40% - Accent3 33 3 2" xfId="12805"/>
    <cellStyle name="40% - Accent3 33 4" xfId="12806"/>
    <cellStyle name="40% - Accent3 33 4 2" xfId="12807"/>
    <cellStyle name="40% - Accent3 33 5" xfId="12808"/>
    <cellStyle name="40% - Accent3 33 5 2" xfId="12809"/>
    <cellStyle name="40% - Accent3 33 6" xfId="12810"/>
    <cellStyle name="40% - Accent3 33 6 2" xfId="12811"/>
    <cellStyle name="40% - Accent3 33 7" xfId="12812"/>
    <cellStyle name="40% - Accent3 33 8" xfId="12813"/>
    <cellStyle name="40% - Accent3 34" xfId="12814"/>
    <cellStyle name="40% - Accent3 34 2" xfId="12815"/>
    <cellStyle name="40% - Accent3 34 2 2" xfId="12816"/>
    <cellStyle name="40% - Accent3 34 2 2 2" xfId="12817"/>
    <cellStyle name="40% - Accent3 34 2 3" xfId="12818"/>
    <cellStyle name="40% - Accent3 34 2 3 2" xfId="12819"/>
    <cellStyle name="40% - Accent3 34 2 4" xfId="12820"/>
    <cellStyle name="40% - Accent3 34 2 4 2" xfId="12821"/>
    <cellStyle name="40% - Accent3 34 2 5" xfId="12822"/>
    <cellStyle name="40% - Accent3 34 2 5 2" xfId="12823"/>
    <cellStyle name="40% - Accent3 34 2 6" xfId="12824"/>
    <cellStyle name="40% - Accent3 34 3" xfId="12825"/>
    <cellStyle name="40% - Accent3 34 3 2" xfId="12826"/>
    <cellStyle name="40% - Accent3 34 4" xfId="12827"/>
    <cellStyle name="40% - Accent3 34 4 2" xfId="12828"/>
    <cellStyle name="40% - Accent3 34 5" xfId="12829"/>
    <cellStyle name="40% - Accent3 34 5 2" xfId="12830"/>
    <cellStyle name="40% - Accent3 34 6" xfId="12831"/>
    <cellStyle name="40% - Accent3 34 6 2" xfId="12832"/>
    <cellStyle name="40% - Accent3 34 7" xfId="12833"/>
    <cellStyle name="40% - Accent3 34 8" xfId="12834"/>
    <cellStyle name="40% - Accent3 35" xfId="12835"/>
    <cellStyle name="40% - Accent3 35 2" xfId="12836"/>
    <cellStyle name="40% - Accent3 35 2 2" xfId="12837"/>
    <cellStyle name="40% - Accent3 35 2 2 2" xfId="12838"/>
    <cellStyle name="40% - Accent3 35 2 3" xfId="12839"/>
    <cellStyle name="40% - Accent3 35 2 3 2" xfId="12840"/>
    <cellStyle name="40% - Accent3 35 2 4" xfId="12841"/>
    <cellStyle name="40% - Accent3 35 2 4 2" xfId="12842"/>
    <cellStyle name="40% - Accent3 35 2 5" xfId="12843"/>
    <cellStyle name="40% - Accent3 35 2 5 2" xfId="12844"/>
    <cellStyle name="40% - Accent3 35 2 6" xfId="12845"/>
    <cellStyle name="40% - Accent3 35 3" xfId="12846"/>
    <cellStyle name="40% - Accent3 35 3 2" xfId="12847"/>
    <cellStyle name="40% - Accent3 35 4" xfId="12848"/>
    <cellStyle name="40% - Accent3 35 4 2" xfId="12849"/>
    <cellStyle name="40% - Accent3 35 5" xfId="12850"/>
    <cellStyle name="40% - Accent3 35 5 2" xfId="12851"/>
    <cellStyle name="40% - Accent3 35 6" xfId="12852"/>
    <cellStyle name="40% - Accent3 35 6 2" xfId="12853"/>
    <cellStyle name="40% - Accent3 35 7" xfId="12854"/>
    <cellStyle name="40% - Accent3 35 8" xfId="12855"/>
    <cellStyle name="40% - Accent3 36" xfId="12856"/>
    <cellStyle name="40% - Accent3 36 2" xfId="12857"/>
    <cellStyle name="40% - Accent3 36 2 2" xfId="12858"/>
    <cellStyle name="40% - Accent3 36 2 2 2" xfId="12859"/>
    <cellStyle name="40% - Accent3 36 2 3" xfId="12860"/>
    <cellStyle name="40% - Accent3 36 2 3 2" xfId="12861"/>
    <cellStyle name="40% - Accent3 36 2 4" xfId="12862"/>
    <cellStyle name="40% - Accent3 36 2 4 2" xfId="12863"/>
    <cellStyle name="40% - Accent3 36 2 5" xfId="12864"/>
    <cellStyle name="40% - Accent3 36 2 5 2" xfId="12865"/>
    <cellStyle name="40% - Accent3 36 2 6" xfId="12866"/>
    <cellStyle name="40% - Accent3 36 3" xfId="12867"/>
    <cellStyle name="40% - Accent3 36 3 2" xfId="12868"/>
    <cellStyle name="40% - Accent3 36 4" xfId="12869"/>
    <cellStyle name="40% - Accent3 36 4 2" xfId="12870"/>
    <cellStyle name="40% - Accent3 36 5" xfId="12871"/>
    <cellStyle name="40% - Accent3 36 5 2" xfId="12872"/>
    <cellStyle name="40% - Accent3 36 6" xfId="12873"/>
    <cellStyle name="40% - Accent3 36 6 2" xfId="12874"/>
    <cellStyle name="40% - Accent3 36 7" xfId="12875"/>
    <cellStyle name="40% - Accent3 36 8" xfId="12876"/>
    <cellStyle name="40% - Accent3 37" xfId="12877"/>
    <cellStyle name="40% - Accent3 37 2" xfId="12878"/>
    <cellStyle name="40% - Accent3 37 2 2" xfId="12879"/>
    <cellStyle name="40% - Accent3 37 2 2 2" xfId="12880"/>
    <cellStyle name="40% - Accent3 37 2 3" xfId="12881"/>
    <cellStyle name="40% - Accent3 37 2 3 2" xfId="12882"/>
    <cellStyle name="40% - Accent3 37 2 4" xfId="12883"/>
    <cellStyle name="40% - Accent3 37 2 4 2" xfId="12884"/>
    <cellStyle name="40% - Accent3 37 2 5" xfId="12885"/>
    <cellStyle name="40% - Accent3 37 2 5 2" xfId="12886"/>
    <cellStyle name="40% - Accent3 37 2 6" xfId="12887"/>
    <cellStyle name="40% - Accent3 37 3" xfId="12888"/>
    <cellStyle name="40% - Accent3 37 3 2" xfId="12889"/>
    <cellStyle name="40% - Accent3 37 4" xfId="12890"/>
    <cellStyle name="40% - Accent3 37 4 2" xfId="12891"/>
    <cellStyle name="40% - Accent3 37 5" xfId="12892"/>
    <cellStyle name="40% - Accent3 37 5 2" xfId="12893"/>
    <cellStyle name="40% - Accent3 37 6" xfId="12894"/>
    <cellStyle name="40% - Accent3 37 6 2" xfId="12895"/>
    <cellStyle name="40% - Accent3 37 7" xfId="12896"/>
    <cellStyle name="40% - Accent3 37 8" xfId="12897"/>
    <cellStyle name="40% - Accent3 38" xfId="12898"/>
    <cellStyle name="40% - Accent3 38 2" xfId="12899"/>
    <cellStyle name="40% - Accent3 38 2 2" xfId="12900"/>
    <cellStyle name="40% - Accent3 38 2 2 2" xfId="12901"/>
    <cellStyle name="40% - Accent3 38 2 3" xfId="12902"/>
    <cellStyle name="40% - Accent3 38 2 3 2" xfId="12903"/>
    <cellStyle name="40% - Accent3 38 2 4" xfId="12904"/>
    <cellStyle name="40% - Accent3 38 2 4 2" xfId="12905"/>
    <cellStyle name="40% - Accent3 38 2 5" xfId="12906"/>
    <cellStyle name="40% - Accent3 38 2 5 2" xfId="12907"/>
    <cellStyle name="40% - Accent3 38 2 6" xfId="12908"/>
    <cellStyle name="40% - Accent3 38 3" xfId="12909"/>
    <cellStyle name="40% - Accent3 38 3 2" xfId="12910"/>
    <cellStyle name="40% - Accent3 38 4" xfId="12911"/>
    <cellStyle name="40% - Accent3 38 4 2" xfId="12912"/>
    <cellStyle name="40% - Accent3 38 5" xfId="12913"/>
    <cellStyle name="40% - Accent3 38 5 2" xfId="12914"/>
    <cellStyle name="40% - Accent3 38 6" xfId="12915"/>
    <cellStyle name="40% - Accent3 38 6 2" xfId="12916"/>
    <cellStyle name="40% - Accent3 38 7" xfId="12917"/>
    <cellStyle name="40% - Accent3 38 8" xfId="12918"/>
    <cellStyle name="40% - Accent3 39" xfId="12919"/>
    <cellStyle name="40% - Accent3 39 2" xfId="12920"/>
    <cellStyle name="40% - Accent3 39 2 2" xfId="12921"/>
    <cellStyle name="40% - Accent3 39 2 2 2" xfId="12922"/>
    <cellStyle name="40% - Accent3 39 2 3" xfId="12923"/>
    <cellStyle name="40% - Accent3 39 2 3 2" xfId="12924"/>
    <cellStyle name="40% - Accent3 39 2 4" xfId="12925"/>
    <cellStyle name="40% - Accent3 39 2 4 2" xfId="12926"/>
    <cellStyle name="40% - Accent3 39 2 5" xfId="12927"/>
    <cellStyle name="40% - Accent3 39 2 5 2" xfId="12928"/>
    <cellStyle name="40% - Accent3 39 2 6" xfId="12929"/>
    <cellStyle name="40% - Accent3 39 3" xfId="12930"/>
    <cellStyle name="40% - Accent3 39 3 2" xfId="12931"/>
    <cellStyle name="40% - Accent3 39 4" xfId="12932"/>
    <cellStyle name="40% - Accent3 39 4 2" xfId="12933"/>
    <cellStyle name="40% - Accent3 39 5" xfId="12934"/>
    <cellStyle name="40% - Accent3 39 5 2" xfId="12935"/>
    <cellStyle name="40% - Accent3 39 6" xfId="12936"/>
    <cellStyle name="40% - Accent3 39 6 2" xfId="12937"/>
    <cellStyle name="40% - Accent3 39 7" xfId="12938"/>
    <cellStyle name="40% - Accent3 39 8" xfId="12939"/>
    <cellStyle name="40% - Accent3 4" xfId="12940"/>
    <cellStyle name="40% - Accent3 4 10" xfId="12941"/>
    <cellStyle name="40% - Accent3 4 11" xfId="12942"/>
    <cellStyle name="40% - Accent3 4 2" xfId="12943"/>
    <cellStyle name="40% - Accent3 4 2 2" xfId="12944"/>
    <cellStyle name="40% - Accent3 4 2 2 2" xfId="12945"/>
    <cellStyle name="40% - Accent3 4 2 3" xfId="12946"/>
    <cellStyle name="40% - Accent3 4 2 3 2" xfId="12947"/>
    <cellStyle name="40% - Accent3 4 2 4" xfId="12948"/>
    <cellStyle name="40% - Accent3 4 2 4 2" xfId="12949"/>
    <cellStyle name="40% - Accent3 4 2 5" xfId="12950"/>
    <cellStyle name="40% - Accent3 4 2 5 2" xfId="12951"/>
    <cellStyle name="40% - Accent3 4 2 6" xfId="12952"/>
    <cellStyle name="40% - Accent3 4 2 7" xfId="12953"/>
    <cellStyle name="40% - Accent3 4 2 8" xfId="12954"/>
    <cellStyle name="40% - Accent3 4 2 9" xfId="12955"/>
    <cellStyle name="40% - Accent3 4 3" xfId="12956"/>
    <cellStyle name="40% - Accent3 4 3 2" xfId="12957"/>
    <cellStyle name="40% - Accent3 4 4" xfId="12958"/>
    <cellStyle name="40% - Accent3 4 4 2" xfId="12959"/>
    <cellStyle name="40% - Accent3 4 5" xfId="12960"/>
    <cellStyle name="40% - Accent3 4 5 2" xfId="12961"/>
    <cellStyle name="40% - Accent3 4 6" xfId="12962"/>
    <cellStyle name="40% - Accent3 4 6 2" xfId="12963"/>
    <cellStyle name="40% - Accent3 4 7" xfId="12964"/>
    <cellStyle name="40% - Accent3 4 8" xfId="12965"/>
    <cellStyle name="40% - Accent3 4 9" xfId="12966"/>
    <cellStyle name="40% - Accent3 40" xfId="12967"/>
    <cellStyle name="40% - Accent3 40 2" xfId="12968"/>
    <cellStyle name="40% - Accent3 40 2 2" xfId="12969"/>
    <cellStyle name="40% - Accent3 40 2 2 2" xfId="12970"/>
    <cellStyle name="40% - Accent3 40 2 3" xfId="12971"/>
    <cellStyle name="40% - Accent3 40 2 3 2" xfId="12972"/>
    <cellStyle name="40% - Accent3 40 2 4" xfId="12973"/>
    <cellStyle name="40% - Accent3 40 2 4 2" xfId="12974"/>
    <cellStyle name="40% - Accent3 40 2 5" xfId="12975"/>
    <cellStyle name="40% - Accent3 40 2 5 2" xfId="12976"/>
    <cellStyle name="40% - Accent3 40 2 6" xfId="12977"/>
    <cellStyle name="40% - Accent3 40 3" xfId="12978"/>
    <cellStyle name="40% - Accent3 40 3 2" xfId="12979"/>
    <cellStyle name="40% - Accent3 40 4" xfId="12980"/>
    <cellStyle name="40% - Accent3 40 4 2" xfId="12981"/>
    <cellStyle name="40% - Accent3 40 5" xfId="12982"/>
    <cellStyle name="40% - Accent3 40 5 2" xfId="12983"/>
    <cellStyle name="40% - Accent3 40 6" xfId="12984"/>
    <cellStyle name="40% - Accent3 40 6 2" xfId="12985"/>
    <cellStyle name="40% - Accent3 40 7" xfId="12986"/>
    <cellStyle name="40% - Accent3 40 8" xfId="12987"/>
    <cellStyle name="40% - Accent3 41" xfId="12988"/>
    <cellStyle name="40% - Accent3 41 2" xfId="12989"/>
    <cellStyle name="40% - Accent3 41 2 2" xfId="12990"/>
    <cellStyle name="40% - Accent3 41 2 2 2" xfId="12991"/>
    <cellStyle name="40% - Accent3 41 2 3" xfId="12992"/>
    <cellStyle name="40% - Accent3 41 2 3 2" xfId="12993"/>
    <cellStyle name="40% - Accent3 41 2 4" xfId="12994"/>
    <cellStyle name="40% - Accent3 41 2 4 2" xfId="12995"/>
    <cellStyle name="40% - Accent3 41 2 5" xfId="12996"/>
    <cellStyle name="40% - Accent3 41 2 5 2" xfId="12997"/>
    <cellStyle name="40% - Accent3 41 2 6" xfId="12998"/>
    <cellStyle name="40% - Accent3 41 3" xfId="12999"/>
    <cellStyle name="40% - Accent3 41 3 2" xfId="13000"/>
    <cellStyle name="40% - Accent3 41 4" xfId="13001"/>
    <cellStyle name="40% - Accent3 41 4 2" xfId="13002"/>
    <cellStyle name="40% - Accent3 41 5" xfId="13003"/>
    <cellStyle name="40% - Accent3 41 5 2" xfId="13004"/>
    <cellStyle name="40% - Accent3 41 6" xfId="13005"/>
    <cellStyle name="40% - Accent3 41 6 2" xfId="13006"/>
    <cellStyle name="40% - Accent3 41 7" xfId="13007"/>
    <cellStyle name="40% - Accent3 41 8" xfId="13008"/>
    <cellStyle name="40% - Accent3 42" xfId="13009"/>
    <cellStyle name="40% - Accent3 42 2" xfId="13010"/>
    <cellStyle name="40% - Accent3 42 2 2" xfId="13011"/>
    <cellStyle name="40% - Accent3 42 2 2 2" xfId="13012"/>
    <cellStyle name="40% - Accent3 42 2 3" xfId="13013"/>
    <cellStyle name="40% - Accent3 42 2 3 2" xfId="13014"/>
    <cellStyle name="40% - Accent3 42 2 4" xfId="13015"/>
    <cellStyle name="40% - Accent3 42 2 4 2" xfId="13016"/>
    <cellStyle name="40% - Accent3 42 2 5" xfId="13017"/>
    <cellStyle name="40% - Accent3 42 2 5 2" xfId="13018"/>
    <cellStyle name="40% - Accent3 42 2 6" xfId="13019"/>
    <cellStyle name="40% - Accent3 42 3" xfId="13020"/>
    <cellStyle name="40% - Accent3 42 3 2" xfId="13021"/>
    <cellStyle name="40% - Accent3 42 4" xfId="13022"/>
    <cellStyle name="40% - Accent3 42 4 2" xfId="13023"/>
    <cellStyle name="40% - Accent3 42 5" xfId="13024"/>
    <cellStyle name="40% - Accent3 42 5 2" xfId="13025"/>
    <cellStyle name="40% - Accent3 42 6" xfId="13026"/>
    <cellStyle name="40% - Accent3 42 6 2" xfId="13027"/>
    <cellStyle name="40% - Accent3 42 7" xfId="13028"/>
    <cellStyle name="40% - Accent3 42 8" xfId="13029"/>
    <cellStyle name="40% - Accent3 43" xfId="13030"/>
    <cellStyle name="40% - Accent3 43 2" xfId="13031"/>
    <cellStyle name="40% - Accent3 43 2 2" xfId="13032"/>
    <cellStyle name="40% - Accent3 43 2 2 2" xfId="13033"/>
    <cellStyle name="40% - Accent3 43 2 3" xfId="13034"/>
    <cellStyle name="40% - Accent3 43 2 3 2" xfId="13035"/>
    <cellStyle name="40% - Accent3 43 2 4" xfId="13036"/>
    <cellStyle name="40% - Accent3 43 2 4 2" xfId="13037"/>
    <cellStyle name="40% - Accent3 43 2 5" xfId="13038"/>
    <cellStyle name="40% - Accent3 43 2 5 2" xfId="13039"/>
    <cellStyle name="40% - Accent3 43 2 6" xfId="13040"/>
    <cellStyle name="40% - Accent3 43 3" xfId="13041"/>
    <cellStyle name="40% - Accent3 43 3 2" xfId="13042"/>
    <cellStyle name="40% - Accent3 43 4" xfId="13043"/>
    <cellStyle name="40% - Accent3 43 4 2" xfId="13044"/>
    <cellStyle name="40% - Accent3 43 5" xfId="13045"/>
    <cellStyle name="40% - Accent3 43 5 2" xfId="13046"/>
    <cellStyle name="40% - Accent3 43 6" xfId="13047"/>
    <cellStyle name="40% - Accent3 43 6 2" xfId="13048"/>
    <cellStyle name="40% - Accent3 43 7" xfId="13049"/>
    <cellStyle name="40% - Accent3 43 8" xfId="13050"/>
    <cellStyle name="40% - Accent3 44" xfId="13051"/>
    <cellStyle name="40% - Accent3 44 2" xfId="13052"/>
    <cellStyle name="40% - Accent3 44 2 2" xfId="13053"/>
    <cellStyle name="40% - Accent3 44 2 2 2" xfId="13054"/>
    <cellStyle name="40% - Accent3 44 2 3" xfId="13055"/>
    <cellStyle name="40% - Accent3 44 2 3 2" xfId="13056"/>
    <cellStyle name="40% - Accent3 44 2 4" xfId="13057"/>
    <cellStyle name="40% - Accent3 44 2 4 2" xfId="13058"/>
    <cellStyle name="40% - Accent3 44 2 5" xfId="13059"/>
    <cellStyle name="40% - Accent3 44 2 5 2" xfId="13060"/>
    <cellStyle name="40% - Accent3 44 2 6" xfId="13061"/>
    <cellStyle name="40% - Accent3 44 3" xfId="13062"/>
    <cellStyle name="40% - Accent3 44 3 2" xfId="13063"/>
    <cellStyle name="40% - Accent3 44 4" xfId="13064"/>
    <cellStyle name="40% - Accent3 44 4 2" xfId="13065"/>
    <cellStyle name="40% - Accent3 44 5" xfId="13066"/>
    <cellStyle name="40% - Accent3 44 5 2" xfId="13067"/>
    <cellStyle name="40% - Accent3 44 6" xfId="13068"/>
    <cellStyle name="40% - Accent3 44 6 2" xfId="13069"/>
    <cellStyle name="40% - Accent3 44 7" xfId="13070"/>
    <cellStyle name="40% - Accent3 44 8" xfId="13071"/>
    <cellStyle name="40% - Accent3 45" xfId="13072"/>
    <cellStyle name="40% - Accent3 45 2" xfId="13073"/>
    <cellStyle name="40% - Accent3 45 2 2" xfId="13074"/>
    <cellStyle name="40% - Accent3 45 2 2 2" xfId="13075"/>
    <cellStyle name="40% - Accent3 45 2 3" xfId="13076"/>
    <cellStyle name="40% - Accent3 45 2 3 2" xfId="13077"/>
    <cellStyle name="40% - Accent3 45 2 4" xfId="13078"/>
    <cellStyle name="40% - Accent3 45 2 4 2" xfId="13079"/>
    <cellStyle name="40% - Accent3 45 2 5" xfId="13080"/>
    <cellStyle name="40% - Accent3 45 2 5 2" xfId="13081"/>
    <cellStyle name="40% - Accent3 45 2 6" xfId="13082"/>
    <cellStyle name="40% - Accent3 45 3" xfId="13083"/>
    <cellStyle name="40% - Accent3 45 3 2" xfId="13084"/>
    <cellStyle name="40% - Accent3 45 4" xfId="13085"/>
    <cellStyle name="40% - Accent3 45 4 2" xfId="13086"/>
    <cellStyle name="40% - Accent3 45 5" xfId="13087"/>
    <cellStyle name="40% - Accent3 45 5 2" xfId="13088"/>
    <cellStyle name="40% - Accent3 45 6" xfId="13089"/>
    <cellStyle name="40% - Accent3 45 6 2" xfId="13090"/>
    <cellStyle name="40% - Accent3 45 7" xfId="13091"/>
    <cellStyle name="40% - Accent3 45 8" xfId="13092"/>
    <cellStyle name="40% - Accent3 46" xfId="13093"/>
    <cellStyle name="40% - Accent3 46 2" xfId="13094"/>
    <cellStyle name="40% - Accent3 46 2 2" xfId="13095"/>
    <cellStyle name="40% - Accent3 46 2 2 2" xfId="13096"/>
    <cellStyle name="40% - Accent3 46 2 3" xfId="13097"/>
    <cellStyle name="40% - Accent3 46 2 3 2" xfId="13098"/>
    <cellStyle name="40% - Accent3 46 2 4" xfId="13099"/>
    <cellStyle name="40% - Accent3 46 2 4 2" xfId="13100"/>
    <cellStyle name="40% - Accent3 46 2 5" xfId="13101"/>
    <cellStyle name="40% - Accent3 46 2 5 2" xfId="13102"/>
    <cellStyle name="40% - Accent3 46 2 6" xfId="13103"/>
    <cellStyle name="40% - Accent3 46 3" xfId="13104"/>
    <cellStyle name="40% - Accent3 46 3 2" xfId="13105"/>
    <cellStyle name="40% - Accent3 46 4" xfId="13106"/>
    <cellStyle name="40% - Accent3 46 4 2" xfId="13107"/>
    <cellStyle name="40% - Accent3 46 5" xfId="13108"/>
    <cellStyle name="40% - Accent3 46 5 2" xfId="13109"/>
    <cellStyle name="40% - Accent3 46 6" xfId="13110"/>
    <cellStyle name="40% - Accent3 46 6 2" xfId="13111"/>
    <cellStyle name="40% - Accent3 46 7" xfId="13112"/>
    <cellStyle name="40% - Accent3 46 8" xfId="13113"/>
    <cellStyle name="40% - Accent3 47" xfId="13114"/>
    <cellStyle name="40% - Accent3 47 2" xfId="13115"/>
    <cellStyle name="40% - Accent3 47 2 2" xfId="13116"/>
    <cellStyle name="40% - Accent3 47 2 2 2" xfId="13117"/>
    <cellStyle name="40% - Accent3 47 2 3" xfId="13118"/>
    <cellStyle name="40% - Accent3 47 2 3 2" xfId="13119"/>
    <cellStyle name="40% - Accent3 47 2 4" xfId="13120"/>
    <cellStyle name="40% - Accent3 47 2 4 2" xfId="13121"/>
    <cellStyle name="40% - Accent3 47 2 5" xfId="13122"/>
    <cellStyle name="40% - Accent3 47 2 5 2" xfId="13123"/>
    <cellStyle name="40% - Accent3 47 2 6" xfId="13124"/>
    <cellStyle name="40% - Accent3 47 3" xfId="13125"/>
    <cellStyle name="40% - Accent3 47 3 2" xfId="13126"/>
    <cellStyle name="40% - Accent3 47 4" xfId="13127"/>
    <cellStyle name="40% - Accent3 47 4 2" xfId="13128"/>
    <cellStyle name="40% - Accent3 47 5" xfId="13129"/>
    <cellStyle name="40% - Accent3 47 5 2" xfId="13130"/>
    <cellStyle name="40% - Accent3 47 6" xfId="13131"/>
    <cellStyle name="40% - Accent3 47 6 2" xfId="13132"/>
    <cellStyle name="40% - Accent3 47 7" xfId="13133"/>
    <cellStyle name="40% - Accent3 47 8" xfId="13134"/>
    <cellStyle name="40% - Accent3 48" xfId="13135"/>
    <cellStyle name="40% - Accent3 48 2" xfId="13136"/>
    <cellStyle name="40% - Accent3 48 2 2" xfId="13137"/>
    <cellStyle name="40% - Accent3 48 2 2 2" xfId="13138"/>
    <cellStyle name="40% - Accent3 48 2 3" xfId="13139"/>
    <cellStyle name="40% - Accent3 48 2 3 2" xfId="13140"/>
    <cellStyle name="40% - Accent3 48 2 4" xfId="13141"/>
    <cellStyle name="40% - Accent3 48 2 4 2" xfId="13142"/>
    <cellStyle name="40% - Accent3 48 2 5" xfId="13143"/>
    <cellStyle name="40% - Accent3 48 2 5 2" xfId="13144"/>
    <cellStyle name="40% - Accent3 48 2 6" xfId="13145"/>
    <cellStyle name="40% - Accent3 48 3" xfId="13146"/>
    <cellStyle name="40% - Accent3 48 3 2" xfId="13147"/>
    <cellStyle name="40% - Accent3 48 4" xfId="13148"/>
    <cellStyle name="40% - Accent3 48 4 2" xfId="13149"/>
    <cellStyle name="40% - Accent3 48 5" xfId="13150"/>
    <cellStyle name="40% - Accent3 48 5 2" xfId="13151"/>
    <cellStyle name="40% - Accent3 48 6" xfId="13152"/>
    <cellStyle name="40% - Accent3 48 6 2" xfId="13153"/>
    <cellStyle name="40% - Accent3 48 7" xfId="13154"/>
    <cellStyle name="40% - Accent3 48 8" xfId="13155"/>
    <cellStyle name="40% - Accent3 49" xfId="13156"/>
    <cellStyle name="40% - Accent3 49 2" xfId="13157"/>
    <cellStyle name="40% - Accent3 49 2 2" xfId="13158"/>
    <cellStyle name="40% - Accent3 49 2 2 2" xfId="13159"/>
    <cellStyle name="40% - Accent3 49 2 3" xfId="13160"/>
    <cellStyle name="40% - Accent3 49 2 3 2" xfId="13161"/>
    <cellStyle name="40% - Accent3 49 2 4" xfId="13162"/>
    <cellStyle name="40% - Accent3 49 2 4 2" xfId="13163"/>
    <cellStyle name="40% - Accent3 49 2 5" xfId="13164"/>
    <cellStyle name="40% - Accent3 49 2 5 2" xfId="13165"/>
    <cellStyle name="40% - Accent3 49 2 6" xfId="13166"/>
    <cellStyle name="40% - Accent3 49 3" xfId="13167"/>
    <cellStyle name="40% - Accent3 49 3 2" xfId="13168"/>
    <cellStyle name="40% - Accent3 49 4" xfId="13169"/>
    <cellStyle name="40% - Accent3 49 4 2" xfId="13170"/>
    <cellStyle name="40% - Accent3 49 5" xfId="13171"/>
    <cellStyle name="40% - Accent3 49 5 2" xfId="13172"/>
    <cellStyle name="40% - Accent3 49 6" xfId="13173"/>
    <cellStyle name="40% - Accent3 49 6 2" xfId="13174"/>
    <cellStyle name="40% - Accent3 49 7" xfId="13175"/>
    <cellStyle name="40% - Accent3 49 8" xfId="13176"/>
    <cellStyle name="40% - Accent3 5" xfId="13177"/>
    <cellStyle name="40% - Accent3 5 10" xfId="13178"/>
    <cellStyle name="40% - Accent3 5 11" xfId="13179"/>
    <cellStyle name="40% - Accent3 5 2" xfId="13180"/>
    <cellStyle name="40% - Accent3 5 2 2" xfId="13181"/>
    <cellStyle name="40% - Accent3 5 2 2 2" xfId="13182"/>
    <cellStyle name="40% - Accent3 5 2 3" xfId="13183"/>
    <cellStyle name="40% - Accent3 5 2 3 2" xfId="13184"/>
    <cellStyle name="40% - Accent3 5 2 4" xfId="13185"/>
    <cellStyle name="40% - Accent3 5 2 4 2" xfId="13186"/>
    <cellStyle name="40% - Accent3 5 2 5" xfId="13187"/>
    <cellStyle name="40% - Accent3 5 2 5 2" xfId="13188"/>
    <cellStyle name="40% - Accent3 5 2 6" xfId="13189"/>
    <cellStyle name="40% - Accent3 5 2 7" xfId="13190"/>
    <cellStyle name="40% - Accent3 5 2 8" xfId="13191"/>
    <cellStyle name="40% - Accent3 5 2 9" xfId="13192"/>
    <cellStyle name="40% - Accent3 5 3" xfId="13193"/>
    <cellStyle name="40% - Accent3 5 3 2" xfId="13194"/>
    <cellStyle name="40% - Accent3 5 4" xfId="13195"/>
    <cellStyle name="40% - Accent3 5 4 2" xfId="13196"/>
    <cellStyle name="40% - Accent3 5 5" xfId="13197"/>
    <cellStyle name="40% - Accent3 5 5 2" xfId="13198"/>
    <cellStyle name="40% - Accent3 5 6" xfId="13199"/>
    <cellStyle name="40% - Accent3 5 6 2" xfId="13200"/>
    <cellStyle name="40% - Accent3 5 7" xfId="13201"/>
    <cellStyle name="40% - Accent3 5 8" xfId="13202"/>
    <cellStyle name="40% - Accent3 5 9" xfId="13203"/>
    <cellStyle name="40% - Accent3 50" xfId="13204"/>
    <cellStyle name="40% - Accent3 50 2" xfId="13205"/>
    <cellStyle name="40% - Accent3 50 2 2" xfId="13206"/>
    <cellStyle name="40% - Accent3 50 2 2 2" xfId="13207"/>
    <cellStyle name="40% - Accent3 50 2 3" xfId="13208"/>
    <cellStyle name="40% - Accent3 50 2 3 2" xfId="13209"/>
    <cellStyle name="40% - Accent3 50 2 4" xfId="13210"/>
    <cellStyle name="40% - Accent3 50 2 4 2" xfId="13211"/>
    <cellStyle name="40% - Accent3 50 2 5" xfId="13212"/>
    <cellStyle name="40% - Accent3 50 2 5 2" xfId="13213"/>
    <cellStyle name="40% - Accent3 50 2 6" xfId="13214"/>
    <cellStyle name="40% - Accent3 50 3" xfId="13215"/>
    <cellStyle name="40% - Accent3 50 3 2" xfId="13216"/>
    <cellStyle name="40% - Accent3 50 4" xfId="13217"/>
    <cellStyle name="40% - Accent3 50 4 2" xfId="13218"/>
    <cellStyle name="40% - Accent3 50 5" xfId="13219"/>
    <cellStyle name="40% - Accent3 50 5 2" xfId="13220"/>
    <cellStyle name="40% - Accent3 50 6" xfId="13221"/>
    <cellStyle name="40% - Accent3 50 6 2" xfId="13222"/>
    <cellStyle name="40% - Accent3 50 7" xfId="13223"/>
    <cellStyle name="40% - Accent3 50 8" xfId="13224"/>
    <cellStyle name="40% - Accent3 51" xfId="13225"/>
    <cellStyle name="40% - Accent3 51 2" xfId="13226"/>
    <cellStyle name="40% - Accent3 51 2 2" xfId="13227"/>
    <cellStyle name="40% - Accent3 51 2 2 2" xfId="13228"/>
    <cellStyle name="40% - Accent3 51 2 3" xfId="13229"/>
    <cellStyle name="40% - Accent3 51 2 3 2" xfId="13230"/>
    <cellStyle name="40% - Accent3 51 2 4" xfId="13231"/>
    <cellStyle name="40% - Accent3 51 2 4 2" xfId="13232"/>
    <cellStyle name="40% - Accent3 51 2 5" xfId="13233"/>
    <cellStyle name="40% - Accent3 51 2 5 2" xfId="13234"/>
    <cellStyle name="40% - Accent3 51 2 6" xfId="13235"/>
    <cellStyle name="40% - Accent3 51 3" xfId="13236"/>
    <cellStyle name="40% - Accent3 51 3 2" xfId="13237"/>
    <cellStyle name="40% - Accent3 51 4" xfId="13238"/>
    <cellStyle name="40% - Accent3 51 4 2" xfId="13239"/>
    <cellStyle name="40% - Accent3 51 5" xfId="13240"/>
    <cellStyle name="40% - Accent3 51 5 2" xfId="13241"/>
    <cellStyle name="40% - Accent3 51 6" xfId="13242"/>
    <cellStyle name="40% - Accent3 51 6 2" xfId="13243"/>
    <cellStyle name="40% - Accent3 51 7" xfId="13244"/>
    <cellStyle name="40% - Accent3 51 8" xfId="13245"/>
    <cellStyle name="40% - Accent3 52" xfId="13246"/>
    <cellStyle name="40% - Accent3 52 2" xfId="13247"/>
    <cellStyle name="40% - Accent3 52 2 2" xfId="13248"/>
    <cellStyle name="40% - Accent3 52 2 2 2" xfId="13249"/>
    <cellStyle name="40% - Accent3 52 2 3" xfId="13250"/>
    <cellStyle name="40% - Accent3 52 2 3 2" xfId="13251"/>
    <cellStyle name="40% - Accent3 52 2 4" xfId="13252"/>
    <cellStyle name="40% - Accent3 52 2 4 2" xfId="13253"/>
    <cellStyle name="40% - Accent3 52 2 5" xfId="13254"/>
    <cellStyle name="40% - Accent3 52 2 5 2" xfId="13255"/>
    <cellStyle name="40% - Accent3 52 2 6" xfId="13256"/>
    <cellStyle name="40% - Accent3 52 3" xfId="13257"/>
    <cellStyle name="40% - Accent3 52 3 2" xfId="13258"/>
    <cellStyle name="40% - Accent3 52 4" xfId="13259"/>
    <cellStyle name="40% - Accent3 52 4 2" xfId="13260"/>
    <cellStyle name="40% - Accent3 52 5" xfId="13261"/>
    <cellStyle name="40% - Accent3 52 5 2" xfId="13262"/>
    <cellStyle name="40% - Accent3 52 6" xfId="13263"/>
    <cellStyle name="40% - Accent3 52 6 2" xfId="13264"/>
    <cellStyle name="40% - Accent3 52 7" xfId="13265"/>
    <cellStyle name="40% - Accent3 52 8" xfId="13266"/>
    <cellStyle name="40% - Accent3 53" xfId="13267"/>
    <cellStyle name="40% - Accent3 53 2" xfId="13268"/>
    <cellStyle name="40% - Accent3 53 2 2" xfId="13269"/>
    <cellStyle name="40% - Accent3 53 2 2 2" xfId="13270"/>
    <cellStyle name="40% - Accent3 53 2 3" xfId="13271"/>
    <cellStyle name="40% - Accent3 53 2 3 2" xfId="13272"/>
    <cellStyle name="40% - Accent3 53 2 4" xfId="13273"/>
    <cellStyle name="40% - Accent3 53 2 4 2" xfId="13274"/>
    <cellStyle name="40% - Accent3 53 2 5" xfId="13275"/>
    <cellStyle name="40% - Accent3 53 2 5 2" xfId="13276"/>
    <cellStyle name="40% - Accent3 53 2 6" xfId="13277"/>
    <cellStyle name="40% - Accent3 53 3" xfId="13278"/>
    <cellStyle name="40% - Accent3 53 3 2" xfId="13279"/>
    <cellStyle name="40% - Accent3 53 4" xfId="13280"/>
    <cellStyle name="40% - Accent3 53 4 2" xfId="13281"/>
    <cellStyle name="40% - Accent3 53 5" xfId="13282"/>
    <cellStyle name="40% - Accent3 53 5 2" xfId="13283"/>
    <cellStyle name="40% - Accent3 53 6" xfId="13284"/>
    <cellStyle name="40% - Accent3 53 6 2" xfId="13285"/>
    <cellStyle name="40% - Accent3 53 7" xfId="13286"/>
    <cellStyle name="40% - Accent3 53 8" xfId="13287"/>
    <cellStyle name="40% - Accent3 54" xfId="13288"/>
    <cellStyle name="40% - Accent3 54 2" xfId="13289"/>
    <cellStyle name="40% - Accent3 54 2 2" xfId="13290"/>
    <cellStyle name="40% - Accent3 54 2 2 2" xfId="13291"/>
    <cellStyle name="40% - Accent3 54 2 3" xfId="13292"/>
    <cellStyle name="40% - Accent3 54 2 3 2" xfId="13293"/>
    <cellStyle name="40% - Accent3 54 2 4" xfId="13294"/>
    <cellStyle name="40% - Accent3 54 2 4 2" xfId="13295"/>
    <cellStyle name="40% - Accent3 54 2 5" xfId="13296"/>
    <cellStyle name="40% - Accent3 54 2 5 2" xfId="13297"/>
    <cellStyle name="40% - Accent3 54 2 6" xfId="13298"/>
    <cellStyle name="40% - Accent3 54 3" xfId="13299"/>
    <cellStyle name="40% - Accent3 54 3 2" xfId="13300"/>
    <cellStyle name="40% - Accent3 54 4" xfId="13301"/>
    <cellStyle name="40% - Accent3 54 4 2" xfId="13302"/>
    <cellStyle name="40% - Accent3 54 5" xfId="13303"/>
    <cellStyle name="40% - Accent3 54 5 2" xfId="13304"/>
    <cellStyle name="40% - Accent3 54 6" xfId="13305"/>
    <cellStyle name="40% - Accent3 54 6 2" xfId="13306"/>
    <cellStyle name="40% - Accent3 54 7" xfId="13307"/>
    <cellStyle name="40% - Accent3 54 8" xfId="13308"/>
    <cellStyle name="40% - Accent3 55" xfId="13309"/>
    <cellStyle name="40% - Accent3 55 2" xfId="13310"/>
    <cellStyle name="40% - Accent3 55 2 2" xfId="13311"/>
    <cellStyle name="40% - Accent3 55 2 2 2" xfId="13312"/>
    <cellStyle name="40% - Accent3 55 2 3" xfId="13313"/>
    <cellStyle name="40% - Accent3 55 2 3 2" xfId="13314"/>
    <cellStyle name="40% - Accent3 55 2 4" xfId="13315"/>
    <cellStyle name="40% - Accent3 55 2 4 2" xfId="13316"/>
    <cellStyle name="40% - Accent3 55 2 5" xfId="13317"/>
    <cellStyle name="40% - Accent3 55 2 5 2" xfId="13318"/>
    <cellStyle name="40% - Accent3 55 2 6" xfId="13319"/>
    <cellStyle name="40% - Accent3 55 3" xfId="13320"/>
    <cellStyle name="40% - Accent3 55 3 2" xfId="13321"/>
    <cellStyle name="40% - Accent3 55 4" xfId="13322"/>
    <cellStyle name="40% - Accent3 55 4 2" xfId="13323"/>
    <cellStyle name="40% - Accent3 55 5" xfId="13324"/>
    <cellStyle name="40% - Accent3 55 5 2" xfId="13325"/>
    <cellStyle name="40% - Accent3 55 6" xfId="13326"/>
    <cellStyle name="40% - Accent3 55 6 2" xfId="13327"/>
    <cellStyle name="40% - Accent3 55 7" xfId="13328"/>
    <cellStyle name="40% - Accent3 55 8" xfId="13329"/>
    <cellStyle name="40% - Accent3 56" xfId="13330"/>
    <cellStyle name="40% - Accent3 56 2" xfId="13331"/>
    <cellStyle name="40% - Accent3 56 2 2" xfId="13332"/>
    <cellStyle name="40% - Accent3 56 2 2 2" xfId="13333"/>
    <cellStyle name="40% - Accent3 56 2 3" xfId="13334"/>
    <cellStyle name="40% - Accent3 56 2 3 2" xfId="13335"/>
    <cellStyle name="40% - Accent3 56 2 4" xfId="13336"/>
    <cellStyle name="40% - Accent3 56 2 4 2" xfId="13337"/>
    <cellStyle name="40% - Accent3 56 2 5" xfId="13338"/>
    <cellStyle name="40% - Accent3 56 2 5 2" xfId="13339"/>
    <cellStyle name="40% - Accent3 56 2 6" xfId="13340"/>
    <cellStyle name="40% - Accent3 56 3" xfId="13341"/>
    <cellStyle name="40% - Accent3 56 3 2" xfId="13342"/>
    <cellStyle name="40% - Accent3 56 4" xfId="13343"/>
    <cellStyle name="40% - Accent3 56 4 2" xfId="13344"/>
    <cellStyle name="40% - Accent3 56 5" xfId="13345"/>
    <cellStyle name="40% - Accent3 56 5 2" xfId="13346"/>
    <cellStyle name="40% - Accent3 56 6" xfId="13347"/>
    <cellStyle name="40% - Accent3 56 6 2" xfId="13348"/>
    <cellStyle name="40% - Accent3 56 7" xfId="13349"/>
    <cellStyle name="40% - Accent3 56 8" xfId="13350"/>
    <cellStyle name="40% - Accent3 57" xfId="13351"/>
    <cellStyle name="40% - Accent3 57 2" xfId="13352"/>
    <cellStyle name="40% - Accent3 57 2 2" xfId="13353"/>
    <cellStyle name="40% - Accent3 57 2 2 2" xfId="13354"/>
    <cellStyle name="40% - Accent3 57 2 3" xfId="13355"/>
    <cellStyle name="40% - Accent3 57 2 3 2" xfId="13356"/>
    <cellStyle name="40% - Accent3 57 2 4" xfId="13357"/>
    <cellStyle name="40% - Accent3 57 2 4 2" xfId="13358"/>
    <cellStyle name="40% - Accent3 57 2 5" xfId="13359"/>
    <cellStyle name="40% - Accent3 57 2 5 2" xfId="13360"/>
    <cellStyle name="40% - Accent3 57 2 6" xfId="13361"/>
    <cellStyle name="40% - Accent3 57 3" xfId="13362"/>
    <cellStyle name="40% - Accent3 57 3 2" xfId="13363"/>
    <cellStyle name="40% - Accent3 57 4" xfId="13364"/>
    <cellStyle name="40% - Accent3 57 4 2" xfId="13365"/>
    <cellStyle name="40% - Accent3 57 5" xfId="13366"/>
    <cellStyle name="40% - Accent3 57 5 2" xfId="13367"/>
    <cellStyle name="40% - Accent3 57 6" xfId="13368"/>
    <cellStyle name="40% - Accent3 57 6 2" xfId="13369"/>
    <cellStyle name="40% - Accent3 57 7" xfId="13370"/>
    <cellStyle name="40% - Accent3 57 8" xfId="13371"/>
    <cellStyle name="40% - Accent3 58" xfId="13372"/>
    <cellStyle name="40% - Accent3 58 2" xfId="13373"/>
    <cellStyle name="40% - Accent3 58 2 2" xfId="13374"/>
    <cellStyle name="40% - Accent3 58 2 2 2" xfId="13375"/>
    <cellStyle name="40% - Accent3 58 2 3" xfId="13376"/>
    <cellStyle name="40% - Accent3 58 2 3 2" xfId="13377"/>
    <cellStyle name="40% - Accent3 58 2 4" xfId="13378"/>
    <cellStyle name="40% - Accent3 58 2 4 2" xfId="13379"/>
    <cellStyle name="40% - Accent3 58 2 5" xfId="13380"/>
    <cellStyle name="40% - Accent3 58 2 5 2" xfId="13381"/>
    <cellStyle name="40% - Accent3 58 2 6" xfId="13382"/>
    <cellStyle name="40% - Accent3 58 3" xfId="13383"/>
    <cellStyle name="40% - Accent3 58 3 2" xfId="13384"/>
    <cellStyle name="40% - Accent3 58 4" xfId="13385"/>
    <cellStyle name="40% - Accent3 58 4 2" xfId="13386"/>
    <cellStyle name="40% - Accent3 58 5" xfId="13387"/>
    <cellStyle name="40% - Accent3 58 5 2" xfId="13388"/>
    <cellStyle name="40% - Accent3 58 6" xfId="13389"/>
    <cellStyle name="40% - Accent3 58 6 2" xfId="13390"/>
    <cellStyle name="40% - Accent3 58 7" xfId="13391"/>
    <cellStyle name="40% - Accent3 58 8" xfId="13392"/>
    <cellStyle name="40% - Accent3 59" xfId="13393"/>
    <cellStyle name="40% - Accent3 59 2" xfId="13394"/>
    <cellStyle name="40% - Accent3 59 2 2" xfId="13395"/>
    <cellStyle name="40% - Accent3 59 2 2 2" xfId="13396"/>
    <cellStyle name="40% - Accent3 59 2 3" xfId="13397"/>
    <cellStyle name="40% - Accent3 59 2 3 2" xfId="13398"/>
    <cellStyle name="40% - Accent3 59 2 4" xfId="13399"/>
    <cellStyle name="40% - Accent3 59 2 4 2" xfId="13400"/>
    <cellStyle name="40% - Accent3 59 2 5" xfId="13401"/>
    <cellStyle name="40% - Accent3 59 2 5 2" xfId="13402"/>
    <cellStyle name="40% - Accent3 59 2 6" xfId="13403"/>
    <cellStyle name="40% - Accent3 59 3" xfId="13404"/>
    <cellStyle name="40% - Accent3 59 3 2" xfId="13405"/>
    <cellStyle name="40% - Accent3 59 4" xfId="13406"/>
    <cellStyle name="40% - Accent3 59 4 2" xfId="13407"/>
    <cellStyle name="40% - Accent3 59 5" xfId="13408"/>
    <cellStyle name="40% - Accent3 59 5 2" xfId="13409"/>
    <cellStyle name="40% - Accent3 59 6" xfId="13410"/>
    <cellStyle name="40% - Accent3 59 6 2" xfId="13411"/>
    <cellStyle name="40% - Accent3 59 7" xfId="13412"/>
    <cellStyle name="40% - Accent3 59 8" xfId="13413"/>
    <cellStyle name="40% - Accent3 6" xfId="13414"/>
    <cellStyle name="40% - Accent3 6 10" xfId="13415"/>
    <cellStyle name="40% - Accent3 6 11" xfId="13416"/>
    <cellStyle name="40% - Accent3 6 2" xfId="13417"/>
    <cellStyle name="40% - Accent3 6 2 2" xfId="13418"/>
    <cellStyle name="40% - Accent3 6 2 2 2" xfId="13419"/>
    <cellStyle name="40% - Accent3 6 2 3" xfId="13420"/>
    <cellStyle name="40% - Accent3 6 2 3 2" xfId="13421"/>
    <cellStyle name="40% - Accent3 6 2 4" xfId="13422"/>
    <cellStyle name="40% - Accent3 6 2 4 2" xfId="13423"/>
    <cellStyle name="40% - Accent3 6 2 5" xfId="13424"/>
    <cellStyle name="40% - Accent3 6 2 5 2" xfId="13425"/>
    <cellStyle name="40% - Accent3 6 2 6" xfId="13426"/>
    <cellStyle name="40% - Accent3 6 2 7" xfId="13427"/>
    <cellStyle name="40% - Accent3 6 2 8" xfId="13428"/>
    <cellStyle name="40% - Accent3 6 2 9" xfId="13429"/>
    <cellStyle name="40% - Accent3 6 3" xfId="13430"/>
    <cellStyle name="40% - Accent3 6 3 2" xfId="13431"/>
    <cellStyle name="40% - Accent3 6 4" xfId="13432"/>
    <cellStyle name="40% - Accent3 6 4 2" xfId="13433"/>
    <cellStyle name="40% - Accent3 6 5" xfId="13434"/>
    <cellStyle name="40% - Accent3 6 5 2" xfId="13435"/>
    <cellStyle name="40% - Accent3 6 6" xfId="13436"/>
    <cellStyle name="40% - Accent3 6 6 2" xfId="13437"/>
    <cellStyle name="40% - Accent3 6 7" xfId="13438"/>
    <cellStyle name="40% - Accent3 6 8" xfId="13439"/>
    <cellStyle name="40% - Accent3 6 9" xfId="13440"/>
    <cellStyle name="40% - Accent3 60" xfId="13441"/>
    <cellStyle name="40% - Accent3 60 2" xfId="13442"/>
    <cellStyle name="40% - Accent3 60 2 2" xfId="13443"/>
    <cellStyle name="40% - Accent3 60 2 2 2" xfId="13444"/>
    <cellStyle name="40% - Accent3 60 2 3" xfId="13445"/>
    <cellStyle name="40% - Accent3 60 2 3 2" xfId="13446"/>
    <cellStyle name="40% - Accent3 60 2 4" xfId="13447"/>
    <cellStyle name="40% - Accent3 60 2 4 2" xfId="13448"/>
    <cellStyle name="40% - Accent3 60 2 5" xfId="13449"/>
    <cellStyle name="40% - Accent3 60 2 5 2" xfId="13450"/>
    <cellStyle name="40% - Accent3 60 2 6" xfId="13451"/>
    <cellStyle name="40% - Accent3 60 3" xfId="13452"/>
    <cellStyle name="40% - Accent3 60 3 2" xfId="13453"/>
    <cellStyle name="40% - Accent3 60 4" xfId="13454"/>
    <cellStyle name="40% - Accent3 60 4 2" xfId="13455"/>
    <cellStyle name="40% - Accent3 60 5" xfId="13456"/>
    <cellStyle name="40% - Accent3 60 5 2" xfId="13457"/>
    <cellStyle name="40% - Accent3 60 6" xfId="13458"/>
    <cellStyle name="40% - Accent3 60 6 2" xfId="13459"/>
    <cellStyle name="40% - Accent3 60 7" xfId="13460"/>
    <cellStyle name="40% - Accent3 60 8" xfId="13461"/>
    <cellStyle name="40% - Accent3 61" xfId="13462"/>
    <cellStyle name="40% - Accent3 61 2" xfId="13463"/>
    <cellStyle name="40% - Accent3 61 2 2" xfId="13464"/>
    <cellStyle name="40% - Accent3 61 2 2 2" xfId="13465"/>
    <cellStyle name="40% - Accent3 61 2 3" xfId="13466"/>
    <cellStyle name="40% - Accent3 61 2 3 2" xfId="13467"/>
    <cellStyle name="40% - Accent3 61 2 4" xfId="13468"/>
    <cellStyle name="40% - Accent3 61 2 4 2" xfId="13469"/>
    <cellStyle name="40% - Accent3 61 2 5" xfId="13470"/>
    <cellStyle name="40% - Accent3 61 2 5 2" xfId="13471"/>
    <cellStyle name="40% - Accent3 61 2 6" xfId="13472"/>
    <cellStyle name="40% - Accent3 61 3" xfId="13473"/>
    <cellStyle name="40% - Accent3 61 3 2" xfId="13474"/>
    <cellStyle name="40% - Accent3 61 4" xfId="13475"/>
    <cellStyle name="40% - Accent3 61 4 2" xfId="13476"/>
    <cellStyle name="40% - Accent3 61 5" xfId="13477"/>
    <cellStyle name="40% - Accent3 61 5 2" xfId="13478"/>
    <cellStyle name="40% - Accent3 61 6" xfId="13479"/>
    <cellStyle name="40% - Accent3 61 6 2" xfId="13480"/>
    <cellStyle name="40% - Accent3 61 7" xfId="13481"/>
    <cellStyle name="40% - Accent3 61 8" xfId="13482"/>
    <cellStyle name="40% - Accent3 62" xfId="13483"/>
    <cellStyle name="40% - Accent3 62 2" xfId="13484"/>
    <cellStyle name="40% - Accent3 62 2 2" xfId="13485"/>
    <cellStyle name="40% - Accent3 62 2 2 2" xfId="13486"/>
    <cellStyle name="40% - Accent3 62 2 3" xfId="13487"/>
    <cellStyle name="40% - Accent3 62 2 3 2" xfId="13488"/>
    <cellStyle name="40% - Accent3 62 2 4" xfId="13489"/>
    <cellStyle name="40% - Accent3 62 2 4 2" xfId="13490"/>
    <cellStyle name="40% - Accent3 62 2 5" xfId="13491"/>
    <cellStyle name="40% - Accent3 62 2 5 2" xfId="13492"/>
    <cellStyle name="40% - Accent3 62 2 6" xfId="13493"/>
    <cellStyle name="40% - Accent3 62 3" xfId="13494"/>
    <cellStyle name="40% - Accent3 62 3 2" xfId="13495"/>
    <cellStyle name="40% - Accent3 62 4" xfId="13496"/>
    <cellStyle name="40% - Accent3 62 4 2" xfId="13497"/>
    <cellStyle name="40% - Accent3 62 5" xfId="13498"/>
    <cellStyle name="40% - Accent3 62 5 2" xfId="13499"/>
    <cellStyle name="40% - Accent3 62 6" xfId="13500"/>
    <cellStyle name="40% - Accent3 62 6 2" xfId="13501"/>
    <cellStyle name="40% - Accent3 62 7" xfId="13502"/>
    <cellStyle name="40% - Accent3 62 8" xfId="13503"/>
    <cellStyle name="40% - Accent3 63" xfId="13504"/>
    <cellStyle name="40% - Accent3 63 2" xfId="13505"/>
    <cellStyle name="40% - Accent3 63 2 2" xfId="13506"/>
    <cellStyle name="40% - Accent3 63 2 2 2" xfId="13507"/>
    <cellStyle name="40% - Accent3 63 2 3" xfId="13508"/>
    <cellStyle name="40% - Accent3 63 2 3 2" xfId="13509"/>
    <cellStyle name="40% - Accent3 63 2 4" xfId="13510"/>
    <cellStyle name="40% - Accent3 63 2 4 2" xfId="13511"/>
    <cellStyle name="40% - Accent3 63 2 5" xfId="13512"/>
    <cellStyle name="40% - Accent3 63 2 5 2" xfId="13513"/>
    <cellStyle name="40% - Accent3 63 2 6" xfId="13514"/>
    <cellStyle name="40% - Accent3 63 3" xfId="13515"/>
    <cellStyle name="40% - Accent3 63 3 2" xfId="13516"/>
    <cellStyle name="40% - Accent3 63 4" xfId="13517"/>
    <cellStyle name="40% - Accent3 63 4 2" xfId="13518"/>
    <cellStyle name="40% - Accent3 63 5" xfId="13519"/>
    <cellStyle name="40% - Accent3 63 5 2" xfId="13520"/>
    <cellStyle name="40% - Accent3 63 6" xfId="13521"/>
    <cellStyle name="40% - Accent3 63 6 2" xfId="13522"/>
    <cellStyle name="40% - Accent3 63 7" xfId="13523"/>
    <cellStyle name="40% - Accent3 63 8" xfId="13524"/>
    <cellStyle name="40% - Accent3 64" xfId="13525"/>
    <cellStyle name="40% - Accent3 64 2" xfId="13526"/>
    <cellStyle name="40% - Accent3 64 2 2" xfId="13527"/>
    <cellStyle name="40% - Accent3 64 2 2 2" xfId="13528"/>
    <cellStyle name="40% - Accent3 64 2 3" xfId="13529"/>
    <cellStyle name="40% - Accent3 64 2 3 2" xfId="13530"/>
    <cellStyle name="40% - Accent3 64 2 4" xfId="13531"/>
    <cellStyle name="40% - Accent3 64 2 4 2" xfId="13532"/>
    <cellStyle name="40% - Accent3 64 2 5" xfId="13533"/>
    <cellStyle name="40% - Accent3 64 2 5 2" xfId="13534"/>
    <cellStyle name="40% - Accent3 64 2 6" xfId="13535"/>
    <cellStyle name="40% - Accent3 64 3" xfId="13536"/>
    <cellStyle name="40% - Accent3 64 3 2" xfId="13537"/>
    <cellStyle name="40% - Accent3 64 4" xfId="13538"/>
    <cellStyle name="40% - Accent3 64 4 2" xfId="13539"/>
    <cellStyle name="40% - Accent3 64 5" xfId="13540"/>
    <cellStyle name="40% - Accent3 64 5 2" xfId="13541"/>
    <cellStyle name="40% - Accent3 64 6" xfId="13542"/>
    <cellStyle name="40% - Accent3 64 6 2" xfId="13543"/>
    <cellStyle name="40% - Accent3 64 7" xfId="13544"/>
    <cellStyle name="40% - Accent3 64 8" xfId="13545"/>
    <cellStyle name="40% - Accent3 65" xfId="13546"/>
    <cellStyle name="40% - Accent3 65 2" xfId="13547"/>
    <cellStyle name="40% - Accent3 65 2 2" xfId="13548"/>
    <cellStyle name="40% - Accent3 65 2 2 2" xfId="13549"/>
    <cellStyle name="40% - Accent3 65 2 3" xfId="13550"/>
    <cellStyle name="40% - Accent3 65 2 3 2" xfId="13551"/>
    <cellStyle name="40% - Accent3 65 2 4" xfId="13552"/>
    <cellStyle name="40% - Accent3 65 2 4 2" xfId="13553"/>
    <cellStyle name="40% - Accent3 65 2 5" xfId="13554"/>
    <cellStyle name="40% - Accent3 65 2 5 2" xfId="13555"/>
    <cellStyle name="40% - Accent3 65 2 6" xfId="13556"/>
    <cellStyle name="40% - Accent3 65 3" xfId="13557"/>
    <cellStyle name="40% - Accent3 65 3 2" xfId="13558"/>
    <cellStyle name="40% - Accent3 65 4" xfId="13559"/>
    <cellStyle name="40% - Accent3 65 4 2" xfId="13560"/>
    <cellStyle name="40% - Accent3 65 5" xfId="13561"/>
    <cellStyle name="40% - Accent3 65 5 2" xfId="13562"/>
    <cellStyle name="40% - Accent3 65 6" xfId="13563"/>
    <cellStyle name="40% - Accent3 65 6 2" xfId="13564"/>
    <cellStyle name="40% - Accent3 65 7" xfId="13565"/>
    <cellStyle name="40% - Accent3 65 8" xfId="13566"/>
    <cellStyle name="40% - Accent3 66" xfId="13567"/>
    <cellStyle name="40% - Accent3 66 2" xfId="13568"/>
    <cellStyle name="40% - Accent3 66 2 2" xfId="13569"/>
    <cellStyle name="40% - Accent3 66 2 2 2" xfId="13570"/>
    <cellStyle name="40% - Accent3 66 2 3" xfId="13571"/>
    <cellStyle name="40% - Accent3 66 2 3 2" xfId="13572"/>
    <cellStyle name="40% - Accent3 66 2 4" xfId="13573"/>
    <cellStyle name="40% - Accent3 66 2 4 2" xfId="13574"/>
    <cellStyle name="40% - Accent3 66 2 5" xfId="13575"/>
    <cellStyle name="40% - Accent3 66 2 5 2" xfId="13576"/>
    <cellStyle name="40% - Accent3 66 2 6" xfId="13577"/>
    <cellStyle name="40% - Accent3 66 3" xfId="13578"/>
    <cellStyle name="40% - Accent3 66 3 2" xfId="13579"/>
    <cellStyle name="40% - Accent3 66 4" xfId="13580"/>
    <cellStyle name="40% - Accent3 66 4 2" xfId="13581"/>
    <cellStyle name="40% - Accent3 66 5" xfId="13582"/>
    <cellStyle name="40% - Accent3 66 5 2" xfId="13583"/>
    <cellStyle name="40% - Accent3 66 6" xfId="13584"/>
    <cellStyle name="40% - Accent3 66 6 2" xfId="13585"/>
    <cellStyle name="40% - Accent3 66 7" xfId="13586"/>
    <cellStyle name="40% - Accent3 66 8" xfId="13587"/>
    <cellStyle name="40% - Accent3 67" xfId="13588"/>
    <cellStyle name="40% - Accent3 67 2" xfId="13589"/>
    <cellStyle name="40% - Accent3 67 2 2" xfId="13590"/>
    <cellStyle name="40% - Accent3 67 2 2 2" xfId="13591"/>
    <cellStyle name="40% - Accent3 67 2 3" xfId="13592"/>
    <cellStyle name="40% - Accent3 67 2 3 2" xfId="13593"/>
    <cellStyle name="40% - Accent3 67 2 4" xfId="13594"/>
    <cellStyle name="40% - Accent3 67 2 4 2" xfId="13595"/>
    <cellStyle name="40% - Accent3 67 2 5" xfId="13596"/>
    <cellStyle name="40% - Accent3 67 2 5 2" xfId="13597"/>
    <cellStyle name="40% - Accent3 67 2 6" xfId="13598"/>
    <cellStyle name="40% - Accent3 67 3" xfId="13599"/>
    <cellStyle name="40% - Accent3 67 3 2" xfId="13600"/>
    <cellStyle name="40% - Accent3 67 4" xfId="13601"/>
    <cellStyle name="40% - Accent3 67 4 2" xfId="13602"/>
    <cellStyle name="40% - Accent3 67 5" xfId="13603"/>
    <cellStyle name="40% - Accent3 67 5 2" xfId="13604"/>
    <cellStyle name="40% - Accent3 67 6" xfId="13605"/>
    <cellStyle name="40% - Accent3 67 6 2" xfId="13606"/>
    <cellStyle name="40% - Accent3 67 7" xfId="13607"/>
    <cellStyle name="40% - Accent3 67 8" xfId="13608"/>
    <cellStyle name="40% - Accent3 68" xfId="13609"/>
    <cellStyle name="40% - Accent3 68 2" xfId="13610"/>
    <cellStyle name="40% - Accent3 68 2 2" xfId="13611"/>
    <cellStyle name="40% - Accent3 68 2 2 2" xfId="13612"/>
    <cellStyle name="40% - Accent3 68 2 3" xfId="13613"/>
    <cellStyle name="40% - Accent3 68 2 3 2" xfId="13614"/>
    <cellStyle name="40% - Accent3 68 2 4" xfId="13615"/>
    <cellStyle name="40% - Accent3 68 2 4 2" xfId="13616"/>
    <cellStyle name="40% - Accent3 68 2 5" xfId="13617"/>
    <cellStyle name="40% - Accent3 68 2 5 2" xfId="13618"/>
    <cellStyle name="40% - Accent3 68 2 6" xfId="13619"/>
    <cellStyle name="40% - Accent3 68 3" xfId="13620"/>
    <cellStyle name="40% - Accent3 68 3 2" xfId="13621"/>
    <cellStyle name="40% - Accent3 68 4" xfId="13622"/>
    <cellStyle name="40% - Accent3 68 4 2" xfId="13623"/>
    <cellStyle name="40% - Accent3 68 5" xfId="13624"/>
    <cellStyle name="40% - Accent3 68 5 2" xfId="13625"/>
    <cellStyle name="40% - Accent3 68 6" xfId="13626"/>
    <cellStyle name="40% - Accent3 68 6 2" xfId="13627"/>
    <cellStyle name="40% - Accent3 68 7" xfId="13628"/>
    <cellStyle name="40% - Accent3 68 8" xfId="13629"/>
    <cellStyle name="40% - Accent3 69" xfId="13630"/>
    <cellStyle name="40% - Accent3 69 2" xfId="13631"/>
    <cellStyle name="40% - Accent3 69 2 2" xfId="13632"/>
    <cellStyle name="40% - Accent3 69 2 2 2" xfId="13633"/>
    <cellStyle name="40% - Accent3 69 2 3" xfId="13634"/>
    <cellStyle name="40% - Accent3 69 2 3 2" xfId="13635"/>
    <cellStyle name="40% - Accent3 69 2 4" xfId="13636"/>
    <cellStyle name="40% - Accent3 69 2 4 2" xfId="13637"/>
    <cellStyle name="40% - Accent3 69 2 5" xfId="13638"/>
    <cellStyle name="40% - Accent3 69 2 5 2" xfId="13639"/>
    <cellStyle name="40% - Accent3 69 2 6" xfId="13640"/>
    <cellStyle name="40% - Accent3 69 3" xfId="13641"/>
    <cellStyle name="40% - Accent3 69 3 2" xfId="13642"/>
    <cellStyle name="40% - Accent3 69 4" xfId="13643"/>
    <cellStyle name="40% - Accent3 69 4 2" xfId="13644"/>
    <cellStyle name="40% - Accent3 69 5" xfId="13645"/>
    <cellStyle name="40% - Accent3 69 5 2" xfId="13646"/>
    <cellStyle name="40% - Accent3 69 6" xfId="13647"/>
    <cellStyle name="40% - Accent3 69 6 2" xfId="13648"/>
    <cellStyle name="40% - Accent3 69 7" xfId="13649"/>
    <cellStyle name="40% - Accent3 69 8" xfId="13650"/>
    <cellStyle name="40% - Accent3 7" xfId="13651"/>
    <cellStyle name="40% - Accent3 7 10" xfId="13652"/>
    <cellStyle name="40% - Accent3 7 11" xfId="13653"/>
    <cellStyle name="40% - Accent3 7 2" xfId="13654"/>
    <cellStyle name="40% - Accent3 7 2 2" xfId="13655"/>
    <cellStyle name="40% - Accent3 7 2 2 2" xfId="13656"/>
    <cellStyle name="40% - Accent3 7 2 3" xfId="13657"/>
    <cellStyle name="40% - Accent3 7 2 3 2" xfId="13658"/>
    <cellStyle name="40% - Accent3 7 2 4" xfId="13659"/>
    <cellStyle name="40% - Accent3 7 2 4 2" xfId="13660"/>
    <cellStyle name="40% - Accent3 7 2 5" xfId="13661"/>
    <cellStyle name="40% - Accent3 7 2 5 2" xfId="13662"/>
    <cellStyle name="40% - Accent3 7 2 6" xfId="13663"/>
    <cellStyle name="40% - Accent3 7 2 7" xfId="13664"/>
    <cellStyle name="40% - Accent3 7 2 8" xfId="13665"/>
    <cellStyle name="40% - Accent3 7 2 9" xfId="13666"/>
    <cellStyle name="40% - Accent3 7 3" xfId="13667"/>
    <cellStyle name="40% - Accent3 7 3 2" xfId="13668"/>
    <cellStyle name="40% - Accent3 7 4" xfId="13669"/>
    <cellStyle name="40% - Accent3 7 4 2" xfId="13670"/>
    <cellStyle name="40% - Accent3 7 5" xfId="13671"/>
    <cellStyle name="40% - Accent3 7 5 2" xfId="13672"/>
    <cellStyle name="40% - Accent3 7 6" xfId="13673"/>
    <cellStyle name="40% - Accent3 7 6 2" xfId="13674"/>
    <cellStyle name="40% - Accent3 7 7" xfId="13675"/>
    <cellStyle name="40% - Accent3 7 8" xfId="13676"/>
    <cellStyle name="40% - Accent3 7 9" xfId="13677"/>
    <cellStyle name="40% - Accent3 70" xfId="13678"/>
    <cellStyle name="40% - Accent3 70 2" xfId="13679"/>
    <cellStyle name="40% - Accent3 70 2 2" xfId="13680"/>
    <cellStyle name="40% - Accent3 70 2 2 2" xfId="13681"/>
    <cellStyle name="40% - Accent3 70 2 3" xfId="13682"/>
    <cellStyle name="40% - Accent3 70 2 3 2" xfId="13683"/>
    <cellStyle name="40% - Accent3 70 2 4" xfId="13684"/>
    <cellStyle name="40% - Accent3 70 2 4 2" xfId="13685"/>
    <cellStyle name="40% - Accent3 70 2 5" xfId="13686"/>
    <cellStyle name="40% - Accent3 70 2 5 2" xfId="13687"/>
    <cellStyle name="40% - Accent3 70 2 6" xfId="13688"/>
    <cellStyle name="40% - Accent3 70 3" xfId="13689"/>
    <cellStyle name="40% - Accent3 70 3 2" xfId="13690"/>
    <cellStyle name="40% - Accent3 70 4" xfId="13691"/>
    <cellStyle name="40% - Accent3 70 4 2" xfId="13692"/>
    <cellStyle name="40% - Accent3 70 5" xfId="13693"/>
    <cellStyle name="40% - Accent3 70 5 2" xfId="13694"/>
    <cellStyle name="40% - Accent3 70 6" xfId="13695"/>
    <cellStyle name="40% - Accent3 70 6 2" xfId="13696"/>
    <cellStyle name="40% - Accent3 70 7" xfId="13697"/>
    <cellStyle name="40% - Accent3 70 8" xfId="13698"/>
    <cellStyle name="40% - Accent3 71" xfId="13699"/>
    <cellStyle name="40% - Accent3 71 2" xfId="13700"/>
    <cellStyle name="40% - Accent3 71 2 2" xfId="13701"/>
    <cellStyle name="40% - Accent3 71 2 2 2" xfId="13702"/>
    <cellStyle name="40% - Accent3 71 2 3" xfId="13703"/>
    <cellStyle name="40% - Accent3 71 2 3 2" xfId="13704"/>
    <cellStyle name="40% - Accent3 71 2 4" xfId="13705"/>
    <cellStyle name="40% - Accent3 71 2 4 2" xfId="13706"/>
    <cellStyle name="40% - Accent3 71 2 5" xfId="13707"/>
    <cellStyle name="40% - Accent3 71 2 5 2" xfId="13708"/>
    <cellStyle name="40% - Accent3 71 2 6" xfId="13709"/>
    <cellStyle name="40% - Accent3 71 3" xfId="13710"/>
    <cellStyle name="40% - Accent3 71 3 2" xfId="13711"/>
    <cellStyle name="40% - Accent3 71 4" xfId="13712"/>
    <cellStyle name="40% - Accent3 71 4 2" xfId="13713"/>
    <cellStyle name="40% - Accent3 71 5" xfId="13714"/>
    <cellStyle name="40% - Accent3 71 5 2" xfId="13715"/>
    <cellStyle name="40% - Accent3 71 6" xfId="13716"/>
    <cellStyle name="40% - Accent3 71 6 2" xfId="13717"/>
    <cellStyle name="40% - Accent3 71 7" xfId="13718"/>
    <cellStyle name="40% - Accent3 71 8" xfId="13719"/>
    <cellStyle name="40% - Accent3 72" xfId="13720"/>
    <cellStyle name="40% - Accent3 72 2" xfId="13721"/>
    <cellStyle name="40% - Accent3 72 2 2" xfId="13722"/>
    <cellStyle name="40% - Accent3 72 2 2 2" xfId="13723"/>
    <cellStyle name="40% - Accent3 72 2 3" xfId="13724"/>
    <cellStyle name="40% - Accent3 72 2 3 2" xfId="13725"/>
    <cellStyle name="40% - Accent3 72 2 4" xfId="13726"/>
    <cellStyle name="40% - Accent3 72 2 4 2" xfId="13727"/>
    <cellStyle name="40% - Accent3 72 2 5" xfId="13728"/>
    <cellStyle name="40% - Accent3 72 2 5 2" xfId="13729"/>
    <cellStyle name="40% - Accent3 72 2 6" xfId="13730"/>
    <cellStyle name="40% - Accent3 72 3" xfId="13731"/>
    <cellStyle name="40% - Accent3 72 3 2" xfId="13732"/>
    <cellStyle name="40% - Accent3 72 4" xfId="13733"/>
    <cellStyle name="40% - Accent3 72 4 2" xfId="13734"/>
    <cellStyle name="40% - Accent3 72 5" xfId="13735"/>
    <cellStyle name="40% - Accent3 72 5 2" xfId="13736"/>
    <cellStyle name="40% - Accent3 72 6" xfId="13737"/>
    <cellStyle name="40% - Accent3 72 6 2" xfId="13738"/>
    <cellStyle name="40% - Accent3 72 7" xfId="13739"/>
    <cellStyle name="40% - Accent3 72 8" xfId="13740"/>
    <cellStyle name="40% - Accent3 8" xfId="13741"/>
    <cellStyle name="40% - Accent3 8 2" xfId="13742"/>
    <cellStyle name="40% - Accent3 8 2 2" xfId="13743"/>
    <cellStyle name="40% - Accent3 8 2 2 2" xfId="13744"/>
    <cellStyle name="40% - Accent3 8 2 3" xfId="13745"/>
    <cellStyle name="40% - Accent3 8 2 3 2" xfId="13746"/>
    <cellStyle name="40% - Accent3 8 2 4" xfId="13747"/>
    <cellStyle name="40% - Accent3 8 2 4 2" xfId="13748"/>
    <cellStyle name="40% - Accent3 8 2 5" xfId="13749"/>
    <cellStyle name="40% - Accent3 8 2 5 2" xfId="13750"/>
    <cellStyle name="40% - Accent3 8 2 6" xfId="13751"/>
    <cellStyle name="40% - Accent3 8 3" xfId="13752"/>
    <cellStyle name="40% - Accent3 8 3 2" xfId="13753"/>
    <cellStyle name="40% - Accent3 8 4" xfId="13754"/>
    <cellStyle name="40% - Accent3 8 4 2" xfId="13755"/>
    <cellStyle name="40% - Accent3 8 5" xfId="13756"/>
    <cellStyle name="40% - Accent3 8 5 2" xfId="13757"/>
    <cellStyle name="40% - Accent3 8 6" xfId="13758"/>
    <cellStyle name="40% - Accent3 8 6 2" xfId="13759"/>
    <cellStyle name="40% - Accent3 8 7" xfId="13760"/>
    <cellStyle name="40% - Accent3 8 8" xfId="13761"/>
    <cellStyle name="40% - Accent3 9" xfId="13762"/>
    <cellStyle name="40% - Accent3 9 2" xfId="13763"/>
    <cellStyle name="40% - Accent3 9 2 2" xfId="13764"/>
    <cellStyle name="40% - Accent3 9 2 2 2" xfId="13765"/>
    <cellStyle name="40% - Accent3 9 2 3" xfId="13766"/>
    <cellStyle name="40% - Accent3 9 2 3 2" xfId="13767"/>
    <cellStyle name="40% - Accent3 9 2 4" xfId="13768"/>
    <cellStyle name="40% - Accent3 9 2 4 2" xfId="13769"/>
    <cellStyle name="40% - Accent3 9 2 5" xfId="13770"/>
    <cellStyle name="40% - Accent3 9 2 5 2" xfId="13771"/>
    <cellStyle name="40% - Accent3 9 2 6" xfId="13772"/>
    <cellStyle name="40% - Accent3 9 3" xfId="13773"/>
    <cellStyle name="40% - Accent3 9 3 2" xfId="13774"/>
    <cellStyle name="40% - Accent3 9 4" xfId="13775"/>
    <cellStyle name="40% - Accent3 9 4 2" xfId="13776"/>
    <cellStyle name="40% - Accent3 9 5" xfId="13777"/>
    <cellStyle name="40% - Accent3 9 5 2" xfId="13778"/>
    <cellStyle name="40% - Accent3 9 6" xfId="13779"/>
    <cellStyle name="40% - Accent3 9 6 2" xfId="13780"/>
    <cellStyle name="40% - Accent3 9 7" xfId="13781"/>
    <cellStyle name="40% - Accent3 9 8" xfId="13782"/>
    <cellStyle name="40% - Accent4 10" xfId="13783"/>
    <cellStyle name="40% - Accent4 10 2" xfId="13784"/>
    <cellStyle name="40% - Accent4 10 2 2" xfId="13785"/>
    <cellStyle name="40% - Accent4 10 2 2 2" xfId="13786"/>
    <cellStyle name="40% - Accent4 10 2 3" xfId="13787"/>
    <cellStyle name="40% - Accent4 10 2 3 2" xfId="13788"/>
    <cellStyle name="40% - Accent4 10 2 4" xfId="13789"/>
    <cellStyle name="40% - Accent4 10 2 4 2" xfId="13790"/>
    <cellStyle name="40% - Accent4 10 2 5" xfId="13791"/>
    <cellStyle name="40% - Accent4 10 2 5 2" xfId="13792"/>
    <cellStyle name="40% - Accent4 10 2 6" xfId="13793"/>
    <cellStyle name="40% - Accent4 10 3" xfId="13794"/>
    <cellStyle name="40% - Accent4 10 3 2" xfId="13795"/>
    <cellStyle name="40% - Accent4 10 4" xfId="13796"/>
    <cellStyle name="40% - Accent4 10 4 2" xfId="13797"/>
    <cellStyle name="40% - Accent4 10 5" xfId="13798"/>
    <cellStyle name="40% - Accent4 10 5 2" xfId="13799"/>
    <cellStyle name="40% - Accent4 10 6" xfId="13800"/>
    <cellStyle name="40% - Accent4 10 6 2" xfId="13801"/>
    <cellStyle name="40% - Accent4 10 7" xfId="13802"/>
    <cellStyle name="40% - Accent4 10 8" xfId="13803"/>
    <cellStyle name="40% - Accent4 11" xfId="13804"/>
    <cellStyle name="40% - Accent4 11 2" xfId="13805"/>
    <cellStyle name="40% - Accent4 11 2 2" xfId="13806"/>
    <cellStyle name="40% - Accent4 11 2 2 2" xfId="13807"/>
    <cellStyle name="40% - Accent4 11 2 3" xfId="13808"/>
    <cellStyle name="40% - Accent4 11 2 3 2" xfId="13809"/>
    <cellStyle name="40% - Accent4 11 2 4" xfId="13810"/>
    <cellStyle name="40% - Accent4 11 2 4 2" xfId="13811"/>
    <cellStyle name="40% - Accent4 11 2 5" xfId="13812"/>
    <cellStyle name="40% - Accent4 11 2 5 2" xfId="13813"/>
    <cellStyle name="40% - Accent4 11 2 6" xfId="13814"/>
    <cellStyle name="40% - Accent4 11 3" xfId="13815"/>
    <cellStyle name="40% - Accent4 11 3 2" xfId="13816"/>
    <cellStyle name="40% - Accent4 11 4" xfId="13817"/>
    <cellStyle name="40% - Accent4 11 4 2" xfId="13818"/>
    <cellStyle name="40% - Accent4 11 5" xfId="13819"/>
    <cellStyle name="40% - Accent4 11 5 2" xfId="13820"/>
    <cellStyle name="40% - Accent4 11 6" xfId="13821"/>
    <cellStyle name="40% - Accent4 11 6 2" xfId="13822"/>
    <cellStyle name="40% - Accent4 11 7" xfId="13823"/>
    <cellStyle name="40% - Accent4 11 8" xfId="13824"/>
    <cellStyle name="40% - Accent4 12" xfId="13825"/>
    <cellStyle name="40% - Accent4 12 2" xfId="13826"/>
    <cellStyle name="40% - Accent4 12 2 2" xfId="13827"/>
    <cellStyle name="40% - Accent4 12 2 2 2" xfId="13828"/>
    <cellStyle name="40% - Accent4 12 2 3" xfId="13829"/>
    <cellStyle name="40% - Accent4 12 2 3 2" xfId="13830"/>
    <cellStyle name="40% - Accent4 12 2 4" xfId="13831"/>
    <cellStyle name="40% - Accent4 12 2 4 2" xfId="13832"/>
    <cellStyle name="40% - Accent4 12 2 5" xfId="13833"/>
    <cellStyle name="40% - Accent4 12 2 5 2" xfId="13834"/>
    <cellStyle name="40% - Accent4 12 2 6" xfId="13835"/>
    <cellStyle name="40% - Accent4 12 3" xfId="13836"/>
    <cellStyle name="40% - Accent4 12 3 2" xfId="13837"/>
    <cellStyle name="40% - Accent4 12 4" xfId="13838"/>
    <cellStyle name="40% - Accent4 12 4 2" xfId="13839"/>
    <cellStyle name="40% - Accent4 12 5" xfId="13840"/>
    <cellStyle name="40% - Accent4 12 5 2" xfId="13841"/>
    <cellStyle name="40% - Accent4 12 6" xfId="13842"/>
    <cellStyle name="40% - Accent4 12 6 2" xfId="13843"/>
    <cellStyle name="40% - Accent4 12 7" xfId="13844"/>
    <cellStyle name="40% - Accent4 12 8" xfId="13845"/>
    <cellStyle name="40% - Accent4 13" xfId="13846"/>
    <cellStyle name="40% - Accent4 13 2" xfId="13847"/>
    <cellStyle name="40% - Accent4 13 2 2" xfId="13848"/>
    <cellStyle name="40% - Accent4 13 2 2 2" xfId="13849"/>
    <cellStyle name="40% - Accent4 13 2 3" xfId="13850"/>
    <cellStyle name="40% - Accent4 13 2 3 2" xfId="13851"/>
    <cellStyle name="40% - Accent4 13 2 4" xfId="13852"/>
    <cellStyle name="40% - Accent4 13 2 4 2" xfId="13853"/>
    <cellStyle name="40% - Accent4 13 2 5" xfId="13854"/>
    <cellStyle name="40% - Accent4 13 2 5 2" xfId="13855"/>
    <cellStyle name="40% - Accent4 13 2 6" xfId="13856"/>
    <cellStyle name="40% - Accent4 13 3" xfId="13857"/>
    <cellStyle name="40% - Accent4 13 3 2" xfId="13858"/>
    <cellStyle name="40% - Accent4 13 4" xfId="13859"/>
    <cellStyle name="40% - Accent4 13 4 2" xfId="13860"/>
    <cellStyle name="40% - Accent4 13 5" xfId="13861"/>
    <cellStyle name="40% - Accent4 13 5 2" xfId="13862"/>
    <cellStyle name="40% - Accent4 13 6" xfId="13863"/>
    <cellStyle name="40% - Accent4 13 6 2" xfId="13864"/>
    <cellStyle name="40% - Accent4 13 7" xfId="13865"/>
    <cellStyle name="40% - Accent4 13 8" xfId="13866"/>
    <cellStyle name="40% - Accent4 14" xfId="13867"/>
    <cellStyle name="40% - Accent4 14 2" xfId="13868"/>
    <cellStyle name="40% - Accent4 14 2 2" xfId="13869"/>
    <cellStyle name="40% - Accent4 14 2 2 2" xfId="13870"/>
    <cellStyle name="40% - Accent4 14 2 3" xfId="13871"/>
    <cellStyle name="40% - Accent4 14 2 3 2" xfId="13872"/>
    <cellStyle name="40% - Accent4 14 2 4" xfId="13873"/>
    <cellStyle name="40% - Accent4 14 2 4 2" xfId="13874"/>
    <cellStyle name="40% - Accent4 14 2 5" xfId="13875"/>
    <cellStyle name="40% - Accent4 14 2 5 2" xfId="13876"/>
    <cellStyle name="40% - Accent4 14 2 6" xfId="13877"/>
    <cellStyle name="40% - Accent4 14 3" xfId="13878"/>
    <cellStyle name="40% - Accent4 14 3 2" xfId="13879"/>
    <cellStyle name="40% - Accent4 14 4" xfId="13880"/>
    <cellStyle name="40% - Accent4 14 4 2" xfId="13881"/>
    <cellStyle name="40% - Accent4 14 5" xfId="13882"/>
    <cellStyle name="40% - Accent4 14 5 2" xfId="13883"/>
    <cellStyle name="40% - Accent4 14 6" xfId="13884"/>
    <cellStyle name="40% - Accent4 14 6 2" xfId="13885"/>
    <cellStyle name="40% - Accent4 14 7" xfId="13886"/>
    <cellStyle name="40% - Accent4 14 8" xfId="13887"/>
    <cellStyle name="40% - Accent4 15" xfId="13888"/>
    <cellStyle name="40% - Accent4 15 2" xfId="13889"/>
    <cellStyle name="40% - Accent4 15 2 2" xfId="13890"/>
    <cellStyle name="40% - Accent4 15 2 2 2" xfId="13891"/>
    <cellStyle name="40% - Accent4 15 2 3" xfId="13892"/>
    <cellStyle name="40% - Accent4 15 2 3 2" xfId="13893"/>
    <cellStyle name="40% - Accent4 15 2 4" xfId="13894"/>
    <cellStyle name="40% - Accent4 15 2 4 2" xfId="13895"/>
    <cellStyle name="40% - Accent4 15 2 5" xfId="13896"/>
    <cellStyle name="40% - Accent4 15 2 5 2" xfId="13897"/>
    <cellStyle name="40% - Accent4 15 2 6" xfId="13898"/>
    <cellStyle name="40% - Accent4 15 3" xfId="13899"/>
    <cellStyle name="40% - Accent4 15 3 2" xfId="13900"/>
    <cellStyle name="40% - Accent4 15 4" xfId="13901"/>
    <cellStyle name="40% - Accent4 15 4 2" xfId="13902"/>
    <cellStyle name="40% - Accent4 15 5" xfId="13903"/>
    <cellStyle name="40% - Accent4 15 5 2" xfId="13904"/>
    <cellStyle name="40% - Accent4 15 6" xfId="13905"/>
    <cellStyle name="40% - Accent4 15 6 2" xfId="13906"/>
    <cellStyle name="40% - Accent4 15 7" xfId="13907"/>
    <cellStyle name="40% - Accent4 15 8" xfId="13908"/>
    <cellStyle name="40% - Accent4 16" xfId="13909"/>
    <cellStyle name="40% - Accent4 16 2" xfId="13910"/>
    <cellStyle name="40% - Accent4 16 2 2" xfId="13911"/>
    <cellStyle name="40% - Accent4 16 2 2 2" xfId="13912"/>
    <cellStyle name="40% - Accent4 16 2 3" xfId="13913"/>
    <cellStyle name="40% - Accent4 16 2 3 2" xfId="13914"/>
    <cellStyle name="40% - Accent4 16 2 4" xfId="13915"/>
    <cellStyle name="40% - Accent4 16 2 4 2" xfId="13916"/>
    <cellStyle name="40% - Accent4 16 2 5" xfId="13917"/>
    <cellStyle name="40% - Accent4 16 2 5 2" xfId="13918"/>
    <cellStyle name="40% - Accent4 16 2 6" xfId="13919"/>
    <cellStyle name="40% - Accent4 16 3" xfId="13920"/>
    <cellStyle name="40% - Accent4 16 3 2" xfId="13921"/>
    <cellStyle name="40% - Accent4 16 4" xfId="13922"/>
    <cellStyle name="40% - Accent4 16 4 2" xfId="13923"/>
    <cellStyle name="40% - Accent4 16 5" xfId="13924"/>
    <cellStyle name="40% - Accent4 16 5 2" xfId="13925"/>
    <cellStyle name="40% - Accent4 16 6" xfId="13926"/>
    <cellStyle name="40% - Accent4 16 6 2" xfId="13927"/>
    <cellStyle name="40% - Accent4 16 7" xfId="13928"/>
    <cellStyle name="40% - Accent4 16 8" xfId="13929"/>
    <cellStyle name="40% - Accent4 17" xfId="13930"/>
    <cellStyle name="40% - Accent4 17 2" xfId="13931"/>
    <cellStyle name="40% - Accent4 17 2 2" xfId="13932"/>
    <cellStyle name="40% - Accent4 17 2 2 2" xfId="13933"/>
    <cellStyle name="40% - Accent4 17 2 3" xfId="13934"/>
    <cellStyle name="40% - Accent4 17 2 3 2" xfId="13935"/>
    <cellStyle name="40% - Accent4 17 2 4" xfId="13936"/>
    <cellStyle name="40% - Accent4 17 2 4 2" xfId="13937"/>
    <cellStyle name="40% - Accent4 17 2 5" xfId="13938"/>
    <cellStyle name="40% - Accent4 17 2 5 2" xfId="13939"/>
    <cellStyle name="40% - Accent4 17 2 6" xfId="13940"/>
    <cellStyle name="40% - Accent4 17 3" xfId="13941"/>
    <cellStyle name="40% - Accent4 17 3 2" xfId="13942"/>
    <cellStyle name="40% - Accent4 17 4" xfId="13943"/>
    <cellStyle name="40% - Accent4 17 4 2" xfId="13944"/>
    <cellStyle name="40% - Accent4 17 5" xfId="13945"/>
    <cellStyle name="40% - Accent4 17 5 2" xfId="13946"/>
    <cellStyle name="40% - Accent4 17 6" xfId="13947"/>
    <cellStyle name="40% - Accent4 17 6 2" xfId="13948"/>
    <cellStyle name="40% - Accent4 17 7" xfId="13949"/>
    <cellStyle name="40% - Accent4 17 8" xfId="13950"/>
    <cellStyle name="40% - Accent4 18" xfId="13951"/>
    <cellStyle name="40% - Accent4 18 2" xfId="13952"/>
    <cellStyle name="40% - Accent4 18 2 2" xfId="13953"/>
    <cellStyle name="40% - Accent4 18 2 2 2" xfId="13954"/>
    <cellStyle name="40% - Accent4 18 2 3" xfId="13955"/>
    <cellStyle name="40% - Accent4 18 2 3 2" xfId="13956"/>
    <cellStyle name="40% - Accent4 18 2 4" xfId="13957"/>
    <cellStyle name="40% - Accent4 18 2 4 2" xfId="13958"/>
    <cellStyle name="40% - Accent4 18 2 5" xfId="13959"/>
    <cellStyle name="40% - Accent4 18 2 5 2" xfId="13960"/>
    <cellStyle name="40% - Accent4 18 2 6" xfId="13961"/>
    <cellStyle name="40% - Accent4 18 3" xfId="13962"/>
    <cellStyle name="40% - Accent4 18 3 2" xfId="13963"/>
    <cellStyle name="40% - Accent4 18 4" xfId="13964"/>
    <cellStyle name="40% - Accent4 18 4 2" xfId="13965"/>
    <cellStyle name="40% - Accent4 18 5" xfId="13966"/>
    <cellStyle name="40% - Accent4 18 5 2" xfId="13967"/>
    <cellStyle name="40% - Accent4 18 6" xfId="13968"/>
    <cellStyle name="40% - Accent4 18 6 2" xfId="13969"/>
    <cellStyle name="40% - Accent4 18 7" xfId="13970"/>
    <cellStyle name="40% - Accent4 18 8" xfId="13971"/>
    <cellStyle name="40% - Accent4 19" xfId="13972"/>
    <cellStyle name="40% - Accent4 19 2" xfId="13973"/>
    <cellStyle name="40% - Accent4 19 2 2" xfId="13974"/>
    <cellStyle name="40% - Accent4 19 2 2 2" xfId="13975"/>
    <cellStyle name="40% - Accent4 19 2 3" xfId="13976"/>
    <cellStyle name="40% - Accent4 19 2 3 2" xfId="13977"/>
    <cellStyle name="40% - Accent4 19 2 4" xfId="13978"/>
    <cellStyle name="40% - Accent4 19 2 4 2" xfId="13979"/>
    <cellStyle name="40% - Accent4 19 2 5" xfId="13980"/>
    <cellStyle name="40% - Accent4 19 2 5 2" xfId="13981"/>
    <cellStyle name="40% - Accent4 19 2 6" xfId="13982"/>
    <cellStyle name="40% - Accent4 19 3" xfId="13983"/>
    <cellStyle name="40% - Accent4 19 3 2" xfId="13984"/>
    <cellStyle name="40% - Accent4 19 4" xfId="13985"/>
    <cellStyle name="40% - Accent4 19 4 2" xfId="13986"/>
    <cellStyle name="40% - Accent4 19 5" xfId="13987"/>
    <cellStyle name="40% - Accent4 19 5 2" xfId="13988"/>
    <cellStyle name="40% - Accent4 19 6" xfId="13989"/>
    <cellStyle name="40% - Accent4 19 6 2" xfId="13990"/>
    <cellStyle name="40% - Accent4 19 7" xfId="13991"/>
    <cellStyle name="40% - Accent4 19 8" xfId="13992"/>
    <cellStyle name="40% - Accent4 2" xfId="13993"/>
    <cellStyle name="40% - Accent4 2 10" xfId="13994"/>
    <cellStyle name="40% - Accent4 2 11" xfId="13995"/>
    <cellStyle name="40% - Accent4 2 2" xfId="13996"/>
    <cellStyle name="40% - Accent4 2 2 2" xfId="13997"/>
    <cellStyle name="40% - Accent4 2 2 2 2" xfId="13998"/>
    <cellStyle name="40% - Accent4 2 2 3" xfId="13999"/>
    <cellStyle name="40% - Accent4 2 2 3 2" xfId="14000"/>
    <cellStyle name="40% - Accent4 2 2 4" xfId="14001"/>
    <cellStyle name="40% - Accent4 2 2 4 2" xfId="14002"/>
    <cellStyle name="40% - Accent4 2 2 5" xfId="14003"/>
    <cellStyle name="40% - Accent4 2 2 5 2" xfId="14004"/>
    <cellStyle name="40% - Accent4 2 2 6" xfId="14005"/>
    <cellStyle name="40% - Accent4 2 2 7" xfId="14006"/>
    <cellStyle name="40% - Accent4 2 2 8" xfId="14007"/>
    <cellStyle name="40% - Accent4 2 2 9" xfId="14008"/>
    <cellStyle name="40% - Accent4 2 3" xfId="14009"/>
    <cellStyle name="40% - Accent4 2 3 2" xfId="14010"/>
    <cellStyle name="40% - Accent4 2 4" xfId="14011"/>
    <cellStyle name="40% - Accent4 2 4 2" xfId="14012"/>
    <cellStyle name="40% - Accent4 2 5" xfId="14013"/>
    <cellStyle name="40% - Accent4 2 5 2" xfId="14014"/>
    <cellStyle name="40% - Accent4 2 6" xfId="14015"/>
    <cellStyle name="40% - Accent4 2 6 2" xfId="14016"/>
    <cellStyle name="40% - Accent4 2 7" xfId="14017"/>
    <cellStyle name="40% - Accent4 2 8" xfId="14018"/>
    <cellStyle name="40% - Accent4 2 9" xfId="14019"/>
    <cellStyle name="40% - Accent4 20" xfId="14020"/>
    <cellStyle name="40% - Accent4 20 2" xfId="14021"/>
    <cellStyle name="40% - Accent4 20 2 2" xfId="14022"/>
    <cellStyle name="40% - Accent4 20 2 2 2" xfId="14023"/>
    <cellStyle name="40% - Accent4 20 2 3" xfId="14024"/>
    <cellStyle name="40% - Accent4 20 2 3 2" xfId="14025"/>
    <cellStyle name="40% - Accent4 20 2 4" xfId="14026"/>
    <cellStyle name="40% - Accent4 20 2 4 2" xfId="14027"/>
    <cellStyle name="40% - Accent4 20 2 5" xfId="14028"/>
    <cellStyle name="40% - Accent4 20 2 5 2" xfId="14029"/>
    <cellStyle name="40% - Accent4 20 2 6" xfId="14030"/>
    <cellStyle name="40% - Accent4 20 3" xfId="14031"/>
    <cellStyle name="40% - Accent4 20 3 2" xfId="14032"/>
    <cellStyle name="40% - Accent4 20 4" xfId="14033"/>
    <cellStyle name="40% - Accent4 20 4 2" xfId="14034"/>
    <cellStyle name="40% - Accent4 20 5" xfId="14035"/>
    <cellStyle name="40% - Accent4 20 5 2" xfId="14036"/>
    <cellStyle name="40% - Accent4 20 6" xfId="14037"/>
    <cellStyle name="40% - Accent4 20 6 2" xfId="14038"/>
    <cellStyle name="40% - Accent4 20 7" xfId="14039"/>
    <cellStyle name="40% - Accent4 20 8" xfId="14040"/>
    <cellStyle name="40% - Accent4 21" xfId="14041"/>
    <cellStyle name="40% - Accent4 21 2" xfId="14042"/>
    <cellStyle name="40% - Accent4 21 2 2" xfId="14043"/>
    <cellStyle name="40% - Accent4 21 2 2 2" xfId="14044"/>
    <cellStyle name="40% - Accent4 21 2 3" xfId="14045"/>
    <cellStyle name="40% - Accent4 21 2 3 2" xfId="14046"/>
    <cellStyle name="40% - Accent4 21 2 4" xfId="14047"/>
    <cellStyle name="40% - Accent4 21 2 4 2" xfId="14048"/>
    <cellStyle name="40% - Accent4 21 2 5" xfId="14049"/>
    <cellStyle name="40% - Accent4 21 2 5 2" xfId="14050"/>
    <cellStyle name="40% - Accent4 21 2 6" xfId="14051"/>
    <cellStyle name="40% - Accent4 21 3" xfId="14052"/>
    <cellStyle name="40% - Accent4 21 3 2" xfId="14053"/>
    <cellStyle name="40% - Accent4 21 4" xfId="14054"/>
    <cellStyle name="40% - Accent4 21 4 2" xfId="14055"/>
    <cellStyle name="40% - Accent4 21 5" xfId="14056"/>
    <cellStyle name="40% - Accent4 21 5 2" xfId="14057"/>
    <cellStyle name="40% - Accent4 21 6" xfId="14058"/>
    <cellStyle name="40% - Accent4 21 6 2" xfId="14059"/>
    <cellStyle name="40% - Accent4 21 7" xfId="14060"/>
    <cellStyle name="40% - Accent4 21 8" xfId="14061"/>
    <cellStyle name="40% - Accent4 22" xfId="14062"/>
    <cellStyle name="40% - Accent4 22 2" xfId="14063"/>
    <cellStyle name="40% - Accent4 22 2 2" xfId="14064"/>
    <cellStyle name="40% - Accent4 22 2 2 2" xfId="14065"/>
    <cellStyle name="40% - Accent4 22 2 3" xfId="14066"/>
    <cellStyle name="40% - Accent4 22 2 3 2" xfId="14067"/>
    <cellStyle name="40% - Accent4 22 2 4" xfId="14068"/>
    <cellStyle name="40% - Accent4 22 2 4 2" xfId="14069"/>
    <cellStyle name="40% - Accent4 22 2 5" xfId="14070"/>
    <cellStyle name="40% - Accent4 22 2 5 2" xfId="14071"/>
    <cellStyle name="40% - Accent4 22 2 6" xfId="14072"/>
    <cellStyle name="40% - Accent4 22 3" xfId="14073"/>
    <cellStyle name="40% - Accent4 22 3 2" xfId="14074"/>
    <cellStyle name="40% - Accent4 22 4" xfId="14075"/>
    <cellStyle name="40% - Accent4 22 4 2" xfId="14076"/>
    <cellStyle name="40% - Accent4 22 5" xfId="14077"/>
    <cellStyle name="40% - Accent4 22 5 2" xfId="14078"/>
    <cellStyle name="40% - Accent4 22 6" xfId="14079"/>
    <cellStyle name="40% - Accent4 22 6 2" xfId="14080"/>
    <cellStyle name="40% - Accent4 22 7" xfId="14081"/>
    <cellStyle name="40% - Accent4 22 8" xfId="14082"/>
    <cellStyle name="40% - Accent4 23" xfId="14083"/>
    <cellStyle name="40% - Accent4 23 2" xfId="14084"/>
    <cellStyle name="40% - Accent4 23 2 2" xfId="14085"/>
    <cellStyle name="40% - Accent4 23 2 2 2" xfId="14086"/>
    <cellStyle name="40% - Accent4 23 2 3" xfId="14087"/>
    <cellStyle name="40% - Accent4 23 2 3 2" xfId="14088"/>
    <cellStyle name="40% - Accent4 23 2 4" xfId="14089"/>
    <cellStyle name="40% - Accent4 23 2 4 2" xfId="14090"/>
    <cellStyle name="40% - Accent4 23 2 5" xfId="14091"/>
    <cellStyle name="40% - Accent4 23 2 5 2" xfId="14092"/>
    <cellStyle name="40% - Accent4 23 2 6" xfId="14093"/>
    <cellStyle name="40% - Accent4 23 3" xfId="14094"/>
    <cellStyle name="40% - Accent4 23 3 2" xfId="14095"/>
    <cellStyle name="40% - Accent4 23 4" xfId="14096"/>
    <cellStyle name="40% - Accent4 23 4 2" xfId="14097"/>
    <cellStyle name="40% - Accent4 23 5" xfId="14098"/>
    <cellStyle name="40% - Accent4 23 5 2" xfId="14099"/>
    <cellStyle name="40% - Accent4 23 6" xfId="14100"/>
    <cellStyle name="40% - Accent4 23 6 2" xfId="14101"/>
    <cellStyle name="40% - Accent4 23 7" xfId="14102"/>
    <cellStyle name="40% - Accent4 23 8" xfId="14103"/>
    <cellStyle name="40% - Accent4 24" xfId="14104"/>
    <cellStyle name="40% - Accent4 24 2" xfId="14105"/>
    <cellStyle name="40% - Accent4 24 2 2" xfId="14106"/>
    <cellStyle name="40% - Accent4 24 2 2 2" xfId="14107"/>
    <cellStyle name="40% - Accent4 24 2 3" xfId="14108"/>
    <cellStyle name="40% - Accent4 24 2 3 2" xfId="14109"/>
    <cellStyle name="40% - Accent4 24 2 4" xfId="14110"/>
    <cellStyle name="40% - Accent4 24 2 4 2" xfId="14111"/>
    <cellStyle name="40% - Accent4 24 2 5" xfId="14112"/>
    <cellStyle name="40% - Accent4 24 2 5 2" xfId="14113"/>
    <cellStyle name="40% - Accent4 24 2 6" xfId="14114"/>
    <cellStyle name="40% - Accent4 24 3" xfId="14115"/>
    <cellStyle name="40% - Accent4 24 3 2" xfId="14116"/>
    <cellStyle name="40% - Accent4 24 4" xfId="14117"/>
    <cellStyle name="40% - Accent4 24 4 2" xfId="14118"/>
    <cellStyle name="40% - Accent4 24 5" xfId="14119"/>
    <cellStyle name="40% - Accent4 24 5 2" xfId="14120"/>
    <cellStyle name="40% - Accent4 24 6" xfId="14121"/>
    <cellStyle name="40% - Accent4 24 6 2" xfId="14122"/>
    <cellStyle name="40% - Accent4 24 7" xfId="14123"/>
    <cellStyle name="40% - Accent4 24 8" xfId="14124"/>
    <cellStyle name="40% - Accent4 25" xfId="14125"/>
    <cellStyle name="40% - Accent4 25 2" xfId="14126"/>
    <cellStyle name="40% - Accent4 25 2 2" xfId="14127"/>
    <cellStyle name="40% - Accent4 25 2 2 2" xfId="14128"/>
    <cellStyle name="40% - Accent4 25 2 3" xfId="14129"/>
    <cellStyle name="40% - Accent4 25 2 3 2" xfId="14130"/>
    <cellStyle name="40% - Accent4 25 2 4" xfId="14131"/>
    <cellStyle name="40% - Accent4 25 2 4 2" xfId="14132"/>
    <cellStyle name="40% - Accent4 25 2 5" xfId="14133"/>
    <cellStyle name="40% - Accent4 25 2 5 2" xfId="14134"/>
    <cellStyle name="40% - Accent4 25 2 6" xfId="14135"/>
    <cellStyle name="40% - Accent4 25 3" xfId="14136"/>
    <cellStyle name="40% - Accent4 25 3 2" xfId="14137"/>
    <cellStyle name="40% - Accent4 25 4" xfId="14138"/>
    <cellStyle name="40% - Accent4 25 4 2" xfId="14139"/>
    <cellStyle name="40% - Accent4 25 5" xfId="14140"/>
    <cellStyle name="40% - Accent4 25 5 2" xfId="14141"/>
    <cellStyle name="40% - Accent4 25 6" xfId="14142"/>
    <cellStyle name="40% - Accent4 25 6 2" xfId="14143"/>
    <cellStyle name="40% - Accent4 25 7" xfId="14144"/>
    <cellStyle name="40% - Accent4 25 8" xfId="14145"/>
    <cellStyle name="40% - Accent4 26" xfId="14146"/>
    <cellStyle name="40% - Accent4 26 2" xfId="14147"/>
    <cellStyle name="40% - Accent4 26 2 2" xfId="14148"/>
    <cellStyle name="40% - Accent4 26 2 2 2" xfId="14149"/>
    <cellStyle name="40% - Accent4 26 2 3" xfId="14150"/>
    <cellStyle name="40% - Accent4 26 2 3 2" xfId="14151"/>
    <cellStyle name="40% - Accent4 26 2 4" xfId="14152"/>
    <cellStyle name="40% - Accent4 26 2 4 2" xfId="14153"/>
    <cellStyle name="40% - Accent4 26 2 5" xfId="14154"/>
    <cellStyle name="40% - Accent4 26 2 5 2" xfId="14155"/>
    <cellStyle name="40% - Accent4 26 2 6" xfId="14156"/>
    <cellStyle name="40% - Accent4 26 3" xfId="14157"/>
    <cellStyle name="40% - Accent4 26 3 2" xfId="14158"/>
    <cellStyle name="40% - Accent4 26 4" xfId="14159"/>
    <cellStyle name="40% - Accent4 26 4 2" xfId="14160"/>
    <cellStyle name="40% - Accent4 26 5" xfId="14161"/>
    <cellStyle name="40% - Accent4 26 5 2" xfId="14162"/>
    <cellStyle name="40% - Accent4 26 6" xfId="14163"/>
    <cellStyle name="40% - Accent4 26 6 2" xfId="14164"/>
    <cellStyle name="40% - Accent4 26 7" xfId="14165"/>
    <cellStyle name="40% - Accent4 26 8" xfId="14166"/>
    <cellStyle name="40% - Accent4 27" xfId="14167"/>
    <cellStyle name="40% - Accent4 27 2" xfId="14168"/>
    <cellStyle name="40% - Accent4 27 2 2" xfId="14169"/>
    <cellStyle name="40% - Accent4 27 2 2 2" xfId="14170"/>
    <cellStyle name="40% - Accent4 27 2 3" xfId="14171"/>
    <cellStyle name="40% - Accent4 27 2 3 2" xfId="14172"/>
    <cellStyle name="40% - Accent4 27 2 4" xfId="14173"/>
    <cellStyle name="40% - Accent4 27 2 4 2" xfId="14174"/>
    <cellStyle name="40% - Accent4 27 2 5" xfId="14175"/>
    <cellStyle name="40% - Accent4 27 2 5 2" xfId="14176"/>
    <cellStyle name="40% - Accent4 27 2 6" xfId="14177"/>
    <cellStyle name="40% - Accent4 27 3" xfId="14178"/>
    <cellStyle name="40% - Accent4 27 3 2" xfId="14179"/>
    <cellStyle name="40% - Accent4 27 4" xfId="14180"/>
    <cellStyle name="40% - Accent4 27 4 2" xfId="14181"/>
    <cellStyle name="40% - Accent4 27 5" xfId="14182"/>
    <cellStyle name="40% - Accent4 27 5 2" xfId="14183"/>
    <cellStyle name="40% - Accent4 27 6" xfId="14184"/>
    <cellStyle name="40% - Accent4 27 6 2" xfId="14185"/>
    <cellStyle name="40% - Accent4 27 7" xfId="14186"/>
    <cellStyle name="40% - Accent4 27 8" xfId="14187"/>
    <cellStyle name="40% - Accent4 28" xfId="14188"/>
    <cellStyle name="40% - Accent4 28 2" xfId="14189"/>
    <cellStyle name="40% - Accent4 28 2 2" xfId="14190"/>
    <cellStyle name="40% - Accent4 28 2 2 2" xfId="14191"/>
    <cellStyle name="40% - Accent4 28 2 3" xfId="14192"/>
    <cellStyle name="40% - Accent4 28 2 3 2" xfId="14193"/>
    <cellStyle name="40% - Accent4 28 2 4" xfId="14194"/>
    <cellStyle name="40% - Accent4 28 2 4 2" xfId="14195"/>
    <cellStyle name="40% - Accent4 28 2 5" xfId="14196"/>
    <cellStyle name="40% - Accent4 28 2 5 2" xfId="14197"/>
    <cellStyle name="40% - Accent4 28 2 6" xfId="14198"/>
    <cellStyle name="40% - Accent4 28 3" xfId="14199"/>
    <cellStyle name="40% - Accent4 28 3 2" xfId="14200"/>
    <cellStyle name="40% - Accent4 28 4" xfId="14201"/>
    <cellStyle name="40% - Accent4 28 4 2" xfId="14202"/>
    <cellStyle name="40% - Accent4 28 5" xfId="14203"/>
    <cellStyle name="40% - Accent4 28 5 2" xfId="14204"/>
    <cellStyle name="40% - Accent4 28 6" xfId="14205"/>
    <cellStyle name="40% - Accent4 28 6 2" xfId="14206"/>
    <cellStyle name="40% - Accent4 28 7" xfId="14207"/>
    <cellStyle name="40% - Accent4 28 8" xfId="14208"/>
    <cellStyle name="40% - Accent4 29" xfId="14209"/>
    <cellStyle name="40% - Accent4 29 2" xfId="14210"/>
    <cellStyle name="40% - Accent4 29 2 2" xfId="14211"/>
    <cellStyle name="40% - Accent4 29 2 2 2" xfId="14212"/>
    <cellStyle name="40% - Accent4 29 2 3" xfId="14213"/>
    <cellStyle name="40% - Accent4 29 2 3 2" xfId="14214"/>
    <cellStyle name="40% - Accent4 29 2 4" xfId="14215"/>
    <cellStyle name="40% - Accent4 29 2 4 2" xfId="14216"/>
    <cellStyle name="40% - Accent4 29 2 5" xfId="14217"/>
    <cellStyle name="40% - Accent4 29 2 5 2" xfId="14218"/>
    <cellStyle name="40% - Accent4 29 2 6" xfId="14219"/>
    <cellStyle name="40% - Accent4 29 3" xfId="14220"/>
    <cellStyle name="40% - Accent4 29 3 2" xfId="14221"/>
    <cellStyle name="40% - Accent4 29 4" xfId="14222"/>
    <cellStyle name="40% - Accent4 29 4 2" xfId="14223"/>
    <cellStyle name="40% - Accent4 29 5" xfId="14224"/>
    <cellStyle name="40% - Accent4 29 5 2" xfId="14225"/>
    <cellStyle name="40% - Accent4 29 6" xfId="14226"/>
    <cellStyle name="40% - Accent4 29 6 2" xfId="14227"/>
    <cellStyle name="40% - Accent4 29 7" xfId="14228"/>
    <cellStyle name="40% - Accent4 29 8" xfId="14229"/>
    <cellStyle name="40% - Accent4 3" xfId="14230"/>
    <cellStyle name="40% - Accent4 3 10" xfId="14231"/>
    <cellStyle name="40% - Accent4 3 11" xfId="14232"/>
    <cellStyle name="40% - Accent4 3 2" xfId="14233"/>
    <cellStyle name="40% - Accent4 3 2 2" xfId="14234"/>
    <cellStyle name="40% - Accent4 3 2 2 2" xfId="14235"/>
    <cellStyle name="40% - Accent4 3 2 3" xfId="14236"/>
    <cellStyle name="40% - Accent4 3 2 3 2" xfId="14237"/>
    <cellStyle name="40% - Accent4 3 2 4" xfId="14238"/>
    <cellStyle name="40% - Accent4 3 2 4 2" xfId="14239"/>
    <cellStyle name="40% - Accent4 3 2 5" xfId="14240"/>
    <cellStyle name="40% - Accent4 3 2 5 2" xfId="14241"/>
    <cellStyle name="40% - Accent4 3 2 6" xfId="14242"/>
    <cellStyle name="40% - Accent4 3 2 7" xfId="14243"/>
    <cellStyle name="40% - Accent4 3 2 8" xfId="14244"/>
    <cellStyle name="40% - Accent4 3 2 9" xfId="14245"/>
    <cellStyle name="40% - Accent4 3 3" xfId="14246"/>
    <cellStyle name="40% - Accent4 3 3 2" xfId="14247"/>
    <cellStyle name="40% - Accent4 3 4" xfId="14248"/>
    <cellStyle name="40% - Accent4 3 4 2" xfId="14249"/>
    <cellStyle name="40% - Accent4 3 5" xfId="14250"/>
    <cellStyle name="40% - Accent4 3 5 2" xfId="14251"/>
    <cellStyle name="40% - Accent4 3 6" xfId="14252"/>
    <cellStyle name="40% - Accent4 3 6 2" xfId="14253"/>
    <cellStyle name="40% - Accent4 3 7" xfId="14254"/>
    <cellStyle name="40% - Accent4 3 8" xfId="14255"/>
    <cellStyle name="40% - Accent4 3 9" xfId="14256"/>
    <cellStyle name="40% - Accent4 30" xfId="14257"/>
    <cellStyle name="40% - Accent4 30 2" xfId="14258"/>
    <cellStyle name="40% - Accent4 30 2 2" xfId="14259"/>
    <cellStyle name="40% - Accent4 30 2 2 2" xfId="14260"/>
    <cellStyle name="40% - Accent4 30 2 3" xfId="14261"/>
    <cellStyle name="40% - Accent4 30 2 3 2" xfId="14262"/>
    <cellStyle name="40% - Accent4 30 2 4" xfId="14263"/>
    <cellStyle name="40% - Accent4 30 2 4 2" xfId="14264"/>
    <cellStyle name="40% - Accent4 30 2 5" xfId="14265"/>
    <cellStyle name="40% - Accent4 30 2 5 2" xfId="14266"/>
    <cellStyle name="40% - Accent4 30 2 6" xfId="14267"/>
    <cellStyle name="40% - Accent4 30 3" xfId="14268"/>
    <cellStyle name="40% - Accent4 30 3 2" xfId="14269"/>
    <cellStyle name="40% - Accent4 30 4" xfId="14270"/>
    <cellStyle name="40% - Accent4 30 4 2" xfId="14271"/>
    <cellStyle name="40% - Accent4 30 5" xfId="14272"/>
    <cellStyle name="40% - Accent4 30 5 2" xfId="14273"/>
    <cellStyle name="40% - Accent4 30 6" xfId="14274"/>
    <cellStyle name="40% - Accent4 30 6 2" xfId="14275"/>
    <cellStyle name="40% - Accent4 30 7" xfId="14276"/>
    <cellStyle name="40% - Accent4 30 8" xfId="14277"/>
    <cellStyle name="40% - Accent4 31" xfId="14278"/>
    <cellStyle name="40% - Accent4 31 2" xfId="14279"/>
    <cellStyle name="40% - Accent4 31 2 2" xfId="14280"/>
    <cellStyle name="40% - Accent4 31 2 2 2" xfId="14281"/>
    <cellStyle name="40% - Accent4 31 2 3" xfId="14282"/>
    <cellStyle name="40% - Accent4 31 2 3 2" xfId="14283"/>
    <cellStyle name="40% - Accent4 31 2 4" xfId="14284"/>
    <cellStyle name="40% - Accent4 31 2 4 2" xfId="14285"/>
    <cellStyle name="40% - Accent4 31 2 5" xfId="14286"/>
    <cellStyle name="40% - Accent4 31 2 5 2" xfId="14287"/>
    <cellStyle name="40% - Accent4 31 2 6" xfId="14288"/>
    <cellStyle name="40% - Accent4 31 3" xfId="14289"/>
    <cellStyle name="40% - Accent4 31 3 2" xfId="14290"/>
    <cellStyle name="40% - Accent4 31 4" xfId="14291"/>
    <cellStyle name="40% - Accent4 31 4 2" xfId="14292"/>
    <cellStyle name="40% - Accent4 31 5" xfId="14293"/>
    <cellStyle name="40% - Accent4 31 5 2" xfId="14294"/>
    <cellStyle name="40% - Accent4 31 6" xfId="14295"/>
    <cellStyle name="40% - Accent4 31 6 2" xfId="14296"/>
    <cellStyle name="40% - Accent4 31 7" xfId="14297"/>
    <cellStyle name="40% - Accent4 31 8" xfId="14298"/>
    <cellStyle name="40% - Accent4 32" xfId="14299"/>
    <cellStyle name="40% - Accent4 32 2" xfId="14300"/>
    <cellStyle name="40% - Accent4 32 2 2" xfId="14301"/>
    <cellStyle name="40% - Accent4 32 2 2 2" xfId="14302"/>
    <cellStyle name="40% - Accent4 32 2 3" xfId="14303"/>
    <cellStyle name="40% - Accent4 32 2 3 2" xfId="14304"/>
    <cellStyle name="40% - Accent4 32 2 4" xfId="14305"/>
    <cellStyle name="40% - Accent4 32 2 4 2" xfId="14306"/>
    <cellStyle name="40% - Accent4 32 2 5" xfId="14307"/>
    <cellStyle name="40% - Accent4 32 2 5 2" xfId="14308"/>
    <cellStyle name="40% - Accent4 32 2 6" xfId="14309"/>
    <cellStyle name="40% - Accent4 32 3" xfId="14310"/>
    <cellStyle name="40% - Accent4 32 3 2" xfId="14311"/>
    <cellStyle name="40% - Accent4 32 4" xfId="14312"/>
    <cellStyle name="40% - Accent4 32 4 2" xfId="14313"/>
    <cellStyle name="40% - Accent4 32 5" xfId="14314"/>
    <cellStyle name="40% - Accent4 32 5 2" xfId="14315"/>
    <cellStyle name="40% - Accent4 32 6" xfId="14316"/>
    <cellStyle name="40% - Accent4 32 6 2" xfId="14317"/>
    <cellStyle name="40% - Accent4 32 7" xfId="14318"/>
    <cellStyle name="40% - Accent4 32 8" xfId="14319"/>
    <cellStyle name="40% - Accent4 33" xfId="14320"/>
    <cellStyle name="40% - Accent4 33 2" xfId="14321"/>
    <cellStyle name="40% - Accent4 33 2 2" xfId="14322"/>
    <cellStyle name="40% - Accent4 33 2 2 2" xfId="14323"/>
    <cellStyle name="40% - Accent4 33 2 3" xfId="14324"/>
    <cellStyle name="40% - Accent4 33 2 3 2" xfId="14325"/>
    <cellStyle name="40% - Accent4 33 2 4" xfId="14326"/>
    <cellStyle name="40% - Accent4 33 2 4 2" xfId="14327"/>
    <cellStyle name="40% - Accent4 33 2 5" xfId="14328"/>
    <cellStyle name="40% - Accent4 33 2 5 2" xfId="14329"/>
    <cellStyle name="40% - Accent4 33 2 6" xfId="14330"/>
    <cellStyle name="40% - Accent4 33 3" xfId="14331"/>
    <cellStyle name="40% - Accent4 33 3 2" xfId="14332"/>
    <cellStyle name="40% - Accent4 33 4" xfId="14333"/>
    <cellStyle name="40% - Accent4 33 4 2" xfId="14334"/>
    <cellStyle name="40% - Accent4 33 5" xfId="14335"/>
    <cellStyle name="40% - Accent4 33 5 2" xfId="14336"/>
    <cellStyle name="40% - Accent4 33 6" xfId="14337"/>
    <cellStyle name="40% - Accent4 33 6 2" xfId="14338"/>
    <cellStyle name="40% - Accent4 33 7" xfId="14339"/>
    <cellStyle name="40% - Accent4 33 8" xfId="14340"/>
    <cellStyle name="40% - Accent4 34" xfId="14341"/>
    <cellStyle name="40% - Accent4 34 2" xfId="14342"/>
    <cellStyle name="40% - Accent4 34 2 2" xfId="14343"/>
    <cellStyle name="40% - Accent4 34 2 2 2" xfId="14344"/>
    <cellStyle name="40% - Accent4 34 2 3" xfId="14345"/>
    <cellStyle name="40% - Accent4 34 2 3 2" xfId="14346"/>
    <cellStyle name="40% - Accent4 34 2 4" xfId="14347"/>
    <cellStyle name="40% - Accent4 34 2 4 2" xfId="14348"/>
    <cellStyle name="40% - Accent4 34 2 5" xfId="14349"/>
    <cellStyle name="40% - Accent4 34 2 5 2" xfId="14350"/>
    <cellStyle name="40% - Accent4 34 2 6" xfId="14351"/>
    <cellStyle name="40% - Accent4 34 3" xfId="14352"/>
    <cellStyle name="40% - Accent4 34 3 2" xfId="14353"/>
    <cellStyle name="40% - Accent4 34 4" xfId="14354"/>
    <cellStyle name="40% - Accent4 34 4 2" xfId="14355"/>
    <cellStyle name="40% - Accent4 34 5" xfId="14356"/>
    <cellStyle name="40% - Accent4 34 5 2" xfId="14357"/>
    <cellStyle name="40% - Accent4 34 6" xfId="14358"/>
    <cellStyle name="40% - Accent4 34 6 2" xfId="14359"/>
    <cellStyle name="40% - Accent4 34 7" xfId="14360"/>
    <cellStyle name="40% - Accent4 34 8" xfId="14361"/>
    <cellStyle name="40% - Accent4 35" xfId="14362"/>
    <cellStyle name="40% - Accent4 35 2" xfId="14363"/>
    <cellStyle name="40% - Accent4 35 2 2" xfId="14364"/>
    <cellStyle name="40% - Accent4 35 2 2 2" xfId="14365"/>
    <cellStyle name="40% - Accent4 35 2 3" xfId="14366"/>
    <cellStyle name="40% - Accent4 35 2 3 2" xfId="14367"/>
    <cellStyle name="40% - Accent4 35 2 4" xfId="14368"/>
    <cellStyle name="40% - Accent4 35 2 4 2" xfId="14369"/>
    <cellStyle name="40% - Accent4 35 2 5" xfId="14370"/>
    <cellStyle name="40% - Accent4 35 2 5 2" xfId="14371"/>
    <cellStyle name="40% - Accent4 35 2 6" xfId="14372"/>
    <cellStyle name="40% - Accent4 35 3" xfId="14373"/>
    <cellStyle name="40% - Accent4 35 3 2" xfId="14374"/>
    <cellStyle name="40% - Accent4 35 4" xfId="14375"/>
    <cellStyle name="40% - Accent4 35 4 2" xfId="14376"/>
    <cellStyle name="40% - Accent4 35 5" xfId="14377"/>
    <cellStyle name="40% - Accent4 35 5 2" xfId="14378"/>
    <cellStyle name="40% - Accent4 35 6" xfId="14379"/>
    <cellStyle name="40% - Accent4 35 6 2" xfId="14380"/>
    <cellStyle name="40% - Accent4 35 7" xfId="14381"/>
    <cellStyle name="40% - Accent4 35 8" xfId="14382"/>
    <cellStyle name="40% - Accent4 36" xfId="14383"/>
    <cellStyle name="40% - Accent4 36 2" xfId="14384"/>
    <cellStyle name="40% - Accent4 36 2 2" xfId="14385"/>
    <cellStyle name="40% - Accent4 36 2 2 2" xfId="14386"/>
    <cellStyle name="40% - Accent4 36 2 3" xfId="14387"/>
    <cellStyle name="40% - Accent4 36 2 3 2" xfId="14388"/>
    <cellStyle name="40% - Accent4 36 2 4" xfId="14389"/>
    <cellStyle name="40% - Accent4 36 2 4 2" xfId="14390"/>
    <cellStyle name="40% - Accent4 36 2 5" xfId="14391"/>
    <cellStyle name="40% - Accent4 36 2 5 2" xfId="14392"/>
    <cellStyle name="40% - Accent4 36 2 6" xfId="14393"/>
    <cellStyle name="40% - Accent4 36 3" xfId="14394"/>
    <cellStyle name="40% - Accent4 36 3 2" xfId="14395"/>
    <cellStyle name="40% - Accent4 36 4" xfId="14396"/>
    <cellStyle name="40% - Accent4 36 4 2" xfId="14397"/>
    <cellStyle name="40% - Accent4 36 5" xfId="14398"/>
    <cellStyle name="40% - Accent4 36 5 2" xfId="14399"/>
    <cellStyle name="40% - Accent4 36 6" xfId="14400"/>
    <cellStyle name="40% - Accent4 36 6 2" xfId="14401"/>
    <cellStyle name="40% - Accent4 36 7" xfId="14402"/>
    <cellStyle name="40% - Accent4 36 8" xfId="14403"/>
    <cellStyle name="40% - Accent4 37" xfId="14404"/>
    <cellStyle name="40% - Accent4 37 2" xfId="14405"/>
    <cellStyle name="40% - Accent4 37 2 2" xfId="14406"/>
    <cellStyle name="40% - Accent4 37 2 2 2" xfId="14407"/>
    <cellStyle name="40% - Accent4 37 2 3" xfId="14408"/>
    <cellStyle name="40% - Accent4 37 2 3 2" xfId="14409"/>
    <cellStyle name="40% - Accent4 37 2 4" xfId="14410"/>
    <cellStyle name="40% - Accent4 37 2 4 2" xfId="14411"/>
    <cellStyle name="40% - Accent4 37 2 5" xfId="14412"/>
    <cellStyle name="40% - Accent4 37 2 5 2" xfId="14413"/>
    <cellStyle name="40% - Accent4 37 2 6" xfId="14414"/>
    <cellStyle name="40% - Accent4 37 3" xfId="14415"/>
    <cellStyle name="40% - Accent4 37 3 2" xfId="14416"/>
    <cellStyle name="40% - Accent4 37 4" xfId="14417"/>
    <cellStyle name="40% - Accent4 37 4 2" xfId="14418"/>
    <cellStyle name="40% - Accent4 37 5" xfId="14419"/>
    <cellStyle name="40% - Accent4 37 5 2" xfId="14420"/>
    <cellStyle name="40% - Accent4 37 6" xfId="14421"/>
    <cellStyle name="40% - Accent4 37 6 2" xfId="14422"/>
    <cellStyle name="40% - Accent4 37 7" xfId="14423"/>
    <cellStyle name="40% - Accent4 37 8" xfId="14424"/>
    <cellStyle name="40% - Accent4 38" xfId="14425"/>
    <cellStyle name="40% - Accent4 38 2" xfId="14426"/>
    <cellStyle name="40% - Accent4 38 2 2" xfId="14427"/>
    <cellStyle name="40% - Accent4 38 2 2 2" xfId="14428"/>
    <cellStyle name="40% - Accent4 38 2 3" xfId="14429"/>
    <cellStyle name="40% - Accent4 38 2 3 2" xfId="14430"/>
    <cellStyle name="40% - Accent4 38 2 4" xfId="14431"/>
    <cellStyle name="40% - Accent4 38 2 4 2" xfId="14432"/>
    <cellStyle name="40% - Accent4 38 2 5" xfId="14433"/>
    <cellStyle name="40% - Accent4 38 2 5 2" xfId="14434"/>
    <cellStyle name="40% - Accent4 38 2 6" xfId="14435"/>
    <cellStyle name="40% - Accent4 38 3" xfId="14436"/>
    <cellStyle name="40% - Accent4 38 3 2" xfId="14437"/>
    <cellStyle name="40% - Accent4 38 4" xfId="14438"/>
    <cellStyle name="40% - Accent4 38 4 2" xfId="14439"/>
    <cellStyle name="40% - Accent4 38 5" xfId="14440"/>
    <cellStyle name="40% - Accent4 38 5 2" xfId="14441"/>
    <cellStyle name="40% - Accent4 38 6" xfId="14442"/>
    <cellStyle name="40% - Accent4 38 6 2" xfId="14443"/>
    <cellStyle name="40% - Accent4 38 7" xfId="14444"/>
    <cellStyle name="40% - Accent4 38 8" xfId="14445"/>
    <cellStyle name="40% - Accent4 39" xfId="14446"/>
    <cellStyle name="40% - Accent4 39 2" xfId="14447"/>
    <cellStyle name="40% - Accent4 39 2 2" xfId="14448"/>
    <cellStyle name="40% - Accent4 39 2 2 2" xfId="14449"/>
    <cellStyle name="40% - Accent4 39 2 3" xfId="14450"/>
    <cellStyle name="40% - Accent4 39 2 3 2" xfId="14451"/>
    <cellStyle name="40% - Accent4 39 2 4" xfId="14452"/>
    <cellStyle name="40% - Accent4 39 2 4 2" xfId="14453"/>
    <cellStyle name="40% - Accent4 39 2 5" xfId="14454"/>
    <cellStyle name="40% - Accent4 39 2 5 2" xfId="14455"/>
    <cellStyle name="40% - Accent4 39 2 6" xfId="14456"/>
    <cellStyle name="40% - Accent4 39 3" xfId="14457"/>
    <cellStyle name="40% - Accent4 39 3 2" xfId="14458"/>
    <cellStyle name="40% - Accent4 39 4" xfId="14459"/>
    <cellStyle name="40% - Accent4 39 4 2" xfId="14460"/>
    <cellStyle name="40% - Accent4 39 5" xfId="14461"/>
    <cellStyle name="40% - Accent4 39 5 2" xfId="14462"/>
    <cellStyle name="40% - Accent4 39 6" xfId="14463"/>
    <cellStyle name="40% - Accent4 39 6 2" xfId="14464"/>
    <cellStyle name="40% - Accent4 39 7" xfId="14465"/>
    <cellStyle name="40% - Accent4 39 8" xfId="14466"/>
    <cellStyle name="40% - Accent4 4" xfId="14467"/>
    <cellStyle name="40% - Accent4 4 10" xfId="14468"/>
    <cellStyle name="40% - Accent4 4 11" xfId="14469"/>
    <cellStyle name="40% - Accent4 4 2" xfId="14470"/>
    <cellStyle name="40% - Accent4 4 2 2" xfId="14471"/>
    <cellStyle name="40% - Accent4 4 2 2 2" xfId="14472"/>
    <cellStyle name="40% - Accent4 4 2 3" xfId="14473"/>
    <cellStyle name="40% - Accent4 4 2 3 2" xfId="14474"/>
    <cellStyle name="40% - Accent4 4 2 4" xfId="14475"/>
    <cellStyle name="40% - Accent4 4 2 4 2" xfId="14476"/>
    <cellStyle name="40% - Accent4 4 2 5" xfId="14477"/>
    <cellStyle name="40% - Accent4 4 2 5 2" xfId="14478"/>
    <cellStyle name="40% - Accent4 4 2 6" xfId="14479"/>
    <cellStyle name="40% - Accent4 4 2 7" xfId="14480"/>
    <cellStyle name="40% - Accent4 4 2 8" xfId="14481"/>
    <cellStyle name="40% - Accent4 4 2 9" xfId="14482"/>
    <cellStyle name="40% - Accent4 4 3" xfId="14483"/>
    <cellStyle name="40% - Accent4 4 3 2" xfId="14484"/>
    <cellStyle name="40% - Accent4 4 4" xfId="14485"/>
    <cellStyle name="40% - Accent4 4 4 2" xfId="14486"/>
    <cellStyle name="40% - Accent4 4 5" xfId="14487"/>
    <cellStyle name="40% - Accent4 4 5 2" xfId="14488"/>
    <cellStyle name="40% - Accent4 4 6" xfId="14489"/>
    <cellStyle name="40% - Accent4 4 6 2" xfId="14490"/>
    <cellStyle name="40% - Accent4 4 7" xfId="14491"/>
    <cellStyle name="40% - Accent4 4 8" xfId="14492"/>
    <cellStyle name="40% - Accent4 4 9" xfId="14493"/>
    <cellStyle name="40% - Accent4 40" xfId="14494"/>
    <cellStyle name="40% - Accent4 40 2" xfId="14495"/>
    <cellStyle name="40% - Accent4 40 2 2" xfId="14496"/>
    <cellStyle name="40% - Accent4 40 2 2 2" xfId="14497"/>
    <cellStyle name="40% - Accent4 40 2 3" xfId="14498"/>
    <cellStyle name="40% - Accent4 40 2 3 2" xfId="14499"/>
    <cellStyle name="40% - Accent4 40 2 4" xfId="14500"/>
    <cellStyle name="40% - Accent4 40 2 4 2" xfId="14501"/>
    <cellStyle name="40% - Accent4 40 2 5" xfId="14502"/>
    <cellStyle name="40% - Accent4 40 2 5 2" xfId="14503"/>
    <cellStyle name="40% - Accent4 40 2 6" xfId="14504"/>
    <cellStyle name="40% - Accent4 40 3" xfId="14505"/>
    <cellStyle name="40% - Accent4 40 3 2" xfId="14506"/>
    <cellStyle name="40% - Accent4 40 4" xfId="14507"/>
    <cellStyle name="40% - Accent4 40 4 2" xfId="14508"/>
    <cellStyle name="40% - Accent4 40 5" xfId="14509"/>
    <cellStyle name="40% - Accent4 40 5 2" xfId="14510"/>
    <cellStyle name="40% - Accent4 40 6" xfId="14511"/>
    <cellStyle name="40% - Accent4 40 6 2" xfId="14512"/>
    <cellStyle name="40% - Accent4 40 7" xfId="14513"/>
    <cellStyle name="40% - Accent4 40 8" xfId="14514"/>
    <cellStyle name="40% - Accent4 41" xfId="14515"/>
    <cellStyle name="40% - Accent4 41 2" xfId="14516"/>
    <cellStyle name="40% - Accent4 41 2 2" xfId="14517"/>
    <cellStyle name="40% - Accent4 41 2 2 2" xfId="14518"/>
    <cellStyle name="40% - Accent4 41 2 3" xfId="14519"/>
    <cellStyle name="40% - Accent4 41 2 3 2" xfId="14520"/>
    <cellStyle name="40% - Accent4 41 2 4" xfId="14521"/>
    <cellStyle name="40% - Accent4 41 2 4 2" xfId="14522"/>
    <cellStyle name="40% - Accent4 41 2 5" xfId="14523"/>
    <cellStyle name="40% - Accent4 41 2 5 2" xfId="14524"/>
    <cellStyle name="40% - Accent4 41 2 6" xfId="14525"/>
    <cellStyle name="40% - Accent4 41 3" xfId="14526"/>
    <cellStyle name="40% - Accent4 41 3 2" xfId="14527"/>
    <cellStyle name="40% - Accent4 41 4" xfId="14528"/>
    <cellStyle name="40% - Accent4 41 4 2" xfId="14529"/>
    <cellStyle name="40% - Accent4 41 5" xfId="14530"/>
    <cellStyle name="40% - Accent4 41 5 2" xfId="14531"/>
    <cellStyle name="40% - Accent4 41 6" xfId="14532"/>
    <cellStyle name="40% - Accent4 41 6 2" xfId="14533"/>
    <cellStyle name="40% - Accent4 41 7" xfId="14534"/>
    <cellStyle name="40% - Accent4 41 8" xfId="14535"/>
    <cellStyle name="40% - Accent4 42" xfId="14536"/>
    <cellStyle name="40% - Accent4 42 2" xfId="14537"/>
    <cellStyle name="40% - Accent4 42 2 2" xfId="14538"/>
    <cellStyle name="40% - Accent4 42 2 2 2" xfId="14539"/>
    <cellStyle name="40% - Accent4 42 2 3" xfId="14540"/>
    <cellStyle name="40% - Accent4 42 2 3 2" xfId="14541"/>
    <cellStyle name="40% - Accent4 42 2 4" xfId="14542"/>
    <cellStyle name="40% - Accent4 42 2 4 2" xfId="14543"/>
    <cellStyle name="40% - Accent4 42 2 5" xfId="14544"/>
    <cellStyle name="40% - Accent4 42 2 5 2" xfId="14545"/>
    <cellStyle name="40% - Accent4 42 2 6" xfId="14546"/>
    <cellStyle name="40% - Accent4 42 3" xfId="14547"/>
    <cellStyle name="40% - Accent4 42 3 2" xfId="14548"/>
    <cellStyle name="40% - Accent4 42 4" xfId="14549"/>
    <cellStyle name="40% - Accent4 42 4 2" xfId="14550"/>
    <cellStyle name="40% - Accent4 42 5" xfId="14551"/>
    <cellStyle name="40% - Accent4 42 5 2" xfId="14552"/>
    <cellStyle name="40% - Accent4 42 6" xfId="14553"/>
    <cellStyle name="40% - Accent4 42 6 2" xfId="14554"/>
    <cellStyle name="40% - Accent4 42 7" xfId="14555"/>
    <cellStyle name="40% - Accent4 42 8" xfId="14556"/>
    <cellStyle name="40% - Accent4 43" xfId="14557"/>
    <cellStyle name="40% - Accent4 43 2" xfId="14558"/>
    <cellStyle name="40% - Accent4 43 2 2" xfId="14559"/>
    <cellStyle name="40% - Accent4 43 2 2 2" xfId="14560"/>
    <cellStyle name="40% - Accent4 43 2 3" xfId="14561"/>
    <cellStyle name="40% - Accent4 43 2 3 2" xfId="14562"/>
    <cellStyle name="40% - Accent4 43 2 4" xfId="14563"/>
    <cellStyle name="40% - Accent4 43 2 4 2" xfId="14564"/>
    <cellStyle name="40% - Accent4 43 2 5" xfId="14565"/>
    <cellStyle name="40% - Accent4 43 2 5 2" xfId="14566"/>
    <cellStyle name="40% - Accent4 43 2 6" xfId="14567"/>
    <cellStyle name="40% - Accent4 43 3" xfId="14568"/>
    <cellStyle name="40% - Accent4 43 3 2" xfId="14569"/>
    <cellStyle name="40% - Accent4 43 4" xfId="14570"/>
    <cellStyle name="40% - Accent4 43 4 2" xfId="14571"/>
    <cellStyle name="40% - Accent4 43 5" xfId="14572"/>
    <cellStyle name="40% - Accent4 43 5 2" xfId="14573"/>
    <cellStyle name="40% - Accent4 43 6" xfId="14574"/>
    <cellStyle name="40% - Accent4 43 6 2" xfId="14575"/>
    <cellStyle name="40% - Accent4 43 7" xfId="14576"/>
    <cellStyle name="40% - Accent4 43 8" xfId="14577"/>
    <cellStyle name="40% - Accent4 44" xfId="14578"/>
    <cellStyle name="40% - Accent4 44 2" xfId="14579"/>
    <cellStyle name="40% - Accent4 44 2 2" xfId="14580"/>
    <cellStyle name="40% - Accent4 44 2 2 2" xfId="14581"/>
    <cellStyle name="40% - Accent4 44 2 3" xfId="14582"/>
    <cellStyle name="40% - Accent4 44 2 3 2" xfId="14583"/>
    <cellStyle name="40% - Accent4 44 2 4" xfId="14584"/>
    <cellStyle name="40% - Accent4 44 2 4 2" xfId="14585"/>
    <cellStyle name="40% - Accent4 44 2 5" xfId="14586"/>
    <cellStyle name="40% - Accent4 44 2 5 2" xfId="14587"/>
    <cellStyle name="40% - Accent4 44 2 6" xfId="14588"/>
    <cellStyle name="40% - Accent4 44 3" xfId="14589"/>
    <cellStyle name="40% - Accent4 44 3 2" xfId="14590"/>
    <cellStyle name="40% - Accent4 44 4" xfId="14591"/>
    <cellStyle name="40% - Accent4 44 4 2" xfId="14592"/>
    <cellStyle name="40% - Accent4 44 5" xfId="14593"/>
    <cellStyle name="40% - Accent4 44 5 2" xfId="14594"/>
    <cellStyle name="40% - Accent4 44 6" xfId="14595"/>
    <cellStyle name="40% - Accent4 44 6 2" xfId="14596"/>
    <cellStyle name="40% - Accent4 44 7" xfId="14597"/>
    <cellStyle name="40% - Accent4 44 8" xfId="14598"/>
    <cellStyle name="40% - Accent4 45" xfId="14599"/>
    <cellStyle name="40% - Accent4 45 2" xfId="14600"/>
    <cellStyle name="40% - Accent4 45 2 2" xfId="14601"/>
    <cellStyle name="40% - Accent4 45 2 2 2" xfId="14602"/>
    <cellStyle name="40% - Accent4 45 2 3" xfId="14603"/>
    <cellStyle name="40% - Accent4 45 2 3 2" xfId="14604"/>
    <cellStyle name="40% - Accent4 45 2 4" xfId="14605"/>
    <cellStyle name="40% - Accent4 45 2 4 2" xfId="14606"/>
    <cellStyle name="40% - Accent4 45 2 5" xfId="14607"/>
    <cellStyle name="40% - Accent4 45 2 5 2" xfId="14608"/>
    <cellStyle name="40% - Accent4 45 2 6" xfId="14609"/>
    <cellStyle name="40% - Accent4 45 3" xfId="14610"/>
    <cellStyle name="40% - Accent4 45 3 2" xfId="14611"/>
    <cellStyle name="40% - Accent4 45 4" xfId="14612"/>
    <cellStyle name="40% - Accent4 45 4 2" xfId="14613"/>
    <cellStyle name="40% - Accent4 45 5" xfId="14614"/>
    <cellStyle name="40% - Accent4 45 5 2" xfId="14615"/>
    <cellStyle name="40% - Accent4 45 6" xfId="14616"/>
    <cellStyle name="40% - Accent4 45 6 2" xfId="14617"/>
    <cellStyle name="40% - Accent4 45 7" xfId="14618"/>
    <cellStyle name="40% - Accent4 45 8" xfId="14619"/>
    <cellStyle name="40% - Accent4 46" xfId="14620"/>
    <cellStyle name="40% - Accent4 46 2" xfId="14621"/>
    <cellStyle name="40% - Accent4 46 2 2" xfId="14622"/>
    <cellStyle name="40% - Accent4 46 2 2 2" xfId="14623"/>
    <cellStyle name="40% - Accent4 46 2 3" xfId="14624"/>
    <cellStyle name="40% - Accent4 46 2 3 2" xfId="14625"/>
    <cellStyle name="40% - Accent4 46 2 4" xfId="14626"/>
    <cellStyle name="40% - Accent4 46 2 4 2" xfId="14627"/>
    <cellStyle name="40% - Accent4 46 2 5" xfId="14628"/>
    <cellStyle name="40% - Accent4 46 2 5 2" xfId="14629"/>
    <cellStyle name="40% - Accent4 46 2 6" xfId="14630"/>
    <cellStyle name="40% - Accent4 46 3" xfId="14631"/>
    <cellStyle name="40% - Accent4 46 3 2" xfId="14632"/>
    <cellStyle name="40% - Accent4 46 4" xfId="14633"/>
    <cellStyle name="40% - Accent4 46 4 2" xfId="14634"/>
    <cellStyle name="40% - Accent4 46 5" xfId="14635"/>
    <cellStyle name="40% - Accent4 46 5 2" xfId="14636"/>
    <cellStyle name="40% - Accent4 46 6" xfId="14637"/>
    <cellStyle name="40% - Accent4 46 6 2" xfId="14638"/>
    <cellStyle name="40% - Accent4 46 7" xfId="14639"/>
    <cellStyle name="40% - Accent4 46 8" xfId="14640"/>
    <cellStyle name="40% - Accent4 47" xfId="14641"/>
    <cellStyle name="40% - Accent4 47 2" xfId="14642"/>
    <cellStyle name="40% - Accent4 47 2 2" xfId="14643"/>
    <cellStyle name="40% - Accent4 47 2 2 2" xfId="14644"/>
    <cellStyle name="40% - Accent4 47 2 3" xfId="14645"/>
    <cellStyle name="40% - Accent4 47 2 3 2" xfId="14646"/>
    <cellStyle name="40% - Accent4 47 2 4" xfId="14647"/>
    <cellStyle name="40% - Accent4 47 2 4 2" xfId="14648"/>
    <cellStyle name="40% - Accent4 47 2 5" xfId="14649"/>
    <cellStyle name="40% - Accent4 47 2 5 2" xfId="14650"/>
    <cellStyle name="40% - Accent4 47 2 6" xfId="14651"/>
    <cellStyle name="40% - Accent4 47 3" xfId="14652"/>
    <cellStyle name="40% - Accent4 47 3 2" xfId="14653"/>
    <cellStyle name="40% - Accent4 47 4" xfId="14654"/>
    <cellStyle name="40% - Accent4 47 4 2" xfId="14655"/>
    <cellStyle name="40% - Accent4 47 5" xfId="14656"/>
    <cellStyle name="40% - Accent4 47 5 2" xfId="14657"/>
    <cellStyle name="40% - Accent4 47 6" xfId="14658"/>
    <cellStyle name="40% - Accent4 47 6 2" xfId="14659"/>
    <cellStyle name="40% - Accent4 47 7" xfId="14660"/>
    <cellStyle name="40% - Accent4 47 8" xfId="14661"/>
    <cellStyle name="40% - Accent4 48" xfId="14662"/>
    <cellStyle name="40% - Accent4 48 2" xfId="14663"/>
    <cellStyle name="40% - Accent4 48 2 2" xfId="14664"/>
    <cellStyle name="40% - Accent4 48 2 2 2" xfId="14665"/>
    <cellStyle name="40% - Accent4 48 2 3" xfId="14666"/>
    <cellStyle name="40% - Accent4 48 2 3 2" xfId="14667"/>
    <cellStyle name="40% - Accent4 48 2 4" xfId="14668"/>
    <cellStyle name="40% - Accent4 48 2 4 2" xfId="14669"/>
    <cellStyle name="40% - Accent4 48 2 5" xfId="14670"/>
    <cellStyle name="40% - Accent4 48 2 5 2" xfId="14671"/>
    <cellStyle name="40% - Accent4 48 2 6" xfId="14672"/>
    <cellStyle name="40% - Accent4 48 3" xfId="14673"/>
    <cellStyle name="40% - Accent4 48 3 2" xfId="14674"/>
    <cellStyle name="40% - Accent4 48 4" xfId="14675"/>
    <cellStyle name="40% - Accent4 48 4 2" xfId="14676"/>
    <cellStyle name="40% - Accent4 48 5" xfId="14677"/>
    <cellStyle name="40% - Accent4 48 5 2" xfId="14678"/>
    <cellStyle name="40% - Accent4 48 6" xfId="14679"/>
    <cellStyle name="40% - Accent4 48 6 2" xfId="14680"/>
    <cellStyle name="40% - Accent4 48 7" xfId="14681"/>
    <cellStyle name="40% - Accent4 48 8" xfId="14682"/>
    <cellStyle name="40% - Accent4 49" xfId="14683"/>
    <cellStyle name="40% - Accent4 49 2" xfId="14684"/>
    <cellStyle name="40% - Accent4 49 2 2" xfId="14685"/>
    <cellStyle name="40% - Accent4 49 2 2 2" xfId="14686"/>
    <cellStyle name="40% - Accent4 49 2 3" xfId="14687"/>
    <cellStyle name="40% - Accent4 49 2 3 2" xfId="14688"/>
    <cellStyle name="40% - Accent4 49 2 4" xfId="14689"/>
    <cellStyle name="40% - Accent4 49 2 4 2" xfId="14690"/>
    <cellStyle name="40% - Accent4 49 2 5" xfId="14691"/>
    <cellStyle name="40% - Accent4 49 2 5 2" xfId="14692"/>
    <cellStyle name="40% - Accent4 49 2 6" xfId="14693"/>
    <cellStyle name="40% - Accent4 49 3" xfId="14694"/>
    <cellStyle name="40% - Accent4 49 3 2" xfId="14695"/>
    <cellStyle name="40% - Accent4 49 4" xfId="14696"/>
    <cellStyle name="40% - Accent4 49 4 2" xfId="14697"/>
    <cellStyle name="40% - Accent4 49 5" xfId="14698"/>
    <cellStyle name="40% - Accent4 49 5 2" xfId="14699"/>
    <cellStyle name="40% - Accent4 49 6" xfId="14700"/>
    <cellStyle name="40% - Accent4 49 6 2" xfId="14701"/>
    <cellStyle name="40% - Accent4 49 7" xfId="14702"/>
    <cellStyle name="40% - Accent4 49 8" xfId="14703"/>
    <cellStyle name="40% - Accent4 5" xfId="14704"/>
    <cellStyle name="40% - Accent4 5 10" xfId="14705"/>
    <cellStyle name="40% - Accent4 5 11" xfId="14706"/>
    <cellStyle name="40% - Accent4 5 2" xfId="14707"/>
    <cellStyle name="40% - Accent4 5 2 2" xfId="14708"/>
    <cellStyle name="40% - Accent4 5 2 2 2" xfId="14709"/>
    <cellStyle name="40% - Accent4 5 2 3" xfId="14710"/>
    <cellStyle name="40% - Accent4 5 2 3 2" xfId="14711"/>
    <cellStyle name="40% - Accent4 5 2 4" xfId="14712"/>
    <cellStyle name="40% - Accent4 5 2 4 2" xfId="14713"/>
    <cellStyle name="40% - Accent4 5 2 5" xfId="14714"/>
    <cellStyle name="40% - Accent4 5 2 5 2" xfId="14715"/>
    <cellStyle name="40% - Accent4 5 2 6" xfId="14716"/>
    <cellStyle name="40% - Accent4 5 2 7" xfId="14717"/>
    <cellStyle name="40% - Accent4 5 2 8" xfId="14718"/>
    <cellStyle name="40% - Accent4 5 2 9" xfId="14719"/>
    <cellStyle name="40% - Accent4 5 3" xfId="14720"/>
    <cellStyle name="40% - Accent4 5 3 2" xfId="14721"/>
    <cellStyle name="40% - Accent4 5 4" xfId="14722"/>
    <cellStyle name="40% - Accent4 5 4 2" xfId="14723"/>
    <cellStyle name="40% - Accent4 5 5" xfId="14724"/>
    <cellStyle name="40% - Accent4 5 5 2" xfId="14725"/>
    <cellStyle name="40% - Accent4 5 6" xfId="14726"/>
    <cellStyle name="40% - Accent4 5 6 2" xfId="14727"/>
    <cellStyle name="40% - Accent4 5 7" xfId="14728"/>
    <cellStyle name="40% - Accent4 5 8" xfId="14729"/>
    <cellStyle name="40% - Accent4 5 9" xfId="14730"/>
    <cellStyle name="40% - Accent4 50" xfId="14731"/>
    <cellStyle name="40% - Accent4 50 2" xfId="14732"/>
    <cellStyle name="40% - Accent4 50 2 2" xfId="14733"/>
    <cellStyle name="40% - Accent4 50 2 2 2" xfId="14734"/>
    <cellStyle name="40% - Accent4 50 2 3" xfId="14735"/>
    <cellStyle name="40% - Accent4 50 2 3 2" xfId="14736"/>
    <cellStyle name="40% - Accent4 50 2 4" xfId="14737"/>
    <cellStyle name="40% - Accent4 50 2 4 2" xfId="14738"/>
    <cellStyle name="40% - Accent4 50 2 5" xfId="14739"/>
    <cellStyle name="40% - Accent4 50 2 5 2" xfId="14740"/>
    <cellStyle name="40% - Accent4 50 2 6" xfId="14741"/>
    <cellStyle name="40% - Accent4 50 3" xfId="14742"/>
    <cellStyle name="40% - Accent4 50 3 2" xfId="14743"/>
    <cellStyle name="40% - Accent4 50 4" xfId="14744"/>
    <cellStyle name="40% - Accent4 50 4 2" xfId="14745"/>
    <cellStyle name="40% - Accent4 50 5" xfId="14746"/>
    <cellStyle name="40% - Accent4 50 5 2" xfId="14747"/>
    <cellStyle name="40% - Accent4 50 6" xfId="14748"/>
    <cellStyle name="40% - Accent4 50 6 2" xfId="14749"/>
    <cellStyle name="40% - Accent4 50 7" xfId="14750"/>
    <cellStyle name="40% - Accent4 50 8" xfId="14751"/>
    <cellStyle name="40% - Accent4 51" xfId="14752"/>
    <cellStyle name="40% - Accent4 51 2" xfId="14753"/>
    <cellStyle name="40% - Accent4 51 2 2" xfId="14754"/>
    <cellStyle name="40% - Accent4 51 2 2 2" xfId="14755"/>
    <cellStyle name="40% - Accent4 51 2 3" xfId="14756"/>
    <cellStyle name="40% - Accent4 51 2 3 2" xfId="14757"/>
    <cellStyle name="40% - Accent4 51 2 4" xfId="14758"/>
    <cellStyle name="40% - Accent4 51 2 4 2" xfId="14759"/>
    <cellStyle name="40% - Accent4 51 2 5" xfId="14760"/>
    <cellStyle name="40% - Accent4 51 2 5 2" xfId="14761"/>
    <cellStyle name="40% - Accent4 51 2 6" xfId="14762"/>
    <cellStyle name="40% - Accent4 51 3" xfId="14763"/>
    <cellStyle name="40% - Accent4 51 3 2" xfId="14764"/>
    <cellStyle name="40% - Accent4 51 4" xfId="14765"/>
    <cellStyle name="40% - Accent4 51 4 2" xfId="14766"/>
    <cellStyle name="40% - Accent4 51 5" xfId="14767"/>
    <cellStyle name="40% - Accent4 51 5 2" xfId="14768"/>
    <cellStyle name="40% - Accent4 51 6" xfId="14769"/>
    <cellStyle name="40% - Accent4 51 6 2" xfId="14770"/>
    <cellStyle name="40% - Accent4 51 7" xfId="14771"/>
    <cellStyle name="40% - Accent4 51 8" xfId="14772"/>
    <cellStyle name="40% - Accent4 52" xfId="14773"/>
    <cellStyle name="40% - Accent4 52 2" xfId="14774"/>
    <cellStyle name="40% - Accent4 52 2 2" xfId="14775"/>
    <cellStyle name="40% - Accent4 52 2 2 2" xfId="14776"/>
    <cellStyle name="40% - Accent4 52 2 3" xfId="14777"/>
    <cellStyle name="40% - Accent4 52 2 3 2" xfId="14778"/>
    <cellStyle name="40% - Accent4 52 2 4" xfId="14779"/>
    <cellStyle name="40% - Accent4 52 2 4 2" xfId="14780"/>
    <cellStyle name="40% - Accent4 52 2 5" xfId="14781"/>
    <cellStyle name="40% - Accent4 52 2 5 2" xfId="14782"/>
    <cellStyle name="40% - Accent4 52 2 6" xfId="14783"/>
    <cellStyle name="40% - Accent4 52 3" xfId="14784"/>
    <cellStyle name="40% - Accent4 52 3 2" xfId="14785"/>
    <cellStyle name="40% - Accent4 52 4" xfId="14786"/>
    <cellStyle name="40% - Accent4 52 4 2" xfId="14787"/>
    <cellStyle name="40% - Accent4 52 5" xfId="14788"/>
    <cellStyle name="40% - Accent4 52 5 2" xfId="14789"/>
    <cellStyle name="40% - Accent4 52 6" xfId="14790"/>
    <cellStyle name="40% - Accent4 52 6 2" xfId="14791"/>
    <cellStyle name="40% - Accent4 52 7" xfId="14792"/>
    <cellStyle name="40% - Accent4 52 8" xfId="14793"/>
    <cellStyle name="40% - Accent4 53" xfId="14794"/>
    <cellStyle name="40% - Accent4 53 2" xfId="14795"/>
    <cellStyle name="40% - Accent4 53 2 2" xfId="14796"/>
    <cellStyle name="40% - Accent4 53 2 2 2" xfId="14797"/>
    <cellStyle name="40% - Accent4 53 2 3" xfId="14798"/>
    <cellStyle name="40% - Accent4 53 2 3 2" xfId="14799"/>
    <cellStyle name="40% - Accent4 53 2 4" xfId="14800"/>
    <cellStyle name="40% - Accent4 53 2 4 2" xfId="14801"/>
    <cellStyle name="40% - Accent4 53 2 5" xfId="14802"/>
    <cellStyle name="40% - Accent4 53 2 5 2" xfId="14803"/>
    <cellStyle name="40% - Accent4 53 2 6" xfId="14804"/>
    <cellStyle name="40% - Accent4 53 3" xfId="14805"/>
    <cellStyle name="40% - Accent4 53 3 2" xfId="14806"/>
    <cellStyle name="40% - Accent4 53 4" xfId="14807"/>
    <cellStyle name="40% - Accent4 53 4 2" xfId="14808"/>
    <cellStyle name="40% - Accent4 53 5" xfId="14809"/>
    <cellStyle name="40% - Accent4 53 5 2" xfId="14810"/>
    <cellStyle name="40% - Accent4 53 6" xfId="14811"/>
    <cellStyle name="40% - Accent4 53 6 2" xfId="14812"/>
    <cellStyle name="40% - Accent4 53 7" xfId="14813"/>
    <cellStyle name="40% - Accent4 53 8" xfId="14814"/>
    <cellStyle name="40% - Accent4 54" xfId="14815"/>
    <cellStyle name="40% - Accent4 54 2" xfId="14816"/>
    <cellStyle name="40% - Accent4 54 2 2" xfId="14817"/>
    <cellStyle name="40% - Accent4 54 2 2 2" xfId="14818"/>
    <cellStyle name="40% - Accent4 54 2 3" xfId="14819"/>
    <cellStyle name="40% - Accent4 54 2 3 2" xfId="14820"/>
    <cellStyle name="40% - Accent4 54 2 4" xfId="14821"/>
    <cellStyle name="40% - Accent4 54 2 4 2" xfId="14822"/>
    <cellStyle name="40% - Accent4 54 2 5" xfId="14823"/>
    <cellStyle name="40% - Accent4 54 2 5 2" xfId="14824"/>
    <cellStyle name="40% - Accent4 54 2 6" xfId="14825"/>
    <cellStyle name="40% - Accent4 54 3" xfId="14826"/>
    <cellStyle name="40% - Accent4 54 3 2" xfId="14827"/>
    <cellStyle name="40% - Accent4 54 4" xfId="14828"/>
    <cellStyle name="40% - Accent4 54 4 2" xfId="14829"/>
    <cellStyle name="40% - Accent4 54 5" xfId="14830"/>
    <cellStyle name="40% - Accent4 54 5 2" xfId="14831"/>
    <cellStyle name="40% - Accent4 54 6" xfId="14832"/>
    <cellStyle name="40% - Accent4 54 6 2" xfId="14833"/>
    <cellStyle name="40% - Accent4 54 7" xfId="14834"/>
    <cellStyle name="40% - Accent4 54 8" xfId="14835"/>
    <cellStyle name="40% - Accent4 55" xfId="14836"/>
    <cellStyle name="40% - Accent4 55 2" xfId="14837"/>
    <cellStyle name="40% - Accent4 55 2 2" xfId="14838"/>
    <cellStyle name="40% - Accent4 55 2 2 2" xfId="14839"/>
    <cellStyle name="40% - Accent4 55 2 3" xfId="14840"/>
    <cellStyle name="40% - Accent4 55 2 3 2" xfId="14841"/>
    <cellStyle name="40% - Accent4 55 2 4" xfId="14842"/>
    <cellStyle name="40% - Accent4 55 2 4 2" xfId="14843"/>
    <cellStyle name="40% - Accent4 55 2 5" xfId="14844"/>
    <cellStyle name="40% - Accent4 55 2 5 2" xfId="14845"/>
    <cellStyle name="40% - Accent4 55 2 6" xfId="14846"/>
    <cellStyle name="40% - Accent4 55 3" xfId="14847"/>
    <cellStyle name="40% - Accent4 55 3 2" xfId="14848"/>
    <cellStyle name="40% - Accent4 55 4" xfId="14849"/>
    <cellStyle name="40% - Accent4 55 4 2" xfId="14850"/>
    <cellStyle name="40% - Accent4 55 5" xfId="14851"/>
    <cellStyle name="40% - Accent4 55 5 2" xfId="14852"/>
    <cellStyle name="40% - Accent4 55 6" xfId="14853"/>
    <cellStyle name="40% - Accent4 55 6 2" xfId="14854"/>
    <cellStyle name="40% - Accent4 55 7" xfId="14855"/>
    <cellStyle name="40% - Accent4 55 8" xfId="14856"/>
    <cellStyle name="40% - Accent4 56" xfId="14857"/>
    <cellStyle name="40% - Accent4 56 2" xfId="14858"/>
    <cellStyle name="40% - Accent4 56 2 2" xfId="14859"/>
    <cellStyle name="40% - Accent4 56 2 2 2" xfId="14860"/>
    <cellStyle name="40% - Accent4 56 2 3" xfId="14861"/>
    <cellStyle name="40% - Accent4 56 2 3 2" xfId="14862"/>
    <cellStyle name="40% - Accent4 56 2 4" xfId="14863"/>
    <cellStyle name="40% - Accent4 56 2 4 2" xfId="14864"/>
    <cellStyle name="40% - Accent4 56 2 5" xfId="14865"/>
    <cellStyle name="40% - Accent4 56 2 5 2" xfId="14866"/>
    <cellStyle name="40% - Accent4 56 2 6" xfId="14867"/>
    <cellStyle name="40% - Accent4 56 3" xfId="14868"/>
    <cellStyle name="40% - Accent4 56 3 2" xfId="14869"/>
    <cellStyle name="40% - Accent4 56 4" xfId="14870"/>
    <cellStyle name="40% - Accent4 56 4 2" xfId="14871"/>
    <cellStyle name="40% - Accent4 56 5" xfId="14872"/>
    <cellStyle name="40% - Accent4 56 5 2" xfId="14873"/>
    <cellStyle name="40% - Accent4 56 6" xfId="14874"/>
    <cellStyle name="40% - Accent4 56 6 2" xfId="14875"/>
    <cellStyle name="40% - Accent4 56 7" xfId="14876"/>
    <cellStyle name="40% - Accent4 56 8" xfId="14877"/>
    <cellStyle name="40% - Accent4 57" xfId="14878"/>
    <cellStyle name="40% - Accent4 57 2" xfId="14879"/>
    <cellStyle name="40% - Accent4 57 2 2" xfId="14880"/>
    <cellStyle name="40% - Accent4 57 2 2 2" xfId="14881"/>
    <cellStyle name="40% - Accent4 57 2 3" xfId="14882"/>
    <cellStyle name="40% - Accent4 57 2 3 2" xfId="14883"/>
    <cellStyle name="40% - Accent4 57 2 4" xfId="14884"/>
    <cellStyle name="40% - Accent4 57 2 4 2" xfId="14885"/>
    <cellStyle name="40% - Accent4 57 2 5" xfId="14886"/>
    <cellStyle name="40% - Accent4 57 2 5 2" xfId="14887"/>
    <cellStyle name="40% - Accent4 57 2 6" xfId="14888"/>
    <cellStyle name="40% - Accent4 57 3" xfId="14889"/>
    <cellStyle name="40% - Accent4 57 3 2" xfId="14890"/>
    <cellStyle name="40% - Accent4 57 4" xfId="14891"/>
    <cellStyle name="40% - Accent4 57 4 2" xfId="14892"/>
    <cellStyle name="40% - Accent4 57 5" xfId="14893"/>
    <cellStyle name="40% - Accent4 57 5 2" xfId="14894"/>
    <cellStyle name="40% - Accent4 57 6" xfId="14895"/>
    <cellStyle name="40% - Accent4 57 6 2" xfId="14896"/>
    <cellStyle name="40% - Accent4 57 7" xfId="14897"/>
    <cellStyle name="40% - Accent4 57 8" xfId="14898"/>
    <cellStyle name="40% - Accent4 58" xfId="14899"/>
    <cellStyle name="40% - Accent4 58 2" xfId="14900"/>
    <cellStyle name="40% - Accent4 58 2 2" xfId="14901"/>
    <cellStyle name="40% - Accent4 58 2 2 2" xfId="14902"/>
    <cellStyle name="40% - Accent4 58 2 3" xfId="14903"/>
    <cellStyle name="40% - Accent4 58 2 3 2" xfId="14904"/>
    <cellStyle name="40% - Accent4 58 2 4" xfId="14905"/>
    <cellStyle name="40% - Accent4 58 2 4 2" xfId="14906"/>
    <cellStyle name="40% - Accent4 58 2 5" xfId="14907"/>
    <cellStyle name="40% - Accent4 58 2 5 2" xfId="14908"/>
    <cellStyle name="40% - Accent4 58 2 6" xfId="14909"/>
    <cellStyle name="40% - Accent4 58 3" xfId="14910"/>
    <cellStyle name="40% - Accent4 58 3 2" xfId="14911"/>
    <cellStyle name="40% - Accent4 58 4" xfId="14912"/>
    <cellStyle name="40% - Accent4 58 4 2" xfId="14913"/>
    <cellStyle name="40% - Accent4 58 5" xfId="14914"/>
    <cellStyle name="40% - Accent4 58 5 2" xfId="14915"/>
    <cellStyle name="40% - Accent4 58 6" xfId="14916"/>
    <cellStyle name="40% - Accent4 58 6 2" xfId="14917"/>
    <cellStyle name="40% - Accent4 58 7" xfId="14918"/>
    <cellStyle name="40% - Accent4 58 8" xfId="14919"/>
    <cellStyle name="40% - Accent4 59" xfId="14920"/>
    <cellStyle name="40% - Accent4 59 2" xfId="14921"/>
    <cellStyle name="40% - Accent4 59 2 2" xfId="14922"/>
    <cellStyle name="40% - Accent4 59 2 2 2" xfId="14923"/>
    <cellStyle name="40% - Accent4 59 2 3" xfId="14924"/>
    <cellStyle name="40% - Accent4 59 2 3 2" xfId="14925"/>
    <cellStyle name="40% - Accent4 59 2 4" xfId="14926"/>
    <cellStyle name="40% - Accent4 59 2 4 2" xfId="14927"/>
    <cellStyle name="40% - Accent4 59 2 5" xfId="14928"/>
    <cellStyle name="40% - Accent4 59 2 5 2" xfId="14929"/>
    <cellStyle name="40% - Accent4 59 2 6" xfId="14930"/>
    <cellStyle name="40% - Accent4 59 3" xfId="14931"/>
    <cellStyle name="40% - Accent4 59 3 2" xfId="14932"/>
    <cellStyle name="40% - Accent4 59 4" xfId="14933"/>
    <cellStyle name="40% - Accent4 59 4 2" xfId="14934"/>
    <cellStyle name="40% - Accent4 59 5" xfId="14935"/>
    <cellStyle name="40% - Accent4 59 5 2" xfId="14936"/>
    <cellStyle name="40% - Accent4 59 6" xfId="14937"/>
    <cellStyle name="40% - Accent4 59 6 2" xfId="14938"/>
    <cellStyle name="40% - Accent4 59 7" xfId="14939"/>
    <cellStyle name="40% - Accent4 59 8" xfId="14940"/>
    <cellStyle name="40% - Accent4 6" xfId="14941"/>
    <cellStyle name="40% - Accent4 6 10" xfId="14942"/>
    <cellStyle name="40% - Accent4 6 11" xfId="14943"/>
    <cellStyle name="40% - Accent4 6 2" xfId="14944"/>
    <cellStyle name="40% - Accent4 6 2 2" xfId="14945"/>
    <cellStyle name="40% - Accent4 6 2 2 2" xfId="14946"/>
    <cellStyle name="40% - Accent4 6 2 3" xfId="14947"/>
    <cellStyle name="40% - Accent4 6 2 3 2" xfId="14948"/>
    <cellStyle name="40% - Accent4 6 2 4" xfId="14949"/>
    <cellStyle name="40% - Accent4 6 2 4 2" xfId="14950"/>
    <cellStyle name="40% - Accent4 6 2 5" xfId="14951"/>
    <cellStyle name="40% - Accent4 6 2 5 2" xfId="14952"/>
    <cellStyle name="40% - Accent4 6 2 6" xfId="14953"/>
    <cellStyle name="40% - Accent4 6 2 7" xfId="14954"/>
    <cellStyle name="40% - Accent4 6 2 8" xfId="14955"/>
    <cellStyle name="40% - Accent4 6 2 9" xfId="14956"/>
    <cellStyle name="40% - Accent4 6 3" xfId="14957"/>
    <cellStyle name="40% - Accent4 6 3 2" xfId="14958"/>
    <cellStyle name="40% - Accent4 6 4" xfId="14959"/>
    <cellStyle name="40% - Accent4 6 4 2" xfId="14960"/>
    <cellStyle name="40% - Accent4 6 5" xfId="14961"/>
    <cellStyle name="40% - Accent4 6 5 2" xfId="14962"/>
    <cellStyle name="40% - Accent4 6 6" xfId="14963"/>
    <cellStyle name="40% - Accent4 6 6 2" xfId="14964"/>
    <cellStyle name="40% - Accent4 6 7" xfId="14965"/>
    <cellStyle name="40% - Accent4 6 8" xfId="14966"/>
    <cellStyle name="40% - Accent4 6 9" xfId="14967"/>
    <cellStyle name="40% - Accent4 60" xfId="14968"/>
    <cellStyle name="40% - Accent4 60 2" xfId="14969"/>
    <cellStyle name="40% - Accent4 60 2 2" xfId="14970"/>
    <cellStyle name="40% - Accent4 60 2 2 2" xfId="14971"/>
    <cellStyle name="40% - Accent4 60 2 3" xfId="14972"/>
    <cellStyle name="40% - Accent4 60 2 3 2" xfId="14973"/>
    <cellStyle name="40% - Accent4 60 2 4" xfId="14974"/>
    <cellStyle name="40% - Accent4 60 2 4 2" xfId="14975"/>
    <cellStyle name="40% - Accent4 60 2 5" xfId="14976"/>
    <cellStyle name="40% - Accent4 60 2 5 2" xfId="14977"/>
    <cellStyle name="40% - Accent4 60 2 6" xfId="14978"/>
    <cellStyle name="40% - Accent4 60 3" xfId="14979"/>
    <cellStyle name="40% - Accent4 60 3 2" xfId="14980"/>
    <cellStyle name="40% - Accent4 60 4" xfId="14981"/>
    <cellStyle name="40% - Accent4 60 4 2" xfId="14982"/>
    <cellStyle name="40% - Accent4 60 5" xfId="14983"/>
    <cellStyle name="40% - Accent4 60 5 2" xfId="14984"/>
    <cellStyle name="40% - Accent4 60 6" xfId="14985"/>
    <cellStyle name="40% - Accent4 60 6 2" xfId="14986"/>
    <cellStyle name="40% - Accent4 60 7" xfId="14987"/>
    <cellStyle name="40% - Accent4 60 8" xfId="14988"/>
    <cellStyle name="40% - Accent4 61" xfId="14989"/>
    <cellStyle name="40% - Accent4 61 2" xfId="14990"/>
    <cellStyle name="40% - Accent4 61 2 2" xfId="14991"/>
    <cellStyle name="40% - Accent4 61 2 2 2" xfId="14992"/>
    <cellStyle name="40% - Accent4 61 2 3" xfId="14993"/>
    <cellStyle name="40% - Accent4 61 2 3 2" xfId="14994"/>
    <cellStyle name="40% - Accent4 61 2 4" xfId="14995"/>
    <cellStyle name="40% - Accent4 61 2 4 2" xfId="14996"/>
    <cellStyle name="40% - Accent4 61 2 5" xfId="14997"/>
    <cellStyle name="40% - Accent4 61 2 5 2" xfId="14998"/>
    <cellStyle name="40% - Accent4 61 2 6" xfId="14999"/>
    <cellStyle name="40% - Accent4 61 3" xfId="15000"/>
    <cellStyle name="40% - Accent4 61 3 2" xfId="15001"/>
    <cellStyle name="40% - Accent4 61 4" xfId="15002"/>
    <cellStyle name="40% - Accent4 61 4 2" xfId="15003"/>
    <cellStyle name="40% - Accent4 61 5" xfId="15004"/>
    <cellStyle name="40% - Accent4 61 5 2" xfId="15005"/>
    <cellStyle name="40% - Accent4 61 6" xfId="15006"/>
    <cellStyle name="40% - Accent4 61 6 2" xfId="15007"/>
    <cellStyle name="40% - Accent4 61 7" xfId="15008"/>
    <cellStyle name="40% - Accent4 61 8" xfId="15009"/>
    <cellStyle name="40% - Accent4 62" xfId="15010"/>
    <cellStyle name="40% - Accent4 62 2" xfId="15011"/>
    <cellStyle name="40% - Accent4 62 2 2" xfId="15012"/>
    <cellStyle name="40% - Accent4 62 2 2 2" xfId="15013"/>
    <cellStyle name="40% - Accent4 62 2 3" xfId="15014"/>
    <cellStyle name="40% - Accent4 62 2 3 2" xfId="15015"/>
    <cellStyle name="40% - Accent4 62 2 4" xfId="15016"/>
    <cellStyle name="40% - Accent4 62 2 4 2" xfId="15017"/>
    <cellStyle name="40% - Accent4 62 2 5" xfId="15018"/>
    <cellStyle name="40% - Accent4 62 2 5 2" xfId="15019"/>
    <cellStyle name="40% - Accent4 62 2 6" xfId="15020"/>
    <cellStyle name="40% - Accent4 62 3" xfId="15021"/>
    <cellStyle name="40% - Accent4 62 3 2" xfId="15022"/>
    <cellStyle name="40% - Accent4 62 4" xfId="15023"/>
    <cellStyle name="40% - Accent4 62 4 2" xfId="15024"/>
    <cellStyle name="40% - Accent4 62 5" xfId="15025"/>
    <cellStyle name="40% - Accent4 62 5 2" xfId="15026"/>
    <cellStyle name="40% - Accent4 62 6" xfId="15027"/>
    <cellStyle name="40% - Accent4 62 6 2" xfId="15028"/>
    <cellStyle name="40% - Accent4 62 7" xfId="15029"/>
    <cellStyle name="40% - Accent4 62 8" xfId="15030"/>
    <cellStyle name="40% - Accent4 63" xfId="15031"/>
    <cellStyle name="40% - Accent4 63 2" xfId="15032"/>
    <cellStyle name="40% - Accent4 63 2 2" xfId="15033"/>
    <cellStyle name="40% - Accent4 63 2 2 2" xfId="15034"/>
    <cellStyle name="40% - Accent4 63 2 3" xfId="15035"/>
    <cellStyle name="40% - Accent4 63 2 3 2" xfId="15036"/>
    <cellStyle name="40% - Accent4 63 2 4" xfId="15037"/>
    <cellStyle name="40% - Accent4 63 2 4 2" xfId="15038"/>
    <cellStyle name="40% - Accent4 63 2 5" xfId="15039"/>
    <cellStyle name="40% - Accent4 63 2 5 2" xfId="15040"/>
    <cellStyle name="40% - Accent4 63 2 6" xfId="15041"/>
    <cellStyle name="40% - Accent4 63 3" xfId="15042"/>
    <cellStyle name="40% - Accent4 63 3 2" xfId="15043"/>
    <cellStyle name="40% - Accent4 63 4" xfId="15044"/>
    <cellStyle name="40% - Accent4 63 4 2" xfId="15045"/>
    <cellStyle name="40% - Accent4 63 5" xfId="15046"/>
    <cellStyle name="40% - Accent4 63 5 2" xfId="15047"/>
    <cellStyle name="40% - Accent4 63 6" xfId="15048"/>
    <cellStyle name="40% - Accent4 63 6 2" xfId="15049"/>
    <cellStyle name="40% - Accent4 63 7" xfId="15050"/>
    <cellStyle name="40% - Accent4 63 8" xfId="15051"/>
    <cellStyle name="40% - Accent4 64" xfId="15052"/>
    <cellStyle name="40% - Accent4 64 2" xfId="15053"/>
    <cellStyle name="40% - Accent4 64 2 2" xfId="15054"/>
    <cellStyle name="40% - Accent4 64 2 2 2" xfId="15055"/>
    <cellStyle name="40% - Accent4 64 2 3" xfId="15056"/>
    <cellStyle name="40% - Accent4 64 2 3 2" xfId="15057"/>
    <cellStyle name="40% - Accent4 64 2 4" xfId="15058"/>
    <cellStyle name="40% - Accent4 64 2 4 2" xfId="15059"/>
    <cellStyle name="40% - Accent4 64 2 5" xfId="15060"/>
    <cellStyle name="40% - Accent4 64 2 5 2" xfId="15061"/>
    <cellStyle name="40% - Accent4 64 2 6" xfId="15062"/>
    <cellStyle name="40% - Accent4 64 3" xfId="15063"/>
    <cellStyle name="40% - Accent4 64 3 2" xfId="15064"/>
    <cellStyle name="40% - Accent4 64 4" xfId="15065"/>
    <cellStyle name="40% - Accent4 64 4 2" xfId="15066"/>
    <cellStyle name="40% - Accent4 64 5" xfId="15067"/>
    <cellStyle name="40% - Accent4 64 5 2" xfId="15068"/>
    <cellStyle name="40% - Accent4 64 6" xfId="15069"/>
    <cellStyle name="40% - Accent4 64 6 2" xfId="15070"/>
    <cellStyle name="40% - Accent4 64 7" xfId="15071"/>
    <cellStyle name="40% - Accent4 64 8" xfId="15072"/>
    <cellStyle name="40% - Accent4 65" xfId="15073"/>
    <cellStyle name="40% - Accent4 65 2" xfId="15074"/>
    <cellStyle name="40% - Accent4 65 2 2" xfId="15075"/>
    <cellStyle name="40% - Accent4 65 2 2 2" xfId="15076"/>
    <cellStyle name="40% - Accent4 65 2 3" xfId="15077"/>
    <cellStyle name="40% - Accent4 65 2 3 2" xfId="15078"/>
    <cellStyle name="40% - Accent4 65 2 4" xfId="15079"/>
    <cellStyle name="40% - Accent4 65 2 4 2" xfId="15080"/>
    <cellStyle name="40% - Accent4 65 2 5" xfId="15081"/>
    <cellStyle name="40% - Accent4 65 2 5 2" xfId="15082"/>
    <cellStyle name="40% - Accent4 65 2 6" xfId="15083"/>
    <cellStyle name="40% - Accent4 65 3" xfId="15084"/>
    <cellStyle name="40% - Accent4 65 3 2" xfId="15085"/>
    <cellStyle name="40% - Accent4 65 4" xfId="15086"/>
    <cellStyle name="40% - Accent4 65 4 2" xfId="15087"/>
    <cellStyle name="40% - Accent4 65 5" xfId="15088"/>
    <cellStyle name="40% - Accent4 65 5 2" xfId="15089"/>
    <cellStyle name="40% - Accent4 65 6" xfId="15090"/>
    <cellStyle name="40% - Accent4 65 6 2" xfId="15091"/>
    <cellStyle name="40% - Accent4 65 7" xfId="15092"/>
    <cellStyle name="40% - Accent4 65 8" xfId="15093"/>
    <cellStyle name="40% - Accent4 66" xfId="15094"/>
    <cellStyle name="40% - Accent4 66 2" xfId="15095"/>
    <cellStyle name="40% - Accent4 66 2 2" xfId="15096"/>
    <cellStyle name="40% - Accent4 66 2 2 2" xfId="15097"/>
    <cellStyle name="40% - Accent4 66 2 3" xfId="15098"/>
    <cellStyle name="40% - Accent4 66 2 3 2" xfId="15099"/>
    <cellStyle name="40% - Accent4 66 2 4" xfId="15100"/>
    <cellStyle name="40% - Accent4 66 2 4 2" xfId="15101"/>
    <cellStyle name="40% - Accent4 66 2 5" xfId="15102"/>
    <cellStyle name="40% - Accent4 66 2 5 2" xfId="15103"/>
    <cellStyle name="40% - Accent4 66 2 6" xfId="15104"/>
    <cellStyle name="40% - Accent4 66 3" xfId="15105"/>
    <cellStyle name="40% - Accent4 66 3 2" xfId="15106"/>
    <cellStyle name="40% - Accent4 66 4" xfId="15107"/>
    <cellStyle name="40% - Accent4 66 4 2" xfId="15108"/>
    <cellStyle name="40% - Accent4 66 5" xfId="15109"/>
    <cellStyle name="40% - Accent4 66 5 2" xfId="15110"/>
    <cellStyle name="40% - Accent4 66 6" xfId="15111"/>
    <cellStyle name="40% - Accent4 66 6 2" xfId="15112"/>
    <cellStyle name="40% - Accent4 66 7" xfId="15113"/>
    <cellStyle name="40% - Accent4 66 8" xfId="15114"/>
    <cellStyle name="40% - Accent4 67" xfId="15115"/>
    <cellStyle name="40% - Accent4 67 2" xfId="15116"/>
    <cellStyle name="40% - Accent4 67 2 2" xfId="15117"/>
    <cellStyle name="40% - Accent4 67 2 2 2" xfId="15118"/>
    <cellStyle name="40% - Accent4 67 2 3" xfId="15119"/>
    <cellStyle name="40% - Accent4 67 2 3 2" xfId="15120"/>
    <cellStyle name="40% - Accent4 67 2 4" xfId="15121"/>
    <cellStyle name="40% - Accent4 67 2 4 2" xfId="15122"/>
    <cellStyle name="40% - Accent4 67 2 5" xfId="15123"/>
    <cellStyle name="40% - Accent4 67 2 5 2" xfId="15124"/>
    <cellStyle name="40% - Accent4 67 2 6" xfId="15125"/>
    <cellStyle name="40% - Accent4 67 3" xfId="15126"/>
    <cellStyle name="40% - Accent4 67 3 2" xfId="15127"/>
    <cellStyle name="40% - Accent4 67 4" xfId="15128"/>
    <cellStyle name="40% - Accent4 67 4 2" xfId="15129"/>
    <cellStyle name="40% - Accent4 67 5" xfId="15130"/>
    <cellStyle name="40% - Accent4 67 5 2" xfId="15131"/>
    <cellStyle name="40% - Accent4 67 6" xfId="15132"/>
    <cellStyle name="40% - Accent4 67 6 2" xfId="15133"/>
    <cellStyle name="40% - Accent4 67 7" xfId="15134"/>
    <cellStyle name="40% - Accent4 67 8" xfId="15135"/>
    <cellStyle name="40% - Accent4 68" xfId="15136"/>
    <cellStyle name="40% - Accent4 68 2" xfId="15137"/>
    <cellStyle name="40% - Accent4 68 2 2" xfId="15138"/>
    <cellStyle name="40% - Accent4 68 2 2 2" xfId="15139"/>
    <cellStyle name="40% - Accent4 68 2 3" xfId="15140"/>
    <cellStyle name="40% - Accent4 68 2 3 2" xfId="15141"/>
    <cellStyle name="40% - Accent4 68 2 4" xfId="15142"/>
    <cellStyle name="40% - Accent4 68 2 4 2" xfId="15143"/>
    <cellStyle name="40% - Accent4 68 2 5" xfId="15144"/>
    <cellStyle name="40% - Accent4 68 2 5 2" xfId="15145"/>
    <cellStyle name="40% - Accent4 68 2 6" xfId="15146"/>
    <cellStyle name="40% - Accent4 68 3" xfId="15147"/>
    <cellStyle name="40% - Accent4 68 3 2" xfId="15148"/>
    <cellStyle name="40% - Accent4 68 4" xfId="15149"/>
    <cellStyle name="40% - Accent4 68 4 2" xfId="15150"/>
    <cellStyle name="40% - Accent4 68 5" xfId="15151"/>
    <cellStyle name="40% - Accent4 68 5 2" xfId="15152"/>
    <cellStyle name="40% - Accent4 68 6" xfId="15153"/>
    <cellStyle name="40% - Accent4 68 6 2" xfId="15154"/>
    <cellStyle name="40% - Accent4 68 7" xfId="15155"/>
    <cellStyle name="40% - Accent4 68 8" xfId="15156"/>
    <cellStyle name="40% - Accent4 69" xfId="15157"/>
    <cellStyle name="40% - Accent4 69 2" xfId="15158"/>
    <cellStyle name="40% - Accent4 69 2 2" xfId="15159"/>
    <cellStyle name="40% - Accent4 69 2 2 2" xfId="15160"/>
    <cellStyle name="40% - Accent4 69 2 3" xfId="15161"/>
    <cellStyle name="40% - Accent4 69 2 3 2" xfId="15162"/>
    <cellStyle name="40% - Accent4 69 2 4" xfId="15163"/>
    <cellStyle name="40% - Accent4 69 2 4 2" xfId="15164"/>
    <cellStyle name="40% - Accent4 69 2 5" xfId="15165"/>
    <cellStyle name="40% - Accent4 69 2 5 2" xfId="15166"/>
    <cellStyle name="40% - Accent4 69 2 6" xfId="15167"/>
    <cellStyle name="40% - Accent4 69 3" xfId="15168"/>
    <cellStyle name="40% - Accent4 69 3 2" xfId="15169"/>
    <cellStyle name="40% - Accent4 69 4" xfId="15170"/>
    <cellStyle name="40% - Accent4 69 4 2" xfId="15171"/>
    <cellStyle name="40% - Accent4 69 5" xfId="15172"/>
    <cellStyle name="40% - Accent4 69 5 2" xfId="15173"/>
    <cellStyle name="40% - Accent4 69 6" xfId="15174"/>
    <cellStyle name="40% - Accent4 69 6 2" xfId="15175"/>
    <cellStyle name="40% - Accent4 69 7" xfId="15176"/>
    <cellStyle name="40% - Accent4 69 8" xfId="15177"/>
    <cellStyle name="40% - Accent4 7" xfId="15178"/>
    <cellStyle name="40% - Accent4 7 10" xfId="15179"/>
    <cellStyle name="40% - Accent4 7 11" xfId="15180"/>
    <cellStyle name="40% - Accent4 7 2" xfId="15181"/>
    <cellStyle name="40% - Accent4 7 2 2" xfId="15182"/>
    <cellStyle name="40% - Accent4 7 2 2 2" xfId="15183"/>
    <cellStyle name="40% - Accent4 7 2 3" xfId="15184"/>
    <cellStyle name="40% - Accent4 7 2 3 2" xfId="15185"/>
    <cellStyle name="40% - Accent4 7 2 4" xfId="15186"/>
    <cellStyle name="40% - Accent4 7 2 4 2" xfId="15187"/>
    <cellStyle name="40% - Accent4 7 2 5" xfId="15188"/>
    <cellStyle name="40% - Accent4 7 2 5 2" xfId="15189"/>
    <cellStyle name="40% - Accent4 7 2 6" xfId="15190"/>
    <cellStyle name="40% - Accent4 7 2 7" xfId="15191"/>
    <cellStyle name="40% - Accent4 7 2 8" xfId="15192"/>
    <cellStyle name="40% - Accent4 7 2 9" xfId="15193"/>
    <cellStyle name="40% - Accent4 7 3" xfId="15194"/>
    <cellStyle name="40% - Accent4 7 3 2" xfId="15195"/>
    <cellStyle name="40% - Accent4 7 4" xfId="15196"/>
    <cellStyle name="40% - Accent4 7 4 2" xfId="15197"/>
    <cellStyle name="40% - Accent4 7 5" xfId="15198"/>
    <cellStyle name="40% - Accent4 7 5 2" xfId="15199"/>
    <cellStyle name="40% - Accent4 7 6" xfId="15200"/>
    <cellStyle name="40% - Accent4 7 6 2" xfId="15201"/>
    <cellStyle name="40% - Accent4 7 7" xfId="15202"/>
    <cellStyle name="40% - Accent4 7 8" xfId="15203"/>
    <cellStyle name="40% - Accent4 7 9" xfId="15204"/>
    <cellStyle name="40% - Accent4 70" xfId="15205"/>
    <cellStyle name="40% - Accent4 70 2" xfId="15206"/>
    <cellStyle name="40% - Accent4 70 2 2" xfId="15207"/>
    <cellStyle name="40% - Accent4 70 2 2 2" xfId="15208"/>
    <cellStyle name="40% - Accent4 70 2 3" xfId="15209"/>
    <cellStyle name="40% - Accent4 70 2 3 2" xfId="15210"/>
    <cellStyle name="40% - Accent4 70 2 4" xfId="15211"/>
    <cellStyle name="40% - Accent4 70 2 4 2" xfId="15212"/>
    <cellStyle name="40% - Accent4 70 2 5" xfId="15213"/>
    <cellStyle name="40% - Accent4 70 2 5 2" xfId="15214"/>
    <cellStyle name="40% - Accent4 70 2 6" xfId="15215"/>
    <cellStyle name="40% - Accent4 70 3" xfId="15216"/>
    <cellStyle name="40% - Accent4 70 3 2" xfId="15217"/>
    <cellStyle name="40% - Accent4 70 4" xfId="15218"/>
    <cellStyle name="40% - Accent4 70 4 2" xfId="15219"/>
    <cellStyle name="40% - Accent4 70 5" xfId="15220"/>
    <cellStyle name="40% - Accent4 70 5 2" xfId="15221"/>
    <cellStyle name="40% - Accent4 70 6" xfId="15222"/>
    <cellStyle name="40% - Accent4 70 6 2" xfId="15223"/>
    <cellStyle name="40% - Accent4 70 7" xfId="15224"/>
    <cellStyle name="40% - Accent4 70 8" xfId="15225"/>
    <cellStyle name="40% - Accent4 71" xfId="15226"/>
    <cellStyle name="40% - Accent4 71 2" xfId="15227"/>
    <cellStyle name="40% - Accent4 71 2 2" xfId="15228"/>
    <cellStyle name="40% - Accent4 71 2 2 2" xfId="15229"/>
    <cellStyle name="40% - Accent4 71 2 3" xfId="15230"/>
    <cellStyle name="40% - Accent4 71 2 3 2" xfId="15231"/>
    <cellStyle name="40% - Accent4 71 2 4" xfId="15232"/>
    <cellStyle name="40% - Accent4 71 2 4 2" xfId="15233"/>
    <cellStyle name="40% - Accent4 71 2 5" xfId="15234"/>
    <cellStyle name="40% - Accent4 71 2 5 2" xfId="15235"/>
    <cellStyle name="40% - Accent4 71 2 6" xfId="15236"/>
    <cellStyle name="40% - Accent4 71 3" xfId="15237"/>
    <cellStyle name="40% - Accent4 71 3 2" xfId="15238"/>
    <cellStyle name="40% - Accent4 71 4" xfId="15239"/>
    <cellStyle name="40% - Accent4 71 4 2" xfId="15240"/>
    <cellStyle name="40% - Accent4 71 5" xfId="15241"/>
    <cellStyle name="40% - Accent4 71 5 2" xfId="15242"/>
    <cellStyle name="40% - Accent4 71 6" xfId="15243"/>
    <cellStyle name="40% - Accent4 71 6 2" xfId="15244"/>
    <cellStyle name="40% - Accent4 71 7" xfId="15245"/>
    <cellStyle name="40% - Accent4 71 8" xfId="15246"/>
    <cellStyle name="40% - Accent4 72" xfId="15247"/>
    <cellStyle name="40% - Accent4 72 2" xfId="15248"/>
    <cellStyle name="40% - Accent4 72 2 2" xfId="15249"/>
    <cellStyle name="40% - Accent4 72 2 2 2" xfId="15250"/>
    <cellStyle name="40% - Accent4 72 2 3" xfId="15251"/>
    <cellStyle name="40% - Accent4 72 2 3 2" xfId="15252"/>
    <cellStyle name="40% - Accent4 72 2 4" xfId="15253"/>
    <cellStyle name="40% - Accent4 72 2 4 2" xfId="15254"/>
    <cellStyle name="40% - Accent4 72 2 5" xfId="15255"/>
    <cellStyle name="40% - Accent4 72 2 5 2" xfId="15256"/>
    <cellStyle name="40% - Accent4 72 2 6" xfId="15257"/>
    <cellStyle name="40% - Accent4 72 3" xfId="15258"/>
    <cellStyle name="40% - Accent4 72 3 2" xfId="15259"/>
    <cellStyle name="40% - Accent4 72 4" xfId="15260"/>
    <cellStyle name="40% - Accent4 72 4 2" xfId="15261"/>
    <cellStyle name="40% - Accent4 72 5" xfId="15262"/>
    <cellStyle name="40% - Accent4 72 5 2" xfId="15263"/>
    <cellStyle name="40% - Accent4 72 6" xfId="15264"/>
    <cellStyle name="40% - Accent4 72 6 2" xfId="15265"/>
    <cellStyle name="40% - Accent4 72 7" xfId="15266"/>
    <cellStyle name="40% - Accent4 72 8" xfId="15267"/>
    <cellStyle name="40% - Accent4 8" xfId="15268"/>
    <cellStyle name="40% - Accent4 8 2" xfId="15269"/>
    <cellStyle name="40% - Accent4 8 2 2" xfId="15270"/>
    <cellStyle name="40% - Accent4 8 2 2 2" xfId="15271"/>
    <cellStyle name="40% - Accent4 8 2 3" xfId="15272"/>
    <cellStyle name="40% - Accent4 8 2 3 2" xfId="15273"/>
    <cellStyle name="40% - Accent4 8 2 4" xfId="15274"/>
    <cellStyle name="40% - Accent4 8 2 4 2" xfId="15275"/>
    <cellStyle name="40% - Accent4 8 2 5" xfId="15276"/>
    <cellStyle name="40% - Accent4 8 2 5 2" xfId="15277"/>
    <cellStyle name="40% - Accent4 8 2 6" xfId="15278"/>
    <cellStyle name="40% - Accent4 8 3" xfId="15279"/>
    <cellStyle name="40% - Accent4 8 3 2" xfId="15280"/>
    <cellStyle name="40% - Accent4 8 4" xfId="15281"/>
    <cellStyle name="40% - Accent4 8 4 2" xfId="15282"/>
    <cellStyle name="40% - Accent4 8 5" xfId="15283"/>
    <cellStyle name="40% - Accent4 8 5 2" xfId="15284"/>
    <cellStyle name="40% - Accent4 8 6" xfId="15285"/>
    <cellStyle name="40% - Accent4 8 6 2" xfId="15286"/>
    <cellStyle name="40% - Accent4 8 7" xfId="15287"/>
    <cellStyle name="40% - Accent4 8 8" xfId="15288"/>
    <cellStyle name="40% - Accent4 9" xfId="15289"/>
    <cellStyle name="40% - Accent4 9 2" xfId="15290"/>
    <cellStyle name="40% - Accent4 9 2 2" xfId="15291"/>
    <cellStyle name="40% - Accent4 9 2 2 2" xfId="15292"/>
    <cellStyle name="40% - Accent4 9 2 3" xfId="15293"/>
    <cellStyle name="40% - Accent4 9 2 3 2" xfId="15294"/>
    <cellStyle name="40% - Accent4 9 2 4" xfId="15295"/>
    <cellStyle name="40% - Accent4 9 2 4 2" xfId="15296"/>
    <cellStyle name="40% - Accent4 9 2 5" xfId="15297"/>
    <cellStyle name="40% - Accent4 9 2 5 2" xfId="15298"/>
    <cellStyle name="40% - Accent4 9 2 6" xfId="15299"/>
    <cellStyle name="40% - Accent4 9 3" xfId="15300"/>
    <cellStyle name="40% - Accent4 9 3 2" xfId="15301"/>
    <cellStyle name="40% - Accent4 9 4" xfId="15302"/>
    <cellStyle name="40% - Accent4 9 4 2" xfId="15303"/>
    <cellStyle name="40% - Accent4 9 5" xfId="15304"/>
    <cellStyle name="40% - Accent4 9 5 2" xfId="15305"/>
    <cellStyle name="40% - Accent4 9 6" xfId="15306"/>
    <cellStyle name="40% - Accent4 9 6 2" xfId="15307"/>
    <cellStyle name="40% - Accent4 9 7" xfId="15308"/>
    <cellStyle name="40% - Accent4 9 8" xfId="15309"/>
    <cellStyle name="40% - Accent5 10" xfId="15310"/>
    <cellStyle name="40% - Accent5 10 2" xfId="15311"/>
    <cellStyle name="40% - Accent5 10 2 2" xfId="15312"/>
    <cellStyle name="40% - Accent5 10 2 2 2" xfId="15313"/>
    <cellStyle name="40% - Accent5 10 2 3" xfId="15314"/>
    <cellStyle name="40% - Accent5 10 2 3 2" xfId="15315"/>
    <cellStyle name="40% - Accent5 10 2 4" xfId="15316"/>
    <cellStyle name="40% - Accent5 10 2 4 2" xfId="15317"/>
    <cellStyle name="40% - Accent5 10 2 5" xfId="15318"/>
    <cellStyle name="40% - Accent5 10 2 5 2" xfId="15319"/>
    <cellStyle name="40% - Accent5 10 2 6" xfId="15320"/>
    <cellStyle name="40% - Accent5 10 3" xfId="15321"/>
    <cellStyle name="40% - Accent5 10 3 2" xfId="15322"/>
    <cellStyle name="40% - Accent5 10 4" xfId="15323"/>
    <cellStyle name="40% - Accent5 10 4 2" xfId="15324"/>
    <cellStyle name="40% - Accent5 10 5" xfId="15325"/>
    <cellStyle name="40% - Accent5 10 5 2" xfId="15326"/>
    <cellStyle name="40% - Accent5 10 6" xfId="15327"/>
    <cellStyle name="40% - Accent5 10 6 2" xfId="15328"/>
    <cellStyle name="40% - Accent5 10 7" xfId="15329"/>
    <cellStyle name="40% - Accent5 10 8" xfId="15330"/>
    <cellStyle name="40% - Accent5 11" xfId="15331"/>
    <cellStyle name="40% - Accent5 11 2" xfId="15332"/>
    <cellStyle name="40% - Accent5 11 2 2" xfId="15333"/>
    <cellStyle name="40% - Accent5 11 2 2 2" xfId="15334"/>
    <cellStyle name="40% - Accent5 11 2 3" xfId="15335"/>
    <cellStyle name="40% - Accent5 11 2 3 2" xfId="15336"/>
    <cellStyle name="40% - Accent5 11 2 4" xfId="15337"/>
    <cellStyle name="40% - Accent5 11 2 4 2" xfId="15338"/>
    <cellStyle name="40% - Accent5 11 2 5" xfId="15339"/>
    <cellStyle name="40% - Accent5 11 2 5 2" xfId="15340"/>
    <cellStyle name="40% - Accent5 11 2 6" xfId="15341"/>
    <cellStyle name="40% - Accent5 11 3" xfId="15342"/>
    <cellStyle name="40% - Accent5 11 3 2" xfId="15343"/>
    <cellStyle name="40% - Accent5 11 4" xfId="15344"/>
    <cellStyle name="40% - Accent5 11 4 2" xfId="15345"/>
    <cellStyle name="40% - Accent5 11 5" xfId="15346"/>
    <cellStyle name="40% - Accent5 11 5 2" xfId="15347"/>
    <cellStyle name="40% - Accent5 11 6" xfId="15348"/>
    <cellStyle name="40% - Accent5 11 6 2" xfId="15349"/>
    <cellStyle name="40% - Accent5 11 7" xfId="15350"/>
    <cellStyle name="40% - Accent5 11 8" xfId="15351"/>
    <cellStyle name="40% - Accent5 12" xfId="15352"/>
    <cellStyle name="40% - Accent5 12 2" xfId="15353"/>
    <cellStyle name="40% - Accent5 12 2 2" xfId="15354"/>
    <cellStyle name="40% - Accent5 12 2 2 2" xfId="15355"/>
    <cellStyle name="40% - Accent5 12 2 3" xfId="15356"/>
    <cellStyle name="40% - Accent5 12 2 3 2" xfId="15357"/>
    <cellStyle name="40% - Accent5 12 2 4" xfId="15358"/>
    <cellStyle name="40% - Accent5 12 2 4 2" xfId="15359"/>
    <cellStyle name="40% - Accent5 12 2 5" xfId="15360"/>
    <cellStyle name="40% - Accent5 12 2 5 2" xfId="15361"/>
    <cellStyle name="40% - Accent5 12 2 6" xfId="15362"/>
    <cellStyle name="40% - Accent5 12 3" xfId="15363"/>
    <cellStyle name="40% - Accent5 12 3 2" xfId="15364"/>
    <cellStyle name="40% - Accent5 12 4" xfId="15365"/>
    <cellStyle name="40% - Accent5 12 4 2" xfId="15366"/>
    <cellStyle name="40% - Accent5 12 5" xfId="15367"/>
    <cellStyle name="40% - Accent5 12 5 2" xfId="15368"/>
    <cellStyle name="40% - Accent5 12 6" xfId="15369"/>
    <cellStyle name="40% - Accent5 12 6 2" xfId="15370"/>
    <cellStyle name="40% - Accent5 12 7" xfId="15371"/>
    <cellStyle name="40% - Accent5 12 8" xfId="15372"/>
    <cellStyle name="40% - Accent5 13" xfId="15373"/>
    <cellStyle name="40% - Accent5 13 2" xfId="15374"/>
    <cellStyle name="40% - Accent5 13 2 2" xfId="15375"/>
    <cellStyle name="40% - Accent5 13 2 2 2" xfId="15376"/>
    <cellStyle name="40% - Accent5 13 2 3" xfId="15377"/>
    <cellStyle name="40% - Accent5 13 2 3 2" xfId="15378"/>
    <cellStyle name="40% - Accent5 13 2 4" xfId="15379"/>
    <cellStyle name="40% - Accent5 13 2 4 2" xfId="15380"/>
    <cellStyle name="40% - Accent5 13 2 5" xfId="15381"/>
    <cellStyle name="40% - Accent5 13 2 5 2" xfId="15382"/>
    <cellStyle name="40% - Accent5 13 2 6" xfId="15383"/>
    <cellStyle name="40% - Accent5 13 3" xfId="15384"/>
    <cellStyle name="40% - Accent5 13 3 2" xfId="15385"/>
    <cellStyle name="40% - Accent5 13 4" xfId="15386"/>
    <cellStyle name="40% - Accent5 13 4 2" xfId="15387"/>
    <cellStyle name="40% - Accent5 13 5" xfId="15388"/>
    <cellStyle name="40% - Accent5 13 5 2" xfId="15389"/>
    <cellStyle name="40% - Accent5 13 6" xfId="15390"/>
    <cellStyle name="40% - Accent5 13 6 2" xfId="15391"/>
    <cellStyle name="40% - Accent5 13 7" xfId="15392"/>
    <cellStyle name="40% - Accent5 13 8" xfId="15393"/>
    <cellStyle name="40% - Accent5 14" xfId="15394"/>
    <cellStyle name="40% - Accent5 14 2" xfId="15395"/>
    <cellStyle name="40% - Accent5 14 2 2" xfId="15396"/>
    <cellStyle name="40% - Accent5 14 2 2 2" xfId="15397"/>
    <cellStyle name="40% - Accent5 14 2 3" xfId="15398"/>
    <cellStyle name="40% - Accent5 14 2 3 2" xfId="15399"/>
    <cellStyle name="40% - Accent5 14 2 4" xfId="15400"/>
    <cellStyle name="40% - Accent5 14 2 4 2" xfId="15401"/>
    <cellStyle name="40% - Accent5 14 2 5" xfId="15402"/>
    <cellStyle name="40% - Accent5 14 2 5 2" xfId="15403"/>
    <cellStyle name="40% - Accent5 14 2 6" xfId="15404"/>
    <cellStyle name="40% - Accent5 14 3" xfId="15405"/>
    <cellStyle name="40% - Accent5 14 3 2" xfId="15406"/>
    <cellStyle name="40% - Accent5 14 4" xfId="15407"/>
    <cellStyle name="40% - Accent5 14 4 2" xfId="15408"/>
    <cellStyle name="40% - Accent5 14 5" xfId="15409"/>
    <cellStyle name="40% - Accent5 14 5 2" xfId="15410"/>
    <cellStyle name="40% - Accent5 14 6" xfId="15411"/>
    <cellStyle name="40% - Accent5 14 6 2" xfId="15412"/>
    <cellStyle name="40% - Accent5 14 7" xfId="15413"/>
    <cellStyle name="40% - Accent5 14 8" xfId="15414"/>
    <cellStyle name="40% - Accent5 15" xfId="15415"/>
    <cellStyle name="40% - Accent5 15 2" xfId="15416"/>
    <cellStyle name="40% - Accent5 15 2 2" xfId="15417"/>
    <cellStyle name="40% - Accent5 15 2 2 2" xfId="15418"/>
    <cellStyle name="40% - Accent5 15 2 3" xfId="15419"/>
    <cellStyle name="40% - Accent5 15 2 3 2" xfId="15420"/>
    <cellStyle name="40% - Accent5 15 2 4" xfId="15421"/>
    <cellStyle name="40% - Accent5 15 2 4 2" xfId="15422"/>
    <cellStyle name="40% - Accent5 15 2 5" xfId="15423"/>
    <cellStyle name="40% - Accent5 15 2 5 2" xfId="15424"/>
    <cellStyle name="40% - Accent5 15 2 6" xfId="15425"/>
    <cellStyle name="40% - Accent5 15 3" xfId="15426"/>
    <cellStyle name="40% - Accent5 15 3 2" xfId="15427"/>
    <cellStyle name="40% - Accent5 15 4" xfId="15428"/>
    <cellStyle name="40% - Accent5 15 4 2" xfId="15429"/>
    <cellStyle name="40% - Accent5 15 5" xfId="15430"/>
    <cellStyle name="40% - Accent5 15 5 2" xfId="15431"/>
    <cellStyle name="40% - Accent5 15 6" xfId="15432"/>
    <cellStyle name="40% - Accent5 15 6 2" xfId="15433"/>
    <cellStyle name="40% - Accent5 15 7" xfId="15434"/>
    <cellStyle name="40% - Accent5 15 8" xfId="15435"/>
    <cellStyle name="40% - Accent5 16" xfId="15436"/>
    <cellStyle name="40% - Accent5 16 2" xfId="15437"/>
    <cellStyle name="40% - Accent5 16 2 2" xfId="15438"/>
    <cellStyle name="40% - Accent5 16 2 2 2" xfId="15439"/>
    <cellStyle name="40% - Accent5 16 2 3" xfId="15440"/>
    <cellStyle name="40% - Accent5 16 2 3 2" xfId="15441"/>
    <cellStyle name="40% - Accent5 16 2 4" xfId="15442"/>
    <cellStyle name="40% - Accent5 16 2 4 2" xfId="15443"/>
    <cellStyle name="40% - Accent5 16 2 5" xfId="15444"/>
    <cellStyle name="40% - Accent5 16 2 5 2" xfId="15445"/>
    <cellStyle name="40% - Accent5 16 2 6" xfId="15446"/>
    <cellStyle name="40% - Accent5 16 3" xfId="15447"/>
    <cellStyle name="40% - Accent5 16 3 2" xfId="15448"/>
    <cellStyle name="40% - Accent5 16 4" xfId="15449"/>
    <cellStyle name="40% - Accent5 16 4 2" xfId="15450"/>
    <cellStyle name="40% - Accent5 16 5" xfId="15451"/>
    <cellStyle name="40% - Accent5 16 5 2" xfId="15452"/>
    <cellStyle name="40% - Accent5 16 6" xfId="15453"/>
    <cellStyle name="40% - Accent5 16 6 2" xfId="15454"/>
    <cellStyle name="40% - Accent5 16 7" xfId="15455"/>
    <cellStyle name="40% - Accent5 16 8" xfId="15456"/>
    <cellStyle name="40% - Accent5 17" xfId="15457"/>
    <cellStyle name="40% - Accent5 17 2" xfId="15458"/>
    <cellStyle name="40% - Accent5 17 2 2" xfId="15459"/>
    <cellStyle name="40% - Accent5 17 2 2 2" xfId="15460"/>
    <cellStyle name="40% - Accent5 17 2 3" xfId="15461"/>
    <cellStyle name="40% - Accent5 17 2 3 2" xfId="15462"/>
    <cellStyle name="40% - Accent5 17 2 4" xfId="15463"/>
    <cellStyle name="40% - Accent5 17 2 4 2" xfId="15464"/>
    <cellStyle name="40% - Accent5 17 2 5" xfId="15465"/>
    <cellStyle name="40% - Accent5 17 2 5 2" xfId="15466"/>
    <cellStyle name="40% - Accent5 17 2 6" xfId="15467"/>
    <cellStyle name="40% - Accent5 17 3" xfId="15468"/>
    <cellStyle name="40% - Accent5 17 3 2" xfId="15469"/>
    <cellStyle name="40% - Accent5 17 4" xfId="15470"/>
    <cellStyle name="40% - Accent5 17 4 2" xfId="15471"/>
    <cellStyle name="40% - Accent5 17 5" xfId="15472"/>
    <cellStyle name="40% - Accent5 17 5 2" xfId="15473"/>
    <cellStyle name="40% - Accent5 17 6" xfId="15474"/>
    <cellStyle name="40% - Accent5 17 6 2" xfId="15475"/>
    <cellStyle name="40% - Accent5 17 7" xfId="15476"/>
    <cellStyle name="40% - Accent5 17 8" xfId="15477"/>
    <cellStyle name="40% - Accent5 18" xfId="15478"/>
    <cellStyle name="40% - Accent5 18 2" xfId="15479"/>
    <cellStyle name="40% - Accent5 18 2 2" xfId="15480"/>
    <cellStyle name="40% - Accent5 18 2 2 2" xfId="15481"/>
    <cellStyle name="40% - Accent5 18 2 3" xfId="15482"/>
    <cellStyle name="40% - Accent5 18 2 3 2" xfId="15483"/>
    <cellStyle name="40% - Accent5 18 2 4" xfId="15484"/>
    <cellStyle name="40% - Accent5 18 2 4 2" xfId="15485"/>
    <cellStyle name="40% - Accent5 18 2 5" xfId="15486"/>
    <cellStyle name="40% - Accent5 18 2 5 2" xfId="15487"/>
    <cellStyle name="40% - Accent5 18 2 6" xfId="15488"/>
    <cellStyle name="40% - Accent5 18 3" xfId="15489"/>
    <cellStyle name="40% - Accent5 18 3 2" xfId="15490"/>
    <cellStyle name="40% - Accent5 18 4" xfId="15491"/>
    <cellStyle name="40% - Accent5 18 4 2" xfId="15492"/>
    <cellStyle name="40% - Accent5 18 5" xfId="15493"/>
    <cellStyle name="40% - Accent5 18 5 2" xfId="15494"/>
    <cellStyle name="40% - Accent5 18 6" xfId="15495"/>
    <cellStyle name="40% - Accent5 18 6 2" xfId="15496"/>
    <cellStyle name="40% - Accent5 18 7" xfId="15497"/>
    <cellStyle name="40% - Accent5 18 8" xfId="15498"/>
    <cellStyle name="40% - Accent5 19" xfId="15499"/>
    <cellStyle name="40% - Accent5 19 2" xfId="15500"/>
    <cellStyle name="40% - Accent5 19 2 2" xfId="15501"/>
    <cellStyle name="40% - Accent5 19 2 2 2" xfId="15502"/>
    <cellStyle name="40% - Accent5 19 2 3" xfId="15503"/>
    <cellStyle name="40% - Accent5 19 2 3 2" xfId="15504"/>
    <cellStyle name="40% - Accent5 19 2 4" xfId="15505"/>
    <cellStyle name="40% - Accent5 19 2 4 2" xfId="15506"/>
    <cellStyle name="40% - Accent5 19 2 5" xfId="15507"/>
    <cellStyle name="40% - Accent5 19 2 5 2" xfId="15508"/>
    <cellStyle name="40% - Accent5 19 2 6" xfId="15509"/>
    <cellStyle name="40% - Accent5 19 3" xfId="15510"/>
    <cellStyle name="40% - Accent5 19 3 2" xfId="15511"/>
    <cellStyle name="40% - Accent5 19 4" xfId="15512"/>
    <cellStyle name="40% - Accent5 19 4 2" xfId="15513"/>
    <cellStyle name="40% - Accent5 19 5" xfId="15514"/>
    <cellStyle name="40% - Accent5 19 5 2" xfId="15515"/>
    <cellStyle name="40% - Accent5 19 6" xfId="15516"/>
    <cellStyle name="40% - Accent5 19 6 2" xfId="15517"/>
    <cellStyle name="40% - Accent5 19 7" xfId="15518"/>
    <cellStyle name="40% - Accent5 19 8" xfId="15519"/>
    <cellStyle name="40% - Accent5 2" xfId="15520"/>
    <cellStyle name="40% - Accent5 2 10" xfId="15521"/>
    <cellStyle name="40% - Accent5 2 11" xfId="15522"/>
    <cellStyle name="40% - Accent5 2 2" xfId="15523"/>
    <cellStyle name="40% - Accent5 2 2 2" xfId="15524"/>
    <cellStyle name="40% - Accent5 2 2 2 2" xfId="15525"/>
    <cellStyle name="40% - Accent5 2 2 3" xfId="15526"/>
    <cellStyle name="40% - Accent5 2 2 3 2" xfId="15527"/>
    <cellStyle name="40% - Accent5 2 2 4" xfId="15528"/>
    <cellStyle name="40% - Accent5 2 2 4 2" xfId="15529"/>
    <cellStyle name="40% - Accent5 2 2 5" xfId="15530"/>
    <cellStyle name="40% - Accent5 2 2 5 2" xfId="15531"/>
    <cellStyle name="40% - Accent5 2 2 6" xfId="15532"/>
    <cellStyle name="40% - Accent5 2 2 7" xfId="15533"/>
    <cellStyle name="40% - Accent5 2 2 8" xfId="15534"/>
    <cellStyle name="40% - Accent5 2 2 9" xfId="15535"/>
    <cellStyle name="40% - Accent5 2 3" xfId="15536"/>
    <cellStyle name="40% - Accent5 2 3 2" xfId="15537"/>
    <cellStyle name="40% - Accent5 2 4" xfId="15538"/>
    <cellStyle name="40% - Accent5 2 4 2" xfId="15539"/>
    <cellStyle name="40% - Accent5 2 5" xfId="15540"/>
    <cellStyle name="40% - Accent5 2 5 2" xfId="15541"/>
    <cellStyle name="40% - Accent5 2 6" xfId="15542"/>
    <cellStyle name="40% - Accent5 2 6 2" xfId="15543"/>
    <cellStyle name="40% - Accent5 2 7" xfId="15544"/>
    <cellStyle name="40% - Accent5 2 8" xfId="15545"/>
    <cellStyle name="40% - Accent5 2 9" xfId="15546"/>
    <cellStyle name="40% - Accent5 20" xfId="15547"/>
    <cellStyle name="40% - Accent5 20 2" xfId="15548"/>
    <cellStyle name="40% - Accent5 20 2 2" xfId="15549"/>
    <cellStyle name="40% - Accent5 20 2 2 2" xfId="15550"/>
    <cellStyle name="40% - Accent5 20 2 3" xfId="15551"/>
    <cellStyle name="40% - Accent5 20 2 3 2" xfId="15552"/>
    <cellStyle name="40% - Accent5 20 2 4" xfId="15553"/>
    <cellStyle name="40% - Accent5 20 2 4 2" xfId="15554"/>
    <cellStyle name="40% - Accent5 20 2 5" xfId="15555"/>
    <cellStyle name="40% - Accent5 20 2 5 2" xfId="15556"/>
    <cellStyle name="40% - Accent5 20 2 6" xfId="15557"/>
    <cellStyle name="40% - Accent5 20 3" xfId="15558"/>
    <cellStyle name="40% - Accent5 20 3 2" xfId="15559"/>
    <cellStyle name="40% - Accent5 20 4" xfId="15560"/>
    <cellStyle name="40% - Accent5 20 4 2" xfId="15561"/>
    <cellStyle name="40% - Accent5 20 5" xfId="15562"/>
    <cellStyle name="40% - Accent5 20 5 2" xfId="15563"/>
    <cellStyle name="40% - Accent5 20 6" xfId="15564"/>
    <cellStyle name="40% - Accent5 20 6 2" xfId="15565"/>
    <cellStyle name="40% - Accent5 20 7" xfId="15566"/>
    <cellStyle name="40% - Accent5 20 8" xfId="15567"/>
    <cellStyle name="40% - Accent5 21" xfId="15568"/>
    <cellStyle name="40% - Accent5 21 2" xfId="15569"/>
    <cellStyle name="40% - Accent5 21 2 2" xfId="15570"/>
    <cellStyle name="40% - Accent5 21 2 2 2" xfId="15571"/>
    <cellStyle name="40% - Accent5 21 2 3" xfId="15572"/>
    <cellStyle name="40% - Accent5 21 2 3 2" xfId="15573"/>
    <cellStyle name="40% - Accent5 21 2 4" xfId="15574"/>
    <cellStyle name="40% - Accent5 21 2 4 2" xfId="15575"/>
    <cellStyle name="40% - Accent5 21 2 5" xfId="15576"/>
    <cellStyle name="40% - Accent5 21 2 5 2" xfId="15577"/>
    <cellStyle name="40% - Accent5 21 2 6" xfId="15578"/>
    <cellStyle name="40% - Accent5 21 3" xfId="15579"/>
    <cellStyle name="40% - Accent5 21 3 2" xfId="15580"/>
    <cellStyle name="40% - Accent5 21 4" xfId="15581"/>
    <cellStyle name="40% - Accent5 21 4 2" xfId="15582"/>
    <cellStyle name="40% - Accent5 21 5" xfId="15583"/>
    <cellStyle name="40% - Accent5 21 5 2" xfId="15584"/>
    <cellStyle name="40% - Accent5 21 6" xfId="15585"/>
    <cellStyle name="40% - Accent5 21 6 2" xfId="15586"/>
    <cellStyle name="40% - Accent5 21 7" xfId="15587"/>
    <cellStyle name="40% - Accent5 21 8" xfId="15588"/>
    <cellStyle name="40% - Accent5 22" xfId="15589"/>
    <cellStyle name="40% - Accent5 22 2" xfId="15590"/>
    <cellStyle name="40% - Accent5 22 2 2" xfId="15591"/>
    <cellStyle name="40% - Accent5 22 2 2 2" xfId="15592"/>
    <cellStyle name="40% - Accent5 22 2 3" xfId="15593"/>
    <cellStyle name="40% - Accent5 22 2 3 2" xfId="15594"/>
    <cellStyle name="40% - Accent5 22 2 4" xfId="15595"/>
    <cellStyle name="40% - Accent5 22 2 4 2" xfId="15596"/>
    <cellStyle name="40% - Accent5 22 2 5" xfId="15597"/>
    <cellStyle name="40% - Accent5 22 2 5 2" xfId="15598"/>
    <cellStyle name="40% - Accent5 22 2 6" xfId="15599"/>
    <cellStyle name="40% - Accent5 22 3" xfId="15600"/>
    <cellStyle name="40% - Accent5 22 3 2" xfId="15601"/>
    <cellStyle name="40% - Accent5 22 4" xfId="15602"/>
    <cellStyle name="40% - Accent5 22 4 2" xfId="15603"/>
    <cellStyle name="40% - Accent5 22 5" xfId="15604"/>
    <cellStyle name="40% - Accent5 22 5 2" xfId="15605"/>
    <cellStyle name="40% - Accent5 22 6" xfId="15606"/>
    <cellStyle name="40% - Accent5 22 6 2" xfId="15607"/>
    <cellStyle name="40% - Accent5 22 7" xfId="15608"/>
    <cellStyle name="40% - Accent5 22 8" xfId="15609"/>
    <cellStyle name="40% - Accent5 23" xfId="15610"/>
    <cellStyle name="40% - Accent5 23 2" xfId="15611"/>
    <cellStyle name="40% - Accent5 23 2 2" xfId="15612"/>
    <cellStyle name="40% - Accent5 23 2 2 2" xfId="15613"/>
    <cellStyle name="40% - Accent5 23 2 3" xfId="15614"/>
    <cellStyle name="40% - Accent5 23 2 3 2" xfId="15615"/>
    <cellStyle name="40% - Accent5 23 2 4" xfId="15616"/>
    <cellStyle name="40% - Accent5 23 2 4 2" xfId="15617"/>
    <cellStyle name="40% - Accent5 23 2 5" xfId="15618"/>
    <cellStyle name="40% - Accent5 23 2 5 2" xfId="15619"/>
    <cellStyle name="40% - Accent5 23 2 6" xfId="15620"/>
    <cellStyle name="40% - Accent5 23 3" xfId="15621"/>
    <cellStyle name="40% - Accent5 23 3 2" xfId="15622"/>
    <cellStyle name="40% - Accent5 23 4" xfId="15623"/>
    <cellStyle name="40% - Accent5 23 4 2" xfId="15624"/>
    <cellStyle name="40% - Accent5 23 5" xfId="15625"/>
    <cellStyle name="40% - Accent5 23 5 2" xfId="15626"/>
    <cellStyle name="40% - Accent5 23 6" xfId="15627"/>
    <cellStyle name="40% - Accent5 23 6 2" xfId="15628"/>
    <cellStyle name="40% - Accent5 23 7" xfId="15629"/>
    <cellStyle name="40% - Accent5 23 8" xfId="15630"/>
    <cellStyle name="40% - Accent5 24" xfId="15631"/>
    <cellStyle name="40% - Accent5 24 2" xfId="15632"/>
    <cellStyle name="40% - Accent5 24 2 2" xfId="15633"/>
    <cellStyle name="40% - Accent5 24 2 2 2" xfId="15634"/>
    <cellStyle name="40% - Accent5 24 2 3" xfId="15635"/>
    <cellStyle name="40% - Accent5 24 2 3 2" xfId="15636"/>
    <cellStyle name="40% - Accent5 24 2 4" xfId="15637"/>
    <cellStyle name="40% - Accent5 24 2 4 2" xfId="15638"/>
    <cellStyle name="40% - Accent5 24 2 5" xfId="15639"/>
    <cellStyle name="40% - Accent5 24 2 5 2" xfId="15640"/>
    <cellStyle name="40% - Accent5 24 2 6" xfId="15641"/>
    <cellStyle name="40% - Accent5 24 3" xfId="15642"/>
    <cellStyle name="40% - Accent5 24 3 2" xfId="15643"/>
    <cellStyle name="40% - Accent5 24 4" xfId="15644"/>
    <cellStyle name="40% - Accent5 24 4 2" xfId="15645"/>
    <cellStyle name="40% - Accent5 24 5" xfId="15646"/>
    <cellStyle name="40% - Accent5 24 5 2" xfId="15647"/>
    <cellStyle name="40% - Accent5 24 6" xfId="15648"/>
    <cellStyle name="40% - Accent5 24 6 2" xfId="15649"/>
    <cellStyle name="40% - Accent5 24 7" xfId="15650"/>
    <cellStyle name="40% - Accent5 24 8" xfId="15651"/>
    <cellStyle name="40% - Accent5 25" xfId="15652"/>
    <cellStyle name="40% - Accent5 25 2" xfId="15653"/>
    <cellStyle name="40% - Accent5 25 2 2" xfId="15654"/>
    <cellStyle name="40% - Accent5 25 2 2 2" xfId="15655"/>
    <cellStyle name="40% - Accent5 25 2 3" xfId="15656"/>
    <cellStyle name="40% - Accent5 25 2 3 2" xfId="15657"/>
    <cellStyle name="40% - Accent5 25 2 4" xfId="15658"/>
    <cellStyle name="40% - Accent5 25 2 4 2" xfId="15659"/>
    <cellStyle name="40% - Accent5 25 2 5" xfId="15660"/>
    <cellStyle name="40% - Accent5 25 2 5 2" xfId="15661"/>
    <cellStyle name="40% - Accent5 25 2 6" xfId="15662"/>
    <cellStyle name="40% - Accent5 25 3" xfId="15663"/>
    <cellStyle name="40% - Accent5 25 3 2" xfId="15664"/>
    <cellStyle name="40% - Accent5 25 4" xfId="15665"/>
    <cellStyle name="40% - Accent5 25 4 2" xfId="15666"/>
    <cellStyle name="40% - Accent5 25 5" xfId="15667"/>
    <cellStyle name="40% - Accent5 25 5 2" xfId="15668"/>
    <cellStyle name="40% - Accent5 25 6" xfId="15669"/>
    <cellStyle name="40% - Accent5 25 6 2" xfId="15670"/>
    <cellStyle name="40% - Accent5 25 7" xfId="15671"/>
    <cellStyle name="40% - Accent5 25 8" xfId="15672"/>
    <cellStyle name="40% - Accent5 26" xfId="15673"/>
    <cellStyle name="40% - Accent5 26 2" xfId="15674"/>
    <cellStyle name="40% - Accent5 26 2 2" xfId="15675"/>
    <cellStyle name="40% - Accent5 26 2 2 2" xfId="15676"/>
    <cellStyle name="40% - Accent5 26 2 3" xfId="15677"/>
    <cellStyle name="40% - Accent5 26 2 3 2" xfId="15678"/>
    <cellStyle name="40% - Accent5 26 2 4" xfId="15679"/>
    <cellStyle name="40% - Accent5 26 2 4 2" xfId="15680"/>
    <cellStyle name="40% - Accent5 26 2 5" xfId="15681"/>
    <cellStyle name="40% - Accent5 26 2 5 2" xfId="15682"/>
    <cellStyle name="40% - Accent5 26 2 6" xfId="15683"/>
    <cellStyle name="40% - Accent5 26 3" xfId="15684"/>
    <cellStyle name="40% - Accent5 26 3 2" xfId="15685"/>
    <cellStyle name="40% - Accent5 26 4" xfId="15686"/>
    <cellStyle name="40% - Accent5 26 4 2" xfId="15687"/>
    <cellStyle name="40% - Accent5 26 5" xfId="15688"/>
    <cellStyle name="40% - Accent5 26 5 2" xfId="15689"/>
    <cellStyle name="40% - Accent5 26 6" xfId="15690"/>
    <cellStyle name="40% - Accent5 26 6 2" xfId="15691"/>
    <cellStyle name="40% - Accent5 26 7" xfId="15692"/>
    <cellStyle name="40% - Accent5 26 8" xfId="15693"/>
    <cellStyle name="40% - Accent5 27" xfId="15694"/>
    <cellStyle name="40% - Accent5 27 2" xfId="15695"/>
    <cellStyle name="40% - Accent5 27 2 2" xfId="15696"/>
    <cellStyle name="40% - Accent5 27 2 2 2" xfId="15697"/>
    <cellStyle name="40% - Accent5 27 2 3" xfId="15698"/>
    <cellStyle name="40% - Accent5 27 2 3 2" xfId="15699"/>
    <cellStyle name="40% - Accent5 27 2 4" xfId="15700"/>
    <cellStyle name="40% - Accent5 27 2 4 2" xfId="15701"/>
    <cellStyle name="40% - Accent5 27 2 5" xfId="15702"/>
    <cellStyle name="40% - Accent5 27 2 5 2" xfId="15703"/>
    <cellStyle name="40% - Accent5 27 2 6" xfId="15704"/>
    <cellStyle name="40% - Accent5 27 3" xfId="15705"/>
    <cellStyle name="40% - Accent5 27 3 2" xfId="15706"/>
    <cellStyle name="40% - Accent5 27 4" xfId="15707"/>
    <cellStyle name="40% - Accent5 27 4 2" xfId="15708"/>
    <cellStyle name="40% - Accent5 27 5" xfId="15709"/>
    <cellStyle name="40% - Accent5 27 5 2" xfId="15710"/>
    <cellStyle name="40% - Accent5 27 6" xfId="15711"/>
    <cellStyle name="40% - Accent5 27 6 2" xfId="15712"/>
    <cellStyle name="40% - Accent5 27 7" xfId="15713"/>
    <cellStyle name="40% - Accent5 27 8" xfId="15714"/>
    <cellStyle name="40% - Accent5 28" xfId="15715"/>
    <cellStyle name="40% - Accent5 28 2" xfId="15716"/>
    <cellStyle name="40% - Accent5 28 2 2" xfId="15717"/>
    <cellStyle name="40% - Accent5 28 2 2 2" xfId="15718"/>
    <cellStyle name="40% - Accent5 28 2 3" xfId="15719"/>
    <cellStyle name="40% - Accent5 28 2 3 2" xfId="15720"/>
    <cellStyle name="40% - Accent5 28 2 4" xfId="15721"/>
    <cellStyle name="40% - Accent5 28 2 4 2" xfId="15722"/>
    <cellStyle name="40% - Accent5 28 2 5" xfId="15723"/>
    <cellStyle name="40% - Accent5 28 2 5 2" xfId="15724"/>
    <cellStyle name="40% - Accent5 28 2 6" xfId="15725"/>
    <cellStyle name="40% - Accent5 28 3" xfId="15726"/>
    <cellStyle name="40% - Accent5 28 3 2" xfId="15727"/>
    <cellStyle name="40% - Accent5 28 4" xfId="15728"/>
    <cellStyle name="40% - Accent5 28 4 2" xfId="15729"/>
    <cellStyle name="40% - Accent5 28 5" xfId="15730"/>
    <cellStyle name="40% - Accent5 28 5 2" xfId="15731"/>
    <cellStyle name="40% - Accent5 28 6" xfId="15732"/>
    <cellStyle name="40% - Accent5 28 6 2" xfId="15733"/>
    <cellStyle name="40% - Accent5 28 7" xfId="15734"/>
    <cellStyle name="40% - Accent5 28 8" xfId="15735"/>
    <cellStyle name="40% - Accent5 29" xfId="15736"/>
    <cellStyle name="40% - Accent5 29 2" xfId="15737"/>
    <cellStyle name="40% - Accent5 29 2 2" xfId="15738"/>
    <cellStyle name="40% - Accent5 29 2 2 2" xfId="15739"/>
    <cellStyle name="40% - Accent5 29 2 3" xfId="15740"/>
    <cellStyle name="40% - Accent5 29 2 3 2" xfId="15741"/>
    <cellStyle name="40% - Accent5 29 2 4" xfId="15742"/>
    <cellStyle name="40% - Accent5 29 2 4 2" xfId="15743"/>
    <cellStyle name="40% - Accent5 29 2 5" xfId="15744"/>
    <cellStyle name="40% - Accent5 29 2 5 2" xfId="15745"/>
    <cellStyle name="40% - Accent5 29 2 6" xfId="15746"/>
    <cellStyle name="40% - Accent5 29 3" xfId="15747"/>
    <cellStyle name="40% - Accent5 29 3 2" xfId="15748"/>
    <cellStyle name="40% - Accent5 29 4" xfId="15749"/>
    <cellStyle name="40% - Accent5 29 4 2" xfId="15750"/>
    <cellStyle name="40% - Accent5 29 5" xfId="15751"/>
    <cellStyle name="40% - Accent5 29 5 2" xfId="15752"/>
    <cellStyle name="40% - Accent5 29 6" xfId="15753"/>
    <cellStyle name="40% - Accent5 29 6 2" xfId="15754"/>
    <cellStyle name="40% - Accent5 29 7" xfId="15755"/>
    <cellStyle name="40% - Accent5 29 8" xfId="15756"/>
    <cellStyle name="40% - Accent5 3" xfId="15757"/>
    <cellStyle name="40% - Accent5 3 10" xfId="15758"/>
    <cellStyle name="40% - Accent5 3 11" xfId="15759"/>
    <cellStyle name="40% - Accent5 3 2" xfId="15760"/>
    <cellStyle name="40% - Accent5 3 2 2" xfId="15761"/>
    <cellStyle name="40% - Accent5 3 2 2 2" xfId="15762"/>
    <cellStyle name="40% - Accent5 3 2 3" xfId="15763"/>
    <cellStyle name="40% - Accent5 3 2 3 2" xfId="15764"/>
    <cellStyle name="40% - Accent5 3 2 4" xfId="15765"/>
    <cellStyle name="40% - Accent5 3 2 4 2" xfId="15766"/>
    <cellStyle name="40% - Accent5 3 2 5" xfId="15767"/>
    <cellStyle name="40% - Accent5 3 2 5 2" xfId="15768"/>
    <cellStyle name="40% - Accent5 3 2 6" xfId="15769"/>
    <cellStyle name="40% - Accent5 3 2 7" xfId="15770"/>
    <cellStyle name="40% - Accent5 3 2 8" xfId="15771"/>
    <cellStyle name="40% - Accent5 3 2 9" xfId="15772"/>
    <cellStyle name="40% - Accent5 3 3" xfId="15773"/>
    <cellStyle name="40% - Accent5 3 3 2" xfId="15774"/>
    <cellStyle name="40% - Accent5 3 4" xfId="15775"/>
    <cellStyle name="40% - Accent5 3 4 2" xfId="15776"/>
    <cellStyle name="40% - Accent5 3 5" xfId="15777"/>
    <cellStyle name="40% - Accent5 3 5 2" xfId="15778"/>
    <cellStyle name="40% - Accent5 3 6" xfId="15779"/>
    <cellStyle name="40% - Accent5 3 6 2" xfId="15780"/>
    <cellStyle name="40% - Accent5 3 7" xfId="15781"/>
    <cellStyle name="40% - Accent5 3 8" xfId="15782"/>
    <cellStyle name="40% - Accent5 3 9" xfId="15783"/>
    <cellStyle name="40% - Accent5 30" xfId="15784"/>
    <cellStyle name="40% - Accent5 30 2" xfId="15785"/>
    <cellStyle name="40% - Accent5 30 2 2" xfId="15786"/>
    <cellStyle name="40% - Accent5 30 2 2 2" xfId="15787"/>
    <cellStyle name="40% - Accent5 30 2 3" xfId="15788"/>
    <cellStyle name="40% - Accent5 30 2 3 2" xfId="15789"/>
    <cellStyle name="40% - Accent5 30 2 4" xfId="15790"/>
    <cellStyle name="40% - Accent5 30 2 4 2" xfId="15791"/>
    <cellStyle name="40% - Accent5 30 2 5" xfId="15792"/>
    <cellStyle name="40% - Accent5 30 2 5 2" xfId="15793"/>
    <cellStyle name="40% - Accent5 30 2 6" xfId="15794"/>
    <cellStyle name="40% - Accent5 30 3" xfId="15795"/>
    <cellStyle name="40% - Accent5 30 3 2" xfId="15796"/>
    <cellStyle name="40% - Accent5 30 4" xfId="15797"/>
    <cellStyle name="40% - Accent5 30 4 2" xfId="15798"/>
    <cellStyle name="40% - Accent5 30 5" xfId="15799"/>
    <cellStyle name="40% - Accent5 30 5 2" xfId="15800"/>
    <cellStyle name="40% - Accent5 30 6" xfId="15801"/>
    <cellStyle name="40% - Accent5 30 6 2" xfId="15802"/>
    <cellStyle name="40% - Accent5 30 7" xfId="15803"/>
    <cellStyle name="40% - Accent5 30 8" xfId="15804"/>
    <cellStyle name="40% - Accent5 31" xfId="15805"/>
    <cellStyle name="40% - Accent5 31 2" xfId="15806"/>
    <cellStyle name="40% - Accent5 31 2 2" xfId="15807"/>
    <cellStyle name="40% - Accent5 31 2 2 2" xfId="15808"/>
    <cellStyle name="40% - Accent5 31 2 3" xfId="15809"/>
    <cellStyle name="40% - Accent5 31 2 3 2" xfId="15810"/>
    <cellStyle name="40% - Accent5 31 2 4" xfId="15811"/>
    <cellStyle name="40% - Accent5 31 2 4 2" xfId="15812"/>
    <cellStyle name="40% - Accent5 31 2 5" xfId="15813"/>
    <cellStyle name="40% - Accent5 31 2 5 2" xfId="15814"/>
    <cellStyle name="40% - Accent5 31 2 6" xfId="15815"/>
    <cellStyle name="40% - Accent5 31 3" xfId="15816"/>
    <cellStyle name="40% - Accent5 31 3 2" xfId="15817"/>
    <cellStyle name="40% - Accent5 31 4" xfId="15818"/>
    <cellStyle name="40% - Accent5 31 4 2" xfId="15819"/>
    <cellStyle name="40% - Accent5 31 5" xfId="15820"/>
    <cellStyle name="40% - Accent5 31 5 2" xfId="15821"/>
    <cellStyle name="40% - Accent5 31 6" xfId="15822"/>
    <cellStyle name="40% - Accent5 31 6 2" xfId="15823"/>
    <cellStyle name="40% - Accent5 31 7" xfId="15824"/>
    <cellStyle name="40% - Accent5 31 8" xfId="15825"/>
    <cellStyle name="40% - Accent5 32" xfId="15826"/>
    <cellStyle name="40% - Accent5 32 2" xfId="15827"/>
    <cellStyle name="40% - Accent5 32 2 2" xfId="15828"/>
    <cellStyle name="40% - Accent5 32 2 2 2" xfId="15829"/>
    <cellStyle name="40% - Accent5 32 2 3" xfId="15830"/>
    <cellStyle name="40% - Accent5 32 2 3 2" xfId="15831"/>
    <cellStyle name="40% - Accent5 32 2 4" xfId="15832"/>
    <cellStyle name="40% - Accent5 32 2 4 2" xfId="15833"/>
    <cellStyle name="40% - Accent5 32 2 5" xfId="15834"/>
    <cellStyle name="40% - Accent5 32 2 5 2" xfId="15835"/>
    <cellStyle name="40% - Accent5 32 2 6" xfId="15836"/>
    <cellStyle name="40% - Accent5 32 3" xfId="15837"/>
    <cellStyle name="40% - Accent5 32 3 2" xfId="15838"/>
    <cellStyle name="40% - Accent5 32 4" xfId="15839"/>
    <cellStyle name="40% - Accent5 32 4 2" xfId="15840"/>
    <cellStyle name="40% - Accent5 32 5" xfId="15841"/>
    <cellStyle name="40% - Accent5 32 5 2" xfId="15842"/>
    <cellStyle name="40% - Accent5 32 6" xfId="15843"/>
    <cellStyle name="40% - Accent5 32 6 2" xfId="15844"/>
    <cellStyle name="40% - Accent5 32 7" xfId="15845"/>
    <cellStyle name="40% - Accent5 32 8" xfId="15846"/>
    <cellStyle name="40% - Accent5 33" xfId="15847"/>
    <cellStyle name="40% - Accent5 33 2" xfId="15848"/>
    <cellStyle name="40% - Accent5 33 2 2" xfId="15849"/>
    <cellStyle name="40% - Accent5 33 2 2 2" xfId="15850"/>
    <cellStyle name="40% - Accent5 33 2 3" xfId="15851"/>
    <cellStyle name="40% - Accent5 33 2 3 2" xfId="15852"/>
    <cellStyle name="40% - Accent5 33 2 4" xfId="15853"/>
    <cellStyle name="40% - Accent5 33 2 4 2" xfId="15854"/>
    <cellStyle name="40% - Accent5 33 2 5" xfId="15855"/>
    <cellStyle name="40% - Accent5 33 2 5 2" xfId="15856"/>
    <cellStyle name="40% - Accent5 33 2 6" xfId="15857"/>
    <cellStyle name="40% - Accent5 33 3" xfId="15858"/>
    <cellStyle name="40% - Accent5 33 3 2" xfId="15859"/>
    <cellStyle name="40% - Accent5 33 4" xfId="15860"/>
    <cellStyle name="40% - Accent5 33 4 2" xfId="15861"/>
    <cellStyle name="40% - Accent5 33 5" xfId="15862"/>
    <cellStyle name="40% - Accent5 33 5 2" xfId="15863"/>
    <cellStyle name="40% - Accent5 33 6" xfId="15864"/>
    <cellStyle name="40% - Accent5 33 6 2" xfId="15865"/>
    <cellStyle name="40% - Accent5 33 7" xfId="15866"/>
    <cellStyle name="40% - Accent5 33 8" xfId="15867"/>
    <cellStyle name="40% - Accent5 34" xfId="15868"/>
    <cellStyle name="40% - Accent5 34 2" xfId="15869"/>
    <cellStyle name="40% - Accent5 34 2 2" xfId="15870"/>
    <cellStyle name="40% - Accent5 34 2 2 2" xfId="15871"/>
    <cellStyle name="40% - Accent5 34 2 3" xfId="15872"/>
    <cellStyle name="40% - Accent5 34 2 3 2" xfId="15873"/>
    <cellStyle name="40% - Accent5 34 2 4" xfId="15874"/>
    <cellStyle name="40% - Accent5 34 2 4 2" xfId="15875"/>
    <cellStyle name="40% - Accent5 34 2 5" xfId="15876"/>
    <cellStyle name="40% - Accent5 34 2 5 2" xfId="15877"/>
    <cellStyle name="40% - Accent5 34 2 6" xfId="15878"/>
    <cellStyle name="40% - Accent5 34 3" xfId="15879"/>
    <cellStyle name="40% - Accent5 34 3 2" xfId="15880"/>
    <cellStyle name="40% - Accent5 34 4" xfId="15881"/>
    <cellStyle name="40% - Accent5 34 4 2" xfId="15882"/>
    <cellStyle name="40% - Accent5 34 5" xfId="15883"/>
    <cellStyle name="40% - Accent5 34 5 2" xfId="15884"/>
    <cellStyle name="40% - Accent5 34 6" xfId="15885"/>
    <cellStyle name="40% - Accent5 34 6 2" xfId="15886"/>
    <cellStyle name="40% - Accent5 34 7" xfId="15887"/>
    <cellStyle name="40% - Accent5 34 8" xfId="15888"/>
    <cellStyle name="40% - Accent5 35" xfId="15889"/>
    <cellStyle name="40% - Accent5 35 2" xfId="15890"/>
    <cellStyle name="40% - Accent5 35 2 2" xfId="15891"/>
    <cellStyle name="40% - Accent5 35 2 2 2" xfId="15892"/>
    <cellStyle name="40% - Accent5 35 2 3" xfId="15893"/>
    <cellStyle name="40% - Accent5 35 2 3 2" xfId="15894"/>
    <cellStyle name="40% - Accent5 35 2 4" xfId="15895"/>
    <cellStyle name="40% - Accent5 35 2 4 2" xfId="15896"/>
    <cellStyle name="40% - Accent5 35 2 5" xfId="15897"/>
    <cellStyle name="40% - Accent5 35 2 5 2" xfId="15898"/>
    <cellStyle name="40% - Accent5 35 2 6" xfId="15899"/>
    <cellStyle name="40% - Accent5 35 3" xfId="15900"/>
    <cellStyle name="40% - Accent5 35 3 2" xfId="15901"/>
    <cellStyle name="40% - Accent5 35 4" xfId="15902"/>
    <cellStyle name="40% - Accent5 35 4 2" xfId="15903"/>
    <cellStyle name="40% - Accent5 35 5" xfId="15904"/>
    <cellStyle name="40% - Accent5 35 5 2" xfId="15905"/>
    <cellStyle name="40% - Accent5 35 6" xfId="15906"/>
    <cellStyle name="40% - Accent5 35 6 2" xfId="15907"/>
    <cellStyle name="40% - Accent5 35 7" xfId="15908"/>
    <cellStyle name="40% - Accent5 35 8" xfId="15909"/>
    <cellStyle name="40% - Accent5 36" xfId="15910"/>
    <cellStyle name="40% - Accent5 36 2" xfId="15911"/>
    <cellStyle name="40% - Accent5 36 2 2" xfId="15912"/>
    <cellStyle name="40% - Accent5 36 2 2 2" xfId="15913"/>
    <cellStyle name="40% - Accent5 36 2 3" xfId="15914"/>
    <cellStyle name="40% - Accent5 36 2 3 2" xfId="15915"/>
    <cellStyle name="40% - Accent5 36 2 4" xfId="15916"/>
    <cellStyle name="40% - Accent5 36 2 4 2" xfId="15917"/>
    <cellStyle name="40% - Accent5 36 2 5" xfId="15918"/>
    <cellStyle name="40% - Accent5 36 2 5 2" xfId="15919"/>
    <cellStyle name="40% - Accent5 36 2 6" xfId="15920"/>
    <cellStyle name="40% - Accent5 36 3" xfId="15921"/>
    <cellStyle name="40% - Accent5 36 3 2" xfId="15922"/>
    <cellStyle name="40% - Accent5 36 4" xfId="15923"/>
    <cellStyle name="40% - Accent5 36 4 2" xfId="15924"/>
    <cellStyle name="40% - Accent5 36 5" xfId="15925"/>
    <cellStyle name="40% - Accent5 36 5 2" xfId="15926"/>
    <cellStyle name="40% - Accent5 36 6" xfId="15927"/>
    <cellStyle name="40% - Accent5 36 6 2" xfId="15928"/>
    <cellStyle name="40% - Accent5 36 7" xfId="15929"/>
    <cellStyle name="40% - Accent5 36 8" xfId="15930"/>
    <cellStyle name="40% - Accent5 37" xfId="15931"/>
    <cellStyle name="40% - Accent5 37 2" xfId="15932"/>
    <cellStyle name="40% - Accent5 37 2 2" xfId="15933"/>
    <cellStyle name="40% - Accent5 37 2 2 2" xfId="15934"/>
    <cellStyle name="40% - Accent5 37 2 3" xfId="15935"/>
    <cellStyle name="40% - Accent5 37 2 3 2" xfId="15936"/>
    <cellStyle name="40% - Accent5 37 2 4" xfId="15937"/>
    <cellStyle name="40% - Accent5 37 2 4 2" xfId="15938"/>
    <cellStyle name="40% - Accent5 37 2 5" xfId="15939"/>
    <cellStyle name="40% - Accent5 37 2 5 2" xfId="15940"/>
    <cellStyle name="40% - Accent5 37 2 6" xfId="15941"/>
    <cellStyle name="40% - Accent5 37 3" xfId="15942"/>
    <cellStyle name="40% - Accent5 37 3 2" xfId="15943"/>
    <cellStyle name="40% - Accent5 37 4" xfId="15944"/>
    <cellStyle name="40% - Accent5 37 4 2" xfId="15945"/>
    <cellStyle name="40% - Accent5 37 5" xfId="15946"/>
    <cellStyle name="40% - Accent5 37 5 2" xfId="15947"/>
    <cellStyle name="40% - Accent5 37 6" xfId="15948"/>
    <cellStyle name="40% - Accent5 37 6 2" xfId="15949"/>
    <cellStyle name="40% - Accent5 37 7" xfId="15950"/>
    <cellStyle name="40% - Accent5 37 8" xfId="15951"/>
    <cellStyle name="40% - Accent5 38" xfId="15952"/>
    <cellStyle name="40% - Accent5 38 2" xfId="15953"/>
    <cellStyle name="40% - Accent5 38 2 2" xfId="15954"/>
    <cellStyle name="40% - Accent5 38 2 2 2" xfId="15955"/>
    <cellStyle name="40% - Accent5 38 2 3" xfId="15956"/>
    <cellStyle name="40% - Accent5 38 2 3 2" xfId="15957"/>
    <cellStyle name="40% - Accent5 38 2 4" xfId="15958"/>
    <cellStyle name="40% - Accent5 38 2 4 2" xfId="15959"/>
    <cellStyle name="40% - Accent5 38 2 5" xfId="15960"/>
    <cellStyle name="40% - Accent5 38 2 5 2" xfId="15961"/>
    <cellStyle name="40% - Accent5 38 2 6" xfId="15962"/>
    <cellStyle name="40% - Accent5 38 3" xfId="15963"/>
    <cellStyle name="40% - Accent5 38 3 2" xfId="15964"/>
    <cellStyle name="40% - Accent5 38 4" xfId="15965"/>
    <cellStyle name="40% - Accent5 38 4 2" xfId="15966"/>
    <cellStyle name="40% - Accent5 38 5" xfId="15967"/>
    <cellStyle name="40% - Accent5 38 5 2" xfId="15968"/>
    <cellStyle name="40% - Accent5 38 6" xfId="15969"/>
    <cellStyle name="40% - Accent5 38 6 2" xfId="15970"/>
    <cellStyle name="40% - Accent5 38 7" xfId="15971"/>
    <cellStyle name="40% - Accent5 38 8" xfId="15972"/>
    <cellStyle name="40% - Accent5 39" xfId="15973"/>
    <cellStyle name="40% - Accent5 39 2" xfId="15974"/>
    <cellStyle name="40% - Accent5 39 2 2" xfId="15975"/>
    <cellStyle name="40% - Accent5 39 2 2 2" xfId="15976"/>
    <cellStyle name="40% - Accent5 39 2 3" xfId="15977"/>
    <cellStyle name="40% - Accent5 39 2 3 2" xfId="15978"/>
    <cellStyle name="40% - Accent5 39 2 4" xfId="15979"/>
    <cellStyle name="40% - Accent5 39 2 4 2" xfId="15980"/>
    <cellStyle name="40% - Accent5 39 2 5" xfId="15981"/>
    <cellStyle name="40% - Accent5 39 2 5 2" xfId="15982"/>
    <cellStyle name="40% - Accent5 39 2 6" xfId="15983"/>
    <cellStyle name="40% - Accent5 39 3" xfId="15984"/>
    <cellStyle name="40% - Accent5 39 3 2" xfId="15985"/>
    <cellStyle name="40% - Accent5 39 4" xfId="15986"/>
    <cellStyle name="40% - Accent5 39 4 2" xfId="15987"/>
    <cellStyle name="40% - Accent5 39 5" xfId="15988"/>
    <cellStyle name="40% - Accent5 39 5 2" xfId="15989"/>
    <cellStyle name="40% - Accent5 39 6" xfId="15990"/>
    <cellStyle name="40% - Accent5 39 6 2" xfId="15991"/>
    <cellStyle name="40% - Accent5 39 7" xfId="15992"/>
    <cellStyle name="40% - Accent5 39 8" xfId="15993"/>
    <cellStyle name="40% - Accent5 4" xfId="15994"/>
    <cellStyle name="40% - Accent5 4 10" xfId="15995"/>
    <cellStyle name="40% - Accent5 4 11" xfId="15996"/>
    <cellStyle name="40% - Accent5 4 2" xfId="15997"/>
    <cellStyle name="40% - Accent5 4 2 2" xfId="15998"/>
    <cellStyle name="40% - Accent5 4 2 2 2" xfId="15999"/>
    <cellStyle name="40% - Accent5 4 2 3" xfId="16000"/>
    <cellStyle name="40% - Accent5 4 2 3 2" xfId="16001"/>
    <cellStyle name="40% - Accent5 4 2 4" xfId="16002"/>
    <cellStyle name="40% - Accent5 4 2 4 2" xfId="16003"/>
    <cellStyle name="40% - Accent5 4 2 5" xfId="16004"/>
    <cellStyle name="40% - Accent5 4 2 5 2" xfId="16005"/>
    <cellStyle name="40% - Accent5 4 2 6" xfId="16006"/>
    <cellStyle name="40% - Accent5 4 2 7" xfId="16007"/>
    <cellStyle name="40% - Accent5 4 2 8" xfId="16008"/>
    <cellStyle name="40% - Accent5 4 2 9" xfId="16009"/>
    <cellStyle name="40% - Accent5 4 3" xfId="16010"/>
    <cellStyle name="40% - Accent5 4 3 2" xfId="16011"/>
    <cellStyle name="40% - Accent5 4 4" xfId="16012"/>
    <cellStyle name="40% - Accent5 4 4 2" xfId="16013"/>
    <cellStyle name="40% - Accent5 4 5" xfId="16014"/>
    <cellStyle name="40% - Accent5 4 5 2" xfId="16015"/>
    <cellStyle name="40% - Accent5 4 6" xfId="16016"/>
    <cellStyle name="40% - Accent5 4 6 2" xfId="16017"/>
    <cellStyle name="40% - Accent5 4 7" xfId="16018"/>
    <cellStyle name="40% - Accent5 4 8" xfId="16019"/>
    <cellStyle name="40% - Accent5 4 9" xfId="16020"/>
    <cellStyle name="40% - Accent5 40" xfId="16021"/>
    <cellStyle name="40% - Accent5 40 2" xfId="16022"/>
    <cellStyle name="40% - Accent5 40 2 2" xfId="16023"/>
    <cellStyle name="40% - Accent5 40 2 2 2" xfId="16024"/>
    <cellStyle name="40% - Accent5 40 2 3" xfId="16025"/>
    <cellStyle name="40% - Accent5 40 2 3 2" xfId="16026"/>
    <cellStyle name="40% - Accent5 40 2 4" xfId="16027"/>
    <cellStyle name="40% - Accent5 40 2 4 2" xfId="16028"/>
    <cellStyle name="40% - Accent5 40 2 5" xfId="16029"/>
    <cellStyle name="40% - Accent5 40 2 5 2" xfId="16030"/>
    <cellStyle name="40% - Accent5 40 2 6" xfId="16031"/>
    <cellStyle name="40% - Accent5 40 3" xfId="16032"/>
    <cellStyle name="40% - Accent5 40 3 2" xfId="16033"/>
    <cellStyle name="40% - Accent5 40 4" xfId="16034"/>
    <cellStyle name="40% - Accent5 40 4 2" xfId="16035"/>
    <cellStyle name="40% - Accent5 40 5" xfId="16036"/>
    <cellStyle name="40% - Accent5 40 5 2" xfId="16037"/>
    <cellStyle name="40% - Accent5 40 6" xfId="16038"/>
    <cellStyle name="40% - Accent5 40 6 2" xfId="16039"/>
    <cellStyle name="40% - Accent5 40 7" xfId="16040"/>
    <cellStyle name="40% - Accent5 40 8" xfId="16041"/>
    <cellStyle name="40% - Accent5 41" xfId="16042"/>
    <cellStyle name="40% - Accent5 41 2" xfId="16043"/>
    <cellStyle name="40% - Accent5 41 2 2" xfId="16044"/>
    <cellStyle name="40% - Accent5 41 2 2 2" xfId="16045"/>
    <cellStyle name="40% - Accent5 41 2 3" xfId="16046"/>
    <cellStyle name="40% - Accent5 41 2 3 2" xfId="16047"/>
    <cellStyle name="40% - Accent5 41 2 4" xfId="16048"/>
    <cellStyle name="40% - Accent5 41 2 4 2" xfId="16049"/>
    <cellStyle name="40% - Accent5 41 2 5" xfId="16050"/>
    <cellStyle name="40% - Accent5 41 2 5 2" xfId="16051"/>
    <cellStyle name="40% - Accent5 41 2 6" xfId="16052"/>
    <cellStyle name="40% - Accent5 41 3" xfId="16053"/>
    <cellStyle name="40% - Accent5 41 3 2" xfId="16054"/>
    <cellStyle name="40% - Accent5 41 4" xfId="16055"/>
    <cellStyle name="40% - Accent5 41 4 2" xfId="16056"/>
    <cellStyle name="40% - Accent5 41 5" xfId="16057"/>
    <cellStyle name="40% - Accent5 41 5 2" xfId="16058"/>
    <cellStyle name="40% - Accent5 41 6" xfId="16059"/>
    <cellStyle name="40% - Accent5 41 6 2" xfId="16060"/>
    <cellStyle name="40% - Accent5 41 7" xfId="16061"/>
    <cellStyle name="40% - Accent5 41 8" xfId="16062"/>
    <cellStyle name="40% - Accent5 42" xfId="16063"/>
    <cellStyle name="40% - Accent5 42 2" xfId="16064"/>
    <cellStyle name="40% - Accent5 42 2 2" xfId="16065"/>
    <cellStyle name="40% - Accent5 42 2 2 2" xfId="16066"/>
    <cellStyle name="40% - Accent5 42 2 3" xfId="16067"/>
    <cellStyle name="40% - Accent5 42 2 3 2" xfId="16068"/>
    <cellStyle name="40% - Accent5 42 2 4" xfId="16069"/>
    <cellStyle name="40% - Accent5 42 2 4 2" xfId="16070"/>
    <cellStyle name="40% - Accent5 42 2 5" xfId="16071"/>
    <cellStyle name="40% - Accent5 42 2 5 2" xfId="16072"/>
    <cellStyle name="40% - Accent5 42 2 6" xfId="16073"/>
    <cellStyle name="40% - Accent5 42 3" xfId="16074"/>
    <cellStyle name="40% - Accent5 42 3 2" xfId="16075"/>
    <cellStyle name="40% - Accent5 42 4" xfId="16076"/>
    <cellStyle name="40% - Accent5 42 4 2" xfId="16077"/>
    <cellStyle name="40% - Accent5 42 5" xfId="16078"/>
    <cellStyle name="40% - Accent5 42 5 2" xfId="16079"/>
    <cellStyle name="40% - Accent5 42 6" xfId="16080"/>
    <cellStyle name="40% - Accent5 42 6 2" xfId="16081"/>
    <cellStyle name="40% - Accent5 42 7" xfId="16082"/>
    <cellStyle name="40% - Accent5 42 8" xfId="16083"/>
    <cellStyle name="40% - Accent5 43" xfId="16084"/>
    <cellStyle name="40% - Accent5 43 2" xfId="16085"/>
    <cellStyle name="40% - Accent5 43 2 2" xfId="16086"/>
    <cellStyle name="40% - Accent5 43 2 2 2" xfId="16087"/>
    <cellStyle name="40% - Accent5 43 2 3" xfId="16088"/>
    <cellStyle name="40% - Accent5 43 2 3 2" xfId="16089"/>
    <cellStyle name="40% - Accent5 43 2 4" xfId="16090"/>
    <cellStyle name="40% - Accent5 43 2 4 2" xfId="16091"/>
    <cellStyle name="40% - Accent5 43 2 5" xfId="16092"/>
    <cellStyle name="40% - Accent5 43 2 5 2" xfId="16093"/>
    <cellStyle name="40% - Accent5 43 2 6" xfId="16094"/>
    <cellStyle name="40% - Accent5 43 3" xfId="16095"/>
    <cellStyle name="40% - Accent5 43 3 2" xfId="16096"/>
    <cellStyle name="40% - Accent5 43 4" xfId="16097"/>
    <cellStyle name="40% - Accent5 43 4 2" xfId="16098"/>
    <cellStyle name="40% - Accent5 43 5" xfId="16099"/>
    <cellStyle name="40% - Accent5 43 5 2" xfId="16100"/>
    <cellStyle name="40% - Accent5 43 6" xfId="16101"/>
    <cellStyle name="40% - Accent5 43 6 2" xfId="16102"/>
    <cellStyle name="40% - Accent5 43 7" xfId="16103"/>
    <cellStyle name="40% - Accent5 43 8" xfId="16104"/>
    <cellStyle name="40% - Accent5 44" xfId="16105"/>
    <cellStyle name="40% - Accent5 44 2" xfId="16106"/>
    <cellStyle name="40% - Accent5 44 2 2" xfId="16107"/>
    <cellStyle name="40% - Accent5 44 2 2 2" xfId="16108"/>
    <cellStyle name="40% - Accent5 44 2 3" xfId="16109"/>
    <cellStyle name="40% - Accent5 44 2 3 2" xfId="16110"/>
    <cellStyle name="40% - Accent5 44 2 4" xfId="16111"/>
    <cellStyle name="40% - Accent5 44 2 4 2" xfId="16112"/>
    <cellStyle name="40% - Accent5 44 2 5" xfId="16113"/>
    <cellStyle name="40% - Accent5 44 2 5 2" xfId="16114"/>
    <cellStyle name="40% - Accent5 44 2 6" xfId="16115"/>
    <cellStyle name="40% - Accent5 44 3" xfId="16116"/>
    <cellStyle name="40% - Accent5 44 3 2" xfId="16117"/>
    <cellStyle name="40% - Accent5 44 4" xfId="16118"/>
    <cellStyle name="40% - Accent5 44 4 2" xfId="16119"/>
    <cellStyle name="40% - Accent5 44 5" xfId="16120"/>
    <cellStyle name="40% - Accent5 44 5 2" xfId="16121"/>
    <cellStyle name="40% - Accent5 44 6" xfId="16122"/>
    <cellStyle name="40% - Accent5 44 6 2" xfId="16123"/>
    <cellStyle name="40% - Accent5 44 7" xfId="16124"/>
    <cellStyle name="40% - Accent5 44 8" xfId="16125"/>
    <cellStyle name="40% - Accent5 45" xfId="16126"/>
    <cellStyle name="40% - Accent5 45 2" xfId="16127"/>
    <cellStyle name="40% - Accent5 45 2 2" xfId="16128"/>
    <cellStyle name="40% - Accent5 45 2 2 2" xfId="16129"/>
    <cellStyle name="40% - Accent5 45 2 3" xfId="16130"/>
    <cellStyle name="40% - Accent5 45 2 3 2" xfId="16131"/>
    <cellStyle name="40% - Accent5 45 2 4" xfId="16132"/>
    <cellStyle name="40% - Accent5 45 2 4 2" xfId="16133"/>
    <cellStyle name="40% - Accent5 45 2 5" xfId="16134"/>
    <cellStyle name="40% - Accent5 45 2 5 2" xfId="16135"/>
    <cellStyle name="40% - Accent5 45 2 6" xfId="16136"/>
    <cellStyle name="40% - Accent5 45 3" xfId="16137"/>
    <cellStyle name="40% - Accent5 45 3 2" xfId="16138"/>
    <cellStyle name="40% - Accent5 45 4" xfId="16139"/>
    <cellStyle name="40% - Accent5 45 4 2" xfId="16140"/>
    <cellStyle name="40% - Accent5 45 5" xfId="16141"/>
    <cellStyle name="40% - Accent5 45 5 2" xfId="16142"/>
    <cellStyle name="40% - Accent5 45 6" xfId="16143"/>
    <cellStyle name="40% - Accent5 45 6 2" xfId="16144"/>
    <cellStyle name="40% - Accent5 45 7" xfId="16145"/>
    <cellStyle name="40% - Accent5 45 8" xfId="16146"/>
    <cellStyle name="40% - Accent5 46" xfId="16147"/>
    <cellStyle name="40% - Accent5 46 2" xfId="16148"/>
    <cellStyle name="40% - Accent5 46 2 2" xfId="16149"/>
    <cellStyle name="40% - Accent5 46 2 2 2" xfId="16150"/>
    <cellStyle name="40% - Accent5 46 2 3" xfId="16151"/>
    <cellStyle name="40% - Accent5 46 2 3 2" xfId="16152"/>
    <cellStyle name="40% - Accent5 46 2 4" xfId="16153"/>
    <cellStyle name="40% - Accent5 46 2 4 2" xfId="16154"/>
    <cellStyle name="40% - Accent5 46 2 5" xfId="16155"/>
    <cellStyle name="40% - Accent5 46 2 5 2" xfId="16156"/>
    <cellStyle name="40% - Accent5 46 2 6" xfId="16157"/>
    <cellStyle name="40% - Accent5 46 3" xfId="16158"/>
    <cellStyle name="40% - Accent5 46 3 2" xfId="16159"/>
    <cellStyle name="40% - Accent5 46 4" xfId="16160"/>
    <cellStyle name="40% - Accent5 46 4 2" xfId="16161"/>
    <cellStyle name="40% - Accent5 46 5" xfId="16162"/>
    <cellStyle name="40% - Accent5 46 5 2" xfId="16163"/>
    <cellStyle name="40% - Accent5 46 6" xfId="16164"/>
    <cellStyle name="40% - Accent5 46 6 2" xfId="16165"/>
    <cellStyle name="40% - Accent5 46 7" xfId="16166"/>
    <cellStyle name="40% - Accent5 46 8" xfId="16167"/>
    <cellStyle name="40% - Accent5 47" xfId="16168"/>
    <cellStyle name="40% - Accent5 47 2" xfId="16169"/>
    <cellStyle name="40% - Accent5 47 2 2" xfId="16170"/>
    <cellStyle name="40% - Accent5 47 2 2 2" xfId="16171"/>
    <cellStyle name="40% - Accent5 47 2 3" xfId="16172"/>
    <cellStyle name="40% - Accent5 47 2 3 2" xfId="16173"/>
    <cellStyle name="40% - Accent5 47 2 4" xfId="16174"/>
    <cellStyle name="40% - Accent5 47 2 4 2" xfId="16175"/>
    <cellStyle name="40% - Accent5 47 2 5" xfId="16176"/>
    <cellStyle name="40% - Accent5 47 2 5 2" xfId="16177"/>
    <cellStyle name="40% - Accent5 47 2 6" xfId="16178"/>
    <cellStyle name="40% - Accent5 47 3" xfId="16179"/>
    <cellStyle name="40% - Accent5 47 3 2" xfId="16180"/>
    <cellStyle name="40% - Accent5 47 4" xfId="16181"/>
    <cellStyle name="40% - Accent5 47 4 2" xfId="16182"/>
    <cellStyle name="40% - Accent5 47 5" xfId="16183"/>
    <cellStyle name="40% - Accent5 47 5 2" xfId="16184"/>
    <cellStyle name="40% - Accent5 47 6" xfId="16185"/>
    <cellStyle name="40% - Accent5 47 6 2" xfId="16186"/>
    <cellStyle name="40% - Accent5 47 7" xfId="16187"/>
    <cellStyle name="40% - Accent5 47 8" xfId="16188"/>
    <cellStyle name="40% - Accent5 48" xfId="16189"/>
    <cellStyle name="40% - Accent5 48 2" xfId="16190"/>
    <cellStyle name="40% - Accent5 48 2 2" xfId="16191"/>
    <cellStyle name="40% - Accent5 48 2 2 2" xfId="16192"/>
    <cellStyle name="40% - Accent5 48 2 3" xfId="16193"/>
    <cellStyle name="40% - Accent5 48 2 3 2" xfId="16194"/>
    <cellStyle name="40% - Accent5 48 2 4" xfId="16195"/>
    <cellStyle name="40% - Accent5 48 2 4 2" xfId="16196"/>
    <cellStyle name="40% - Accent5 48 2 5" xfId="16197"/>
    <cellStyle name="40% - Accent5 48 2 5 2" xfId="16198"/>
    <cellStyle name="40% - Accent5 48 2 6" xfId="16199"/>
    <cellStyle name="40% - Accent5 48 3" xfId="16200"/>
    <cellStyle name="40% - Accent5 48 3 2" xfId="16201"/>
    <cellStyle name="40% - Accent5 48 4" xfId="16202"/>
    <cellStyle name="40% - Accent5 48 4 2" xfId="16203"/>
    <cellStyle name="40% - Accent5 48 5" xfId="16204"/>
    <cellStyle name="40% - Accent5 48 5 2" xfId="16205"/>
    <cellStyle name="40% - Accent5 48 6" xfId="16206"/>
    <cellStyle name="40% - Accent5 48 6 2" xfId="16207"/>
    <cellStyle name="40% - Accent5 48 7" xfId="16208"/>
    <cellStyle name="40% - Accent5 48 8" xfId="16209"/>
    <cellStyle name="40% - Accent5 49" xfId="16210"/>
    <cellStyle name="40% - Accent5 49 2" xfId="16211"/>
    <cellStyle name="40% - Accent5 49 2 2" xfId="16212"/>
    <cellStyle name="40% - Accent5 49 2 2 2" xfId="16213"/>
    <cellStyle name="40% - Accent5 49 2 3" xfId="16214"/>
    <cellStyle name="40% - Accent5 49 2 3 2" xfId="16215"/>
    <cellStyle name="40% - Accent5 49 2 4" xfId="16216"/>
    <cellStyle name="40% - Accent5 49 2 4 2" xfId="16217"/>
    <cellStyle name="40% - Accent5 49 2 5" xfId="16218"/>
    <cellStyle name="40% - Accent5 49 2 5 2" xfId="16219"/>
    <cellStyle name="40% - Accent5 49 2 6" xfId="16220"/>
    <cellStyle name="40% - Accent5 49 3" xfId="16221"/>
    <cellStyle name="40% - Accent5 49 3 2" xfId="16222"/>
    <cellStyle name="40% - Accent5 49 4" xfId="16223"/>
    <cellStyle name="40% - Accent5 49 4 2" xfId="16224"/>
    <cellStyle name="40% - Accent5 49 5" xfId="16225"/>
    <cellStyle name="40% - Accent5 49 5 2" xfId="16226"/>
    <cellStyle name="40% - Accent5 49 6" xfId="16227"/>
    <cellStyle name="40% - Accent5 49 6 2" xfId="16228"/>
    <cellStyle name="40% - Accent5 49 7" xfId="16229"/>
    <cellStyle name="40% - Accent5 49 8" xfId="16230"/>
    <cellStyle name="40% - Accent5 5" xfId="16231"/>
    <cellStyle name="40% - Accent5 5 10" xfId="16232"/>
    <cellStyle name="40% - Accent5 5 11" xfId="16233"/>
    <cellStyle name="40% - Accent5 5 2" xfId="16234"/>
    <cellStyle name="40% - Accent5 5 2 2" xfId="16235"/>
    <cellStyle name="40% - Accent5 5 2 2 2" xfId="16236"/>
    <cellStyle name="40% - Accent5 5 2 3" xfId="16237"/>
    <cellStyle name="40% - Accent5 5 2 3 2" xfId="16238"/>
    <cellStyle name="40% - Accent5 5 2 4" xfId="16239"/>
    <cellStyle name="40% - Accent5 5 2 4 2" xfId="16240"/>
    <cellStyle name="40% - Accent5 5 2 5" xfId="16241"/>
    <cellStyle name="40% - Accent5 5 2 5 2" xfId="16242"/>
    <cellStyle name="40% - Accent5 5 2 6" xfId="16243"/>
    <cellStyle name="40% - Accent5 5 2 7" xfId="16244"/>
    <cellStyle name="40% - Accent5 5 2 8" xfId="16245"/>
    <cellStyle name="40% - Accent5 5 2 9" xfId="16246"/>
    <cellStyle name="40% - Accent5 5 3" xfId="16247"/>
    <cellStyle name="40% - Accent5 5 3 2" xfId="16248"/>
    <cellStyle name="40% - Accent5 5 4" xfId="16249"/>
    <cellStyle name="40% - Accent5 5 4 2" xfId="16250"/>
    <cellStyle name="40% - Accent5 5 5" xfId="16251"/>
    <cellStyle name="40% - Accent5 5 5 2" xfId="16252"/>
    <cellStyle name="40% - Accent5 5 6" xfId="16253"/>
    <cellStyle name="40% - Accent5 5 6 2" xfId="16254"/>
    <cellStyle name="40% - Accent5 5 7" xfId="16255"/>
    <cellStyle name="40% - Accent5 5 8" xfId="16256"/>
    <cellStyle name="40% - Accent5 5 9" xfId="16257"/>
    <cellStyle name="40% - Accent5 50" xfId="16258"/>
    <cellStyle name="40% - Accent5 50 2" xfId="16259"/>
    <cellStyle name="40% - Accent5 50 2 2" xfId="16260"/>
    <cellStyle name="40% - Accent5 50 2 2 2" xfId="16261"/>
    <cellStyle name="40% - Accent5 50 2 3" xfId="16262"/>
    <cellStyle name="40% - Accent5 50 2 3 2" xfId="16263"/>
    <cellStyle name="40% - Accent5 50 2 4" xfId="16264"/>
    <cellStyle name="40% - Accent5 50 2 4 2" xfId="16265"/>
    <cellStyle name="40% - Accent5 50 2 5" xfId="16266"/>
    <cellStyle name="40% - Accent5 50 2 5 2" xfId="16267"/>
    <cellStyle name="40% - Accent5 50 2 6" xfId="16268"/>
    <cellStyle name="40% - Accent5 50 3" xfId="16269"/>
    <cellStyle name="40% - Accent5 50 3 2" xfId="16270"/>
    <cellStyle name="40% - Accent5 50 4" xfId="16271"/>
    <cellStyle name="40% - Accent5 50 4 2" xfId="16272"/>
    <cellStyle name="40% - Accent5 50 5" xfId="16273"/>
    <cellStyle name="40% - Accent5 50 5 2" xfId="16274"/>
    <cellStyle name="40% - Accent5 50 6" xfId="16275"/>
    <cellStyle name="40% - Accent5 50 6 2" xfId="16276"/>
    <cellStyle name="40% - Accent5 50 7" xfId="16277"/>
    <cellStyle name="40% - Accent5 50 8" xfId="16278"/>
    <cellStyle name="40% - Accent5 51" xfId="16279"/>
    <cellStyle name="40% - Accent5 51 2" xfId="16280"/>
    <cellStyle name="40% - Accent5 51 2 2" xfId="16281"/>
    <cellStyle name="40% - Accent5 51 2 2 2" xfId="16282"/>
    <cellStyle name="40% - Accent5 51 2 3" xfId="16283"/>
    <cellStyle name="40% - Accent5 51 2 3 2" xfId="16284"/>
    <cellStyle name="40% - Accent5 51 2 4" xfId="16285"/>
    <cellStyle name="40% - Accent5 51 2 4 2" xfId="16286"/>
    <cellStyle name="40% - Accent5 51 2 5" xfId="16287"/>
    <cellStyle name="40% - Accent5 51 2 5 2" xfId="16288"/>
    <cellStyle name="40% - Accent5 51 2 6" xfId="16289"/>
    <cellStyle name="40% - Accent5 51 3" xfId="16290"/>
    <cellStyle name="40% - Accent5 51 3 2" xfId="16291"/>
    <cellStyle name="40% - Accent5 51 4" xfId="16292"/>
    <cellStyle name="40% - Accent5 51 4 2" xfId="16293"/>
    <cellStyle name="40% - Accent5 51 5" xfId="16294"/>
    <cellStyle name="40% - Accent5 51 5 2" xfId="16295"/>
    <cellStyle name="40% - Accent5 51 6" xfId="16296"/>
    <cellStyle name="40% - Accent5 51 6 2" xfId="16297"/>
    <cellStyle name="40% - Accent5 51 7" xfId="16298"/>
    <cellStyle name="40% - Accent5 51 8" xfId="16299"/>
    <cellStyle name="40% - Accent5 52" xfId="16300"/>
    <cellStyle name="40% - Accent5 52 2" xfId="16301"/>
    <cellStyle name="40% - Accent5 52 2 2" xfId="16302"/>
    <cellStyle name="40% - Accent5 52 2 2 2" xfId="16303"/>
    <cellStyle name="40% - Accent5 52 2 3" xfId="16304"/>
    <cellStyle name="40% - Accent5 52 2 3 2" xfId="16305"/>
    <cellStyle name="40% - Accent5 52 2 4" xfId="16306"/>
    <cellStyle name="40% - Accent5 52 2 4 2" xfId="16307"/>
    <cellStyle name="40% - Accent5 52 2 5" xfId="16308"/>
    <cellStyle name="40% - Accent5 52 2 5 2" xfId="16309"/>
    <cellStyle name="40% - Accent5 52 2 6" xfId="16310"/>
    <cellStyle name="40% - Accent5 52 3" xfId="16311"/>
    <cellStyle name="40% - Accent5 52 3 2" xfId="16312"/>
    <cellStyle name="40% - Accent5 52 4" xfId="16313"/>
    <cellStyle name="40% - Accent5 52 4 2" xfId="16314"/>
    <cellStyle name="40% - Accent5 52 5" xfId="16315"/>
    <cellStyle name="40% - Accent5 52 5 2" xfId="16316"/>
    <cellStyle name="40% - Accent5 52 6" xfId="16317"/>
    <cellStyle name="40% - Accent5 52 6 2" xfId="16318"/>
    <cellStyle name="40% - Accent5 52 7" xfId="16319"/>
    <cellStyle name="40% - Accent5 52 8" xfId="16320"/>
    <cellStyle name="40% - Accent5 53" xfId="16321"/>
    <cellStyle name="40% - Accent5 53 2" xfId="16322"/>
    <cellStyle name="40% - Accent5 53 2 2" xfId="16323"/>
    <cellStyle name="40% - Accent5 53 2 2 2" xfId="16324"/>
    <cellStyle name="40% - Accent5 53 2 3" xfId="16325"/>
    <cellStyle name="40% - Accent5 53 2 3 2" xfId="16326"/>
    <cellStyle name="40% - Accent5 53 2 4" xfId="16327"/>
    <cellStyle name="40% - Accent5 53 2 4 2" xfId="16328"/>
    <cellStyle name="40% - Accent5 53 2 5" xfId="16329"/>
    <cellStyle name="40% - Accent5 53 2 5 2" xfId="16330"/>
    <cellStyle name="40% - Accent5 53 2 6" xfId="16331"/>
    <cellStyle name="40% - Accent5 53 3" xfId="16332"/>
    <cellStyle name="40% - Accent5 53 3 2" xfId="16333"/>
    <cellStyle name="40% - Accent5 53 4" xfId="16334"/>
    <cellStyle name="40% - Accent5 53 4 2" xfId="16335"/>
    <cellStyle name="40% - Accent5 53 5" xfId="16336"/>
    <cellStyle name="40% - Accent5 53 5 2" xfId="16337"/>
    <cellStyle name="40% - Accent5 53 6" xfId="16338"/>
    <cellStyle name="40% - Accent5 53 6 2" xfId="16339"/>
    <cellStyle name="40% - Accent5 53 7" xfId="16340"/>
    <cellStyle name="40% - Accent5 53 8" xfId="16341"/>
    <cellStyle name="40% - Accent5 54" xfId="16342"/>
    <cellStyle name="40% - Accent5 54 2" xfId="16343"/>
    <cellStyle name="40% - Accent5 54 2 2" xfId="16344"/>
    <cellStyle name="40% - Accent5 54 2 2 2" xfId="16345"/>
    <cellStyle name="40% - Accent5 54 2 3" xfId="16346"/>
    <cellStyle name="40% - Accent5 54 2 3 2" xfId="16347"/>
    <cellStyle name="40% - Accent5 54 2 4" xfId="16348"/>
    <cellStyle name="40% - Accent5 54 2 4 2" xfId="16349"/>
    <cellStyle name="40% - Accent5 54 2 5" xfId="16350"/>
    <cellStyle name="40% - Accent5 54 2 5 2" xfId="16351"/>
    <cellStyle name="40% - Accent5 54 2 6" xfId="16352"/>
    <cellStyle name="40% - Accent5 54 3" xfId="16353"/>
    <cellStyle name="40% - Accent5 54 3 2" xfId="16354"/>
    <cellStyle name="40% - Accent5 54 4" xfId="16355"/>
    <cellStyle name="40% - Accent5 54 4 2" xfId="16356"/>
    <cellStyle name="40% - Accent5 54 5" xfId="16357"/>
    <cellStyle name="40% - Accent5 54 5 2" xfId="16358"/>
    <cellStyle name="40% - Accent5 54 6" xfId="16359"/>
    <cellStyle name="40% - Accent5 54 6 2" xfId="16360"/>
    <cellStyle name="40% - Accent5 54 7" xfId="16361"/>
    <cellStyle name="40% - Accent5 54 8" xfId="16362"/>
    <cellStyle name="40% - Accent5 55" xfId="16363"/>
    <cellStyle name="40% - Accent5 55 2" xfId="16364"/>
    <cellStyle name="40% - Accent5 55 2 2" xfId="16365"/>
    <cellStyle name="40% - Accent5 55 2 2 2" xfId="16366"/>
    <cellStyle name="40% - Accent5 55 2 3" xfId="16367"/>
    <cellStyle name="40% - Accent5 55 2 3 2" xfId="16368"/>
    <cellStyle name="40% - Accent5 55 2 4" xfId="16369"/>
    <cellStyle name="40% - Accent5 55 2 4 2" xfId="16370"/>
    <cellStyle name="40% - Accent5 55 2 5" xfId="16371"/>
    <cellStyle name="40% - Accent5 55 2 5 2" xfId="16372"/>
    <cellStyle name="40% - Accent5 55 2 6" xfId="16373"/>
    <cellStyle name="40% - Accent5 55 3" xfId="16374"/>
    <cellStyle name="40% - Accent5 55 3 2" xfId="16375"/>
    <cellStyle name="40% - Accent5 55 4" xfId="16376"/>
    <cellStyle name="40% - Accent5 55 4 2" xfId="16377"/>
    <cellStyle name="40% - Accent5 55 5" xfId="16378"/>
    <cellStyle name="40% - Accent5 55 5 2" xfId="16379"/>
    <cellStyle name="40% - Accent5 55 6" xfId="16380"/>
    <cellStyle name="40% - Accent5 55 6 2" xfId="16381"/>
    <cellStyle name="40% - Accent5 55 7" xfId="16382"/>
    <cellStyle name="40% - Accent5 55 8" xfId="16383"/>
    <cellStyle name="40% - Accent5 56" xfId="16384"/>
    <cellStyle name="40% - Accent5 56 2" xfId="16385"/>
    <cellStyle name="40% - Accent5 56 2 2" xfId="16386"/>
    <cellStyle name="40% - Accent5 56 2 2 2" xfId="16387"/>
    <cellStyle name="40% - Accent5 56 2 3" xfId="16388"/>
    <cellStyle name="40% - Accent5 56 2 3 2" xfId="16389"/>
    <cellStyle name="40% - Accent5 56 2 4" xfId="16390"/>
    <cellStyle name="40% - Accent5 56 2 4 2" xfId="16391"/>
    <cellStyle name="40% - Accent5 56 2 5" xfId="16392"/>
    <cellStyle name="40% - Accent5 56 2 5 2" xfId="16393"/>
    <cellStyle name="40% - Accent5 56 2 6" xfId="16394"/>
    <cellStyle name="40% - Accent5 56 3" xfId="16395"/>
    <cellStyle name="40% - Accent5 56 3 2" xfId="16396"/>
    <cellStyle name="40% - Accent5 56 4" xfId="16397"/>
    <cellStyle name="40% - Accent5 56 4 2" xfId="16398"/>
    <cellStyle name="40% - Accent5 56 5" xfId="16399"/>
    <cellStyle name="40% - Accent5 56 5 2" xfId="16400"/>
    <cellStyle name="40% - Accent5 56 6" xfId="16401"/>
    <cellStyle name="40% - Accent5 56 6 2" xfId="16402"/>
    <cellStyle name="40% - Accent5 56 7" xfId="16403"/>
    <cellStyle name="40% - Accent5 56 8" xfId="16404"/>
    <cellStyle name="40% - Accent5 57" xfId="16405"/>
    <cellStyle name="40% - Accent5 57 2" xfId="16406"/>
    <cellStyle name="40% - Accent5 57 2 2" xfId="16407"/>
    <cellStyle name="40% - Accent5 57 2 2 2" xfId="16408"/>
    <cellStyle name="40% - Accent5 57 2 3" xfId="16409"/>
    <cellStyle name="40% - Accent5 57 2 3 2" xfId="16410"/>
    <cellStyle name="40% - Accent5 57 2 4" xfId="16411"/>
    <cellStyle name="40% - Accent5 57 2 4 2" xfId="16412"/>
    <cellStyle name="40% - Accent5 57 2 5" xfId="16413"/>
    <cellStyle name="40% - Accent5 57 2 5 2" xfId="16414"/>
    <cellStyle name="40% - Accent5 57 2 6" xfId="16415"/>
    <cellStyle name="40% - Accent5 57 3" xfId="16416"/>
    <cellStyle name="40% - Accent5 57 3 2" xfId="16417"/>
    <cellStyle name="40% - Accent5 57 4" xfId="16418"/>
    <cellStyle name="40% - Accent5 57 4 2" xfId="16419"/>
    <cellStyle name="40% - Accent5 57 5" xfId="16420"/>
    <cellStyle name="40% - Accent5 57 5 2" xfId="16421"/>
    <cellStyle name="40% - Accent5 57 6" xfId="16422"/>
    <cellStyle name="40% - Accent5 57 6 2" xfId="16423"/>
    <cellStyle name="40% - Accent5 57 7" xfId="16424"/>
    <cellStyle name="40% - Accent5 57 8" xfId="16425"/>
    <cellStyle name="40% - Accent5 58" xfId="16426"/>
    <cellStyle name="40% - Accent5 58 2" xfId="16427"/>
    <cellStyle name="40% - Accent5 58 2 2" xfId="16428"/>
    <cellStyle name="40% - Accent5 58 2 2 2" xfId="16429"/>
    <cellStyle name="40% - Accent5 58 2 3" xfId="16430"/>
    <cellStyle name="40% - Accent5 58 2 3 2" xfId="16431"/>
    <cellStyle name="40% - Accent5 58 2 4" xfId="16432"/>
    <cellStyle name="40% - Accent5 58 2 4 2" xfId="16433"/>
    <cellStyle name="40% - Accent5 58 2 5" xfId="16434"/>
    <cellStyle name="40% - Accent5 58 2 5 2" xfId="16435"/>
    <cellStyle name="40% - Accent5 58 2 6" xfId="16436"/>
    <cellStyle name="40% - Accent5 58 3" xfId="16437"/>
    <cellStyle name="40% - Accent5 58 3 2" xfId="16438"/>
    <cellStyle name="40% - Accent5 58 4" xfId="16439"/>
    <cellStyle name="40% - Accent5 58 4 2" xfId="16440"/>
    <cellStyle name="40% - Accent5 58 5" xfId="16441"/>
    <cellStyle name="40% - Accent5 58 5 2" xfId="16442"/>
    <cellStyle name="40% - Accent5 58 6" xfId="16443"/>
    <cellStyle name="40% - Accent5 58 6 2" xfId="16444"/>
    <cellStyle name="40% - Accent5 58 7" xfId="16445"/>
    <cellStyle name="40% - Accent5 58 8" xfId="16446"/>
    <cellStyle name="40% - Accent5 59" xfId="16447"/>
    <cellStyle name="40% - Accent5 59 2" xfId="16448"/>
    <cellStyle name="40% - Accent5 59 2 2" xfId="16449"/>
    <cellStyle name="40% - Accent5 59 2 2 2" xfId="16450"/>
    <cellStyle name="40% - Accent5 59 2 3" xfId="16451"/>
    <cellStyle name="40% - Accent5 59 2 3 2" xfId="16452"/>
    <cellStyle name="40% - Accent5 59 2 4" xfId="16453"/>
    <cellStyle name="40% - Accent5 59 2 4 2" xfId="16454"/>
    <cellStyle name="40% - Accent5 59 2 5" xfId="16455"/>
    <cellStyle name="40% - Accent5 59 2 5 2" xfId="16456"/>
    <cellStyle name="40% - Accent5 59 2 6" xfId="16457"/>
    <cellStyle name="40% - Accent5 59 3" xfId="16458"/>
    <cellStyle name="40% - Accent5 59 3 2" xfId="16459"/>
    <cellStyle name="40% - Accent5 59 4" xfId="16460"/>
    <cellStyle name="40% - Accent5 59 4 2" xfId="16461"/>
    <cellStyle name="40% - Accent5 59 5" xfId="16462"/>
    <cellStyle name="40% - Accent5 59 5 2" xfId="16463"/>
    <cellStyle name="40% - Accent5 59 6" xfId="16464"/>
    <cellStyle name="40% - Accent5 59 6 2" xfId="16465"/>
    <cellStyle name="40% - Accent5 59 7" xfId="16466"/>
    <cellStyle name="40% - Accent5 59 8" xfId="16467"/>
    <cellStyle name="40% - Accent5 6" xfId="16468"/>
    <cellStyle name="40% - Accent5 6 10" xfId="16469"/>
    <cellStyle name="40% - Accent5 6 11" xfId="16470"/>
    <cellStyle name="40% - Accent5 6 2" xfId="16471"/>
    <cellStyle name="40% - Accent5 6 2 2" xfId="16472"/>
    <cellStyle name="40% - Accent5 6 2 2 2" xfId="16473"/>
    <cellStyle name="40% - Accent5 6 2 3" xfId="16474"/>
    <cellStyle name="40% - Accent5 6 2 3 2" xfId="16475"/>
    <cellStyle name="40% - Accent5 6 2 4" xfId="16476"/>
    <cellStyle name="40% - Accent5 6 2 4 2" xfId="16477"/>
    <cellStyle name="40% - Accent5 6 2 5" xfId="16478"/>
    <cellStyle name="40% - Accent5 6 2 5 2" xfId="16479"/>
    <cellStyle name="40% - Accent5 6 2 6" xfId="16480"/>
    <cellStyle name="40% - Accent5 6 2 7" xfId="16481"/>
    <cellStyle name="40% - Accent5 6 2 8" xfId="16482"/>
    <cellStyle name="40% - Accent5 6 2 9" xfId="16483"/>
    <cellStyle name="40% - Accent5 6 3" xfId="16484"/>
    <cellStyle name="40% - Accent5 6 3 2" xfId="16485"/>
    <cellStyle name="40% - Accent5 6 4" xfId="16486"/>
    <cellStyle name="40% - Accent5 6 4 2" xfId="16487"/>
    <cellStyle name="40% - Accent5 6 5" xfId="16488"/>
    <cellStyle name="40% - Accent5 6 5 2" xfId="16489"/>
    <cellStyle name="40% - Accent5 6 6" xfId="16490"/>
    <cellStyle name="40% - Accent5 6 6 2" xfId="16491"/>
    <cellStyle name="40% - Accent5 6 7" xfId="16492"/>
    <cellStyle name="40% - Accent5 6 8" xfId="16493"/>
    <cellStyle name="40% - Accent5 6 9" xfId="16494"/>
    <cellStyle name="40% - Accent5 60" xfId="16495"/>
    <cellStyle name="40% - Accent5 60 2" xfId="16496"/>
    <cellStyle name="40% - Accent5 60 2 2" xfId="16497"/>
    <cellStyle name="40% - Accent5 60 2 2 2" xfId="16498"/>
    <cellStyle name="40% - Accent5 60 2 3" xfId="16499"/>
    <cellStyle name="40% - Accent5 60 2 3 2" xfId="16500"/>
    <cellStyle name="40% - Accent5 60 2 4" xfId="16501"/>
    <cellStyle name="40% - Accent5 60 2 4 2" xfId="16502"/>
    <cellStyle name="40% - Accent5 60 2 5" xfId="16503"/>
    <cellStyle name="40% - Accent5 60 2 5 2" xfId="16504"/>
    <cellStyle name="40% - Accent5 60 2 6" xfId="16505"/>
    <cellStyle name="40% - Accent5 60 3" xfId="16506"/>
    <cellStyle name="40% - Accent5 60 3 2" xfId="16507"/>
    <cellStyle name="40% - Accent5 60 4" xfId="16508"/>
    <cellStyle name="40% - Accent5 60 4 2" xfId="16509"/>
    <cellStyle name="40% - Accent5 60 5" xfId="16510"/>
    <cellStyle name="40% - Accent5 60 5 2" xfId="16511"/>
    <cellStyle name="40% - Accent5 60 6" xfId="16512"/>
    <cellStyle name="40% - Accent5 60 6 2" xfId="16513"/>
    <cellStyle name="40% - Accent5 60 7" xfId="16514"/>
    <cellStyle name="40% - Accent5 60 8" xfId="16515"/>
    <cellStyle name="40% - Accent5 61" xfId="16516"/>
    <cellStyle name="40% - Accent5 61 2" xfId="16517"/>
    <cellStyle name="40% - Accent5 61 2 2" xfId="16518"/>
    <cellStyle name="40% - Accent5 61 2 2 2" xfId="16519"/>
    <cellStyle name="40% - Accent5 61 2 3" xfId="16520"/>
    <cellStyle name="40% - Accent5 61 2 3 2" xfId="16521"/>
    <cellStyle name="40% - Accent5 61 2 4" xfId="16522"/>
    <cellStyle name="40% - Accent5 61 2 4 2" xfId="16523"/>
    <cellStyle name="40% - Accent5 61 2 5" xfId="16524"/>
    <cellStyle name="40% - Accent5 61 2 5 2" xfId="16525"/>
    <cellStyle name="40% - Accent5 61 2 6" xfId="16526"/>
    <cellStyle name="40% - Accent5 61 3" xfId="16527"/>
    <cellStyle name="40% - Accent5 61 3 2" xfId="16528"/>
    <cellStyle name="40% - Accent5 61 4" xfId="16529"/>
    <cellStyle name="40% - Accent5 61 4 2" xfId="16530"/>
    <cellStyle name="40% - Accent5 61 5" xfId="16531"/>
    <cellStyle name="40% - Accent5 61 5 2" xfId="16532"/>
    <cellStyle name="40% - Accent5 61 6" xfId="16533"/>
    <cellStyle name="40% - Accent5 61 6 2" xfId="16534"/>
    <cellStyle name="40% - Accent5 61 7" xfId="16535"/>
    <cellStyle name="40% - Accent5 61 8" xfId="16536"/>
    <cellStyle name="40% - Accent5 62" xfId="16537"/>
    <cellStyle name="40% - Accent5 62 2" xfId="16538"/>
    <cellStyle name="40% - Accent5 62 2 2" xfId="16539"/>
    <cellStyle name="40% - Accent5 62 2 2 2" xfId="16540"/>
    <cellStyle name="40% - Accent5 62 2 3" xfId="16541"/>
    <cellStyle name="40% - Accent5 62 2 3 2" xfId="16542"/>
    <cellStyle name="40% - Accent5 62 2 4" xfId="16543"/>
    <cellStyle name="40% - Accent5 62 2 4 2" xfId="16544"/>
    <cellStyle name="40% - Accent5 62 2 5" xfId="16545"/>
    <cellStyle name="40% - Accent5 62 2 5 2" xfId="16546"/>
    <cellStyle name="40% - Accent5 62 2 6" xfId="16547"/>
    <cellStyle name="40% - Accent5 62 3" xfId="16548"/>
    <cellStyle name="40% - Accent5 62 3 2" xfId="16549"/>
    <cellStyle name="40% - Accent5 62 4" xfId="16550"/>
    <cellStyle name="40% - Accent5 62 4 2" xfId="16551"/>
    <cellStyle name="40% - Accent5 62 5" xfId="16552"/>
    <cellStyle name="40% - Accent5 62 5 2" xfId="16553"/>
    <cellStyle name="40% - Accent5 62 6" xfId="16554"/>
    <cellStyle name="40% - Accent5 62 6 2" xfId="16555"/>
    <cellStyle name="40% - Accent5 62 7" xfId="16556"/>
    <cellStyle name="40% - Accent5 62 8" xfId="16557"/>
    <cellStyle name="40% - Accent5 63" xfId="16558"/>
    <cellStyle name="40% - Accent5 63 2" xfId="16559"/>
    <cellStyle name="40% - Accent5 63 2 2" xfId="16560"/>
    <cellStyle name="40% - Accent5 63 2 2 2" xfId="16561"/>
    <cellStyle name="40% - Accent5 63 2 3" xfId="16562"/>
    <cellStyle name="40% - Accent5 63 2 3 2" xfId="16563"/>
    <cellStyle name="40% - Accent5 63 2 4" xfId="16564"/>
    <cellStyle name="40% - Accent5 63 2 4 2" xfId="16565"/>
    <cellStyle name="40% - Accent5 63 2 5" xfId="16566"/>
    <cellStyle name="40% - Accent5 63 2 5 2" xfId="16567"/>
    <cellStyle name="40% - Accent5 63 2 6" xfId="16568"/>
    <cellStyle name="40% - Accent5 63 3" xfId="16569"/>
    <cellStyle name="40% - Accent5 63 3 2" xfId="16570"/>
    <cellStyle name="40% - Accent5 63 4" xfId="16571"/>
    <cellStyle name="40% - Accent5 63 4 2" xfId="16572"/>
    <cellStyle name="40% - Accent5 63 5" xfId="16573"/>
    <cellStyle name="40% - Accent5 63 5 2" xfId="16574"/>
    <cellStyle name="40% - Accent5 63 6" xfId="16575"/>
    <cellStyle name="40% - Accent5 63 6 2" xfId="16576"/>
    <cellStyle name="40% - Accent5 63 7" xfId="16577"/>
    <cellStyle name="40% - Accent5 63 8" xfId="16578"/>
    <cellStyle name="40% - Accent5 64" xfId="16579"/>
    <cellStyle name="40% - Accent5 64 2" xfId="16580"/>
    <cellStyle name="40% - Accent5 64 2 2" xfId="16581"/>
    <cellStyle name="40% - Accent5 64 2 2 2" xfId="16582"/>
    <cellStyle name="40% - Accent5 64 2 3" xfId="16583"/>
    <cellStyle name="40% - Accent5 64 2 3 2" xfId="16584"/>
    <cellStyle name="40% - Accent5 64 2 4" xfId="16585"/>
    <cellStyle name="40% - Accent5 64 2 4 2" xfId="16586"/>
    <cellStyle name="40% - Accent5 64 2 5" xfId="16587"/>
    <cellStyle name="40% - Accent5 64 2 5 2" xfId="16588"/>
    <cellStyle name="40% - Accent5 64 2 6" xfId="16589"/>
    <cellStyle name="40% - Accent5 64 3" xfId="16590"/>
    <cellStyle name="40% - Accent5 64 3 2" xfId="16591"/>
    <cellStyle name="40% - Accent5 64 4" xfId="16592"/>
    <cellStyle name="40% - Accent5 64 4 2" xfId="16593"/>
    <cellStyle name="40% - Accent5 64 5" xfId="16594"/>
    <cellStyle name="40% - Accent5 64 5 2" xfId="16595"/>
    <cellStyle name="40% - Accent5 64 6" xfId="16596"/>
    <cellStyle name="40% - Accent5 64 6 2" xfId="16597"/>
    <cellStyle name="40% - Accent5 64 7" xfId="16598"/>
    <cellStyle name="40% - Accent5 64 8" xfId="16599"/>
    <cellStyle name="40% - Accent5 65" xfId="16600"/>
    <cellStyle name="40% - Accent5 65 2" xfId="16601"/>
    <cellStyle name="40% - Accent5 65 2 2" xfId="16602"/>
    <cellStyle name="40% - Accent5 65 2 2 2" xfId="16603"/>
    <cellStyle name="40% - Accent5 65 2 3" xfId="16604"/>
    <cellStyle name="40% - Accent5 65 2 3 2" xfId="16605"/>
    <cellStyle name="40% - Accent5 65 2 4" xfId="16606"/>
    <cellStyle name="40% - Accent5 65 2 4 2" xfId="16607"/>
    <cellStyle name="40% - Accent5 65 2 5" xfId="16608"/>
    <cellStyle name="40% - Accent5 65 2 5 2" xfId="16609"/>
    <cellStyle name="40% - Accent5 65 2 6" xfId="16610"/>
    <cellStyle name="40% - Accent5 65 3" xfId="16611"/>
    <cellStyle name="40% - Accent5 65 3 2" xfId="16612"/>
    <cellStyle name="40% - Accent5 65 4" xfId="16613"/>
    <cellStyle name="40% - Accent5 65 4 2" xfId="16614"/>
    <cellStyle name="40% - Accent5 65 5" xfId="16615"/>
    <cellStyle name="40% - Accent5 65 5 2" xfId="16616"/>
    <cellStyle name="40% - Accent5 65 6" xfId="16617"/>
    <cellStyle name="40% - Accent5 65 6 2" xfId="16618"/>
    <cellStyle name="40% - Accent5 65 7" xfId="16619"/>
    <cellStyle name="40% - Accent5 65 8" xfId="16620"/>
    <cellStyle name="40% - Accent5 66" xfId="16621"/>
    <cellStyle name="40% - Accent5 66 2" xfId="16622"/>
    <cellStyle name="40% - Accent5 66 2 2" xfId="16623"/>
    <cellStyle name="40% - Accent5 66 2 2 2" xfId="16624"/>
    <cellStyle name="40% - Accent5 66 2 3" xfId="16625"/>
    <cellStyle name="40% - Accent5 66 2 3 2" xfId="16626"/>
    <cellStyle name="40% - Accent5 66 2 4" xfId="16627"/>
    <cellStyle name="40% - Accent5 66 2 4 2" xfId="16628"/>
    <cellStyle name="40% - Accent5 66 2 5" xfId="16629"/>
    <cellStyle name="40% - Accent5 66 2 5 2" xfId="16630"/>
    <cellStyle name="40% - Accent5 66 2 6" xfId="16631"/>
    <cellStyle name="40% - Accent5 66 3" xfId="16632"/>
    <cellStyle name="40% - Accent5 66 3 2" xfId="16633"/>
    <cellStyle name="40% - Accent5 66 4" xfId="16634"/>
    <cellStyle name="40% - Accent5 66 4 2" xfId="16635"/>
    <cellStyle name="40% - Accent5 66 5" xfId="16636"/>
    <cellStyle name="40% - Accent5 66 5 2" xfId="16637"/>
    <cellStyle name="40% - Accent5 66 6" xfId="16638"/>
    <cellStyle name="40% - Accent5 66 6 2" xfId="16639"/>
    <cellStyle name="40% - Accent5 66 7" xfId="16640"/>
    <cellStyle name="40% - Accent5 66 8" xfId="16641"/>
    <cellStyle name="40% - Accent5 67" xfId="16642"/>
    <cellStyle name="40% - Accent5 67 2" xfId="16643"/>
    <cellStyle name="40% - Accent5 67 2 2" xfId="16644"/>
    <cellStyle name="40% - Accent5 67 2 2 2" xfId="16645"/>
    <cellStyle name="40% - Accent5 67 2 3" xfId="16646"/>
    <cellStyle name="40% - Accent5 67 2 3 2" xfId="16647"/>
    <cellStyle name="40% - Accent5 67 2 4" xfId="16648"/>
    <cellStyle name="40% - Accent5 67 2 4 2" xfId="16649"/>
    <cellStyle name="40% - Accent5 67 2 5" xfId="16650"/>
    <cellStyle name="40% - Accent5 67 2 5 2" xfId="16651"/>
    <cellStyle name="40% - Accent5 67 2 6" xfId="16652"/>
    <cellStyle name="40% - Accent5 67 3" xfId="16653"/>
    <cellStyle name="40% - Accent5 67 3 2" xfId="16654"/>
    <cellStyle name="40% - Accent5 67 4" xfId="16655"/>
    <cellStyle name="40% - Accent5 67 4 2" xfId="16656"/>
    <cellStyle name="40% - Accent5 67 5" xfId="16657"/>
    <cellStyle name="40% - Accent5 67 5 2" xfId="16658"/>
    <cellStyle name="40% - Accent5 67 6" xfId="16659"/>
    <cellStyle name="40% - Accent5 67 6 2" xfId="16660"/>
    <cellStyle name="40% - Accent5 67 7" xfId="16661"/>
    <cellStyle name="40% - Accent5 67 8" xfId="16662"/>
    <cellStyle name="40% - Accent5 68" xfId="16663"/>
    <cellStyle name="40% - Accent5 68 2" xfId="16664"/>
    <cellStyle name="40% - Accent5 68 2 2" xfId="16665"/>
    <cellStyle name="40% - Accent5 68 2 2 2" xfId="16666"/>
    <cellStyle name="40% - Accent5 68 2 3" xfId="16667"/>
    <cellStyle name="40% - Accent5 68 2 3 2" xfId="16668"/>
    <cellStyle name="40% - Accent5 68 2 4" xfId="16669"/>
    <cellStyle name="40% - Accent5 68 2 4 2" xfId="16670"/>
    <cellStyle name="40% - Accent5 68 2 5" xfId="16671"/>
    <cellStyle name="40% - Accent5 68 2 5 2" xfId="16672"/>
    <cellStyle name="40% - Accent5 68 2 6" xfId="16673"/>
    <cellStyle name="40% - Accent5 68 3" xfId="16674"/>
    <cellStyle name="40% - Accent5 68 3 2" xfId="16675"/>
    <cellStyle name="40% - Accent5 68 4" xfId="16676"/>
    <cellStyle name="40% - Accent5 68 4 2" xfId="16677"/>
    <cellStyle name="40% - Accent5 68 5" xfId="16678"/>
    <cellStyle name="40% - Accent5 68 5 2" xfId="16679"/>
    <cellStyle name="40% - Accent5 68 6" xfId="16680"/>
    <cellStyle name="40% - Accent5 68 6 2" xfId="16681"/>
    <cellStyle name="40% - Accent5 68 7" xfId="16682"/>
    <cellStyle name="40% - Accent5 68 8" xfId="16683"/>
    <cellStyle name="40% - Accent5 69" xfId="16684"/>
    <cellStyle name="40% - Accent5 69 2" xfId="16685"/>
    <cellStyle name="40% - Accent5 69 2 2" xfId="16686"/>
    <cellStyle name="40% - Accent5 69 2 2 2" xfId="16687"/>
    <cellStyle name="40% - Accent5 69 2 3" xfId="16688"/>
    <cellStyle name="40% - Accent5 69 2 3 2" xfId="16689"/>
    <cellStyle name="40% - Accent5 69 2 4" xfId="16690"/>
    <cellStyle name="40% - Accent5 69 2 4 2" xfId="16691"/>
    <cellStyle name="40% - Accent5 69 2 5" xfId="16692"/>
    <cellStyle name="40% - Accent5 69 2 5 2" xfId="16693"/>
    <cellStyle name="40% - Accent5 69 2 6" xfId="16694"/>
    <cellStyle name="40% - Accent5 69 3" xfId="16695"/>
    <cellStyle name="40% - Accent5 69 3 2" xfId="16696"/>
    <cellStyle name="40% - Accent5 69 4" xfId="16697"/>
    <cellStyle name="40% - Accent5 69 4 2" xfId="16698"/>
    <cellStyle name="40% - Accent5 69 5" xfId="16699"/>
    <cellStyle name="40% - Accent5 69 5 2" xfId="16700"/>
    <cellStyle name="40% - Accent5 69 6" xfId="16701"/>
    <cellStyle name="40% - Accent5 69 6 2" xfId="16702"/>
    <cellStyle name="40% - Accent5 69 7" xfId="16703"/>
    <cellStyle name="40% - Accent5 69 8" xfId="16704"/>
    <cellStyle name="40% - Accent5 7" xfId="16705"/>
    <cellStyle name="40% - Accent5 7 10" xfId="16706"/>
    <cellStyle name="40% - Accent5 7 11" xfId="16707"/>
    <cellStyle name="40% - Accent5 7 2" xfId="16708"/>
    <cellStyle name="40% - Accent5 7 2 2" xfId="16709"/>
    <cellStyle name="40% - Accent5 7 2 2 2" xfId="16710"/>
    <cellStyle name="40% - Accent5 7 2 3" xfId="16711"/>
    <cellStyle name="40% - Accent5 7 2 3 2" xfId="16712"/>
    <cellStyle name="40% - Accent5 7 2 4" xfId="16713"/>
    <cellStyle name="40% - Accent5 7 2 4 2" xfId="16714"/>
    <cellStyle name="40% - Accent5 7 2 5" xfId="16715"/>
    <cellStyle name="40% - Accent5 7 2 5 2" xfId="16716"/>
    <cellStyle name="40% - Accent5 7 2 6" xfId="16717"/>
    <cellStyle name="40% - Accent5 7 2 7" xfId="16718"/>
    <cellStyle name="40% - Accent5 7 2 8" xfId="16719"/>
    <cellStyle name="40% - Accent5 7 2 9" xfId="16720"/>
    <cellStyle name="40% - Accent5 7 3" xfId="16721"/>
    <cellStyle name="40% - Accent5 7 3 2" xfId="16722"/>
    <cellStyle name="40% - Accent5 7 4" xfId="16723"/>
    <cellStyle name="40% - Accent5 7 4 2" xfId="16724"/>
    <cellStyle name="40% - Accent5 7 5" xfId="16725"/>
    <cellStyle name="40% - Accent5 7 5 2" xfId="16726"/>
    <cellStyle name="40% - Accent5 7 6" xfId="16727"/>
    <cellStyle name="40% - Accent5 7 6 2" xfId="16728"/>
    <cellStyle name="40% - Accent5 7 7" xfId="16729"/>
    <cellStyle name="40% - Accent5 7 8" xfId="16730"/>
    <cellStyle name="40% - Accent5 7 9" xfId="16731"/>
    <cellStyle name="40% - Accent5 70" xfId="16732"/>
    <cellStyle name="40% - Accent5 70 2" xfId="16733"/>
    <cellStyle name="40% - Accent5 70 2 2" xfId="16734"/>
    <cellStyle name="40% - Accent5 70 2 2 2" xfId="16735"/>
    <cellStyle name="40% - Accent5 70 2 3" xfId="16736"/>
    <cellStyle name="40% - Accent5 70 2 3 2" xfId="16737"/>
    <cellStyle name="40% - Accent5 70 2 4" xfId="16738"/>
    <cellStyle name="40% - Accent5 70 2 4 2" xfId="16739"/>
    <cellStyle name="40% - Accent5 70 2 5" xfId="16740"/>
    <cellStyle name="40% - Accent5 70 2 5 2" xfId="16741"/>
    <cellStyle name="40% - Accent5 70 2 6" xfId="16742"/>
    <cellStyle name="40% - Accent5 70 3" xfId="16743"/>
    <cellStyle name="40% - Accent5 70 3 2" xfId="16744"/>
    <cellStyle name="40% - Accent5 70 4" xfId="16745"/>
    <cellStyle name="40% - Accent5 70 4 2" xfId="16746"/>
    <cellStyle name="40% - Accent5 70 5" xfId="16747"/>
    <cellStyle name="40% - Accent5 70 5 2" xfId="16748"/>
    <cellStyle name="40% - Accent5 70 6" xfId="16749"/>
    <cellStyle name="40% - Accent5 70 6 2" xfId="16750"/>
    <cellStyle name="40% - Accent5 70 7" xfId="16751"/>
    <cellStyle name="40% - Accent5 70 8" xfId="16752"/>
    <cellStyle name="40% - Accent5 71" xfId="16753"/>
    <cellStyle name="40% - Accent5 71 2" xfId="16754"/>
    <cellStyle name="40% - Accent5 71 2 2" xfId="16755"/>
    <cellStyle name="40% - Accent5 71 2 2 2" xfId="16756"/>
    <cellStyle name="40% - Accent5 71 2 3" xfId="16757"/>
    <cellStyle name="40% - Accent5 71 2 3 2" xfId="16758"/>
    <cellStyle name="40% - Accent5 71 2 4" xfId="16759"/>
    <cellStyle name="40% - Accent5 71 2 4 2" xfId="16760"/>
    <cellStyle name="40% - Accent5 71 2 5" xfId="16761"/>
    <cellStyle name="40% - Accent5 71 2 5 2" xfId="16762"/>
    <cellStyle name="40% - Accent5 71 2 6" xfId="16763"/>
    <cellStyle name="40% - Accent5 71 3" xfId="16764"/>
    <cellStyle name="40% - Accent5 71 3 2" xfId="16765"/>
    <cellStyle name="40% - Accent5 71 4" xfId="16766"/>
    <cellStyle name="40% - Accent5 71 4 2" xfId="16767"/>
    <cellStyle name="40% - Accent5 71 5" xfId="16768"/>
    <cellStyle name="40% - Accent5 71 5 2" xfId="16769"/>
    <cellStyle name="40% - Accent5 71 6" xfId="16770"/>
    <cellStyle name="40% - Accent5 71 6 2" xfId="16771"/>
    <cellStyle name="40% - Accent5 71 7" xfId="16772"/>
    <cellStyle name="40% - Accent5 71 8" xfId="16773"/>
    <cellStyle name="40% - Accent5 72" xfId="16774"/>
    <cellStyle name="40% - Accent5 72 2" xfId="16775"/>
    <cellStyle name="40% - Accent5 72 2 2" xfId="16776"/>
    <cellStyle name="40% - Accent5 72 2 2 2" xfId="16777"/>
    <cellStyle name="40% - Accent5 72 2 3" xfId="16778"/>
    <cellStyle name="40% - Accent5 72 2 3 2" xfId="16779"/>
    <cellStyle name="40% - Accent5 72 2 4" xfId="16780"/>
    <cellStyle name="40% - Accent5 72 2 4 2" xfId="16781"/>
    <cellStyle name="40% - Accent5 72 2 5" xfId="16782"/>
    <cellStyle name="40% - Accent5 72 2 5 2" xfId="16783"/>
    <cellStyle name="40% - Accent5 72 2 6" xfId="16784"/>
    <cellStyle name="40% - Accent5 72 3" xfId="16785"/>
    <cellStyle name="40% - Accent5 72 3 2" xfId="16786"/>
    <cellStyle name="40% - Accent5 72 4" xfId="16787"/>
    <cellStyle name="40% - Accent5 72 4 2" xfId="16788"/>
    <cellStyle name="40% - Accent5 72 5" xfId="16789"/>
    <cellStyle name="40% - Accent5 72 5 2" xfId="16790"/>
    <cellStyle name="40% - Accent5 72 6" xfId="16791"/>
    <cellStyle name="40% - Accent5 72 6 2" xfId="16792"/>
    <cellStyle name="40% - Accent5 72 7" xfId="16793"/>
    <cellStyle name="40% - Accent5 72 8" xfId="16794"/>
    <cellStyle name="40% - Accent5 8" xfId="16795"/>
    <cellStyle name="40% - Accent5 8 2" xfId="16796"/>
    <cellStyle name="40% - Accent5 8 2 2" xfId="16797"/>
    <cellStyle name="40% - Accent5 8 2 2 2" xfId="16798"/>
    <cellStyle name="40% - Accent5 8 2 3" xfId="16799"/>
    <cellStyle name="40% - Accent5 8 2 3 2" xfId="16800"/>
    <cellStyle name="40% - Accent5 8 2 4" xfId="16801"/>
    <cellStyle name="40% - Accent5 8 2 4 2" xfId="16802"/>
    <cellStyle name="40% - Accent5 8 2 5" xfId="16803"/>
    <cellStyle name="40% - Accent5 8 2 5 2" xfId="16804"/>
    <cellStyle name="40% - Accent5 8 2 6" xfId="16805"/>
    <cellStyle name="40% - Accent5 8 3" xfId="16806"/>
    <cellStyle name="40% - Accent5 8 3 2" xfId="16807"/>
    <cellStyle name="40% - Accent5 8 4" xfId="16808"/>
    <cellStyle name="40% - Accent5 8 4 2" xfId="16809"/>
    <cellStyle name="40% - Accent5 8 5" xfId="16810"/>
    <cellStyle name="40% - Accent5 8 5 2" xfId="16811"/>
    <cellStyle name="40% - Accent5 8 6" xfId="16812"/>
    <cellStyle name="40% - Accent5 8 6 2" xfId="16813"/>
    <cellStyle name="40% - Accent5 8 7" xfId="16814"/>
    <cellStyle name="40% - Accent5 8 8" xfId="16815"/>
    <cellStyle name="40% - Accent5 9" xfId="16816"/>
    <cellStyle name="40% - Accent5 9 2" xfId="16817"/>
    <cellStyle name="40% - Accent5 9 2 2" xfId="16818"/>
    <cellStyle name="40% - Accent5 9 2 2 2" xfId="16819"/>
    <cellStyle name="40% - Accent5 9 2 3" xfId="16820"/>
    <cellStyle name="40% - Accent5 9 2 3 2" xfId="16821"/>
    <cellStyle name="40% - Accent5 9 2 4" xfId="16822"/>
    <cellStyle name="40% - Accent5 9 2 4 2" xfId="16823"/>
    <cellStyle name="40% - Accent5 9 2 5" xfId="16824"/>
    <cellStyle name="40% - Accent5 9 2 5 2" xfId="16825"/>
    <cellStyle name="40% - Accent5 9 2 6" xfId="16826"/>
    <cellStyle name="40% - Accent5 9 3" xfId="16827"/>
    <cellStyle name="40% - Accent5 9 3 2" xfId="16828"/>
    <cellStyle name="40% - Accent5 9 4" xfId="16829"/>
    <cellStyle name="40% - Accent5 9 4 2" xfId="16830"/>
    <cellStyle name="40% - Accent5 9 5" xfId="16831"/>
    <cellStyle name="40% - Accent5 9 5 2" xfId="16832"/>
    <cellStyle name="40% - Accent5 9 6" xfId="16833"/>
    <cellStyle name="40% - Accent5 9 6 2" xfId="16834"/>
    <cellStyle name="40% - Accent5 9 7" xfId="16835"/>
    <cellStyle name="40% - Accent5 9 8" xfId="16836"/>
    <cellStyle name="40% - Accent6 10" xfId="16837"/>
    <cellStyle name="40% - Accent6 10 2" xfId="16838"/>
    <cellStyle name="40% - Accent6 10 2 2" xfId="16839"/>
    <cellStyle name="40% - Accent6 10 2 2 2" xfId="16840"/>
    <cellStyle name="40% - Accent6 10 2 3" xfId="16841"/>
    <cellStyle name="40% - Accent6 10 2 3 2" xfId="16842"/>
    <cellStyle name="40% - Accent6 10 2 4" xfId="16843"/>
    <cellStyle name="40% - Accent6 10 2 4 2" xfId="16844"/>
    <cellStyle name="40% - Accent6 10 2 5" xfId="16845"/>
    <cellStyle name="40% - Accent6 10 2 5 2" xfId="16846"/>
    <cellStyle name="40% - Accent6 10 2 6" xfId="16847"/>
    <cellStyle name="40% - Accent6 10 3" xfId="16848"/>
    <cellStyle name="40% - Accent6 10 3 2" xfId="16849"/>
    <cellStyle name="40% - Accent6 10 4" xfId="16850"/>
    <cellStyle name="40% - Accent6 10 4 2" xfId="16851"/>
    <cellStyle name="40% - Accent6 10 5" xfId="16852"/>
    <cellStyle name="40% - Accent6 10 5 2" xfId="16853"/>
    <cellStyle name="40% - Accent6 10 6" xfId="16854"/>
    <cellStyle name="40% - Accent6 10 6 2" xfId="16855"/>
    <cellStyle name="40% - Accent6 10 7" xfId="16856"/>
    <cellStyle name="40% - Accent6 10 8" xfId="16857"/>
    <cellStyle name="40% - Accent6 11" xfId="16858"/>
    <cellStyle name="40% - Accent6 11 2" xfId="16859"/>
    <cellStyle name="40% - Accent6 11 2 2" xfId="16860"/>
    <cellStyle name="40% - Accent6 11 2 2 2" xfId="16861"/>
    <cellStyle name="40% - Accent6 11 2 3" xfId="16862"/>
    <cellStyle name="40% - Accent6 11 2 3 2" xfId="16863"/>
    <cellStyle name="40% - Accent6 11 2 4" xfId="16864"/>
    <cellStyle name="40% - Accent6 11 2 4 2" xfId="16865"/>
    <cellStyle name="40% - Accent6 11 2 5" xfId="16866"/>
    <cellStyle name="40% - Accent6 11 2 5 2" xfId="16867"/>
    <cellStyle name="40% - Accent6 11 2 6" xfId="16868"/>
    <cellStyle name="40% - Accent6 11 3" xfId="16869"/>
    <cellStyle name="40% - Accent6 11 3 2" xfId="16870"/>
    <cellStyle name="40% - Accent6 11 4" xfId="16871"/>
    <cellStyle name="40% - Accent6 11 4 2" xfId="16872"/>
    <cellStyle name="40% - Accent6 11 5" xfId="16873"/>
    <cellStyle name="40% - Accent6 11 5 2" xfId="16874"/>
    <cellStyle name="40% - Accent6 11 6" xfId="16875"/>
    <cellStyle name="40% - Accent6 11 6 2" xfId="16876"/>
    <cellStyle name="40% - Accent6 11 7" xfId="16877"/>
    <cellStyle name="40% - Accent6 11 8" xfId="16878"/>
    <cellStyle name="40% - Accent6 12" xfId="16879"/>
    <cellStyle name="40% - Accent6 12 2" xfId="16880"/>
    <cellStyle name="40% - Accent6 12 2 2" xfId="16881"/>
    <cellStyle name="40% - Accent6 12 2 2 2" xfId="16882"/>
    <cellStyle name="40% - Accent6 12 2 3" xfId="16883"/>
    <cellStyle name="40% - Accent6 12 2 3 2" xfId="16884"/>
    <cellStyle name="40% - Accent6 12 2 4" xfId="16885"/>
    <cellStyle name="40% - Accent6 12 2 4 2" xfId="16886"/>
    <cellStyle name="40% - Accent6 12 2 5" xfId="16887"/>
    <cellStyle name="40% - Accent6 12 2 5 2" xfId="16888"/>
    <cellStyle name="40% - Accent6 12 2 6" xfId="16889"/>
    <cellStyle name="40% - Accent6 12 3" xfId="16890"/>
    <cellStyle name="40% - Accent6 12 3 2" xfId="16891"/>
    <cellStyle name="40% - Accent6 12 4" xfId="16892"/>
    <cellStyle name="40% - Accent6 12 4 2" xfId="16893"/>
    <cellStyle name="40% - Accent6 12 5" xfId="16894"/>
    <cellStyle name="40% - Accent6 12 5 2" xfId="16895"/>
    <cellStyle name="40% - Accent6 12 6" xfId="16896"/>
    <cellStyle name="40% - Accent6 12 6 2" xfId="16897"/>
    <cellStyle name="40% - Accent6 12 7" xfId="16898"/>
    <cellStyle name="40% - Accent6 12 8" xfId="16899"/>
    <cellStyle name="40% - Accent6 13" xfId="16900"/>
    <cellStyle name="40% - Accent6 13 2" xfId="16901"/>
    <cellStyle name="40% - Accent6 13 2 2" xfId="16902"/>
    <cellStyle name="40% - Accent6 13 2 2 2" xfId="16903"/>
    <cellStyle name="40% - Accent6 13 2 3" xfId="16904"/>
    <cellStyle name="40% - Accent6 13 2 3 2" xfId="16905"/>
    <cellStyle name="40% - Accent6 13 2 4" xfId="16906"/>
    <cellStyle name="40% - Accent6 13 2 4 2" xfId="16907"/>
    <cellStyle name="40% - Accent6 13 2 5" xfId="16908"/>
    <cellStyle name="40% - Accent6 13 2 5 2" xfId="16909"/>
    <cellStyle name="40% - Accent6 13 2 6" xfId="16910"/>
    <cellStyle name="40% - Accent6 13 3" xfId="16911"/>
    <cellStyle name="40% - Accent6 13 3 2" xfId="16912"/>
    <cellStyle name="40% - Accent6 13 4" xfId="16913"/>
    <cellStyle name="40% - Accent6 13 4 2" xfId="16914"/>
    <cellStyle name="40% - Accent6 13 5" xfId="16915"/>
    <cellStyle name="40% - Accent6 13 5 2" xfId="16916"/>
    <cellStyle name="40% - Accent6 13 6" xfId="16917"/>
    <cellStyle name="40% - Accent6 13 6 2" xfId="16918"/>
    <cellStyle name="40% - Accent6 13 7" xfId="16919"/>
    <cellStyle name="40% - Accent6 13 8" xfId="16920"/>
    <cellStyle name="40% - Accent6 14" xfId="16921"/>
    <cellStyle name="40% - Accent6 14 2" xfId="16922"/>
    <cellStyle name="40% - Accent6 14 2 2" xfId="16923"/>
    <cellStyle name="40% - Accent6 14 2 2 2" xfId="16924"/>
    <cellStyle name="40% - Accent6 14 2 3" xfId="16925"/>
    <cellStyle name="40% - Accent6 14 2 3 2" xfId="16926"/>
    <cellStyle name="40% - Accent6 14 2 4" xfId="16927"/>
    <cellStyle name="40% - Accent6 14 2 4 2" xfId="16928"/>
    <cellStyle name="40% - Accent6 14 2 5" xfId="16929"/>
    <cellStyle name="40% - Accent6 14 2 5 2" xfId="16930"/>
    <cellStyle name="40% - Accent6 14 2 6" xfId="16931"/>
    <cellStyle name="40% - Accent6 14 3" xfId="16932"/>
    <cellStyle name="40% - Accent6 14 3 2" xfId="16933"/>
    <cellStyle name="40% - Accent6 14 4" xfId="16934"/>
    <cellStyle name="40% - Accent6 14 4 2" xfId="16935"/>
    <cellStyle name="40% - Accent6 14 5" xfId="16936"/>
    <cellStyle name="40% - Accent6 14 5 2" xfId="16937"/>
    <cellStyle name="40% - Accent6 14 6" xfId="16938"/>
    <cellStyle name="40% - Accent6 14 6 2" xfId="16939"/>
    <cellStyle name="40% - Accent6 14 7" xfId="16940"/>
    <cellStyle name="40% - Accent6 14 8" xfId="16941"/>
    <cellStyle name="40% - Accent6 15" xfId="16942"/>
    <cellStyle name="40% - Accent6 15 2" xfId="16943"/>
    <cellStyle name="40% - Accent6 15 2 2" xfId="16944"/>
    <cellStyle name="40% - Accent6 15 2 2 2" xfId="16945"/>
    <cellStyle name="40% - Accent6 15 2 3" xfId="16946"/>
    <cellStyle name="40% - Accent6 15 2 3 2" xfId="16947"/>
    <cellStyle name="40% - Accent6 15 2 4" xfId="16948"/>
    <cellStyle name="40% - Accent6 15 2 4 2" xfId="16949"/>
    <cellStyle name="40% - Accent6 15 2 5" xfId="16950"/>
    <cellStyle name="40% - Accent6 15 2 5 2" xfId="16951"/>
    <cellStyle name="40% - Accent6 15 2 6" xfId="16952"/>
    <cellStyle name="40% - Accent6 15 3" xfId="16953"/>
    <cellStyle name="40% - Accent6 15 3 2" xfId="16954"/>
    <cellStyle name="40% - Accent6 15 4" xfId="16955"/>
    <cellStyle name="40% - Accent6 15 4 2" xfId="16956"/>
    <cellStyle name="40% - Accent6 15 5" xfId="16957"/>
    <cellStyle name="40% - Accent6 15 5 2" xfId="16958"/>
    <cellStyle name="40% - Accent6 15 6" xfId="16959"/>
    <cellStyle name="40% - Accent6 15 6 2" xfId="16960"/>
    <cellStyle name="40% - Accent6 15 7" xfId="16961"/>
    <cellStyle name="40% - Accent6 15 8" xfId="16962"/>
    <cellStyle name="40% - Accent6 16" xfId="16963"/>
    <cellStyle name="40% - Accent6 16 2" xfId="16964"/>
    <cellStyle name="40% - Accent6 16 2 2" xfId="16965"/>
    <cellStyle name="40% - Accent6 16 2 2 2" xfId="16966"/>
    <cellStyle name="40% - Accent6 16 2 3" xfId="16967"/>
    <cellStyle name="40% - Accent6 16 2 3 2" xfId="16968"/>
    <cellStyle name="40% - Accent6 16 2 4" xfId="16969"/>
    <cellStyle name="40% - Accent6 16 2 4 2" xfId="16970"/>
    <cellStyle name="40% - Accent6 16 2 5" xfId="16971"/>
    <cellStyle name="40% - Accent6 16 2 5 2" xfId="16972"/>
    <cellStyle name="40% - Accent6 16 2 6" xfId="16973"/>
    <cellStyle name="40% - Accent6 16 3" xfId="16974"/>
    <cellStyle name="40% - Accent6 16 3 2" xfId="16975"/>
    <cellStyle name="40% - Accent6 16 4" xfId="16976"/>
    <cellStyle name="40% - Accent6 16 4 2" xfId="16977"/>
    <cellStyle name="40% - Accent6 16 5" xfId="16978"/>
    <cellStyle name="40% - Accent6 16 5 2" xfId="16979"/>
    <cellStyle name="40% - Accent6 16 6" xfId="16980"/>
    <cellStyle name="40% - Accent6 16 6 2" xfId="16981"/>
    <cellStyle name="40% - Accent6 16 7" xfId="16982"/>
    <cellStyle name="40% - Accent6 16 8" xfId="16983"/>
    <cellStyle name="40% - Accent6 17" xfId="16984"/>
    <cellStyle name="40% - Accent6 17 2" xfId="16985"/>
    <cellStyle name="40% - Accent6 17 2 2" xfId="16986"/>
    <cellStyle name="40% - Accent6 17 2 2 2" xfId="16987"/>
    <cellStyle name="40% - Accent6 17 2 3" xfId="16988"/>
    <cellStyle name="40% - Accent6 17 2 3 2" xfId="16989"/>
    <cellStyle name="40% - Accent6 17 2 4" xfId="16990"/>
    <cellStyle name="40% - Accent6 17 2 4 2" xfId="16991"/>
    <cellStyle name="40% - Accent6 17 2 5" xfId="16992"/>
    <cellStyle name="40% - Accent6 17 2 5 2" xfId="16993"/>
    <cellStyle name="40% - Accent6 17 2 6" xfId="16994"/>
    <cellStyle name="40% - Accent6 17 3" xfId="16995"/>
    <cellStyle name="40% - Accent6 17 3 2" xfId="16996"/>
    <cellStyle name="40% - Accent6 17 4" xfId="16997"/>
    <cellStyle name="40% - Accent6 17 4 2" xfId="16998"/>
    <cellStyle name="40% - Accent6 17 5" xfId="16999"/>
    <cellStyle name="40% - Accent6 17 5 2" xfId="17000"/>
    <cellStyle name="40% - Accent6 17 6" xfId="17001"/>
    <cellStyle name="40% - Accent6 17 6 2" xfId="17002"/>
    <cellStyle name="40% - Accent6 17 7" xfId="17003"/>
    <cellStyle name="40% - Accent6 17 8" xfId="17004"/>
    <cellStyle name="40% - Accent6 18" xfId="17005"/>
    <cellStyle name="40% - Accent6 18 2" xfId="17006"/>
    <cellStyle name="40% - Accent6 18 2 2" xfId="17007"/>
    <cellStyle name="40% - Accent6 18 2 2 2" xfId="17008"/>
    <cellStyle name="40% - Accent6 18 2 3" xfId="17009"/>
    <cellStyle name="40% - Accent6 18 2 3 2" xfId="17010"/>
    <cellStyle name="40% - Accent6 18 2 4" xfId="17011"/>
    <cellStyle name="40% - Accent6 18 2 4 2" xfId="17012"/>
    <cellStyle name="40% - Accent6 18 2 5" xfId="17013"/>
    <cellStyle name="40% - Accent6 18 2 5 2" xfId="17014"/>
    <cellStyle name="40% - Accent6 18 2 6" xfId="17015"/>
    <cellStyle name="40% - Accent6 18 3" xfId="17016"/>
    <cellStyle name="40% - Accent6 18 3 2" xfId="17017"/>
    <cellStyle name="40% - Accent6 18 4" xfId="17018"/>
    <cellStyle name="40% - Accent6 18 4 2" xfId="17019"/>
    <cellStyle name="40% - Accent6 18 5" xfId="17020"/>
    <cellStyle name="40% - Accent6 18 5 2" xfId="17021"/>
    <cellStyle name="40% - Accent6 18 6" xfId="17022"/>
    <cellStyle name="40% - Accent6 18 6 2" xfId="17023"/>
    <cellStyle name="40% - Accent6 18 7" xfId="17024"/>
    <cellStyle name="40% - Accent6 18 8" xfId="17025"/>
    <cellStyle name="40% - Accent6 19" xfId="17026"/>
    <cellStyle name="40% - Accent6 19 2" xfId="17027"/>
    <cellStyle name="40% - Accent6 19 2 2" xfId="17028"/>
    <cellStyle name="40% - Accent6 19 2 2 2" xfId="17029"/>
    <cellStyle name="40% - Accent6 19 2 3" xfId="17030"/>
    <cellStyle name="40% - Accent6 19 2 3 2" xfId="17031"/>
    <cellStyle name="40% - Accent6 19 2 4" xfId="17032"/>
    <cellStyle name="40% - Accent6 19 2 4 2" xfId="17033"/>
    <cellStyle name="40% - Accent6 19 2 5" xfId="17034"/>
    <cellStyle name="40% - Accent6 19 2 5 2" xfId="17035"/>
    <cellStyle name="40% - Accent6 19 2 6" xfId="17036"/>
    <cellStyle name="40% - Accent6 19 3" xfId="17037"/>
    <cellStyle name="40% - Accent6 19 3 2" xfId="17038"/>
    <cellStyle name="40% - Accent6 19 4" xfId="17039"/>
    <cellStyle name="40% - Accent6 19 4 2" xfId="17040"/>
    <cellStyle name="40% - Accent6 19 5" xfId="17041"/>
    <cellStyle name="40% - Accent6 19 5 2" xfId="17042"/>
    <cellStyle name="40% - Accent6 19 6" xfId="17043"/>
    <cellStyle name="40% - Accent6 19 6 2" xfId="17044"/>
    <cellStyle name="40% - Accent6 19 7" xfId="17045"/>
    <cellStyle name="40% - Accent6 19 8" xfId="17046"/>
    <cellStyle name="40% - Accent6 2" xfId="17047"/>
    <cellStyle name="40% - Accent6 2 10" xfId="17048"/>
    <cellStyle name="40% - Accent6 2 11" xfId="17049"/>
    <cellStyle name="40% - Accent6 2 2" xfId="17050"/>
    <cellStyle name="40% - Accent6 2 2 2" xfId="17051"/>
    <cellStyle name="40% - Accent6 2 2 2 2" xfId="17052"/>
    <cellStyle name="40% - Accent6 2 2 3" xfId="17053"/>
    <cellStyle name="40% - Accent6 2 2 3 2" xfId="17054"/>
    <cellStyle name="40% - Accent6 2 2 4" xfId="17055"/>
    <cellStyle name="40% - Accent6 2 2 4 2" xfId="17056"/>
    <cellStyle name="40% - Accent6 2 2 5" xfId="17057"/>
    <cellStyle name="40% - Accent6 2 2 5 2" xfId="17058"/>
    <cellStyle name="40% - Accent6 2 2 6" xfId="17059"/>
    <cellStyle name="40% - Accent6 2 2 7" xfId="17060"/>
    <cellStyle name="40% - Accent6 2 2 8" xfId="17061"/>
    <cellStyle name="40% - Accent6 2 2 9" xfId="17062"/>
    <cellStyle name="40% - Accent6 2 3" xfId="17063"/>
    <cellStyle name="40% - Accent6 2 3 2" xfId="17064"/>
    <cellStyle name="40% - Accent6 2 4" xfId="17065"/>
    <cellStyle name="40% - Accent6 2 4 2" xfId="17066"/>
    <cellStyle name="40% - Accent6 2 5" xfId="17067"/>
    <cellStyle name="40% - Accent6 2 5 2" xfId="17068"/>
    <cellStyle name="40% - Accent6 2 6" xfId="17069"/>
    <cellStyle name="40% - Accent6 2 6 2" xfId="17070"/>
    <cellStyle name="40% - Accent6 2 7" xfId="17071"/>
    <cellStyle name="40% - Accent6 2 8" xfId="17072"/>
    <cellStyle name="40% - Accent6 2 9" xfId="17073"/>
    <cellStyle name="40% - Accent6 20" xfId="17074"/>
    <cellStyle name="40% - Accent6 20 2" xfId="17075"/>
    <cellStyle name="40% - Accent6 20 2 2" xfId="17076"/>
    <cellStyle name="40% - Accent6 20 2 2 2" xfId="17077"/>
    <cellStyle name="40% - Accent6 20 2 3" xfId="17078"/>
    <cellStyle name="40% - Accent6 20 2 3 2" xfId="17079"/>
    <cellStyle name="40% - Accent6 20 2 4" xfId="17080"/>
    <cellStyle name="40% - Accent6 20 2 4 2" xfId="17081"/>
    <cellStyle name="40% - Accent6 20 2 5" xfId="17082"/>
    <cellStyle name="40% - Accent6 20 2 5 2" xfId="17083"/>
    <cellStyle name="40% - Accent6 20 2 6" xfId="17084"/>
    <cellStyle name="40% - Accent6 20 3" xfId="17085"/>
    <cellStyle name="40% - Accent6 20 3 2" xfId="17086"/>
    <cellStyle name="40% - Accent6 20 4" xfId="17087"/>
    <cellStyle name="40% - Accent6 20 4 2" xfId="17088"/>
    <cellStyle name="40% - Accent6 20 5" xfId="17089"/>
    <cellStyle name="40% - Accent6 20 5 2" xfId="17090"/>
    <cellStyle name="40% - Accent6 20 6" xfId="17091"/>
    <cellStyle name="40% - Accent6 20 6 2" xfId="17092"/>
    <cellStyle name="40% - Accent6 20 7" xfId="17093"/>
    <cellStyle name="40% - Accent6 20 8" xfId="17094"/>
    <cellStyle name="40% - Accent6 21" xfId="17095"/>
    <cellStyle name="40% - Accent6 21 2" xfId="17096"/>
    <cellStyle name="40% - Accent6 21 2 2" xfId="17097"/>
    <cellStyle name="40% - Accent6 21 2 2 2" xfId="17098"/>
    <cellStyle name="40% - Accent6 21 2 3" xfId="17099"/>
    <cellStyle name="40% - Accent6 21 2 3 2" xfId="17100"/>
    <cellStyle name="40% - Accent6 21 2 4" xfId="17101"/>
    <cellStyle name="40% - Accent6 21 2 4 2" xfId="17102"/>
    <cellStyle name="40% - Accent6 21 2 5" xfId="17103"/>
    <cellStyle name="40% - Accent6 21 2 5 2" xfId="17104"/>
    <cellStyle name="40% - Accent6 21 2 6" xfId="17105"/>
    <cellStyle name="40% - Accent6 21 3" xfId="17106"/>
    <cellStyle name="40% - Accent6 21 3 2" xfId="17107"/>
    <cellStyle name="40% - Accent6 21 4" xfId="17108"/>
    <cellStyle name="40% - Accent6 21 4 2" xfId="17109"/>
    <cellStyle name="40% - Accent6 21 5" xfId="17110"/>
    <cellStyle name="40% - Accent6 21 5 2" xfId="17111"/>
    <cellStyle name="40% - Accent6 21 6" xfId="17112"/>
    <cellStyle name="40% - Accent6 21 6 2" xfId="17113"/>
    <cellStyle name="40% - Accent6 21 7" xfId="17114"/>
    <cellStyle name="40% - Accent6 21 8" xfId="17115"/>
    <cellStyle name="40% - Accent6 22" xfId="17116"/>
    <cellStyle name="40% - Accent6 22 2" xfId="17117"/>
    <cellStyle name="40% - Accent6 22 2 2" xfId="17118"/>
    <cellStyle name="40% - Accent6 22 2 2 2" xfId="17119"/>
    <cellStyle name="40% - Accent6 22 2 3" xfId="17120"/>
    <cellStyle name="40% - Accent6 22 2 3 2" xfId="17121"/>
    <cellStyle name="40% - Accent6 22 2 4" xfId="17122"/>
    <cellStyle name="40% - Accent6 22 2 4 2" xfId="17123"/>
    <cellStyle name="40% - Accent6 22 2 5" xfId="17124"/>
    <cellStyle name="40% - Accent6 22 2 5 2" xfId="17125"/>
    <cellStyle name="40% - Accent6 22 2 6" xfId="17126"/>
    <cellStyle name="40% - Accent6 22 3" xfId="17127"/>
    <cellStyle name="40% - Accent6 22 3 2" xfId="17128"/>
    <cellStyle name="40% - Accent6 22 4" xfId="17129"/>
    <cellStyle name="40% - Accent6 22 4 2" xfId="17130"/>
    <cellStyle name="40% - Accent6 22 5" xfId="17131"/>
    <cellStyle name="40% - Accent6 22 5 2" xfId="17132"/>
    <cellStyle name="40% - Accent6 22 6" xfId="17133"/>
    <cellStyle name="40% - Accent6 22 6 2" xfId="17134"/>
    <cellStyle name="40% - Accent6 22 7" xfId="17135"/>
    <cellStyle name="40% - Accent6 22 8" xfId="17136"/>
    <cellStyle name="40% - Accent6 23" xfId="17137"/>
    <cellStyle name="40% - Accent6 23 2" xfId="17138"/>
    <cellStyle name="40% - Accent6 23 2 2" xfId="17139"/>
    <cellStyle name="40% - Accent6 23 2 2 2" xfId="17140"/>
    <cellStyle name="40% - Accent6 23 2 3" xfId="17141"/>
    <cellStyle name="40% - Accent6 23 2 3 2" xfId="17142"/>
    <cellStyle name="40% - Accent6 23 2 4" xfId="17143"/>
    <cellStyle name="40% - Accent6 23 2 4 2" xfId="17144"/>
    <cellStyle name="40% - Accent6 23 2 5" xfId="17145"/>
    <cellStyle name="40% - Accent6 23 2 5 2" xfId="17146"/>
    <cellStyle name="40% - Accent6 23 2 6" xfId="17147"/>
    <cellStyle name="40% - Accent6 23 3" xfId="17148"/>
    <cellStyle name="40% - Accent6 23 3 2" xfId="17149"/>
    <cellStyle name="40% - Accent6 23 4" xfId="17150"/>
    <cellStyle name="40% - Accent6 23 4 2" xfId="17151"/>
    <cellStyle name="40% - Accent6 23 5" xfId="17152"/>
    <cellStyle name="40% - Accent6 23 5 2" xfId="17153"/>
    <cellStyle name="40% - Accent6 23 6" xfId="17154"/>
    <cellStyle name="40% - Accent6 23 6 2" xfId="17155"/>
    <cellStyle name="40% - Accent6 23 7" xfId="17156"/>
    <cellStyle name="40% - Accent6 23 8" xfId="17157"/>
    <cellStyle name="40% - Accent6 24" xfId="17158"/>
    <cellStyle name="40% - Accent6 24 2" xfId="17159"/>
    <cellStyle name="40% - Accent6 24 2 2" xfId="17160"/>
    <cellStyle name="40% - Accent6 24 2 2 2" xfId="17161"/>
    <cellStyle name="40% - Accent6 24 2 3" xfId="17162"/>
    <cellStyle name="40% - Accent6 24 2 3 2" xfId="17163"/>
    <cellStyle name="40% - Accent6 24 2 4" xfId="17164"/>
    <cellStyle name="40% - Accent6 24 2 4 2" xfId="17165"/>
    <cellStyle name="40% - Accent6 24 2 5" xfId="17166"/>
    <cellStyle name="40% - Accent6 24 2 5 2" xfId="17167"/>
    <cellStyle name="40% - Accent6 24 2 6" xfId="17168"/>
    <cellStyle name="40% - Accent6 24 3" xfId="17169"/>
    <cellStyle name="40% - Accent6 24 3 2" xfId="17170"/>
    <cellStyle name="40% - Accent6 24 4" xfId="17171"/>
    <cellStyle name="40% - Accent6 24 4 2" xfId="17172"/>
    <cellStyle name="40% - Accent6 24 5" xfId="17173"/>
    <cellStyle name="40% - Accent6 24 5 2" xfId="17174"/>
    <cellStyle name="40% - Accent6 24 6" xfId="17175"/>
    <cellStyle name="40% - Accent6 24 6 2" xfId="17176"/>
    <cellStyle name="40% - Accent6 24 7" xfId="17177"/>
    <cellStyle name="40% - Accent6 24 8" xfId="17178"/>
    <cellStyle name="40% - Accent6 25" xfId="17179"/>
    <cellStyle name="40% - Accent6 25 2" xfId="17180"/>
    <cellStyle name="40% - Accent6 25 2 2" xfId="17181"/>
    <cellStyle name="40% - Accent6 25 2 2 2" xfId="17182"/>
    <cellStyle name="40% - Accent6 25 2 3" xfId="17183"/>
    <cellStyle name="40% - Accent6 25 2 3 2" xfId="17184"/>
    <cellStyle name="40% - Accent6 25 2 4" xfId="17185"/>
    <cellStyle name="40% - Accent6 25 2 4 2" xfId="17186"/>
    <cellStyle name="40% - Accent6 25 2 5" xfId="17187"/>
    <cellStyle name="40% - Accent6 25 2 5 2" xfId="17188"/>
    <cellStyle name="40% - Accent6 25 2 6" xfId="17189"/>
    <cellStyle name="40% - Accent6 25 3" xfId="17190"/>
    <cellStyle name="40% - Accent6 25 3 2" xfId="17191"/>
    <cellStyle name="40% - Accent6 25 4" xfId="17192"/>
    <cellStyle name="40% - Accent6 25 4 2" xfId="17193"/>
    <cellStyle name="40% - Accent6 25 5" xfId="17194"/>
    <cellStyle name="40% - Accent6 25 5 2" xfId="17195"/>
    <cellStyle name="40% - Accent6 25 6" xfId="17196"/>
    <cellStyle name="40% - Accent6 25 6 2" xfId="17197"/>
    <cellStyle name="40% - Accent6 25 7" xfId="17198"/>
    <cellStyle name="40% - Accent6 25 8" xfId="17199"/>
    <cellStyle name="40% - Accent6 26" xfId="17200"/>
    <cellStyle name="40% - Accent6 26 2" xfId="17201"/>
    <cellStyle name="40% - Accent6 26 2 2" xfId="17202"/>
    <cellStyle name="40% - Accent6 26 2 2 2" xfId="17203"/>
    <cellStyle name="40% - Accent6 26 2 3" xfId="17204"/>
    <cellStyle name="40% - Accent6 26 2 3 2" xfId="17205"/>
    <cellStyle name="40% - Accent6 26 2 4" xfId="17206"/>
    <cellStyle name="40% - Accent6 26 2 4 2" xfId="17207"/>
    <cellStyle name="40% - Accent6 26 2 5" xfId="17208"/>
    <cellStyle name="40% - Accent6 26 2 5 2" xfId="17209"/>
    <cellStyle name="40% - Accent6 26 2 6" xfId="17210"/>
    <cellStyle name="40% - Accent6 26 3" xfId="17211"/>
    <cellStyle name="40% - Accent6 26 3 2" xfId="17212"/>
    <cellStyle name="40% - Accent6 26 4" xfId="17213"/>
    <cellStyle name="40% - Accent6 26 4 2" xfId="17214"/>
    <cellStyle name="40% - Accent6 26 5" xfId="17215"/>
    <cellStyle name="40% - Accent6 26 5 2" xfId="17216"/>
    <cellStyle name="40% - Accent6 26 6" xfId="17217"/>
    <cellStyle name="40% - Accent6 26 6 2" xfId="17218"/>
    <cellStyle name="40% - Accent6 26 7" xfId="17219"/>
    <cellStyle name="40% - Accent6 26 8" xfId="17220"/>
    <cellStyle name="40% - Accent6 27" xfId="17221"/>
    <cellStyle name="40% - Accent6 27 2" xfId="17222"/>
    <cellStyle name="40% - Accent6 27 2 2" xfId="17223"/>
    <cellStyle name="40% - Accent6 27 2 2 2" xfId="17224"/>
    <cellStyle name="40% - Accent6 27 2 3" xfId="17225"/>
    <cellStyle name="40% - Accent6 27 2 3 2" xfId="17226"/>
    <cellStyle name="40% - Accent6 27 2 4" xfId="17227"/>
    <cellStyle name="40% - Accent6 27 2 4 2" xfId="17228"/>
    <cellStyle name="40% - Accent6 27 2 5" xfId="17229"/>
    <cellStyle name="40% - Accent6 27 2 5 2" xfId="17230"/>
    <cellStyle name="40% - Accent6 27 2 6" xfId="17231"/>
    <cellStyle name="40% - Accent6 27 3" xfId="17232"/>
    <cellStyle name="40% - Accent6 27 3 2" xfId="17233"/>
    <cellStyle name="40% - Accent6 27 4" xfId="17234"/>
    <cellStyle name="40% - Accent6 27 4 2" xfId="17235"/>
    <cellStyle name="40% - Accent6 27 5" xfId="17236"/>
    <cellStyle name="40% - Accent6 27 5 2" xfId="17237"/>
    <cellStyle name="40% - Accent6 27 6" xfId="17238"/>
    <cellStyle name="40% - Accent6 27 6 2" xfId="17239"/>
    <cellStyle name="40% - Accent6 27 7" xfId="17240"/>
    <cellStyle name="40% - Accent6 27 8" xfId="17241"/>
    <cellStyle name="40% - Accent6 28" xfId="17242"/>
    <cellStyle name="40% - Accent6 28 2" xfId="17243"/>
    <cellStyle name="40% - Accent6 28 2 2" xfId="17244"/>
    <cellStyle name="40% - Accent6 28 2 2 2" xfId="17245"/>
    <cellStyle name="40% - Accent6 28 2 3" xfId="17246"/>
    <cellStyle name="40% - Accent6 28 2 3 2" xfId="17247"/>
    <cellStyle name="40% - Accent6 28 2 4" xfId="17248"/>
    <cellStyle name="40% - Accent6 28 2 4 2" xfId="17249"/>
    <cellStyle name="40% - Accent6 28 2 5" xfId="17250"/>
    <cellStyle name="40% - Accent6 28 2 5 2" xfId="17251"/>
    <cellStyle name="40% - Accent6 28 2 6" xfId="17252"/>
    <cellStyle name="40% - Accent6 28 3" xfId="17253"/>
    <cellStyle name="40% - Accent6 28 3 2" xfId="17254"/>
    <cellStyle name="40% - Accent6 28 4" xfId="17255"/>
    <cellStyle name="40% - Accent6 28 4 2" xfId="17256"/>
    <cellStyle name="40% - Accent6 28 5" xfId="17257"/>
    <cellStyle name="40% - Accent6 28 5 2" xfId="17258"/>
    <cellStyle name="40% - Accent6 28 6" xfId="17259"/>
    <cellStyle name="40% - Accent6 28 6 2" xfId="17260"/>
    <cellStyle name="40% - Accent6 28 7" xfId="17261"/>
    <cellStyle name="40% - Accent6 28 8" xfId="17262"/>
    <cellStyle name="40% - Accent6 29" xfId="17263"/>
    <cellStyle name="40% - Accent6 29 2" xfId="17264"/>
    <cellStyle name="40% - Accent6 29 2 2" xfId="17265"/>
    <cellStyle name="40% - Accent6 29 2 2 2" xfId="17266"/>
    <cellStyle name="40% - Accent6 29 2 3" xfId="17267"/>
    <cellStyle name="40% - Accent6 29 2 3 2" xfId="17268"/>
    <cellStyle name="40% - Accent6 29 2 4" xfId="17269"/>
    <cellStyle name="40% - Accent6 29 2 4 2" xfId="17270"/>
    <cellStyle name="40% - Accent6 29 2 5" xfId="17271"/>
    <cellStyle name="40% - Accent6 29 2 5 2" xfId="17272"/>
    <cellStyle name="40% - Accent6 29 2 6" xfId="17273"/>
    <cellStyle name="40% - Accent6 29 3" xfId="17274"/>
    <cellStyle name="40% - Accent6 29 3 2" xfId="17275"/>
    <cellStyle name="40% - Accent6 29 4" xfId="17276"/>
    <cellStyle name="40% - Accent6 29 4 2" xfId="17277"/>
    <cellStyle name="40% - Accent6 29 5" xfId="17278"/>
    <cellStyle name="40% - Accent6 29 5 2" xfId="17279"/>
    <cellStyle name="40% - Accent6 29 6" xfId="17280"/>
    <cellStyle name="40% - Accent6 29 6 2" xfId="17281"/>
    <cellStyle name="40% - Accent6 29 7" xfId="17282"/>
    <cellStyle name="40% - Accent6 29 8" xfId="17283"/>
    <cellStyle name="40% - Accent6 3" xfId="17284"/>
    <cellStyle name="40% - Accent6 3 10" xfId="17285"/>
    <cellStyle name="40% - Accent6 3 11" xfId="17286"/>
    <cellStyle name="40% - Accent6 3 2" xfId="17287"/>
    <cellStyle name="40% - Accent6 3 2 2" xfId="17288"/>
    <cellStyle name="40% - Accent6 3 2 2 2" xfId="17289"/>
    <cellStyle name="40% - Accent6 3 2 3" xfId="17290"/>
    <cellStyle name="40% - Accent6 3 2 3 2" xfId="17291"/>
    <cellStyle name="40% - Accent6 3 2 4" xfId="17292"/>
    <cellStyle name="40% - Accent6 3 2 4 2" xfId="17293"/>
    <cellStyle name="40% - Accent6 3 2 5" xfId="17294"/>
    <cellStyle name="40% - Accent6 3 2 5 2" xfId="17295"/>
    <cellStyle name="40% - Accent6 3 2 6" xfId="17296"/>
    <cellStyle name="40% - Accent6 3 2 7" xfId="17297"/>
    <cellStyle name="40% - Accent6 3 2 8" xfId="17298"/>
    <cellStyle name="40% - Accent6 3 2 9" xfId="17299"/>
    <cellStyle name="40% - Accent6 3 3" xfId="17300"/>
    <cellStyle name="40% - Accent6 3 3 2" xfId="17301"/>
    <cellStyle name="40% - Accent6 3 4" xfId="17302"/>
    <cellStyle name="40% - Accent6 3 4 2" xfId="17303"/>
    <cellStyle name="40% - Accent6 3 5" xfId="17304"/>
    <cellStyle name="40% - Accent6 3 5 2" xfId="17305"/>
    <cellStyle name="40% - Accent6 3 6" xfId="17306"/>
    <cellStyle name="40% - Accent6 3 6 2" xfId="17307"/>
    <cellStyle name="40% - Accent6 3 7" xfId="17308"/>
    <cellStyle name="40% - Accent6 3 8" xfId="17309"/>
    <cellStyle name="40% - Accent6 3 9" xfId="17310"/>
    <cellStyle name="40% - Accent6 30" xfId="17311"/>
    <cellStyle name="40% - Accent6 30 2" xfId="17312"/>
    <cellStyle name="40% - Accent6 30 2 2" xfId="17313"/>
    <cellStyle name="40% - Accent6 30 2 2 2" xfId="17314"/>
    <cellStyle name="40% - Accent6 30 2 3" xfId="17315"/>
    <cellStyle name="40% - Accent6 30 2 3 2" xfId="17316"/>
    <cellStyle name="40% - Accent6 30 2 4" xfId="17317"/>
    <cellStyle name="40% - Accent6 30 2 4 2" xfId="17318"/>
    <cellStyle name="40% - Accent6 30 2 5" xfId="17319"/>
    <cellStyle name="40% - Accent6 30 2 5 2" xfId="17320"/>
    <cellStyle name="40% - Accent6 30 2 6" xfId="17321"/>
    <cellStyle name="40% - Accent6 30 3" xfId="17322"/>
    <cellStyle name="40% - Accent6 30 3 2" xfId="17323"/>
    <cellStyle name="40% - Accent6 30 4" xfId="17324"/>
    <cellStyle name="40% - Accent6 30 4 2" xfId="17325"/>
    <cellStyle name="40% - Accent6 30 5" xfId="17326"/>
    <cellStyle name="40% - Accent6 30 5 2" xfId="17327"/>
    <cellStyle name="40% - Accent6 30 6" xfId="17328"/>
    <cellStyle name="40% - Accent6 30 6 2" xfId="17329"/>
    <cellStyle name="40% - Accent6 30 7" xfId="17330"/>
    <cellStyle name="40% - Accent6 30 8" xfId="17331"/>
    <cellStyle name="40% - Accent6 31" xfId="17332"/>
    <cellStyle name="40% - Accent6 31 2" xfId="17333"/>
    <cellStyle name="40% - Accent6 31 2 2" xfId="17334"/>
    <cellStyle name="40% - Accent6 31 2 2 2" xfId="17335"/>
    <cellStyle name="40% - Accent6 31 2 3" xfId="17336"/>
    <cellStyle name="40% - Accent6 31 2 3 2" xfId="17337"/>
    <cellStyle name="40% - Accent6 31 2 4" xfId="17338"/>
    <cellStyle name="40% - Accent6 31 2 4 2" xfId="17339"/>
    <cellStyle name="40% - Accent6 31 2 5" xfId="17340"/>
    <cellStyle name="40% - Accent6 31 2 5 2" xfId="17341"/>
    <cellStyle name="40% - Accent6 31 2 6" xfId="17342"/>
    <cellStyle name="40% - Accent6 31 3" xfId="17343"/>
    <cellStyle name="40% - Accent6 31 3 2" xfId="17344"/>
    <cellStyle name="40% - Accent6 31 4" xfId="17345"/>
    <cellStyle name="40% - Accent6 31 4 2" xfId="17346"/>
    <cellStyle name="40% - Accent6 31 5" xfId="17347"/>
    <cellStyle name="40% - Accent6 31 5 2" xfId="17348"/>
    <cellStyle name="40% - Accent6 31 6" xfId="17349"/>
    <cellStyle name="40% - Accent6 31 6 2" xfId="17350"/>
    <cellStyle name="40% - Accent6 31 7" xfId="17351"/>
    <cellStyle name="40% - Accent6 31 8" xfId="17352"/>
    <cellStyle name="40% - Accent6 32" xfId="17353"/>
    <cellStyle name="40% - Accent6 32 2" xfId="17354"/>
    <cellStyle name="40% - Accent6 32 2 2" xfId="17355"/>
    <cellStyle name="40% - Accent6 32 2 2 2" xfId="17356"/>
    <cellStyle name="40% - Accent6 32 2 3" xfId="17357"/>
    <cellStyle name="40% - Accent6 32 2 3 2" xfId="17358"/>
    <cellStyle name="40% - Accent6 32 2 4" xfId="17359"/>
    <cellStyle name="40% - Accent6 32 2 4 2" xfId="17360"/>
    <cellStyle name="40% - Accent6 32 2 5" xfId="17361"/>
    <cellStyle name="40% - Accent6 32 2 5 2" xfId="17362"/>
    <cellStyle name="40% - Accent6 32 2 6" xfId="17363"/>
    <cellStyle name="40% - Accent6 32 3" xfId="17364"/>
    <cellStyle name="40% - Accent6 32 3 2" xfId="17365"/>
    <cellStyle name="40% - Accent6 32 4" xfId="17366"/>
    <cellStyle name="40% - Accent6 32 4 2" xfId="17367"/>
    <cellStyle name="40% - Accent6 32 5" xfId="17368"/>
    <cellStyle name="40% - Accent6 32 5 2" xfId="17369"/>
    <cellStyle name="40% - Accent6 32 6" xfId="17370"/>
    <cellStyle name="40% - Accent6 32 6 2" xfId="17371"/>
    <cellStyle name="40% - Accent6 32 7" xfId="17372"/>
    <cellStyle name="40% - Accent6 32 8" xfId="17373"/>
    <cellStyle name="40% - Accent6 33" xfId="17374"/>
    <cellStyle name="40% - Accent6 33 2" xfId="17375"/>
    <cellStyle name="40% - Accent6 33 2 2" xfId="17376"/>
    <cellStyle name="40% - Accent6 33 2 2 2" xfId="17377"/>
    <cellStyle name="40% - Accent6 33 2 3" xfId="17378"/>
    <cellStyle name="40% - Accent6 33 2 3 2" xfId="17379"/>
    <cellStyle name="40% - Accent6 33 2 4" xfId="17380"/>
    <cellStyle name="40% - Accent6 33 2 4 2" xfId="17381"/>
    <cellStyle name="40% - Accent6 33 2 5" xfId="17382"/>
    <cellStyle name="40% - Accent6 33 2 5 2" xfId="17383"/>
    <cellStyle name="40% - Accent6 33 2 6" xfId="17384"/>
    <cellStyle name="40% - Accent6 33 3" xfId="17385"/>
    <cellStyle name="40% - Accent6 33 3 2" xfId="17386"/>
    <cellStyle name="40% - Accent6 33 4" xfId="17387"/>
    <cellStyle name="40% - Accent6 33 4 2" xfId="17388"/>
    <cellStyle name="40% - Accent6 33 5" xfId="17389"/>
    <cellStyle name="40% - Accent6 33 5 2" xfId="17390"/>
    <cellStyle name="40% - Accent6 33 6" xfId="17391"/>
    <cellStyle name="40% - Accent6 33 6 2" xfId="17392"/>
    <cellStyle name="40% - Accent6 33 7" xfId="17393"/>
    <cellStyle name="40% - Accent6 33 8" xfId="17394"/>
    <cellStyle name="40% - Accent6 34" xfId="17395"/>
    <cellStyle name="40% - Accent6 34 2" xfId="17396"/>
    <cellStyle name="40% - Accent6 34 2 2" xfId="17397"/>
    <cellStyle name="40% - Accent6 34 2 2 2" xfId="17398"/>
    <cellStyle name="40% - Accent6 34 2 3" xfId="17399"/>
    <cellStyle name="40% - Accent6 34 2 3 2" xfId="17400"/>
    <cellStyle name="40% - Accent6 34 2 4" xfId="17401"/>
    <cellStyle name="40% - Accent6 34 2 4 2" xfId="17402"/>
    <cellStyle name="40% - Accent6 34 2 5" xfId="17403"/>
    <cellStyle name="40% - Accent6 34 2 5 2" xfId="17404"/>
    <cellStyle name="40% - Accent6 34 2 6" xfId="17405"/>
    <cellStyle name="40% - Accent6 34 3" xfId="17406"/>
    <cellStyle name="40% - Accent6 34 3 2" xfId="17407"/>
    <cellStyle name="40% - Accent6 34 4" xfId="17408"/>
    <cellStyle name="40% - Accent6 34 4 2" xfId="17409"/>
    <cellStyle name="40% - Accent6 34 5" xfId="17410"/>
    <cellStyle name="40% - Accent6 34 5 2" xfId="17411"/>
    <cellStyle name="40% - Accent6 34 6" xfId="17412"/>
    <cellStyle name="40% - Accent6 34 6 2" xfId="17413"/>
    <cellStyle name="40% - Accent6 34 7" xfId="17414"/>
    <cellStyle name="40% - Accent6 34 8" xfId="17415"/>
    <cellStyle name="40% - Accent6 35" xfId="17416"/>
    <cellStyle name="40% - Accent6 35 2" xfId="17417"/>
    <cellStyle name="40% - Accent6 35 2 2" xfId="17418"/>
    <cellStyle name="40% - Accent6 35 2 2 2" xfId="17419"/>
    <cellStyle name="40% - Accent6 35 2 3" xfId="17420"/>
    <cellStyle name="40% - Accent6 35 2 3 2" xfId="17421"/>
    <cellStyle name="40% - Accent6 35 2 4" xfId="17422"/>
    <cellStyle name="40% - Accent6 35 2 4 2" xfId="17423"/>
    <cellStyle name="40% - Accent6 35 2 5" xfId="17424"/>
    <cellStyle name="40% - Accent6 35 2 5 2" xfId="17425"/>
    <cellStyle name="40% - Accent6 35 2 6" xfId="17426"/>
    <cellStyle name="40% - Accent6 35 3" xfId="17427"/>
    <cellStyle name="40% - Accent6 35 3 2" xfId="17428"/>
    <cellStyle name="40% - Accent6 35 4" xfId="17429"/>
    <cellStyle name="40% - Accent6 35 4 2" xfId="17430"/>
    <cellStyle name="40% - Accent6 35 5" xfId="17431"/>
    <cellStyle name="40% - Accent6 35 5 2" xfId="17432"/>
    <cellStyle name="40% - Accent6 35 6" xfId="17433"/>
    <cellStyle name="40% - Accent6 35 6 2" xfId="17434"/>
    <cellStyle name="40% - Accent6 35 7" xfId="17435"/>
    <cellStyle name="40% - Accent6 35 8" xfId="17436"/>
    <cellStyle name="40% - Accent6 36" xfId="17437"/>
    <cellStyle name="40% - Accent6 36 2" xfId="17438"/>
    <cellStyle name="40% - Accent6 36 2 2" xfId="17439"/>
    <cellStyle name="40% - Accent6 36 2 2 2" xfId="17440"/>
    <cellStyle name="40% - Accent6 36 2 3" xfId="17441"/>
    <cellStyle name="40% - Accent6 36 2 3 2" xfId="17442"/>
    <cellStyle name="40% - Accent6 36 2 4" xfId="17443"/>
    <cellStyle name="40% - Accent6 36 2 4 2" xfId="17444"/>
    <cellStyle name="40% - Accent6 36 2 5" xfId="17445"/>
    <cellStyle name="40% - Accent6 36 2 5 2" xfId="17446"/>
    <cellStyle name="40% - Accent6 36 2 6" xfId="17447"/>
    <cellStyle name="40% - Accent6 36 3" xfId="17448"/>
    <cellStyle name="40% - Accent6 36 3 2" xfId="17449"/>
    <cellStyle name="40% - Accent6 36 4" xfId="17450"/>
    <cellStyle name="40% - Accent6 36 4 2" xfId="17451"/>
    <cellStyle name="40% - Accent6 36 5" xfId="17452"/>
    <cellStyle name="40% - Accent6 36 5 2" xfId="17453"/>
    <cellStyle name="40% - Accent6 36 6" xfId="17454"/>
    <cellStyle name="40% - Accent6 36 6 2" xfId="17455"/>
    <cellStyle name="40% - Accent6 36 7" xfId="17456"/>
    <cellStyle name="40% - Accent6 36 8" xfId="17457"/>
    <cellStyle name="40% - Accent6 37" xfId="17458"/>
    <cellStyle name="40% - Accent6 37 2" xfId="17459"/>
    <cellStyle name="40% - Accent6 37 2 2" xfId="17460"/>
    <cellStyle name="40% - Accent6 37 2 2 2" xfId="17461"/>
    <cellStyle name="40% - Accent6 37 2 3" xfId="17462"/>
    <cellStyle name="40% - Accent6 37 2 3 2" xfId="17463"/>
    <cellStyle name="40% - Accent6 37 2 4" xfId="17464"/>
    <cellStyle name="40% - Accent6 37 2 4 2" xfId="17465"/>
    <cellStyle name="40% - Accent6 37 2 5" xfId="17466"/>
    <cellStyle name="40% - Accent6 37 2 5 2" xfId="17467"/>
    <cellStyle name="40% - Accent6 37 2 6" xfId="17468"/>
    <cellStyle name="40% - Accent6 37 3" xfId="17469"/>
    <cellStyle name="40% - Accent6 37 3 2" xfId="17470"/>
    <cellStyle name="40% - Accent6 37 4" xfId="17471"/>
    <cellStyle name="40% - Accent6 37 4 2" xfId="17472"/>
    <cellStyle name="40% - Accent6 37 5" xfId="17473"/>
    <cellStyle name="40% - Accent6 37 5 2" xfId="17474"/>
    <cellStyle name="40% - Accent6 37 6" xfId="17475"/>
    <cellStyle name="40% - Accent6 37 6 2" xfId="17476"/>
    <cellStyle name="40% - Accent6 37 7" xfId="17477"/>
    <cellStyle name="40% - Accent6 37 8" xfId="17478"/>
    <cellStyle name="40% - Accent6 38" xfId="17479"/>
    <cellStyle name="40% - Accent6 38 2" xfId="17480"/>
    <cellStyle name="40% - Accent6 38 2 2" xfId="17481"/>
    <cellStyle name="40% - Accent6 38 2 2 2" xfId="17482"/>
    <cellStyle name="40% - Accent6 38 2 3" xfId="17483"/>
    <cellStyle name="40% - Accent6 38 2 3 2" xfId="17484"/>
    <cellStyle name="40% - Accent6 38 2 4" xfId="17485"/>
    <cellStyle name="40% - Accent6 38 2 4 2" xfId="17486"/>
    <cellStyle name="40% - Accent6 38 2 5" xfId="17487"/>
    <cellStyle name="40% - Accent6 38 2 5 2" xfId="17488"/>
    <cellStyle name="40% - Accent6 38 2 6" xfId="17489"/>
    <cellStyle name="40% - Accent6 38 3" xfId="17490"/>
    <cellStyle name="40% - Accent6 38 3 2" xfId="17491"/>
    <cellStyle name="40% - Accent6 38 4" xfId="17492"/>
    <cellStyle name="40% - Accent6 38 4 2" xfId="17493"/>
    <cellStyle name="40% - Accent6 38 5" xfId="17494"/>
    <cellStyle name="40% - Accent6 38 5 2" xfId="17495"/>
    <cellStyle name="40% - Accent6 38 6" xfId="17496"/>
    <cellStyle name="40% - Accent6 38 6 2" xfId="17497"/>
    <cellStyle name="40% - Accent6 38 7" xfId="17498"/>
    <cellStyle name="40% - Accent6 38 8" xfId="17499"/>
    <cellStyle name="40% - Accent6 39" xfId="17500"/>
    <cellStyle name="40% - Accent6 39 2" xfId="17501"/>
    <cellStyle name="40% - Accent6 39 2 2" xfId="17502"/>
    <cellStyle name="40% - Accent6 39 2 2 2" xfId="17503"/>
    <cellStyle name="40% - Accent6 39 2 3" xfId="17504"/>
    <cellStyle name="40% - Accent6 39 2 3 2" xfId="17505"/>
    <cellStyle name="40% - Accent6 39 2 4" xfId="17506"/>
    <cellStyle name="40% - Accent6 39 2 4 2" xfId="17507"/>
    <cellStyle name="40% - Accent6 39 2 5" xfId="17508"/>
    <cellStyle name="40% - Accent6 39 2 5 2" xfId="17509"/>
    <cellStyle name="40% - Accent6 39 2 6" xfId="17510"/>
    <cellStyle name="40% - Accent6 39 3" xfId="17511"/>
    <cellStyle name="40% - Accent6 39 3 2" xfId="17512"/>
    <cellStyle name="40% - Accent6 39 4" xfId="17513"/>
    <cellStyle name="40% - Accent6 39 4 2" xfId="17514"/>
    <cellStyle name="40% - Accent6 39 5" xfId="17515"/>
    <cellStyle name="40% - Accent6 39 5 2" xfId="17516"/>
    <cellStyle name="40% - Accent6 39 6" xfId="17517"/>
    <cellStyle name="40% - Accent6 39 6 2" xfId="17518"/>
    <cellStyle name="40% - Accent6 39 7" xfId="17519"/>
    <cellStyle name="40% - Accent6 39 8" xfId="17520"/>
    <cellStyle name="40% - Accent6 4" xfId="17521"/>
    <cellStyle name="40% - Accent6 4 10" xfId="17522"/>
    <cellStyle name="40% - Accent6 4 11" xfId="17523"/>
    <cellStyle name="40% - Accent6 4 2" xfId="17524"/>
    <cellStyle name="40% - Accent6 4 2 2" xfId="17525"/>
    <cellStyle name="40% - Accent6 4 2 2 2" xfId="17526"/>
    <cellStyle name="40% - Accent6 4 2 3" xfId="17527"/>
    <cellStyle name="40% - Accent6 4 2 3 2" xfId="17528"/>
    <cellStyle name="40% - Accent6 4 2 4" xfId="17529"/>
    <cellStyle name="40% - Accent6 4 2 4 2" xfId="17530"/>
    <cellStyle name="40% - Accent6 4 2 5" xfId="17531"/>
    <cellStyle name="40% - Accent6 4 2 5 2" xfId="17532"/>
    <cellStyle name="40% - Accent6 4 2 6" xfId="17533"/>
    <cellStyle name="40% - Accent6 4 2 7" xfId="17534"/>
    <cellStyle name="40% - Accent6 4 2 8" xfId="17535"/>
    <cellStyle name="40% - Accent6 4 2 9" xfId="17536"/>
    <cellStyle name="40% - Accent6 4 3" xfId="17537"/>
    <cellStyle name="40% - Accent6 4 3 2" xfId="17538"/>
    <cellStyle name="40% - Accent6 4 4" xfId="17539"/>
    <cellStyle name="40% - Accent6 4 4 2" xfId="17540"/>
    <cellStyle name="40% - Accent6 4 5" xfId="17541"/>
    <cellStyle name="40% - Accent6 4 5 2" xfId="17542"/>
    <cellStyle name="40% - Accent6 4 6" xfId="17543"/>
    <cellStyle name="40% - Accent6 4 6 2" xfId="17544"/>
    <cellStyle name="40% - Accent6 4 7" xfId="17545"/>
    <cellStyle name="40% - Accent6 4 8" xfId="17546"/>
    <cellStyle name="40% - Accent6 4 9" xfId="17547"/>
    <cellStyle name="40% - Accent6 40" xfId="17548"/>
    <cellStyle name="40% - Accent6 40 2" xfId="17549"/>
    <cellStyle name="40% - Accent6 40 2 2" xfId="17550"/>
    <cellStyle name="40% - Accent6 40 2 2 2" xfId="17551"/>
    <cellStyle name="40% - Accent6 40 2 3" xfId="17552"/>
    <cellStyle name="40% - Accent6 40 2 3 2" xfId="17553"/>
    <cellStyle name="40% - Accent6 40 2 4" xfId="17554"/>
    <cellStyle name="40% - Accent6 40 2 4 2" xfId="17555"/>
    <cellStyle name="40% - Accent6 40 2 5" xfId="17556"/>
    <cellStyle name="40% - Accent6 40 2 5 2" xfId="17557"/>
    <cellStyle name="40% - Accent6 40 2 6" xfId="17558"/>
    <cellStyle name="40% - Accent6 40 3" xfId="17559"/>
    <cellStyle name="40% - Accent6 40 3 2" xfId="17560"/>
    <cellStyle name="40% - Accent6 40 4" xfId="17561"/>
    <cellStyle name="40% - Accent6 40 4 2" xfId="17562"/>
    <cellStyle name="40% - Accent6 40 5" xfId="17563"/>
    <cellStyle name="40% - Accent6 40 5 2" xfId="17564"/>
    <cellStyle name="40% - Accent6 40 6" xfId="17565"/>
    <cellStyle name="40% - Accent6 40 6 2" xfId="17566"/>
    <cellStyle name="40% - Accent6 40 7" xfId="17567"/>
    <cellStyle name="40% - Accent6 40 8" xfId="17568"/>
    <cellStyle name="40% - Accent6 41" xfId="17569"/>
    <cellStyle name="40% - Accent6 41 2" xfId="17570"/>
    <cellStyle name="40% - Accent6 41 2 2" xfId="17571"/>
    <cellStyle name="40% - Accent6 41 2 2 2" xfId="17572"/>
    <cellStyle name="40% - Accent6 41 2 3" xfId="17573"/>
    <cellStyle name="40% - Accent6 41 2 3 2" xfId="17574"/>
    <cellStyle name="40% - Accent6 41 2 4" xfId="17575"/>
    <cellStyle name="40% - Accent6 41 2 4 2" xfId="17576"/>
    <cellStyle name="40% - Accent6 41 2 5" xfId="17577"/>
    <cellStyle name="40% - Accent6 41 2 5 2" xfId="17578"/>
    <cellStyle name="40% - Accent6 41 2 6" xfId="17579"/>
    <cellStyle name="40% - Accent6 41 3" xfId="17580"/>
    <cellStyle name="40% - Accent6 41 3 2" xfId="17581"/>
    <cellStyle name="40% - Accent6 41 4" xfId="17582"/>
    <cellStyle name="40% - Accent6 41 4 2" xfId="17583"/>
    <cellStyle name="40% - Accent6 41 5" xfId="17584"/>
    <cellStyle name="40% - Accent6 41 5 2" xfId="17585"/>
    <cellStyle name="40% - Accent6 41 6" xfId="17586"/>
    <cellStyle name="40% - Accent6 41 6 2" xfId="17587"/>
    <cellStyle name="40% - Accent6 41 7" xfId="17588"/>
    <cellStyle name="40% - Accent6 41 8" xfId="17589"/>
    <cellStyle name="40% - Accent6 42" xfId="17590"/>
    <cellStyle name="40% - Accent6 42 2" xfId="17591"/>
    <cellStyle name="40% - Accent6 42 2 2" xfId="17592"/>
    <cellStyle name="40% - Accent6 42 2 2 2" xfId="17593"/>
    <cellStyle name="40% - Accent6 42 2 3" xfId="17594"/>
    <cellStyle name="40% - Accent6 42 2 3 2" xfId="17595"/>
    <cellStyle name="40% - Accent6 42 2 4" xfId="17596"/>
    <cellStyle name="40% - Accent6 42 2 4 2" xfId="17597"/>
    <cellStyle name="40% - Accent6 42 2 5" xfId="17598"/>
    <cellStyle name="40% - Accent6 42 2 5 2" xfId="17599"/>
    <cellStyle name="40% - Accent6 42 2 6" xfId="17600"/>
    <cellStyle name="40% - Accent6 42 3" xfId="17601"/>
    <cellStyle name="40% - Accent6 42 3 2" xfId="17602"/>
    <cellStyle name="40% - Accent6 42 4" xfId="17603"/>
    <cellStyle name="40% - Accent6 42 4 2" xfId="17604"/>
    <cellStyle name="40% - Accent6 42 5" xfId="17605"/>
    <cellStyle name="40% - Accent6 42 5 2" xfId="17606"/>
    <cellStyle name="40% - Accent6 42 6" xfId="17607"/>
    <cellStyle name="40% - Accent6 42 6 2" xfId="17608"/>
    <cellStyle name="40% - Accent6 42 7" xfId="17609"/>
    <cellStyle name="40% - Accent6 42 8" xfId="17610"/>
    <cellStyle name="40% - Accent6 43" xfId="17611"/>
    <cellStyle name="40% - Accent6 43 2" xfId="17612"/>
    <cellStyle name="40% - Accent6 43 2 2" xfId="17613"/>
    <cellStyle name="40% - Accent6 43 2 2 2" xfId="17614"/>
    <cellStyle name="40% - Accent6 43 2 3" xfId="17615"/>
    <cellStyle name="40% - Accent6 43 2 3 2" xfId="17616"/>
    <cellStyle name="40% - Accent6 43 2 4" xfId="17617"/>
    <cellStyle name="40% - Accent6 43 2 4 2" xfId="17618"/>
    <cellStyle name="40% - Accent6 43 2 5" xfId="17619"/>
    <cellStyle name="40% - Accent6 43 2 5 2" xfId="17620"/>
    <cellStyle name="40% - Accent6 43 2 6" xfId="17621"/>
    <cellStyle name="40% - Accent6 43 3" xfId="17622"/>
    <cellStyle name="40% - Accent6 43 3 2" xfId="17623"/>
    <cellStyle name="40% - Accent6 43 4" xfId="17624"/>
    <cellStyle name="40% - Accent6 43 4 2" xfId="17625"/>
    <cellStyle name="40% - Accent6 43 5" xfId="17626"/>
    <cellStyle name="40% - Accent6 43 5 2" xfId="17627"/>
    <cellStyle name="40% - Accent6 43 6" xfId="17628"/>
    <cellStyle name="40% - Accent6 43 6 2" xfId="17629"/>
    <cellStyle name="40% - Accent6 43 7" xfId="17630"/>
    <cellStyle name="40% - Accent6 43 8" xfId="17631"/>
    <cellStyle name="40% - Accent6 44" xfId="17632"/>
    <cellStyle name="40% - Accent6 44 2" xfId="17633"/>
    <cellStyle name="40% - Accent6 44 2 2" xfId="17634"/>
    <cellStyle name="40% - Accent6 44 2 2 2" xfId="17635"/>
    <cellStyle name="40% - Accent6 44 2 3" xfId="17636"/>
    <cellStyle name="40% - Accent6 44 2 3 2" xfId="17637"/>
    <cellStyle name="40% - Accent6 44 2 4" xfId="17638"/>
    <cellStyle name="40% - Accent6 44 2 4 2" xfId="17639"/>
    <cellStyle name="40% - Accent6 44 2 5" xfId="17640"/>
    <cellStyle name="40% - Accent6 44 2 5 2" xfId="17641"/>
    <cellStyle name="40% - Accent6 44 2 6" xfId="17642"/>
    <cellStyle name="40% - Accent6 44 3" xfId="17643"/>
    <cellStyle name="40% - Accent6 44 3 2" xfId="17644"/>
    <cellStyle name="40% - Accent6 44 4" xfId="17645"/>
    <cellStyle name="40% - Accent6 44 4 2" xfId="17646"/>
    <cellStyle name="40% - Accent6 44 5" xfId="17647"/>
    <cellStyle name="40% - Accent6 44 5 2" xfId="17648"/>
    <cellStyle name="40% - Accent6 44 6" xfId="17649"/>
    <cellStyle name="40% - Accent6 44 6 2" xfId="17650"/>
    <cellStyle name="40% - Accent6 44 7" xfId="17651"/>
    <cellStyle name="40% - Accent6 44 8" xfId="17652"/>
    <cellStyle name="40% - Accent6 45" xfId="17653"/>
    <cellStyle name="40% - Accent6 45 2" xfId="17654"/>
    <cellStyle name="40% - Accent6 45 2 2" xfId="17655"/>
    <cellStyle name="40% - Accent6 45 2 2 2" xfId="17656"/>
    <cellStyle name="40% - Accent6 45 2 3" xfId="17657"/>
    <cellStyle name="40% - Accent6 45 2 3 2" xfId="17658"/>
    <cellStyle name="40% - Accent6 45 2 4" xfId="17659"/>
    <cellStyle name="40% - Accent6 45 2 4 2" xfId="17660"/>
    <cellStyle name="40% - Accent6 45 2 5" xfId="17661"/>
    <cellStyle name="40% - Accent6 45 2 5 2" xfId="17662"/>
    <cellStyle name="40% - Accent6 45 2 6" xfId="17663"/>
    <cellStyle name="40% - Accent6 45 3" xfId="17664"/>
    <cellStyle name="40% - Accent6 45 3 2" xfId="17665"/>
    <cellStyle name="40% - Accent6 45 4" xfId="17666"/>
    <cellStyle name="40% - Accent6 45 4 2" xfId="17667"/>
    <cellStyle name="40% - Accent6 45 5" xfId="17668"/>
    <cellStyle name="40% - Accent6 45 5 2" xfId="17669"/>
    <cellStyle name="40% - Accent6 45 6" xfId="17670"/>
    <cellStyle name="40% - Accent6 45 6 2" xfId="17671"/>
    <cellStyle name="40% - Accent6 45 7" xfId="17672"/>
    <cellStyle name="40% - Accent6 45 8" xfId="17673"/>
    <cellStyle name="40% - Accent6 46" xfId="17674"/>
    <cellStyle name="40% - Accent6 46 2" xfId="17675"/>
    <cellStyle name="40% - Accent6 46 2 2" xfId="17676"/>
    <cellStyle name="40% - Accent6 46 2 2 2" xfId="17677"/>
    <cellStyle name="40% - Accent6 46 2 3" xfId="17678"/>
    <cellStyle name="40% - Accent6 46 2 3 2" xfId="17679"/>
    <cellStyle name="40% - Accent6 46 2 4" xfId="17680"/>
    <cellStyle name="40% - Accent6 46 2 4 2" xfId="17681"/>
    <cellStyle name="40% - Accent6 46 2 5" xfId="17682"/>
    <cellStyle name="40% - Accent6 46 2 5 2" xfId="17683"/>
    <cellStyle name="40% - Accent6 46 2 6" xfId="17684"/>
    <cellStyle name="40% - Accent6 46 3" xfId="17685"/>
    <cellStyle name="40% - Accent6 46 3 2" xfId="17686"/>
    <cellStyle name="40% - Accent6 46 4" xfId="17687"/>
    <cellStyle name="40% - Accent6 46 4 2" xfId="17688"/>
    <cellStyle name="40% - Accent6 46 5" xfId="17689"/>
    <cellStyle name="40% - Accent6 46 5 2" xfId="17690"/>
    <cellStyle name="40% - Accent6 46 6" xfId="17691"/>
    <cellStyle name="40% - Accent6 46 6 2" xfId="17692"/>
    <cellStyle name="40% - Accent6 46 7" xfId="17693"/>
    <cellStyle name="40% - Accent6 46 8" xfId="17694"/>
    <cellStyle name="40% - Accent6 47" xfId="17695"/>
    <cellStyle name="40% - Accent6 47 2" xfId="17696"/>
    <cellStyle name="40% - Accent6 47 2 2" xfId="17697"/>
    <cellStyle name="40% - Accent6 47 2 2 2" xfId="17698"/>
    <cellStyle name="40% - Accent6 47 2 3" xfId="17699"/>
    <cellStyle name="40% - Accent6 47 2 3 2" xfId="17700"/>
    <cellStyle name="40% - Accent6 47 2 4" xfId="17701"/>
    <cellStyle name="40% - Accent6 47 2 4 2" xfId="17702"/>
    <cellStyle name="40% - Accent6 47 2 5" xfId="17703"/>
    <cellStyle name="40% - Accent6 47 2 5 2" xfId="17704"/>
    <cellStyle name="40% - Accent6 47 2 6" xfId="17705"/>
    <cellStyle name="40% - Accent6 47 3" xfId="17706"/>
    <cellStyle name="40% - Accent6 47 3 2" xfId="17707"/>
    <cellStyle name="40% - Accent6 47 4" xfId="17708"/>
    <cellStyle name="40% - Accent6 47 4 2" xfId="17709"/>
    <cellStyle name="40% - Accent6 47 5" xfId="17710"/>
    <cellStyle name="40% - Accent6 47 5 2" xfId="17711"/>
    <cellStyle name="40% - Accent6 47 6" xfId="17712"/>
    <cellStyle name="40% - Accent6 47 6 2" xfId="17713"/>
    <cellStyle name="40% - Accent6 47 7" xfId="17714"/>
    <cellStyle name="40% - Accent6 47 8" xfId="17715"/>
    <cellStyle name="40% - Accent6 48" xfId="17716"/>
    <cellStyle name="40% - Accent6 48 2" xfId="17717"/>
    <cellStyle name="40% - Accent6 48 2 2" xfId="17718"/>
    <cellStyle name="40% - Accent6 48 2 2 2" xfId="17719"/>
    <cellStyle name="40% - Accent6 48 2 3" xfId="17720"/>
    <cellStyle name="40% - Accent6 48 2 3 2" xfId="17721"/>
    <cellStyle name="40% - Accent6 48 2 4" xfId="17722"/>
    <cellStyle name="40% - Accent6 48 2 4 2" xfId="17723"/>
    <cellStyle name="40% - Accent6 48 2 5" xfId="17724"/>
    <cellStyle name="40% - Accent6 48 2 5 2" xfId="17725"/>
    <cellStyle name="40% - Accent6 48 2 6" xfId="17726"/>
    <cellStyle name="40% - Accent6 48 3" xfId="17727"/>
    <cellStyle name="40% - Accent6 48 3 2" xfId="17728"/>
    <cellStyle name="40% - Accent6 48 4" xfId="17729"/>
    <cellStyle name="40% - Accent6 48 4 2" xfId="17730"/>
    <cellStyle name="40% - Accent6 48 5" xfId="17731"/>
    <cellStyle name="40% - Accent6 48 5 2" xfId="17732"/>
    <cellStyle name="40% - Accent6 48 6" xfId="17733"/>
    <cellStyle name="40% - Accent6 48 6 2" xfId="17734"/>
    <cellStyle name="40% - Accent6 48 7" xfId="17735"/>
    <cellStyle name="40% - Accent6 48 8" xfId="17736"/>
    <cellStyle name="40% - Accent6 49" xfId="17737"/>
    <cellStyle name="40% - Accent6 49 2" xfId="17738"/>
    <cellStyle name="40% - Accent6 49 2 2" xfId="17739"/>
    <cellStyle name="40% - Accent6 49 2 2 2" xfId="17740"/>
    <cellStyle name="40% - Accent6 49 2 3" xfId="17741"/>
    <cellStyle name="40% - Accent6 49 2 3 2" xfId="17742"/>
    <cellStyle name="40% - Accent6 49 2 4" xfId="17743"/>
    <cellStyle name="40% - Accent6 49 2 4 2" xfId="17744"/>
    <cellStyle name="40% - Accent6 49 2 5" xfId="17745"/>
    <cellStyle name="40% - Accent6 49 2 5 2" xfId="17746"/>
    <cellStyle name="40% - Accent6 49 2 6" xfId="17747"/>
    <cellStyle name="40% - Accent6 49 3" xfId="17748"/>
    <cellStyle name="40% - Accent6 49 3 2" xfId="17749"/>
    <cellStyle name="40% - Accent6 49 4" xfId="17750"/>
    <cellStyle name="40% - Accent6 49 4 2" xfId="17751"/>
    <cellStyle name="40% - Accent6 49 5" xfId="17752"/>
    <cellStyle name="40% - Accent6 49 5 2" xfId="17753"/>
    <cellStyle name="40% - Accent6 49 6" xfId="17754"/>
    <cellStyle name="40% - Accent6 49 6 2" xfId="17755"/>
    <cellStyle name="40% - Accent6 49 7" xfId="17756"/>
    <cellStyle name="40% - Accent6 49 8" xfId="17757"/>
    <cellStyle name="40% - Accent6 5" xfId="17758"/>
    <cellStyle name="40% - Accent6 5 10" xfId="17759"/>
    <cellStyle name="40% - Accent6 5 11" xfId="17760"/>
    <cellStyle name="40% - Accent6 5 2" xfId="17761"/>
    <cellStyle name="40% - Accent6 5 2 2" xfId="17762"/>
    <cellStyle name="40% - Accent6 5 2 2 2" xfId="17763"/>
    <cellStyle name="40% - Accent6 5 2 3" xfId="17764"/>
    <cellStyle name="40% - Accent6 5 2 3 2" xfId="17765"/>
    <cellStyle name="40% - Accent6 5 2 4" xfId="17766"/>
    <cellStyle name="40% - Accent6 5 2 4 2" xfId="17767"/>
    <cellStyle name="40% - Accent6 5 2 5" xfId="17768"/>
    <cellStyle name="40% - Accent6 5 2 5 2" xfId="17769"/>
    <cellStyle name="40% - Accent6 5 2 6" xfId="17770"/>
    <cellStyle name="40% - Accent6 5 2 7" xfId="17771"/>
    <cellStyle name="40% - Accent6 5 2 8" xfId="17772"/>
    <cellStyle name="40% - Accent6 5 2 9" xfId="17773"/>
    <cellStyle name="40% - Accent6 5 3" xfId="17774"/>
    <cellStyle name="40% - Accent6 5 3 2" xfId="17775"/>
    <cellStyle name="40% - Accent6 5 4" xfId="17776"/>
    <cellStyle name="40% - Accent6 5 4 2" xfId="17777"/>
    <cellStyle name="40% - Accent6 5 5" xfId="17778"/>
    <cellStyle name="40% - Accent6 5 5 2" xfId="17779"/>
    <cellStyle name="40% - Accent6 5 6" xfId="17780"/>
    <cellStyle name="40% - Accent6 5 6 2" xfId="17781"/>
    <cellStyle name="40% - Accent6 5 7" xfId="17782"/>
    <cellStyle name="40% - Accent6 5 8" xfId="17783"/>
    <cellStyle name="40% - Accent6 5 9" xfId="17784"/>
    <cellStyle name="40% - Accent6 50" xfId="17785"/>
    <cellStyle name="40% - Accent6 50 2" xfId="17786"/>
    <cellStyle name="40% - Accent6 50 2 2" xfId="17787"/>
    <cellStyle name="40% - Accent6 50 2 2 2" xfId="17788"/>
    <cellStyle name="40% - Accent6 50 2 3" xfId="17789"/>
    <cellStyle name="40% - Accent6 50 2 3 2" xfId="17790"/>
    <cellStyle name="40% - Accent6 50 2 4" xfId="17791"/>
    <cellStyle name="40% - Accent6 50 2 4 2" xfId="17792"/>
    <cellStyle name="40% - Accent6 50 2 5" xfId="17793"/>
    <cellStyle name="40% - Accent6 50 2 5 2" xfId="17794"/>
    <cellStyle name="40% - Accent6 50 2 6" xfId="17795"/>
    <cellStyle name="40% - Accent6 50 3" xfId="17796"/>
    <cellStyle name="40% - Accent6 50 3 2" xfId="17797"/>
    <cellStyle name="40% - Accent6 50 4" xfId="17798"/>
    <cellStyle name="40% - Accent6 50 4 2" xfId="17799"/>
    <cellStyle name="40% - Accent6 50 5" xfId="17800"/>
    <cellStyle name="40% - Accent6 50 5 2" xfId="17801"/>
    <cellStyle name="40% - Accent6 50 6" xfId="17802"/>
    <cellStyle name="40% - Accent6 50 6 2" xfId="17803"/>
    <cellStyle name="40% - Accent6 50 7" xfId="17804"/>
    <cellStyle name="40% - Accent6 50 8" xfId="17805"/>
    <cellStyle name="40% - Accent6 51" xfId="17806"/>
    <cellStyle name="40% - Accent6 51 2" xfId="17807"/>
    <cellStyle name="40% - Accent6 51 2 2" xfId="17808"/>
    <cellStyle name="40% - Accent6 51 2 2 2" xfId="17809"/>
    <cellStyle name="40% - Accent6 51 2 3" xfId="17810"/>
    <cellStyle name="40% - Accent6 51 2 3 2" xfId="17811"/>
    <cellStyle name="40% - Accent6 51 2 4" xfId="17812"/>
    <cellStyle name="40% - Accent6 51 2 4 2" xfId="17813"/>
    <cellStyle name="40% - Accent6 51 2 5" xfId="17814"/>
    <cellStyle name="40% - Accent6 51 2 5 2" xfId="17815"/>
    <cellStyle name="40% - Accent6 51 2 6" xfId="17816"/>
    <cellStyle name="40% - Accent6 51 3" xfId="17817"/>
    <cellStyle name="40% - Accent6 51 3 2" xfId="17818"/>
    <cellStyle name="40% - Accent6 51 4" xfId="17819"/>
    <cellStyle name="40% - Accent6 51 4 2" xfId="17820"/>
    <cellStyle name="40% - Accent6 51 5" xfId="17821"/>
    <cellStyle name="40% - Accent6 51 5 2" xfId="17822"/>
    <cellStyle name="40% - Accent6 51 6" xfId="17823"/>
    <cellStyle name="40% - Accent6 51 6 2" xfId="17824"/>
    <cellStyle name="40% - Accent6 51 7" xfId="17825"/>
    <cellStyle name="40% - Accent6 51 8" xfId="17826"/>
    <cellStyle name="40% - Accent6 52" xfId="17827"/>
    <cellStyle name="40% - Accent6 52 2" xfId="17828"/>
    <cellStyle name="40% - Accent6 52 2 2" xfId="17829"/>
    <cellStyle name="40% - Accent6 52 2 2 2" xfId="17830"/>
    <cellStyle name="40% - Accent6 52 2 3" xfId="17831"/>
    <cellStyle name="40% - Accent6 52 2 3 2" xfId="17832"/>
    <cellStyle name="40% - Accent6 52 2 4" xfId="17833"/>
    <cellStyle name="40% - Accent6 52 2 4 2" xfId="17834"/>
    <cellStyle name="40% - Accent6 52 2 5" xfId="17835"/>
    <cellStyle name="40% - Accent6 52 2 5 2" xfId="17836"/>
    <cellStyle name="40% - Accent6 52 2 6" xfId="17837"/>
    <cellStyle name="40% - Accent6 52 3" xfId="17838"/>
    <cellStyle name="40% - Accent6 52 3 2" xfId="17839"/>
    <cellStyle name="40% - Accent6 52 4" xfId="17840"/>
    <cellStyle name="40% - Accent6 52 4 2" xfId="17841"/>
    <cellStyle name="40% - Accent6 52 5" xfId="17842"/>
    <cellStyle name="40% - Accent6 52 5 2" xfId="17843"/>
    <cellStyle name="40% - Accent6 52 6" xfId="17844"/>
    <cellStyle name="40% - Accent6 52 6 2" xfId="17845"/>
    <cellStyle name="40% - Accent6 52 7" xfId="17846"/>
    <cellStyle name="40% - Accent6 52 8" xfId="17847"/>
    <cellStyle name="40% - Accent6 53" xfId="17848"/>
    <cellStyle name="40% - Accent6 53 2" xfId="17849"/>
    <cellStyle name="40% - Accent6 53 2 2" xfId="17850"/>
    <cellStyle name="40% - Accent6 53 2 2 2" xfId="17851"/>
    <cellStyle name="40% - Accent6 53 2 3" xfId="17852"/>
    <cellStyle name="40% - Accent6 53 2 3 2" xfId="17853"/>
    <cellStyle name="40% - Accent6 53 2 4" xfId="17854"/>
    <cellStyle name="40% - Accent6 53 2 4 2" xfId="17855"/>
    <cellStyle name="40% - Accent6 53 2 5" xfId="17856"/>
    <cellStyle name="40% - Accent6 53 2 5 2" xfId="17857"/>
    <cellStyle name="40% - Accent6 53 2 6" xfId="17858"/>
    <cellStyle name="40% - Accent6 53 3" xfId="17859"/>
    <cellStyle name="40% - Accent6 53 3 2" xfId="17860"/>
    <cellStyle name="40% - Accent6 53 4" xfId="17861"/>
    <cellStyle name="40% - Accent6 53 4 2" xfId="17862"/>
    <cellStyle name="40% - Accent6 53 5" xfId="17863"/>
    <cellStyle name="40% - Accent6 53 5 2" xfId="17864"/>
    <cellStyle name="40% - Accent6 53 6" xfId="17865"/>
    <cellStyle name="40% - Accent6 53 6 2" xfId="17866"/>
    <cellStyle name="40% - Accent6 53 7" xfId="17867"/>
    <cellStyle name="40% - Accent6 53 8" xfId="17868"/>
    <cellStyle name="40% - Accent6 54" xfId="17869"/>
    <cellStyle name="40% - Accent6 54 2" xfId="17870"/>
    <cellStyle name="40% - Accent6 54 2 2" xfId="17871"/>
    <cellStyle name="40% - Accent6 54 2 2 2" xfId="17872"/>
    <cellStyle name="40% - Accent6 54 2 3" xfId="17873"/>
    <cellStyle name="40% - Accent6 54 2 3 2" xfId="17874"/>
    <cellStyle name="40% - Accent6 54 2 4" xfId="17875"/>
    <cellStyle name="40% - Accent6 54 2 4 2" xfId="17876"/>
    <cellStyle name="40% - Accent6 54 2 5" xfId="17877"/>
    <cellStyle name="40% - Accent6 54 2 5 2" xfId="17878"/>
    <cellStyle name="40% - Accent6 54 2 6" xfId="17879"/>
    <cellStyle name="40% - Accent6 54 3" xfId="17880"/>
    <cellStyle name="40% - Accent6 54 3 2" xfId="17881"/>
    <cellStyle name="40% - Accent6 54 4" xfId="17882"/>
    <cellStyle name="40% - Accent6 54 4 2" xfId="17883"/>
    <cellStyle name="40% - Accent6 54 5" xfId="17884"/>
    <cellStyle name="40% - Accent6 54 5 2" xfId="17885"/>
    <cellStyle name="40% - Accent6 54 6" xfId="17886"/>
    <cellStyle name="40% - Accent6 54 6 2" xfId="17887"/>
    <cellStyle name="40% - Accent6 54 7" xfId="17888"/>
    <cellStyle name="40% - Accent6 54 8" xfId="17889"/>
    <cellStyle name="40% - Accent6 55" xfId="17890"/>
    <cellStyle name="40% - Accent6 55 2" xfId="17891"/>
    <cellStyle name="40% - Accent6 55 2 2" xfId="17892"/>
    <cellStyle name="40% - Accent6 55 2 2 2" xfId="17893"/>
    <cellStyle name="40% - Accent6 55 2 3" xfId="17894"/>
    <cellStyle name="40% - Accent6 55 2 3 2" xfId="17895"/>
    <cellStyle name="40% - Accent6 55 2 4" xfId="17896"/>
    <cellStyle name="40% - Accent6 55 2 4 2" xfId="17897"/>
    <cellStyle name="40% - Accent6 55 2 5" xfId="17898"/>
    <cellStyle name="40% - Accent6 55 2 5 2" xfId="17899"/>
    <cellStyle name="40% - Accent6 55 2 6" xfId="17900"/>
    <cellStyle name="40% - Accent6 55 3" xfId="17901"/>
    <cellStyle name="40% - Accent6 55 3 2" xfId="17902"/>
    <cellStyle name="40% - Accent6 55 4" xfId="17903"/>
    <cellStyle name="40% - Accent6 55 4 2" xfId="17904"/>
    <cellStyle name="40% - Accent6 55 5" xfId="17905"/>
    <cellStyle name="40% - Accent6 55 5 2" xfId="17906"/>
    <cellStyle name="40% - Accent6 55 6" xfId="17907"/>
    <cellStyle name="40% - Accent6 55 6 2" xfId="17908"/>
    <cellStyle name="40% - Accent6 55 7" xfId="17909"/>
    <cellStyle name="40% - Accent6 55 8" xfId="17910"/>
    <cellStyle name="40% - Accent6 56" xfId="17911"/>
    <cellStyle name="40% - Accent6 56 2" xfId="17912"/>
    <cellStyle name="40% - Accent6 56 2 2" xfId="17913"/>
    <cellStyle name="40% - Accent6 56 2 2 2" xfId="17914"/>
    <cellStyle name="40% - Accent6 56 2 3" xfId="17915"/>
    <cellStyle name="40% - Accent6 56 2 3 2" xfId="17916"/>
    <cellStyle name="40% - Accent6 56 2 4" xfId="17917"/>
    <cellStyle name="40% - Accent6 56 2 4 2" xfId="17918"/>
    <cellStyle name="40% - Accent6 56 2 5" xfId="17919"/>
    <cellStyle name="40% - Accent6 56 2 5 2" xfId="17920"/>
    <cellStyle name="40% - Accent6 56 2 6" xfId="17921"/>
    <cellStyle name="40% - Accent6 56 3" xfId="17922"/>
    <cellStyle name="40% - Accent6 56 3 2" xfId="17923"/>
    <cellStyle name="40% - Accent6 56 4" xfId="17924"/>
    <cellStyle name="40% - Accent6 56 4 2" xfId="17925"/>
    <cellStyle name="40% - Accent6 56 5" xfId="17926"/>
    <cellStyle name="40% - Accent6 56 5 2" xfId="17927"/>
    <cellStyle name="40% - Accent6 56 6" xfId="17928"/>
    <cellStyle name="40% - Accent6 56 6 2" xfId="17929"/>
    <cellStyle name="40% - Accent6 56 7" xfId="17930"/>
    <cellStyle name="40% - Accent6 56 8" xfId="17931"/>
    <cellStyle name="40% - Accent6 57" xfId="17932"/>
    <cellStyle name="40% - Accent6 57 2" xfId="17933"/>
    <cellStyle name="40% - Accent6 57 2 2" xfId="17934"/>
    <cellStyle name="40% - Accent6 57 2 2 2" xfId="17935"/>
    <cellStyle name="40% - Accent6 57 2 3" xfId="17936"/>
    <cellStyle name="40% - Accent6 57 2 3 2" xfId="17937"/>
    <cellStyle name="40% - Accent6 57 2 4" xfId="17938"/>
    <cellStyle name="40% - Accent6 57 2 4 2" xfId="17939"/>
    <cellStyle name="40% - Accent6 57 2 5" xfId="17940"/>
    <cellStyle name="40% - Accent6 57 2 5 2" xfId="17941"/>
    <cellStyle name="40% - Accent6 57 2 6" xfId="17942"/>
    <cellStyle name="40% - Accent6 57 3" xfId="17943"/>
    <cellStyle name="40% - Accent6 57 3 2" xfId="17944"/>
    <cellStyle name="40% - Accent6 57 4" xfId="17945"/>
    <cellStyle name="40% - Accent6 57 4 2" xfId="17946"/>
    <cellStyle name="40% - Accent6 57 5" xfId="17947"/>
    <cellStyle name="40% - Accent6 57 5 2" xfId="17948"/>
    <cellStyle name="40% - Accent6 57 6" xfId="17949"/>
    <cellStyle name="40% - Accent6 57 6 2" xfId="17950"/>
    <cellStyle name="40% - Accent6 57 7" xfId="17951"/>
    <cellStyle name="40% - Accent6 57 8" xfId="17952"/>
    <cellStyle name="40% - Accent6 58" xfId="17953"/>
    <cellStyle name="40% - Accent6 58 2" xfId="17954"/>
    <cellStyle name="40% - Accent6 58 2 2" xfId="17955"/>
    <cellStyle name="40% - Accent6 58 2 2 2" xfId="17956"/>
    <cellStyle name="40% - Accent6 58 2 3" xfId="17957"/>
    <cellStyle name="40% - Accent6 58 2 3 2" xfId="17958"/>
    <cellStyle name="40% - Accent6 58 2 4" xfId="17959"/>
    <cellStyle name="40% - Accent6 58 2 4 2" xfId="17960"/>
    <cellStyle name="40% - Accent6 58 2 5" xfId="17961"/>
    <cellStyle name="40% - Accent6 58 2 5 2" xfId="17962"/>
    <cellStyle name="40% - Accent6 58 2 6" xfId="17963"/>
    <cellStyle name="40% - Accent6 58 3" xfId="17964"/>
    <cellStyle name="40% - Accent6 58 3 2" xfId="17965"/>
    <cellStyle name="40% - Accent6 58 4" xfId="17966"/>
    <cellStyle name="40% - Accent6 58 4 2" xfId="17967"/>
    <cellStyle name="40% - Accent6 58 5" xfId="17968"/>
    <cellStyle name="40% - Accent6 58 5 2" xfId="17969"/>
    <cellStyle name="40% - Accent6 58 6" xfId="17970"/>
    <cellStyle name="40% - Accent6 58 6 2" xfId="17971"/>
    <cellStyle name="40% - Accent6 58 7" xfId="17972"/>
    <cellStyle name="40% - Accent6 58 8" xfId="17973"/>
    <cellStyle name="40% - Accent6 59" xfId="17974"/>
    <cellStyle name="40% - Accent6 59 2" xfId="17975"/>
    <cellStyle name="40% - Accent6 59 2 2" xfId="17976"/>
    <cellStyle name="40% - Accent6 59 2 2 2" xfId="17977"/>
    <cellStyle name="40% - Accent6 59 2 3" xfId="17978"/>
    <cellStyle name="40% - Accent6 59 2 3 2" xfId="17979"/>
    <cellStyle name="40% - Accent6 59 2 4" xfId="17980"/>
    <cellStyle name="40% - Accent6 59 2 4 2" xfId="17981"/>
    <cellStyle name="40% - Accent6 59 2 5" xfId="17982"/>
    <cellStyle name="40% - Accent6 59 2 5 2" xfId="17983"/>
    <cellStyle name="40% - Accent6 59 2 6" xfId="17984"/>
    <cellStyle name="40% - Accent6 59 3" xfId="17985"/>
    <cellStyle name="40% - Accent6 59 3 2" xfId="17986"/>
    <cellStyle name="40% - Accent6 59 4" xfId="17987"/>
    <cellStyle name="40% - Accent6 59 4 2" xfId="17988"/>
    <cellStyle name="40% - Accent6 59 5" xfId="17989"/>
    <cellStyle name="40% - Accent6 59 5 2" xfId="17990"/>
    <cellStyle name="40% - Accent6 59 6" xfId="17991"/>
    <cellStyle name="40% - Accent6 59 6 2" xfId="17992"/>
    <cellStyle name="40% - Accent6 59 7" xfId="17993"/>
    <cellStyle name="40% - Accent6 59 8" xfId="17994"/>
    <cellStyle name="40% - Accent6 6" xfId="17995"/>
    <cellStyle name="40% - Accent6 6 10" xfId="17996"/>
    <cellStyle name="40% - Accent6 6 11" xfId="17997"/>
    <cellStyle name="40% - Accent6 6 2" xfId="17998"/>
    <cellStyle name="40% - Accent6 6 2 2" xfId="17999"/>
    <cellStyle name="40% - Accent6 6 2 2 2" xfId="18000"/>
    <cellStyle name="40% - Accent6 6 2 3" xfId="18001"/>
    <cellStyle name="40% - Accent6 6 2 3 2" xfId="18002"/>
    <cellStyle name="40% - Accent6 6 2 4" xfId="18003"/>
    <cellStyle name="40% - Accent6 6 2 4 2" xfId="18004"/>
    <cellStyle name="40% - Accent6 6 2 5" xfId="18005"/>
    <cellStyle name="40% - Accent6 6 2 5 2" xfId="18006"/>
    <cellStyle name="40% - Accent6 6 2 6" xfId="18007"/>
    <cellStyle name="40% - Accent6 6 2 7" xfId="18008"/>
    <cellStyle name="40% - Accent6 6 2 8" xfId="18009"/>
    <cellStyle name="40% - Accent6 6 2 9" xfId="18010"/>
    <cellStyle name="40% - Accent6 6 3" xfId="18011"/>
    <cellStyle name="40% - Accent6 6 3 2" xfId="18012"/>
    <cellStyle name="40% - Accent6 6 4" xfId="18013"/>
    <cellStyle name="40% - Accent6 6 4 2" xfId="18014"/>
    <cellStyle name="40% - Accent6 6 5" xfId="18015"/>
    <cellStyle name="40% - Accent6 6 5 2" xfId="18016"/>
    <cellStyle name="40% - Accent6 6 6" xfId="18017"/>
    <cellStyle name="40% - Accent6 6 6 2" xfId="18018"/>
    <cellStyle name="40% - Accent6 6 7" xfId="18019"/>
    <cellStyle name="40% - Accent6 6 8" xfId="18020"/>
    <cellStyle name="40% - Accent6 6 9" xfId="18021"/>
    <cellStyle name="40% - Accent6 60" xfId="18022"/>
    <cellStyle name="40% - Accent6 60 2" xfId="18023"/>
    <cellStyle name="40% - Accent6 60 2 2" xfId="18024"/>
    <cellStyle name="40% - Accent6 60 2 2 2" xfId="18025"/>
    <cellStyle name="40% - Accent6 60 2 3" xfId="18026"/>
    <cellStyle name="40% - Accent6 60 2 3 2" xfId="18027"/>
    <cellStyle name="40% - Accent6 60 2 4" xfId="18028"/>
    <cellStyle name="40% - Accent6 60 2 4 2" xfId="18029"/>
    <cellStyle name="40% - Accent6 60 2 5" xfId="18030"/>
    <cellStyle name="40% - Accent6 60 2 5 2" xfId="18031"/>
    <cellStyle name="40% - Accent6 60 2 6" xfId="18032"/>
    <cellStyle name="40% - Accent6 60 3" xfId="18033"/>
    <cellStyle name="40% - Accent6 60 3 2" xfId="18034"/>
    <cellStyle name="40% - Accent6 60 4" xfId="18035"/>
    <cellStyle name="40% - Accent6 60 4 2" xfId="18036"/>
    <cellStyle name="40% - Accent6 60 5" xfId="18037"/>
    <cellStyle name="40% - Accent6 60 5 2" xfId="18038"/>
    <cellStyle name="40% - Accent6 60 6" xfId="18039"/>
    <cellStyle name="40% - Accent6 60 6 2" xfId="18040"/>
    <cellStyle name="40% - Accent6 60 7" xfId="18041"/>
    <cellStyle name="40% - Accent6 60 8" xfId="18042"/>
    <cellStyle name="40% - Accent6 61" xfId="18043"/>
    <cellStyle name="40% - Accent6 61 2" xfId="18044"/>
    <cellStyle name="40% - Accent6 61 2 2" xfId="18045"/>
    <cellStyle name="40% - Accent6 61 2 2 2" xfId="18046"/>
    <cellStyle name="40% - Accent6 61 2 3" xfId="18047"/>
    <cellStyle name="40% - Accent6 61 2 3 2" xfId="18048"/>
    <cellStyle name="40% - Accent6 61 2 4" xfId="18049"/>
    <cellStyle name="40% - Accent6 61 2 4 2" xfId="18050"/>
    <cellStyle name="40% - Accent6 61 2 5" xfId="18051"/>
    <cellStyle name="40% - Accent6 61 2 5 2" xfId="18052"/>
    <cellStyle name="40% - Accent6 61 2 6" xfId="18053"/>
    <cellStyle name="40% - Accent6 61 3" xfId="18054"/>
    <cellStyle name="40% - Accent6 61 3 2" xfId="18055"/>
    <cellStyle name="40% - Accent6 61 4" xfId="18056"/>
    <cellStyle name="40% - Accent6 61 4 2" xfId="18057"/>
    <cellStyle name="40% - Accent6 61 5" xfId="18058"/>
    <cellStyle name="40% - Accent6 61 5 2" xfId="18059"/>
    <cellStyle name="40% - Accent6 61 6" xfId="18060"/>
    <cellStyle name="40% - Accent6 61 6 2" xfId="18061"/>
    <cellStyle name="40% - Accent6 61 7" xfId="18062"/>
    <cellStyle name="40% - Accent6 61 8" xfId="18063"/>
    <cellStyle name="40% - Accent6 62" xfId="18064"/>
    <cellStyle name="40% - Accent6 62 2" xfId="18065"/>
    <cellStyle name="40% - Accent6 62 2 2" xfId="18066"/>
    <cellStyle name="40% - Accent6 62 2 2 2" xfId="18067"/>
    <cellStyle name="40% - Accent6 62 2 3" xfId="18068"/>
    <cellStyle name="40% - Accent6 62 2 3 2" xfId="18069"/>
    <cellStyle name="40% - Accent6 62 2 4" xfId="18070"/>
    <cellStyle name="40% - Accent6 62 2 4 2" xfId="18071"/>
    <cellStyle name="40% - Accent6 62 2 5" xfId="18072"/>
    <cellStyle name="40% - Accent6 62 2 5 2" xfId="18073"/>
    <cellStyle name="40% - Accent6 62 2 6" xfId="18074"/>
    <cellStyle name="40% - Accent6 62 3" xfId="18075"/>
    <cellStyle name="40% - Accent6 62 3 2" xfId="18076"/>
    <cellStyle name="40% - Accent6 62 4" xfId="18077"/>
    <cellStyle name="40% - Accent6 62 4 2" xfId="18078"/>
    <cellStyle name="40% - Accent6 62 5" xfId="18079"/>
    <cellStyle name="40% - Accent6 62 5 2" xfId="18080"/>
    <cellStyle name="40% - Accent6 62 6" xfId="18081"/>
    <cellStyle name="40% - Accent6 62 6 2" xfId="18082"/>
    <cellStyle name="40% - Accent6 62 7" xfId="18083"/>
    <cellStyle name="40% - Accent6 62 8" xfId="18084"/>
    <cellStyle name="40% - Accent6 63" xfId="18085"/>
    <cellStyle name="40% - Accent6 63 2" xfId="18086"/>
    <cellStyle name="40% - Accent6 63 2 2" xfId="18087"/>
    <cellStyle name="40% - Accent6 63 2 2 2" xfId="18088"/>
    <cellStyle name="40% - Accent6 63 2 3" xfId="18089"/>
    <cellStyle name="40% - Accent6 63 2 3 2" xfId="18090"/>
    <cellStyle name="40% - Accent6 63 2 4" xfId="18091"/>
    <cellStyle name="40% - Accent6 63 2 4 2" xfId="18092"/>
    <cellStyle name="40% - Accent6 63 2 5" xfId="18093"/>
    <cellStyle name="40% - Accent6 63 2 5 2" xfId="18094"/>
    <cellStyle name="40% - Accent6 63 2 6" xfId="18095"/>
    <cellStyle name="40% - Accent6 63 3" xfId="18096"/>
    <cellStyle name="40% - Accent6 63 3 2" xfId="18097"/>
    <cellStyle name="40% - Accent6 63 4" xfId="18098"/>
    <cellStyle name="40% - Accent6 63 4 2" xfId="18099"/>
    <cellStyle name="40% - Accent6 63 5" xfId="18100"/>
    <cellStyle name="40% - Accent6 63 5 2" xfId="18101"/>
    <cellStyle name="40% - Accent6 63 6" xfId="18102"/>
    <cellStyle name="40% - Accent6 63 6 2" xfId="18103"/>
    <cellStyle name="40% - Accent6 63 7" xfId="18104"/>
    <cellStyle name="40% - Accent6 63 8" xfId="18105"/>
    <cellStyle name="40% - Accent6 64" xfId="18106"/>
    <cellStyle name="40% - Accent6 64 2" xfId="18107"/>
    <cellStyle name="40% - Accent6 64 2 2" xfId="18108"/>
    <cellStyle name="40% - Accent6 64 2 2 2" xfId="18109"/>
    <cellStyle name="40% - Accent6 64 2 3" xfId="18110"/>
    <cellStyle name="40% - Accent6 64 2 3 2" xfId="18111"/>
    <cellStyle name="40% - Accent6 64 2 4" xfId="18112"/>
    <cellStyle name="40% - Accent6 64 2 4 2" xfId="18113"/>
    <cellStyle name="40% - Accent6 64 2 5" xfId="18114"/>
    <cellStyle name="40% - Accent6 64 2 5 2" xfId="18115"/>
    <cellStyle name="40% - Accent6 64 2 6" xfId="18116"/>
    <cellStyle name="40% - Accent6 64 3" xfId="18117"/>
    <cellStyle name="40% - Accent6 64 3 2" xfId="18118"/>
    <cellStyle name="40% - Accent6 64 4" xfId="18119"/>
    <cellStyle name="40% - Accent6 64 4 2" xfId="18120"/>
    <cellStyle name="40% - Accent6 64 5" xfId="18121"/>
    <cellStyle name="40% - Accent6 64 5 2" xfId="18122"/>
    <cellStyle name="40% - Accent6 64 6" xfId="18123"/>
    <cellStyle name="40% - Accent6 64 6 2" xfId="18124"/>
    <cellStyle name="40% - Accent6 64 7" xfId="18125"/>
    <cellStyle name="40% - Accent6 64 8" xfId="18126"/>
    <cellStyle name="40% - Accent6 65" xfId="18127"/>
    <cellStyle name="40% - Accent6 65 2" xfId="18128"/>
    <cellStyle name="40% - Accent6 65 2 2" xfId="18129"/>
    <cellStyle name="40% - Accent6 65 2 2 2" xfId="18130"/>
    <cellStyle name="40% - Accent6 65 2 3" xfId="18131"/>
    <cellStyle name="40% - Accent6 65 2 3 2" xfId="18132"/>
    <cellStyle name="40% - Accent6 65 2 4" xfId="18133"/>
    <cellStyle name="40% - Accent6 65 2 4 2" xfId="18134"/>
    <cellStyle name="40% - Accent6 65 2 5" xfId="18135"/>
    <cellStyle name="40% - Accent6 65 2 5 2" xfId="18136"/>
    <cellStyle name="40% - Accent6 65 2 6" xfId="18137"/>
    <cellStyle name="40% - Accent6 65 3" xfId="18138"/>
    <cellStyle name="40% - Accent6 65 3 2" xfId="18139"/>
    <cellStyle name="40% - Accent6 65 4" xfId="18140"/>
    <cellStyle name="40% - Accent6 65 4 2" xfId="18141"/>
    <cellStyle name="40% - Accent6 65 5" xfId="18142"/>
    <cellStyle name="40% - Accent6 65 5 2" xfId="18143"/>
    <cellStyle name="40% - Accent6 65 6" xfId="18144"/>
    <cellStyle name="40% - Accent6 65 6 2" xfId="18145"/>
    <cellStyle name="40% - Accent6 65 7" xfId="18146"/>
    <cellStyle name="40% - Accent6 65 8" xfId="18147"/>
    <cellStyle name="40% - Accent6 66" xfId="18148"/>
    <cellStyle name="40% - Accent6 66 2" xfId="18149"/>
    <cellStyle name="40% - Accent6 66 2 2" xfId="18150"/>
    <cellStyle name="40% - Accent6 66 2 2 2" xfId="18151"/>
    <cellStyle name="40% - Accent6 66 2 3" xfId="18152"/>
    <cellStyle name="40% - Accent6 66 2 3 2" xfId="18153"/>
    <cellStyle name="40% - Accent6 66 2 4" xfId="18154"/>
    <cellStyle name="40% - Accent6 66 2 4 2" xfId="18155"/>
    <cellStyle name="40% - Accent6 66 2 5" xfId="18156"/>
    <cellStyle name="40% - Accent6 66 2 5 2" xfId="18157"/>
    <cellStyle name="40% - Accent6 66 2 6" xfId="18158"/>
    <cellStyle name="40% - Accent6 66 3" xfId="18159"/>
    <cellStyle name="40% - Accent6 66 3 2" xfId="18160"/>
    <cellStyle name="40% - Accent6 66 4" xfId="18161"/>
    <cellStyle name="40% - Accent6 66 4 2" xfId="18162"/>
    <cellStyle name="40% - Accent6 66 5" xfId="18163"/>
    <cellStyle name="40% - Accent6 66 5 2" xfId="18164"/>
    <cellStyle name="40% - Accent6 66 6" xfId="18165"/>
    <cellStyle name="40% - Accent6 66 6 2" xfId="18166"/>
    <cellStyle name="40% - Accent6 66 7" xfId="18167"/>
    <cellStyle name="40% - Accent6 66 8" xfId="18168"/>
    <cellStyle name="40% - Accent6 67" xfId="18169"/>
    <cellStyle name="40% - Accent6 67 2" xfId="18170"/>
    <cellStyle name="40% - Accent6 67 2 2" xfId="18171"/>
    <cellStyle name="40% - Accent6 67 2 2 2" xfId="18172"/>
    <cellStyle name="40% - Accent6 67 2 3" xfId="18173"/>
    <cellStyle name="40% - Accent6 67 2 3 2" xfId="18174"/>
    <cellStyle name="40% - Accent6 67 2 4" xfId="18175"/>
    <cellStyle name="40% - Accent6 67 2 4 2" xfId="18176"/>
    <cellStyle name="40% - Accent6 67 2 5" xfId="18177"/>
    <cellStyle name="40% - Accent6 67 2 5 2" xfId="18178"/>
    <cellStyle name="40% - Accent6 67 2 6" xfId="18179"/>
    <cellStyle name="40% - Accent6 67 3" xfId="18180"/>
    <cellStyle name="40% - Accent6 67 3 2" xfId="18181"/>
    <cellStyle name="40% - Accent6 67 4" xfId="18182"/>
    <cellStyle name="40% - Accent6 67 4 2" xfId="18183"/>
    <cellStyle name="40% - Accent6 67 5" xfId="18184"/>
    <cellStyle name="40% - Accent6 67 5 2" xfId="18185"/>
    <cellStyle name="40% - Accent6 67 6" xfId="18186"/>
    <cellStyle name="40% - Accent6 67 6 2" xfId="18187"/>
    <cellStyle name="40% - Accent6 67 7" xfId="18188"/>
    <cellStyle name="40% - Accent6 67 8" xfId="18189"/>
    <cellStyle name="40% - Accent6 68" xfId="18190"/>
    <cellStyle name="40% - Accent6 68 2" xfId="18191"/>
    <cellStyle name="40% - Accent6 68 2 2" xfId="18192"/>
    <cellStyle name="40% - Accent6 68 2 2 2" xfId="18193"/>
    <cellStyle name="40% - Accent6 68 2 3" xfId="18194"/>
    <cellStyle name="40% - Accent6 68 2 3 2" xfId="18195"/>
    <cellStyle name="40% - Accent6 68 2 4" xfId="18196"/>
    <cellStyle name="40% - Accent6 68 2 4 2" xfId="18197"/>
    <cellStyle name="40% - Accent6 68 2 5" xfId="18198"/>
    <cellStyle name="40% - Accent6 68 2 5 2" xfId="18199"/>
    <cellStyle name="40% - Accent6 68 2 6" xfId="18200"/>
    <cellStyle name="40% - Accent6 68 3" xfId="18201"/>
    <cellStyle name="40% - Accent6 68 3 2" xfId="18202"/>
    <cellStyle name="40% - Accent6 68 4" xfId="18203"/>
    <cellStyle name="40% - Accent6 68 4 2" xfId="18204"/>
    <cellStyle name="40% - Accent6 68 5" xfId="18205"/>
    <cellStyle name="40% - Accent6 68 5 2" xfId="18206"/>
    <cellStyle name="40% - Accent6 68 6" xfId="18207"/>
    <cellStyle name="40% - Accent6 68 6 2" xfId="18208"/>
    <cellStyle name="40% - Accent6 68 7" xfId="18209"/>
    <cellStyle name="40% - Accent6 68 8" xfId="18210"/>
    <cellStyle name="40% - Accent6 69" xfId="18211"/>
    <cellStyle name="40% - Accent6 69 2" xfId="18212"/>
    <cellStyle name="40% - Accent6 69 2 2" xfId="18213"/>
    <cellStyle name="40% - Accent6 69 2 2 2" xfId="18214"/>
    <cellStyle name="40% - Accent6 69 2 3" xfId="18215"/>
    <cellStyle name="40% - Accent6 69 2 3 2" xfId="18216"/>
    <cellStyle name="40% - Accent6 69 2 4" xfId="18217"/>
    <cellStyle name="40% - Accent6 69 2 4 2" xfId="18218"/>
    <cellStyle name="40% - Accent6 69 2 5" xfId="18219"/>
    <cellStyle name="40% - Accent6 69 2 5 2" xfId="18220"/>
    <cellStyle name="40% - Accent6 69 2 6" xfId="18221"/>
    <cellStyle name="40% - Accent6 69 3" xfId="18222"/>
    <cellStyle name="40% - Accent6 69 3 2" xfId="18223"/>
    <cellStyle name="40% - Accent6 69 4" xfId="18224"/>
    <cellStyle name="40% - Accent6 69 4 2" xfId="18225"/>
    <cellStyle name="40% - Accent6 69 5" xfId="18226"/>
    <cellStyle name="40% - Accent6 69 5 2" xfId="18227"/>
    <cellStyle name="40% - Accent6 69 6" xfId="18228"/>
    <cellStyle name="40% - Accent6 69 6 2" xfId="18229"/>
    <cellStyle name="40% - Accent6 69 7" xfId="18230"/>
    <cellStyle name="40% - Accent6 69 8" xfId="18231"/>
    <cellStyle name="40% - Accent6 7" xfId="18232"/>
    <cellStyle name="40% - Accent6 7 10" xfId="18233"/>
    <cellStyle name="40% - Accent6 7 11" xfId="18234"/>
    <cellStyle name="40% - Accent6 7 2" xfId="18235"/>
    <cellStyle name="40% - Accent6 7 2 2" xfId="18236"/>
    <cellStyle name="40% - Accent6 7 2 2 2" xfId="18237"/>
    <cellStyle name="40% - Accent6 7 2 3" xfId="18238"/>
    <cellStyle name="40% - Accent6 7 2 3 2" xfId="18239"/>
    <cellStyle name="40% - Accent6 7 2 4" xfId="18240"/>
    <cellStyle name="40% - Accent6 7 2 4 2" xfId="18241"/>
    <cellStyle name="40% - Accent6 7 2 5" xfId="18242"/>
    <cellStyle name="40% - Accent6 7 2 5 2" xfId="18243"/>
    <cellStyle name="40% - Accent6 7 2 6" xfId="18244"/>
    <cellStyle name="40% - Accent6 7 2 7" xfId="18245"/>
    <cellStyle name="40% - Accent6 7 2 8" xfId="18246"/>
    <cellStyle name="40% - Accent6 7 2 9" xfId="18247"/>
    <cellStyle name="40% - Accent6 7 3" xfId="18248"/>
    <cellStyle name="40% - Accent6 7 3 2" xfId="18249"/>
    <cellStyle name="40% - Accent6 7 4" xfId="18250"/>
    <cellStyle name="40% - Accent6 7 4 2" xfId="18251"/>
    <cellStyle name="40% - Accent6 7 5" xfId="18252"/>
    <cellStyle name="40% - Accent6 7 5 2" xfId="18253"/>
    <cellStyle name="40% - Accent6 7 6" xfId="18254"/>
    <cellStyle name="40% - Accent6 7 6 2" xfId="18255"/>
    <cellStyle name="40% - Accent6 7 7" xfId="18256"/>
    <cellStyle name="40% - Accent6 7 8" xfId="18257"/>
    <cellStyle name="40% - Accent6 7 9" xfId="18258"/>
    <cellStyle name="40% - Accent6 70" xfId="18259"/>
    <cellStyle name="40% - Accent6 70 2" xfId="18260"/>
    <cellStyle name="40% - Accent6 70 2 2" xfId="18261"/>
    <cellStyle name="40% - Accent6 70 2 2 2" xfId="18262"/>
    <cellStyle name="40% - Accent6 70 2 3" xfId="18263"/>
    <cellStyle name="40% - Accent6 70 2 3 2" xfId="18264"/>
    <cellStyle name="40% - Accent6 70 2 4" xfId="18265"/>
    <cellStyle name="40% - Accent6 70 2 4 2" xfId="18266"/>
    <cellStyle name="40% - Accent6 70 2 5" xfId="18267"/>
    <cellStyle name="40% - Accent6 70 2 5 2" xfId="18268"/>
    <cellStyle name="40% - Accent6 70 2 6" xfId="18269"/>
    <cellStyle name="40% - Accent6 70 3" xfId="18270"/>
    <cellStyle name="40% - Accent6 70 3 2" xfId="18271"/>
    <cellStyle name="40% - Accent6 70 4" xfId="18272"/>
    <cellStyle name="40% - Accent6 70 4 2" xfId="18273"/>
    <cellStyle name="40% - Accent6 70 5" xfId="18274"/>
    <cellStyle name="40% - Accent6 70 5 2" xfId="18275"/>
    <cellStyle name="40% - Accent6 70 6" xfId="18276"/>
    <cellStyle name="40% - Accent6 70 6 2" xfId="18277"/>
    <cellStyle name="40% - Accent6 70 7" xfId="18278"/>
    <cellStyle name="40% - Accent6 70 8" xfId="18279"/>
    <cellStyle name="40% - Accent6 71" xfId="18280"/>
    <cellStyle name="40% - Accent6 71 2" xfId="18281"/>
    <cellStyle name="40% - Accent6 71 2 2" xfId="18282"/>
    <cellStyle name="40% - Accent6 71 2 2 2" xfId="18283"/>
    <cellStyle name="40% - Accent6 71 2 3" xfId="18284"/>
    <cellStyle name="40% - Accent6 71 2 3 2" xfId="18285"/>
    <cellStyle name="40% - Accent6 71 2 4" xfId="18286"/>
    <cellStyle name="40% - Accent6 71 2 4 2" xfId="18287"/>
    <cellStyle name="40% - Accent6 71 2 5" xfId="18288"/>
    <cellStyle name="40% - Accent6 71 2 5 2" xfId="18289"/>
    <cellStyle name="40% - Accent6 71 2 6" xfId="18290"/>
    <cellStyle name="40% - Accent6 71 3" xfId="18291"/>
    <cellStyle name="40% - Accent6 71 3 2" xfId="18292"/>
    <cellStyle name="40% - Accent6 71 4" xfId="18293"/>
    <cellStyle name="40% - Accent6 71 4 2" xfId="18294"/>
    <cellStyle name="40% - Accent6 71 5" xfId="18295"/>
    <cellStyle name="40% - Accent6 71 5 2" xfId="18296"/>
    <cellStyle name="40% - Accent6 71 6" xfId="18297"/>
    <cellStyle name="40% - Accent6 71 6 2" xfId="18298"/>
    <cellStyle name="40% - Accent6 71 7" xfId="18299"/>
    <cellStyle name="40% - Accent6 71 8" xfId="18300"/>
    <cellStyle name="40% - Accent6 72" xfId="18301"/>
    <cellStyle name="40% - Accent6 72 2" xfId="18302"/>
    <cellStyle name="40% - Accent6 72 2 2" xfId="18303"/>
    <cellStyle name="40% - Accent6 72 2 2 2" xfId="18304"/>
    <cellStyle name="40% - Accent6 72 2 3" xfId="18305"/>
    <cellStyle name="40% - Accent6 72 2 3 2" xfId="18306"/>
    <cellStyle name="40% - Accent6 72 2 4" xfId="18307"/>
    <cellStyle name="40% - Accent6 72 2 4 2" xfId="18308"/>
    <cellStyle name="40% - Accent6 72 2 5" xfId="18309"/>
    <cellStyle name="40% - Accent6 72 2 5 2" xfId="18310"/>
    <cellStyle name="40% - Accent6 72 2 6" xfId="18311"/>
    <cellStyle name="40% - Accent6 72 3" xfId="18312"/>
    <cellStyle name="40% - Accent6 72 3 2" xfId="18313"/>
    <cellStyle name="40% - Accent6 72 4" xfId="18314"/>
    <cellStyle name="40% - Accent6 72 4 2" xfId="18315"/>
    <cellStyle name="40% - Accent6 72 5" xfId="18316"/>
    <cellStyle name="40% - Accent6 72 5 2" xfId="18317"/>
    <cellStyle name="40% - Accent6 72 6" xfId="18318"/>
    <cellStyle name="40% - Accent6 72 6 2" xfId="18319"/>
    <cellStyle name="40% - Accent6 72 7" xfId="18320"/>
    <cellStyle name="40% - Accent6 72 8" xfId="18321"/>
    <cellStyle name="40% - Accent6 8" xfId="18322"/>
    <cellStyle name="40% - Accent6 8 2" xfId="18323"/>
    <cellStyle name="40% - Accent6 8 2 2" xfId="18324"/>
    <cellStyle name="40% - Accent6 8 2 2 2" xfId="18325"/>
    <cellStyle name="40% - Accent6 8 2 3" xfId="18326"/>
    <cellStyle name="40% - Accent6 8 2 3 2" xfId="18327"/>
    <cellStyle name="40% - Accent6 8 2 4" xfId="18328"/>
    <cellStyle name="40% - Accent6 8 2 4 2" xfId="18329"/>
    <cellStyle name="40% - Accent6 8 2 5" xfId="18330"/>
    <cellStyle name="40% - Accent6 8 2 5 2" xfId="18331"/>
    <cellStyle name="40% - Accent6 8 2 6" xfId="18332"/>
    <cellStyle name="40% - Accent6 8 3" xfId="18333"/>
    <cellStyle name="40% - Accent6 8 3 2" xfId="18334"/>
    <cellStyle name="40% - Accent6 8 4" xfId="18335"/>
    <cellStyle name="40% - Accent6 8 4 2" xfId="18336"/>
    <cellStyle name="40% - Accent6 8 5" xfId="18337"/>
    <cellStyle name="40% - Accent6 8 5 2" xfId="18338"/>
    <cellStyle name="40% - Accent6 8 6" xfId="18339"/>
    <cellStyle name="40% - Accent6 8 6 2" xfId="18340"/>
    <cellStyle name="40% - Accent6 8 7" xfId="18341"/>
    <cellStyle name="40% - Accent6 8 8" xfId="18342"/>
    <cellStyle name="40% - Accent6 9" xfId="18343"/>
    <cellStyle name="40% - Accent6 9 2" xfId="18344"/>
    <cellStyle name="40% - Accent6 9 2 2" xfId="18345"/>
    <cellStyle name="40% - Accent6 9 2 2 2" xfId="18346"/>
    <cellStyle name="40% - Accent6 9 2 3" xfId="18347"/>
    <cellStyle name="40% - Accent6 9 2 3 2" xfId="18348"/>
    <cellStyle name="40% - Accent6 9 2 4" xfId="18349"/>
    <cellStyle name="40% - Accent6 9 2 4 2" xfId="18350"/>
    <cellStyle name="40% - Accent6 9 2 5" xfId="18351"/>
    <cellStyle name="40% - Accent6 9 2 5 2" xfId="18352"/>
    <cellStyle name="40% - Accent6 9 2 6" xfId="18353"/>
    <cellStyle name="40% - Accent6 9 3" xfId="18354"/>
    <cellStyle name="40% - Accent6 9 3 2" xfId="18355"/>
    <cellStyle name="40% - Accent6 9 4" xfId="18356"/>
    <cellStyle name="40% - Accent6 9 4 2" xfId="18357"/>
    <cellStyle name="40% - Accent6 9 5" xfId="18358"/>
    <cellStyle name="40% - Accent6 9 5 2" xfId="18359"/>
    <cellStyle name="40% - Accent6 9 6" xfId="18360"/>
    <cellStyle name="40% - Accent6 9 6 2" xfId="18361"/>
    <cellStyle name="40% - Accent6 9 7" xfId="18362"/>
    <cellStyle name="40% - Accent6 9 8" xfId="18363"/>
    <cellStyle name="60% - Accent1 10" xfId="18364"/>
    <cellStyle name="60% - Accent1 11" xfId="18365"/>
    <cellStyle name="60% - Accent1 12" xfId="18366"/>
    <cellStyle name="60% - Accent1 13" xfId="18367"/>
    <cellStyle name="60% - Accent1 14" xfId="18368"/>
    <cellStyle name="60% - Accent1 15" xfId="18369"/>
    <cellStyle name="60% - Accent1 16" xfId="18370"/>
    <cellStyle name="60% - Accent1 17" xfId="18371"/>
    <cellStyle name="60% - Accent1 18" xfId="18372"/>
    <cellStyle name="60% - Accent1 19" xfId="18373"/>
    <cellStyle name="60% - Accent1 2" xfId="18374"/>
    <cellStyle name="60% - Accent1 20" xfId="18375"/>
    <cellStyle name="60% - Accent1 21" xfId="18376"/>
    <cellStyle name="60% - Accent1 22" xfId="18377"/>
    <cellStyle name="60% - Accent1 23" xfId="18378"/>
    <cellStyle name="60% - Accent1 24" xfId="18379"/>
    <cellStyle name="60% - Accent1 25" xfId="18380"/>
    <cellStyle name="60% - Accent1 26" xfId="18381"/>
    <cellStyle name="60% - Accent1 27" xfId="18382"/>
    <cellStyle name="60% - Accent1 28" xfId="18383"/>
    <cellStyle name="60% - Accent1 29" xfId="18384"/>
    <cellStyle name="60% - Accent1 3" xfId="18385"/>
    <cellStyle name="60% - Accent1 30" xfId="18386"/>
    <cellStyle name="60% - Accent1 31" xfId="18387"/>
    <cellStyle name="60% - Accent1 32" xfId="18388"/>
    <cellStyle name="60% - Accent1 33" xfId="18389"/>
    <cellStyle name="60% - Accent1 34" xfId="18390"/>
    <cellStyle name="60% - Accent1 35" xfId="18391"/>
    <cellStyle name="60% - Accent1 36" xfId="18392"/>
    <cellStyle name="60% - Accent1 37" xfId="18393"/>
    <cellStyle name="60% - Accent1 38" xfId="18394"/>
    <cellStyle name="60% - Accent1 39" xfId="18395"/>
    <cellStyle name="60% - Accent1 4" xfId="18396"/>
    <cellStyle name="60% - Accent1 40" xfId="18397"/>
    <cellStyle name="60% - Accent1 41" xfId="18398"/>
    <cellStyle name="60% - Accent1 42" xfId="18399"/>
    <cellStyle name="60% - Accent1 43" xfId="18400"/>
    <cellStyle name="60% - Accent1 44" xfId="18401"/>
    <cellStyle name="60% - Accent1 45" xfId="18402"/>
    <cellStyle name="60% - Accent1 46" xfId="18403"/>
    <cellStyle name="60% - Accent1 47" xfId="18404"/>
    <cellStyle name="60% - Accent1 48" xfId="18405"/>
    <cellStyle name="60% - Accent1 49" xfId="18406"/>
    <cellStyle name="60% - Accent1 5" xfId="18407"/>
    <cellStyle name="60% - Accent1 50" xfId="18408"/>
    <cellStyle name="60% - Accent1 51" xfId="18409"/>
    <cellStyle name="60% - Accent1 52" xfId="18410"/>
    <cellStyle name="60% - Accent1 53" xfId="18411"/>
    <cellStyle name="60% - Accent1 54" xfId="18412"/>
    <cellStyle name="60% - Accent1 55" xfId="18413"/>
    <cellStyle name="60% - Accent1 56" xfId="18414"/>
    <cellStyle name="60% - Accent1 57" xfId="18415"/>
    <cellStyle name="60% - Accent1 58" xfId="18416"/>
    <cellStyle name="60% - Accent1 59" xfId="18417"/>
    <cellStyle name="60% - Accent1 6" xfId="18418"/>
    <cellStyle name="60% - Accent1 60" xfId="18419"/>
    <cellStyle name="60% - Accent1 61" xfId="18420"/>
    <cellStyle name="60% - Accent1 62" xfId="18421"/>
    <cellStyle name="60% - Accent1 63" xfId="18422"/>
    <cellStyle name="60% - Accent1 64" xfId="18423"/>
    <cellStyle name="60% - Accent1 65" xfId="18424"/>
    <cellStyle name="60% - Accent1 66" xfId="18425"/>
    <cellStyle name="60% - Accent1 67" xfId="18426"/>
    <cellStyle name="60% - Accent1 68" xfId="18427"/>
    <cellStyle name="60% - Accent1 69" xfId="18428"/>
    <cellStyle name="60% - Accent1 7" xfId="18429"/>
    <cellStyle name="60% - Accent1 70" xfId="18430"/>
    <cellStyle name="60% - Accent1 71" xfId="18431"/>
    <cellStyle name="60% - Accent1 72" xfId="18432"/>
    <cellStyle name="60% - Accent1 8" xfId="18433"/>
    <cellStyle name="60% - Accent1 9" xfId="18434"/>
    <cellStyle name="60% - Accent2 10" xfId="18435"/>
    <cellStyle name="60% - Accent2 11" xfId="18436"/>
    <cellStyle name="60% - Accent2 12" xfId="18437"/>
    <cellStyle name="60% - Accent2 13" xfId="18438"/>
    <cellStyle name="60% - Accent2 14" xfId="18439"/>
    <cellStyle name="60% - Accent2 15" xfId="18440"/>
    <cellStyle name="60% - Accent2 16" xfId="18441"/>
    <cellStyle name="60% - Accent2 17" xfId="18442"/>
    <cellStyle name="60% - Accent2 18" xfId="18443"/>
    <cellStyle name="60% - Accent2 19" xfId="18444"/>
    <cellStyle name="60% - Accent2 2" xfId="18445"/>
    <cellStyle name="60% - Accent2 20" xfId="18446"/>
    <cellStyle name="60% - Accent2 21" xfId="18447"/>
    <cellStyle name="60% - Accent2 22" xfId="18448"/>
    <cellStyle name="60% - Accent2 23" xfId="18449"/>
    <cellStyle name="60% - Accent2 24" xfId="18450"/>
    <cellStyle name="60% - Accent2 25" xfId="18451"/>
    <cellStyle name="60% - Accent2 26" xfId="18452"/>
    <cellStyle name="60% - Accent2 27" xfId="18453"/>
    <cellStyle name="60% - Accent2 28" xfId="18454"/>
    <cellStyle name="60% - Accent2 29" xfId="18455"/>
    <cellStyle name="60% - Accent2 3" xfId="18456"/>
    <cellStyle name="60% - Accent2 30" xfId="18457"/>
    <cellStyle name="60% - Accent2 31" xfId="18458"/>
    <cellStyle name="60% - Accent2 32" xfId="18459"/>
    <cellStyle name="60% - Accent2 33" xfId="18460"/>
    <cellStyle name="60% - Accent2 34" xfId="18461"/>
    <cellStyle name="60% - Accent2 35" xfId="18462"/>
    <cellStyle name="60% - Accent2 36" xfId="18463"/>
    <cellStyle name="60% - Accent2 37" xfId="18464"/>
    <cellStyle name="60% - Accent2 38" xfId="18465"/>
    <cellStyle name="60% - Accent2 39" xfId="18466"/>
    <cellStyle name="60% - Accent2 4" xfId="18467"/>
    <cellStyle name="60% - Accent2 40" xfId="18468"/>
    <cellStyle name="60% - Accent2 41" xfId="18469"/>
    <cellStyle name="60% - Accent2 42" xfId="18470"/>
    <cellStyle name="60% - Accent2 43" xfId="18471"/>
    <cellStyle name="60% - Accent2 44" xfId="18472"/>
    <cellStyle name="60% - Accent2 45" xfId="18473"/>
    <cellStyle name="60% - Accent2 46" xfId="18474"/>
    <cellStyle name="60% - Accent2 47" xfId="18475"/>
    <cellStyle name="60% - Accent2 48" xfId="18476"/>
    <cellStyle name="60% - Accent2 49" xfId="18477"/>
    <cellStyle name="60% - Accent2 5" xfId="18478"/>
    <cellStyle name="60% - Accent2 50" xfId="18479"/>
    <cellStyle name="60% - Accent2 51" xfId="18480"/>
    <cellStyle name="60% - Accent2 52" xfId="18481"/>
    <cellStyle name="60% - Accent2 53" xfId="18482"/>
    <cellStyle name="60% - Accent2 54" xfId="18483"/>
    <cellStyle name="60% - Accent2 55" xfId="18484"/>
    <cellStyle name="60% - Accent2 56" xfId="18485"/>
    <cellStyle name="60% - Accent2 57" xfId="18486"/>
    <cellStyle name="60% - Accent2 58" xfId="18487"/>
    <cellStyle name="60% - Accent2 59" xfId="18488"/>
    <cellStyle name="60% - Accent2 6" xfId="18489"/>
    <cellStyle name="60% - Accent2 60" xfId="18490"/>
    <cellStyle name="60% - Accent2 61" xfId="18491"/>
    <cellStyle name="60% - Accent2 62" xfId="18492"/>
    <cellStyle name="60% - Accent2 63" xfId="18493"/>
    <cellStyle name="60% - Accent2 64" xfId="18494"/>
    <cellStyle name="60% - Accent2 65" xfId="18495"/>
    <cellStyle name="60% - Accent2 66" xfId="18496"/>
    <cellStyle name="60% - Accent2 67" xfId="18497"/>
    <cellStyle name="60% - Accent2 68" xfId="18498"/>
    <cellStyle name="60% - Accent2 69" xfId="18499"/>
    <cellStyle name="60% - Accent2 7" xfId="18500"/>
    <cellStyle name="60% - Accent2 70" xfId="18501"/>
    <cellStyle name="60% - Accent2 71" xfId="18502"/>
    <cellStyle name="60% - Accent2 72" xfId="18503"/>
    <cellStyle name="60% - Accent2 8" xfId="18504"/>
    <cellStyle name="60% - Accent2 9" xfId="18505"/>
    <cellStyle name="60% - Accent3 10" xfId="18506"/>
    <cellStyle name="60% - Accent3 11" xfId="18507"/>
    <cellStyle name="60% - Accent3 12" xfId="18508"/>
    <cellStyle name="60% - Accent3 13" xfId="18509"/>
    <cellStyle name="60% - Accent3 14" xfId="18510"/>
    <cellStyle name="60% - Accent3 15" xfId="18511"/>
    <cellStyle name="60% - Accent3 16" xfId="18512"/>
    <cellStyle name="60% - Accent3 17" xfId="18513"/>
    <cellStyle name="60% - Accent3 18" xfId="18514"/>
    <cellStyle name="60% - Accent3 19" xfId="18515"/>
    <cellStyle name="60% - Accent3 2" xfId="18516"/>
    <cellStyle name="60% - Accent3 20" xfId="18517"/>
    <cellStyle name="60% - Accent3 21" xfId="18518"/>
    <cellStyle name="60% - Accent3 22" xfId="18519"/>
    <cellStyle name="60% - Accent3 23" xfId="18520"/>
    <cellStyle name="60% - Accent3 24" xfId="18521"/>
    <cellStyle name="60% - Accent3 25" xfId="18522"/>
    <cellStyle name="60% - Accent3 26" xfId="18523"/>
    <cellStyle name="60% - Accent3 27" xfId="18524"/>
    <cellStyle name="60% - Accent3 28" xfId="18525"/>
    <cellStyle name="60% - Accent3 29" xfId="18526"/>
    <cellStyle name="60% - Accent3 3" xfId="18527"/>
    <cellStyle name="60% - Accent3 30" xfId="18528"/>
    <cellStyle name="60% - Accent3 31" xfId="18529"/>
    <cellStyle name="60% - Accent3 32" xfId="18530"/>
    <cellStyle name="60% - Accent3 33" xfId="18531"/>
    <cellStyle name="60% - Accent3 34" xfId="18532"/>
    <cellStyle name="60% - Accent3 35" xfId="18533"/>
    <cellStyle name="60% - Accent3 36" xfId="18534"/>
    <cellStyle name="60% - Accent3 37" xfId="18535"/>
    <cellStyle name="60% - Accent3 38" xfId="18536"/>
    <cellStyle name="60% - Accent3 39" xfId="18537"/>
    <cellStyle name="60% - Accent3 4" xfId="18538"/>
    <cellStyle name="60% - Accent3 40" xfId="18539"/>
    <cellStyle name="60% - Accent3 41" xfId="18540"/>
    <cellStyle name="60% - Accent3 42" xfId="18541"/>
    <cellStyle name="60% - Accent3 43" xfId="18542"/>
    <cellStyle name="60% - Accent3 44" xfId="18543"/>
    <cellStyle name="60% - Accent3 45" xfId="18544"/>
    <cellStyle name="60% - Accent3 46" xfId="18545"/>
    <cellStyle name="60% - Accent3 47" xfId="18546"/>
    <cellStyle name="60% - Accent3 48" xfId="18547"/>
    <cellStyle name="60% - Accent3 49" xfId="18548"/>
    <cellStyle name="60% - Accent3 5" xfId="18549"/>
    <cellStyle name="60% - Accent3 50" xfId="18550"/>
    <cellStyle name="60% - Accent3 51" xfId="18551"/>
    <cellStyle name="60% - Accent3 52" xfId="18552"/>
    <cellStyle name="60% - Accent3 53" xfId="18553"/>
    <cellStyle name="60% - Accent3 54" xfId="18554"/>
    <cellStyle name="60% - Accent3 55" xfId="18555"/>
    <cellStyle name="60% - Accent3 56" xfId="18556"/>
    <cellStyle name="60% - Accent3 57" xfId="18557"/>
    <cellStyle name="60% - Accent3 58" xfId="18558"/>
    <cellStyle name="60% - Accent3 59" xfId="18559"/>
    <cellStyle name="60% - Accent3 6" xfId="18560"/>
    <cellStyle name="60% - Accent3 60" xfId="18561"/>
    <cellStyle name="60% - Accent3 61" xfId="18562"/>
    <cellStyle name="60% - Accent3 62" xfId="18563"/>
    <cellStyle name="60% - Accent3 63" xfId="18564"/>
    <cellStyle name="60% - Accent3 64" xfId="18565"/>
    <cellStyle name="60% - Accent3 65" xfId="18566"/>
    <cellStyle name="60% - Accent3 66" xfId="18567"/>
    <cellStyle name="60% - Accent3 67" xfId="18568"/>
    <cellStyle name="60% - Accent3 68" xfId="18569"/>
    <cellStyle name="60% - Accent3 69" xfId="18570"/>
    <cellStyle name="60% - Accent3 7" xfId="18571"/>
    <cellStyle name="60% - Accent3 70" xfId="18572"/>
    <cellStyle name="60% - Accent3 71" xfId="18573"/>
    <cellStyle name="60% - Accent3 72" xfId="18574"/>
    <cellStyle name="60% - Accent3 8" xfId="18575"/>
    <cellStyle name="60% - Accent3 9" xfId="18576"/>
    <cellStyle name="60% - Accent4 10" xfId="18577"/>
    <cellStyle name="60% - Accent4 11" xfId="18578"/>
    <cellStyle name="60% - Accent4 12" xfId="18579"/>
    <cellStyle name="60% - Accent4 13" xfId="18580"/>
    <cellStyle name="60% - Accent4 14" xfId="18581"/>
    <cellStyle name="60% - Accent4 15" xfId="18582"/>
    <cellStyle name="60% - Accent4 16" xfId="18583"/>
    <cellStyle name="60% - Accent4 17" xfId="18584"/>
    <cellStyle name="60% - Accent4 18" xfId="18585"/>
    <cellStyle name="60% - Accent4 19" xfId="18586"/>
    <cellStyle name="60% - Accent4 2" xfId="18587"/>
    <cellStyle name="60% - Accent4 20" xfId="18588"/>
    <cellStyle name="60% - Accent4 21" xfId="18589"/>
    <cellStyle name="60% - Accent4 22" xfId="18590"/>
    <cellStyle name="60% - Accent4 23" xfId="18591"/>
    <cellStyle name="60% - Accent4 24" xfId="18592"/>
    <cellStyle name="60% - Accent4 25" xfId="18593"/>
    <cellStyle name="60% - Accent4 26" xfId="18594"/>
    <cellStyle name="60% - Accent4 27" xfId="18595"/>
    <cellStyle name="60% - Accent4 28" xfId="18596"/>
    <cellStyle name="60% - Accent4 29" xfId="18597"/>
    <cellStyle name="60% - Accent4 3" xfId="18598"/>
    <cellStyle name="60% - Accent4 30" xfId="18599"/>
    <cellStyle name="60% - Accent4 31" xfId="18600"/>
    <cellStyle name="60% - Accent4 32" xfId="18601"/>
    <cellStyle name="60% - Accent4 33" xfId="18602"/>
    <cellStyle name="60% - Accent4 34" xfId="18603"/>
    <cellStyle name="60% - Accent4 35" xfId="18604"/>
    <cellStyle name="60% - Accent4 36" xfId="18605"/>
    <cellStyle name="60% - Accent4 37" xfId="18606"/>
    <cellStyle name="60% - Accent4 38" xfId="18607"/>
    <cellStyle name="60% - Accent4 39" xfId="18608"/>
    <cellStyle name="60% - Accent4 4" xfId="18609"/>
    <cellStyle name="60% - Accent4 40" xfId="18610"/>
    <cellStyle name="60% - Accent4 41" xfId="18611"/>
    <cellStyle name="60% - Accent4 42" xfId="18612"/>
    <cellStyle name="60% - Accent4 43" xfId="18613"/>
    <cellStyle name="60% - Accent4 44" xfId="18614"/>
    <cellStyle name="60% - Accent4 45" xfId="18615"/>
    <cellStyle name="60% - Accent4 46" xfId="18616"/>
    <cellStyle name="60% - Accent4 47" xfId="18617"/>
    <cellStyle name="60% - Accent4 48" xfId="18618"/>
    <cellStyle name="60% - Accent4 49" xfId="18619"/>
    <cellStyle name="60% - Accent4 5" xfId="18620"/>
    <cellStyle name="60% - Accent4 50" xfId="18621"/>
    <cellStyle name="60% - Accent4 51" xfId="18622"/>
    <cellStyle name="60% - Accent4 52" xfId="18623"/>
    <cellStyle name="60% - Accent4 53" xfId="18624"/>
    <cellStyle name="60% - Accent4 54" xfId="18625"/>
    <cellStyle name="60% - Accent4 55" xfId="18626"/>
    <cellStyle name="60% - Accent4 56" xfId="18627"/>
    <cellStyle name="60% - Accent4 57" xfId="18628"/>
    <cellStyle name="60% - Accent4 58" xfId="18629"/>
    <cellStyle name="60% - Accent4 59" xfId="18630"/>
    <cellStyle name="60% - Accent4 6" xfId="18631"/>
    <cellStyle name="60% - Accent4 60" xfId="18632"/>
    <cellStyle name="60% - Accent4 61" xfId="18633"/>
    <cellStyle name="60% - Accent4 62" xfId="18634"/>
    <cellStyle name="60% - Accent4 63" xfId="18635"/>
    <cellStyle name="60% - Accent4 64" xfId="18636"/>
    <cellStyle name="60% - Accent4 65" xfId="18637"/>
    <cellStyle name="60% - Accent4 66" xfId="18638"/>
    <cellStyle name="60% - Accent4 67" xfId="18639"/>
    <cellStyle name="60% - Accent4 68" xfId="18640"/>
    <cellStyle name="60% - Accent4 69" xfId="18641"/>
    <cellStyle name="60% - Accent4 7" xfId="18642"/>
    <cellStyle name="60% - Accent4 70" xfId="18643"/>
    <cellStyle name="60% - Accent4 71" xfId="18644"/>
    <cellStyle name="60% - Accent4 72" xfId="18645"/>
    <cellStyle name="60% - Accent4 8" xfId="18646"/>
    <cellStyle name="60% - Accent4 9" xfId="18647"/>
    <cellStyle name="60% - Accent5 10" xfId="18648"/>
    <cellStyle name="60% - Accent5 11" xfId="18649"/>
    <cellStyle name="60% - Accent5 12" xfId="18650"/>
    <cellStyle name="60% - Accent5 13" xfId="18651"/>
    <cellStyle name="60% - Accent5 14" xfId="18652"/>
    <cellStyle name="60% - Accent5 15" xfId="18653"/>
    <cellStyle name="60% - Accent5 16" xfId="18654"/>
    <cellStyle name="60% - Accent5 17" xfId="18655"/>
    <cellStyle name="60% - Accent5 18" xfId="18656"/>
    <cellStyle name="60% - Accent5 19" xfId="18657"/>
    <cellStyle name="60% - Accent5 2" xfId="18658"/>
    <cellStyle name="60% - Accent5 20" xfId="18659"/>
    <cellStyle name="60% - Accent5 21" xfId="18660"/>
    <cellStyle name="60% - Accent5 22" xfId="18661"/>
    <cellStyle name="60% - Accent5 23" xfId="18662"/>
    <cellStyle name="60% - Accent5 24" xfId="18663"/>
    <cellStyle name="60% - Accent5 25" xfId="18664"/>
    <cellStyle name="60% - Accent5 26" xfId="18665"/>
    <cellStyle name="60% - Accent5 27" xfId="18666"/>
    <cellStyle name="60% - Accent5 28" xfId="18667"/>
    <cellStyle name="60% - Accent5 29" xfId="18668"/>
    <cellStyle name="60% - Accent5 3" xfId="18669"/>
    <cellStyle name="60% - Accent5 30" xfId="18670"/>
    <cellStyle name="60% - Accent5 31" xfId="18671"/>
    <cellStyle name="60% - Accent5 32" xfId="18672"/>
    <cellStyle name="60% - Accent5 33" xfId="18673"/>
    <cellStyle name="60% - Accent5 34" xfId="18674"/>
    <cellStyle name="60% - Accent5 35" xfId="18675"/>
    <cellStyle name="60% - Accent5 36" xfId="18676"/>
    <cellStyle name="60% - Accent5 37" xfId="18677"/>
    <cellStyle name="60% - Accent5 38" xfId="18678"/>
    <cellStyle name="60% - Accent5 39" xfId="18679"/>
    <cellStyle name="60% - Accent5 4" xfId="18680"/>
    <cellStyle name="60% - Accent5 40" xfId="18681"/>
    <cellStyle name="60% - Accent5 41" xfId="18682"/>
    <cellStyle name="60% - Accent5 42" xfId="18683"/>
    <cellStyle name="60% - Accent5 43" xfId="18684"/>
    <cellStyle name="60% - Accent5 44" xfId="18685"/>
    <cellStyle name="60% - Accent5 45" xfId="18686"/>
    <cellStyle name="60% - Accent5 46" xfId="18687"/>
    <cellStyle name="60% - Accent5 47" xfId="18688"/>
    <cellStyle name="60% - Accent5 48" xfId="18689"/>
    <cellStyle name="60% - Accent5 49" xfId="18690"/>
    <cellStyle name="60% - Accent5 5" xfId="18691"/>
    <cellStyle name="60% - Accent5 50" xfId="18692"/>
    <cellStyle name="60% - Accent5 51" xfId="18693"/>
    <cellStyle name="60% - Accent5 52" xfId="18694"/>
    <cellStyle name="60% - Accent5 53" xfId="18695"/>
    <cellStyle name="60% - Accent5 54" xfId="18696"/>
    <cellStyle name="60% - Accent5 55" xfId="18697"/>
    <cellStyle name="60% - Accent5 56" xfId="18698"/>
    <cellStyle name="60% - Accent5 57" xfId="18699"/>
    <cellStyle name="60% - Accent5 58" xfId="18700"/>
    <cellStyle name="60% - Accent5 59" xfId="18701"/>
    <cellStyle name="60% - Accent5 6" xfId="18702"/>
    <cellStyle name="60% - Accent5 60" xfId="18703"/>
    <cellStyle name="60% - Accent5 61" xfId="18704"/>
    <cellStyle name="60% - Accent5 62" xfId="18705"/>
    <cellStyle name="60% - Accent5 63" xfId="18706"/>
    <cellStyle name="60% - Accent5 64" xfId="18707"/>
    <cellStyle name="60% - Accent5 65" xfId="18708"/>
    <cellStyle name="60% - Accent5 66" xfId="18709"/>
    <cellStyle name="60% - Accent5 67" xfId="18710"/>
    <cellStyle name="60% - Accent5 68" xfId="18711"/>
    <cellStyle name="60% - Accent5 69" xfId="18712"/>
    <cellStyle name="60% - Accent5 7" xfId="18713"/>
    <cellStyle name="60% - Accent5 70" xfId="18714"/>
    <cellStyle name="60% - Accent5 71" xfId="18715"/>
    <cellStyle name="60% - Accent5 72" xfId="18716"/>
    <cellStyle name="60% - Accent5 8" xfId="18717"/>
    <cellStyle name="60% - Accent5 9" xfId="18718"/>
    <cellStyle name="60% - Accent6 10" xfId="18719"/>
    <cellStyle name="60% - Accent6 11" xfId="18720"/>
    <cellStyle name="60% - Accent6 12" xfId="18721"/>
    <cellStyle name="60% - Accent6 13" xfId="18722"/>
    <cellStyle name="60% - Accent6 14" xfId="18723"/>
    <cellStyle name="60% - Accent6 15" xfId="18724"/>
    <cellStyle name="60% - Accent6 16" xfId="18725"/>
    <cellStyle name="60% - Accent6 17" xfId="18726"/>
    <cellStyle name="60% - Accent6 18" xfId="18727"/>
    <cellStyle name="60% - Accent6 19" xfId="18728"/>
    <cellStyle name="60% - Accent6 2" xfId="18729"/>
    <cellStyle name="60% - Accent6 20" xfId="18730"/>
    <cellStyle name="60% - Accent6 21" xfId="18731"/>
    <cellStyle name="60% - Accent6 22" xfId="18732"/>
    <cellStyle name="60% - Accent6 23" xfId="18733"/>
    <cellStyle name="60% - Accent6 24" xfId="18734"/>
    <cellStyle name="60% - Accent6 25" xfId="18735"/>
    <cellStyle name="60% - Accent6 26" xfId="18736"/>
    <cellStyle name="60% - Accent6 27" xfId="18737"/>
    <cellStyle name="60% - Accent6 28" xfId="18738"/>
    <cellStyle name="60% - Accent6 29" xfId="18739"/>
    <cellStyle name="60% - Accent6 3" xfId="18740"/>
    <cellStyle name="60% - Accent6 30" xfId="18741"/>
    <cellStyle name="60% - Accent6 31" xfId="18742"/>
    <cellStyle name="60% - Accent6 32" xfId="18743"/>
    <cellStyle name="60% - Accent6 33" xfId="18744"/>
    <cellStyle name="60% - Accent6 34" xfId="18745"/>
    <cellStyle name="60% - Accent6 35" xfId="18746"/>
    <cellStyle name="60% - Accent6 36" xfId="18747"/>
    <cellStyle name="60% - Accent6 37" xfId="18748"/>
    <cellStyle name="60% - Accent6 38" xfId="18749"/>
    <cellStyle name="60% - Accent6 39" xfId="18750"/>
    <cellStyle name="60% - Accent6 4" xfId="18751"/>
    <cellStyle name="60% - Accent6 40" xfId="18752"/>
    <cellStyle name="60% - Accent6 41" xfId="18753"/>
    <cellStyle name="60% - Accent6 42" xfId="18754"/>
    <cellStyle name="60% - Accent6 43" xfId="18755"/>
    <cellStyle name="60% - Accent6 44" xfId="18756"/>
    <cellStyle name="60% - Accent6 45" xfId="18757"/>
    <cellStyle name="60% - Accent6 46" xfId="18758"/>
    <cellStyle name="60% - Accent6 47" xfId="18759"/>
    <cellStyle name="60% - Accent6 48" xfId="18760"/>
    <cellStyle name="60% - Accent6 49" xfId="18761"/>
    <cellStyle name="60% - Accent6 5" xfId="18762"/>
    <cellStyle name="60% - Accent6 50" xfId="18763"/>
    <cellStyle name="60% - Accent6 51" xfId="18764"/>
    <cellStyle name="60% - Accent6 52" xfId="18765"/>
    <cellStyle name="60% - Accent6 53" xfId="18766"/>
    <cellStyle name="60% - Accent6 54" xfId="18767"/>
    <cellStyle name="60% - Accent6 55" xfId="18768"/>
    <cellStyle name="60% - Accent6 56" xfId="18769"/>
    <cellStyle name="60% - Accent6 57" xfId="18770"/>
    <cellStyle name="60% - Accent6 58" xfId="18771"/>
    <cellStyle name="60% - Accent6 59" xfId="18772"/>
    <cellStyle name="60% - Accent6 6" xfId="18773"/>
    <cellStyle name="60% - Accent6 60" xfId="18774"/>
    <cellStyle name="60% - Accent6 61" xfId="18775"/>
    <cellStyle name="60% - Accent6 62" xfId="18776"/>
    <cellStyle name="60% - Accent6 63" xfId="18777"/>
    <cellStyle name="60% - Accent6 64" xfId="18778"/>
    <cellStyle name="60% - Accent6 65" xfId="18779"/>
    <cellStyle name="60% - Accent6 66" xfId="18780"/>
    <cellStyle name="60% - Accent6 67" xfId="18781"/>
    <cellStyle name="60% - Accent6 68" xfId="18782"/>
    <cellStyle name="60% - Accent6 69" xfId="18783"/>
    <cellStyle name="60% - Accent6 7" xfId="18784"/>
    <cellStyle name="60% - Accent6 70" xfId="18785"/>
    <cellStyle name="60% - Accent6 71" xfId="18786"/>
    <cellStyle name="60% - Accent6 72" xfId="18787"/>
    <cellStyle name="60% - Accent6 8" xfId="18788"/>
    <cellStyle name="60% - Accent6 9" xfId="18789"/>
    <cellStyle name="Accent1 - 20%" xfId="18790"/>
    <cellStyle name="Accent1 - 40%" xfId="18791"/>
    <cellStyle name="Accent1 - 60%" xfId="18792"/>
    <cellStyle name="Accent1 10" xfId="18793"/>
    <cellStyle name="Accent1 11" xfId="18794"/>
    <cellStyle name="Accent1 12" xfId="18795"/>
    <cellStyle name="Accent1 13" xfId="18796"/>
    <cellStyle name="Accent1 14" xfId="18797"/>
    <cellStyle name="Accent1 15" xfId="18798"/>
    <cellStyle name="Accent1 16" xfId="18799"/>
    <cellStyle name="Accent1 17" xfId="18800"/>
    <cellStyle name="Accent1 18" xfId="18801"/>
    <cellStyle name="Accent1 19" xfId="18802"/>
    <cellStyle name="Accent1 2" xfId="18803"/>
    <cellStyle name="Accent1 2 2" xfId="18804"/>
    <cellStyle name="Accent1 2 3" xfId="18805"/>
    <cellStyle name="Accent1 20" xfId="18806"/>
    <cellStyle name="Accent1 21" xfId="18807"/>
    <cellStyle name="Accent1 22" xfId="18808"/>
    <cellStyle name="Accent1 23" xfId="18809"/>
    <cellStyle name="Accent1 24" xfId="18810"/>
    <cellStyle name="Accent1 25" xfId="18811"/>
    <cellStyle name="Accent1 26" xfId="18812"/>
    <cellStyle name="Accent1 27" xfId="18813"/>
    <cellStyle name="Accent1 28" xfId="18814"/>
    <cellStyle name="Accent1 29" xfId="18815"/>
    <cellStyle name="Accent1 3" xfId="18816"/>
    <cellStyle name="Accent1 3 2" xfId="18817"/>
    <cellStyle name="Accent1 30" xfId="18818"/>
    <cellStyle name="Accent1 31" xfId="18819"/>
    <cellStyle name="Accent1 32" xfId="18820"/>
    <cellStyle name="Accent1 33" xfId="18821"/>
    <cellStyle name="Accent1 34" xfId="18822"/>
    <cellStyle name="Accent1 35" xfId="18823"/>
    <cellStyle name="Accent1 36" xfId="18824"/>
    <cellStyle name="Accent1 37" xfId="18825"/>
    <cellStyle name="Accent1 38" xfId="18826"/>
    <cellStyle name="Accent1 39" xfId="18827"/>
    <cellStyle name="Accent1 4" xfId="18828"/>
    <cellStyle name="Accent1 4 2" xfId="18829"/>
    <cellStyle name="Accent1 40" xfId="18830"/>
    <cellStyle name="Accent1 41" xfId="18831"/>
    <cellStyle name="Accent1 42" xfId="18832"/>
    <cellStyle name="Accent1 43" xfId="18833"/>
    <cellStyle name="Accent1 44" xfId="18834"/>
    <cellStyle name="Accent1 45" xfId="18835"/>
    <cellStyle name="Accent1 46" xfId="18836"/>
    <cellStyle name="Accent1 47" xfId="18837"/>
    <cellStyle name="Accent1 48" xfId="18838"/>
    <cellStyle name="Accent1 49" xfId="18839"/>
    <cellStyle name="Accent1 5" xfId="18840"/>
    <cellStyle name="Accent1 50" xfId="18841"/>
    <cellStyle name="Accent1 51" xfId="18842"/>
    <cellStyle name="Accent1 52" xfId="18843"/>
    <cellStyle name="Accent1 53" xfId="18844"/>
    <cellStyle name="Accent1 54" xfId="18845"/>
    <cellStyle name="Accent1 55" xfId="18846"/>
    <cellStyle name="Accent1 56" xfId="18847"/>
    <cellStyle name="Accent1 57" xfId="18848"/>
    <cellStyle name="Accent1 58" xfId="18849"/>
    <cellStyle name="Accent1 59" xfId="18850"/>
    <cellStyle name="Accent1 6" xfId="18851"/>
    <cellStyle name="Accent1 60" xfId="18852"/>
    <cellStyle name="Accent1 61" xfId="18853"/>
    <cellStyle name="Accent1 62" xfId="18854"/>
    <cellStyle name="Accent1 63" xfId="18855"/>
    <cellStyle name="Accent1 64" xfId="18856"/>
    <cellStyle name="Accent1 65" xfId="18857"/>
    <cellStyle name="Accent1 66" xfId="18858"/>
    <cellStyle name="Accent1 67" xfId="18859"/>
    <cellStyle name="Accent1 68" xfId="18860"/>
    <cellStyle name="Accent1 69" xfId="18861"/>
    <cellStyle name="Accent1 7" xfId="18862"/>
    <cellStyle name="Accent1 70" xfId="18863"/>
    <cellStyle name="Accent1 71" xfId="18864"/>
    <cellStyle name="Accent1 72" xfId="18865"/>
    <cellStyle name="Accent1 8" xfId="18866"/>
    <cellStyle name="Accent1 9" xfId="18867"/>
    <cellStyle name="Accent2 - 20%" xfId="18868"/>
    <cellStyle name="Accent2 - 40%" xfId="18869"/>
    <cellStyle name="Accent2 - 60%" xfId="18870"/>
    <cellStyle name="Accent2 10" xfId="18871"/>
    <cellStyle name="Accent2 11" xfId="18872"/>
    <cellStyle name="Accent2 12" xfId="18873"/>
    <cellStyle name="Accent2 13" xfId="18874"/>
    <cellStyle name="Accent2 14" xfId="18875"/>
    <cellStyle name="Accent2 15" xfId="18876"/>
    <cellStyle name="Accent2 16" xfId="18877"/>
    <cellStyle name="Accent2 17" xfId="18878"/>
    <cellStyle name="Accent2 18" xfId="18879"/>
    <cellStyle name="Accent2 19" xfId="18880"/>
    <cellStyle name="Accent2 2" xfId="18881"/>
    <cellStyle name="Accent2 2 2" xfId="18882"/>
    <cellStyle name="Accent2 2 3" xfId="18883"/>
    <cellStyle name="Accent2 20" xfId="18884"/>
    <cellStyle name="Accent2 21" xfId="18885"/>
    <cellStyle name="Accent2 22" xfId="18886"/>
    <cellStyle name="Accent2 23" xfId="18887"/>
    <cellStyle name="Accent2 24" xfId="18888"/>
    <cellStyle name="Accent2 25" xfId="18889"/>
    <cellStyle name="Accent2 26" xfId="18890"/>
    <cellStyle name="Accent2 27" xfId="18891"/>
    <cellStyle name="Accent2 28" xfId="18892"/>
    <cellStyle name="Accent2 29" xfId="18893"/>
    <cellStyle name="Accent2 3" xfId="18894"/>
    <cellStyle name="Accent2 3 2" xfId="18895"/>
    <cellStyle name="Accent2 30" xfId="18896"/>
    <cellStyle name="Accent2 31" xfId="18897"/>
    <cellStyle name="Accent2 32" xfId="18898"/>
    <cellStyle name="Accent2 33" xfId="18899"/>
    <cellStyle name="Accent2 34" xfId="18900"/>
    <cellStyle name="Accent2 35" xfId="18901"/>
    <cellStyle name="Accent2 36" xfId="18902"/>
    <cellStyle name="Accent2 37" xfId="18903"/>
    <cellStyle name="Accent2 38" xfId="18904"/>
    <cellStyle name="Accent2 39" xfId="18905"/>
    <cellStyle name="Accent2 4" xfId="18906"/>
    <cellStyle name="Accent2 4 2" xfId="18907"/>
    <cellStyle name="Accent2 40" xfId="18908"/>
    <cellStyle name="Accent2 41" xfId="18909"/>
    <cellStyle name="Accent2 42" xfId="18910"/>
    <cellStyle name="Accent2 43" xfId="18911"/>
    <cellStyle name="Accent2 44" xfId="18912"/>
    <cellStyle name="Accent2 45" xfId="18913"/>
    <cellStyle name="Accent2 46" xfId="18914"/>
    <cellStyle name="Accent2 47" xfId="18915"/>
    <cellStyle name="Accent2 48" xfId="18916"/>
    <cellStyle name="Accent2 49" xfId="18917"/>
    <cellStyle name="Accent2 5" xfId="18918"/>
    <cellStyle name="Accent2 50" xfId="18919"/>
    <cellStyle name="Accent2 51" xfId="18920"/>
    <cellStyle name="Accent2 52" xfId="18921"/>
    <cellStyle name="Accent2 53" xfId="18922"/>
    <cellStyle name="Accent2 54" xfId="18923"/>
    <cellStyle name="Accent2 55" xfId="18924"/>
    <cellStyle name="Accent2 56" xfId="18925"/>
    <cellStyle name="Accent2 57" xfId="18926"/>
    <cellStyle name="Accent2 58" xfId="18927"/>
    <cellStyle name="Accent2 59" xfId="18928"/>
    <cellStyle name="Accent2 6" xfId="18929"/>
    <cellStyle name="Accent2 60" xfId="18930"/>
    <cellStyle name="Accent2 61" xfId="18931"/>
    <cellStyle name="Accent2 62" xfId="18932"/>
    <cellStyle name="Accent2 63" xfId="18933"/>
    <cellStyle name="Accent2 64" xfId="18934"/>
    <cellStyle name="Accent2 65" xfId="18935"/>
    <cellStyle name="Accent2 66" xfId="18936"/>
    <cellStyle name="Accent2 67" xfId="18937"/>
    <cellStyle name="Accent2 68" xfId="18938"/>
    <cellStyle name="Accent2 69" xfId="18939"/>
    <cellStyle name="Accent2 7" xfId="18940"/>
    <cellStyle name="Accent2 70" xfId="18941"/>
    <cellStyle name="Accent2 71" xfId="18942"/>
    <cellStyle name="Accent2 72" xfId="18943"/>
    <cellStyle name="Accent2 8" xfId="18944"/>
    <cellStyle name="Accent2 9" xfId="18945"/>
    <cellStyle name="Accent3 - 20%" xfId="18946"/>
    <cellStyle name="Accent3 - 40%" xfId="18947"/>
    <cellStyle name="Accent3 - 60%" xfId="18948"/>
    <cellStyle name="Accent3 10" xfId="18949"/>
    <cellStyle name="Accent3 11" xfId="18950"/>
    <cellStyle name="Accent3 12" xfId="18951"/>
    <cellStyle name="Accent3 13" xfId="18952"/>
    <cellStyle name="Accent3 14" xfId="18953"/>
    <cellStyle name="Accent3 15" xfId="18954"/>
    <cellStyle name="Accent3 16" xfId="18955"/>
    <cellStyle name="Accent3 17" xfId="18956"/>
    <cellStyle name="Accent3 18" xfId="18957"/>
    <cellStyle name="Accent3 19" xfId="18958"/>
    <cellStyle name="Accent3 2" xfId="18959"/>
    <cellStyle name="Accent3 2 2" xfId="18960"/>
    <cellStyle name="Accent3 2 3" xfId="18961"/>
    <cellStyle name="Accent3 20" xfId="18962"/>
    <cellStyle name="Accent3 21" xfId="18963"/>
    <cellStyle name="Accent3 22" xfId="18964"/>
    <cellStyle name="Accent3 23" xfId="18965"/>
    <cellStyle name="Accent3 24" xfId="18966"/>
    <cellStyle name="Accent3 25" xfId="18967"/>
    <cellStyle name="Accent3 26" xfId="18968"/>
    <cellStyle name="Accent3 27" xfId="18969"/>
    <cellStyle name="Accent3 28" xfId="18970"/>
    <cellStyle name="Accent3 29" xfId="18971"/>
    <cellStyle name="Accent3 3" xfId="18972"/>
    <cellStyle name="Accent3 3 2" xfId="18973"/>
    <cellStyle name="Accent3 30" xfId="18974"/>
    <cellStyle name="Accent3 31" xfId="18975"/>
    <cellStyle name="Accent3 32" xfId="18976"/>
    <cellStyle name="Accent3 33" xfId="18977"/>
    <cellStyle name="Accent3 34" xfId="18978"/>
    <cellStyle name="Accent3 35" xfId="18979"/>
    <cellStyle name="Accent3 36" xfId="18980"/>
    <cellStyle name="Accent3 37" xfId="18981"/>
    <cellStyle name="Accent3 38" xfId="18982"/>
    <cellStyle name="Accent3 39" xfId="18983"/>
    <cellStyle name="Accent3 4" xfId="18984"/>
    <cellStyle name="Accent3 4 2" xfId="18985"/>
    <cellStyle name="Accent3 40" xfId="18986"/>
    <cellStyle name="Accent3 41" xfId="18987"/>
    <cellStyle name="Accent3 42" xfId="18988"/>
    <cellStyle name="Accent3 43" xfId="18989"/>
    <cellStyle name="Accent3 44" xfId="18990"/>
    <cellStyle name="Accent3 45" xfId="18991"/>
    <cellStyle name="Accent3 46" xfId="18992"/>
    <cellStyle name="Accent3 47" xfId="18993"/>
    <cellStyle name="Accent3 48" xfId="18994"/>
    <cellStyle name="Accent3 49" xfId="18995"/>
    <cellStyle name="Accent3 5" xfId="18996"/>
    <cellStyle name="Accent3 50" xfId="18997"/>
    <cellStyle name="Accent3 51" xfId="18998"/>
    <cellStyle name="Accent3 52" xfId="18999"/>
    <cellStyle name="Accent3 53" xfId="19000"/>
    <cellStyle name="Accent3 54" xfId="19001"/>
    <cellStyle name="Accent3 55" xfId="19002"/>
    <cellStyle name="Accent3 56" xfId="19003"/>
    <cellStyle name="Accent3 57" xfId="19004"/>
    <cellStyle name="Accent3 58" xfId="19005"/>
    <cellStyle name="Accent3 59" xfId="19006"/>
    <cellStyle name="Accent3 6" xfId="19007"/>
    <cellStyle name="Accent3 60" xfId="19008"/>
    <cellStyle name="Accent3 61" xfId="19009"/>
    <cellStyle name="Accent3 62" xfId="19010"/>
    <cellStyle name="Accent3 63" xfId="19011"/>
    <cellStyle name="Accent3 64" xfId="19012"/>
    <cellStyle name="Accent3 65" xfId="19013"/>
    <cellStyle name="Accent3 66" xfId="19014"/>
    <cellStyle name="Accent3 67" xfId="19015"/>
    <cellStyle name="Accent3 68" xfId="19016"/>
    <cellStyle name="Accent3 69" xfId="19017"/>
    <cellStyle name="Accent3 7" xfId="19018"/>
    <cellStyle name="Accent3 70" xfId="19019"/>
    <cellStyle name="Accent3 71" xfId="19020"/>
    <cellStyle name="Accent3 72" xfId="19021"/>
    <cellStyle name="Accent3 8" xfId="19022"/>
    <cellStyle name="Accent3 9" xfId="19023"/>
    <cellStyle name="Accent4 - 20%" xfId="19024"/>
    <cellStyle name="Accent4 - 40%" xfId="19025"/>
    <cellStyle name="Accent4 - 60%" xfId="19026"/>
    <cellStyle name="Accent4 10" xfId="19027"/>
    <cellStyle name="Accent4 11" xfId="19028"/>
    <cellStyle name="Accent4 12" xfId="19029"/>
    <cellStyle name="Accent4 13" xfId="19030"/>
    <cellStyle name="Accent4 14" xfId="19031"/>
    <cellStyle name="Accent4 15" xfId="19032"/>
    <cellStyle name="Accent4 16" xfId="19033"/>
    <cellStyle name="Accent4 17" xfId="19034"/>
    <cellStyle name="Accent4 18" xfId="19035"/>
    <cellStyle name="Accent4 19" xfId="19036"/>
    <cellStyle name="Accent4 2" xfId="19037"/>
    <cellStyle name="Accent4 2 2" xfId="19038"/>
    <cellStyle name="Accent4 2 3" xfId="19039"/>
    <cellStyle name="Accent4 20" xfId="19040"/>
    <cellStyle name="Accent4 21" xfId="19041"/>
    <cellStyle name="Accent4 22" xfId="19042"/>
    <cellStyle name="Accent4 23" xfId="19043"/>
    <cellStyle name="Accent4 24" xfId="19044"/>
    <cellStyle name="Accent4 25" xfId="19045"/>
    <cellStyle name="Accent4 26" xfId="19046"/>
    <cellStyle name="Accent4 27" xfId="19047"/>
    <cellStyle name="Accent4 28" xfId="19048"/>
    <cellStyle name="Accent4 29" xfId="19049"/>
    <cellStyle name="Accent4 3" xfId="19050"/>
    <cellStyle name="Accent4 3 2" xfId="19051"/>
    <cellStyle name="Accent4 30" xfId="19052"/>
    <cellStyle name="Accent4 31" xfId="19053"/>
    <cellStyle name="Accent4 32" xfId="19054"/>
    <cellStyle name="Accent4 33" xfId="19055"/>
    <cellStyle name="Accent4 34" xfId="19056"/>
    <cellStyle name="Accent4 35" xfId="19057"/>
    <cellStyle name="Accent4 36" xfId="19058"/>
    <cellStyle name="Accent4 37" xfId="19059"/>
    <cellStyle name="Accent4 38" xfId="19060"/>
    <cellStyle name="Accent4 39" xfId="19061"/>
    <cellStyle name="Accent4 4" xfId="19062"/>
    <cellStyle name="Accent4 4 2" xfId="19063"/>
    <cellStyle name="Accent4 40" xfId="19064"/>
    <cellStyle name="Accent4 41" xfId="19065"/>
    <cellStyle name="Accent4 42" xfId="19066"/>
    <cellStyle name="Accent4 43" xfId="19067"/>
    <cellStyle name="Accent4 44" xfId="19068"/>
    <cellStyle name="Accent4 45" xfId="19069"/>
    <cellStyle name="Accent4 46" xfId="19070"/>
    <cellStyle name="Accent4 47" xfId="19071"/>
    <cellStyle name="Accent4 48" xfId="19072"/>
    <cellStyle name="Accent4 49" xfId="19073"/>
    <cellStyle name="Accent4 5" xfId="19074"/>
    <cellStyle name="Accent4 50" xfId="19075"/>
    <cellStyle name="Accent4 51" xfId="19076"/>
    <cellStyle name="Accent4 52" xfId="19077"/>
    <cellStyle name="Accent4 53" xfId="19078"/>
    <cellStyle name="Accent4 54" xfId="19079"/>
    <cellStyle name="Accent4 55" xfId="19080"/>
    <cellStyle name="Accent4 56" xfId="19081"/>
    <cellStyle name="Accent4 57" xfId="19082"/>
    <cellStyle name="Accent4 58" xfId="19083"/>
    <cellStyle name="Accent4 59" xfId="19084"/>
    <cellStyle name="Accent4 6" xfId="19085"/>
    <cellStyle name="Accent4 60" xfId="19086"/>
    <cellStyle name="Accent4 61" xfId="19087"/>
    <cellStyle name="Accent4 62" xfId="19088"/>
    <cellStyle name="Accent4 63" xfId="19089"/>
    <cellStyle name="Accent4 64" xfId="19090"/>
    <cellStyle name="Accent4 65" xfId="19091"/>
    <cellStyle name="Accent4 66" xfId="19092"/>
    <cellStyle name="Accent4 67" xfId="19093"/>
    <cellStyle name="Accent4 68" xfId="19094"/>
    <cellStyle name="Accent4 69" xfId="19095"/>
    <cellStyle name="Accent4 7" xfId="19096"/>
    <cellStyle name="Accent4 70" xfId="19097"/>
    <cellStyle name="Accent4 71" xfId="19098"/>
    <cellStyle name="Accent4 72" xfId="19099"/>
    <cellStyle name="Accent4 8" xfId="19100"/>
    <cellStyle name="Accent4 9" xfId="19101"/>
    <cellStyle name="Accent5 - 20%" xfId="19102"/>
    <cellStyle name="Accent5 - 40%" xfId="19103"/>
    <cellStyle name="Accent5 - 60%" xfId="19104"/>
    <cellStyle name="Accent5 10" xfId="19105"/>
    <cellStyle name="Accent5 11" xfId="19106"/>
    <cellStyle name="Accent5 12" xfId="19107"/>
    <cellStyle name="Accent5 13" xfId="19108"/>
    <cellStyle name="Accent5 14" xfId="19109"/>
    <cellStyle name="Accent5 15" xfId="19110"/>
    <cellStyle name="Accent5 16" xfId="19111"/>
    <cellStyle name="Accent5 17" xfId="19112"/>
    <cellStyle name="Accent5 18" xfId="19113"/>
    <cellStyle name="Accent5 19" xfId="19114"/>
    <cellStyle name="Accent5 2" xfId="19115"/>
    <cellStyle name="Accent5 2 2" xfId="19116"/>
    <cellStyle name="Accent5 2 3" xfId="19117"/>
    <cellStyle name="Accent5 20" xfId="19118"/>
    <cellStyle name="Accent5 21" xfId="19119"/>
    <cellStyle name="Accent5 22" xfId="19120"/>
    <cellStyle name="Accent5 23" xfId="19121"/>
    <cellStyle name="Accent5 24" xfId="19122"/>
    <cellStyle name="Accent5 25" xfId="19123"/>
    <cellStyle name="Accent5 26" xfId="19124"/>
    <cellStyle name="Accent5 27" xfId="19125"/>
    <cellStyle name="Accent5 28" xfId="19126"/>
    <cellStyle name="Accent5 29" xfId="19127"/>
    <cellStyle name="Accent5 3" xfId="19128"/>
    <cellStyle name="Accent5 3 2" xfId="19129"/>
    <cellStyle name="Accent5 30" xfId="19130"/>
    <cellStyle name="Accent5 31" xfId="19131"/>
    <cellStyle name="Accent5 32" xfId="19132"/>
    <cellStyle name="Accent5 33" xfId="19133"/>
    <cellStyle name="Accent5 34" xfId="19134"/>
    <cellStyle name="Accent5 35" xfId="19135"/>
    <cellStyle name="Accent5 36" xfId="19136"/>
    <cellStyle name="Accent5 37" xfId="19137"/>
    <cellStyle name="Accent5 38" xfId="19138"/>
    <cellStyle name="Accent5 39" xfId="19139"/>
    <cellStyle name="Accent5 4" xfId="19140"/>
    <cellStyle name="Accent5 4 2" xfId="19141"/>
    <cellStyle name="Accent5 40" xfId="19142"/>
    <cellStyle name="Accent5 41" xfId="19143"/>
    <cellStyle name="Accent5 42" xfId="19144"/>
    <cellStyle name="Accent5 43" xfId="19145"/>
    <cellStyle name="Accent5 44" xfId="19146"/>
    <cellStyle name="Accent5 45" xfId="19147"/>
    <cellStyle name="Accent5 46" xfId="19148"/>
    <cellStyle name="Accent5 47" xfId="19149"/>
    <cellStyle name="Accent5 48" xfId="19150"/>
    <cellStyle name="Accent5 49" xfId="19151"/>
    <cellStyle name="Accent5 5" xfId="19152"/>
    <cellStyle name="Accent5 50" xfId="19153"/>
    <cellStyle name="Accent5 51" xfId="19154"/>
    <cellStyle name="Accent5 52" xfId="19155"/>
    <cellStyle name="Accent5 53" xfId="19156"/>
    <cellStyle name="Accent5 54" xfId="19157"/>
    <cellStyle name="Accent5 55" xfId="19158"/>
    <cellStyle name="Accent5 56" xfId="19159"/>
    <cellStyle name="Accent5 57" xfId="19160"/>
    <cellStyle name="Accent5 58" xfId="19161"/>
    <cellStyle name="Accent5 59" xfId="19162"/>
    <cellStyle name="Accent5 6" xfId="19163"/>
    <cellStyle name="Accent5 60" xfId="19164"/>
    <cellStyle name="Accent5 61" xfId="19165"/>
    <cellStyle name="Accent5 62" xfId="19166"/>
    <cellStyle name="Accent5 63" xfId="19167"/>
    <cellStyle name="Accent5 64" xfId="19168"/>
    <cellStyle name="Accent5 65" xfId="19169"/>
    <cellStyle name="Accent5 66" xfId="19170"/>
    <cellStyle name="Accent5 67" xfId="19171"/>
    <cellStyle name="Accent5 68" xfId="19172"/>
    <cellStyle name="Accent5 69" xfId="19173"/>
    <cellStyle name="Accent5 7" xfId="19174"/>
    <cellStyle name="Accent5 70" xfId="19175"/>
    <cellStyle name="Accent5 71" xfId="19176"/>
    <cellStyle name="Accent5 72" xfId="19177"/>
    <cellStyle name="Accent5 8" xfId="19178"/>
    <cellStyle name="Accent5 9" xfId="19179"/>
    <cellStyle name="Accent6 - 20%" xfId="19180"/>
    <cellStyle name="Accent6 - 40%" xfId="19181"/>
    <cellStyle name="Accent6 - 60%" xfId="19182"/>
    <cellStyle name="Accent6 10" xfId="19183"/>
    <cellStyle name="Accent6 11" xfId="19184"/>
    <cellStyle name="Accent6 12" xfId="19185"/>
    <cellStyle name="Accent6 13" xfId="19186"/>
    <cellStyle name="Accent6 14" xfId="19187"/>
    <cellStyle name="Accent6 15" xfId="19188"/>
    <cellStyle name="Accent6 16" xfId="19189"/>
    <cellStyle name="Accent6 17" xfId="19190"/>
    <cellStyle name="Accent6 18" xfId="19191"/>
    <cellStyle name="Accent6 19" xfId="19192"/>
    <cellStyle name="Accent6 2" xfId="19193"/>
    <cellStyle name="Accent6 2 2" xfId="19194"/>
    <cellStyle name="Accent6 2 3" xfId="19195"/>
    <cellStyle name="Accent6 20" xfId="19196"/>
    <cellStyle name="Accent6 21" xfId="19197"/>
    <cellStyle name="Accent6 22" xfId="19198"/>
    <cellStyle name="Accent6 23" xfId="19199"/>
    <cellStyle name="Accent6 24" xfId="19200"/>
    <cellStyle name="Accent6 25" xfId="19201"/>
    <cellStyle name="Accent6 26" xfId="19202"/>
    <cellStyle name="Accent6 27" xfId="19203"/>
    <cellStyle name="Accent6 28" xfId="19204"/>
    <cellStyle name="Accent6 29" xfId="19205"/>
    <cellStyle name="Accent6 3" xfId="19206"/>
    <cellStyle name="Accent6 3 2" xfId="19207"/>
    <cellStyle name="Accent6 30" xfId="19208"/>
    <cellStyle name="Accent6 31" xfId="19209"/>
    <cellStyle name="Accent6 32" xfId="19210"/>
    <cellStyle name="Accent6 33" xfId="19211"/>
    <cellStyle name="Accent6 34" xfId="19212"/>
    <cellStyle name="Accent6 35" xfId="19213"/>
    <cellStyle name="Accent6 36" xfId="19214"/>
    <cellStyle name="Accent6 37" xfId="19215"/>
    <cellStyle name="Accent6 38" xfId="19216"/>
    <cellStyle name="Accent6 39" xfId="19217"/>
    <cellStyle name="Accent6 4" xfId="19218"/>
    <cellStyle name="Accent6 4 2" xfId="19219"/>
    <cellStyle name="Accent6 40" xfId="19220"/>
    <cellStyle name="Accent6 41" xfId="19221"/>
    <cellStyle name="Accent6 42" xfId="19222"/>
    <cellStyle name="Accent6 43" xfId="19223"/>
    <cellStyle name="Accent6 44" xfId="19224"/>
    <cellStyle name="Accent6 45" xfId="19225"/>
    <cellStyle name="Accent6 46" xfId="19226"/>
    <cellStyle name="Accent6 47" xfId="19227"/>
    <cellStyle name="Accent6 48" xfId="19228"/>
    <cellStyle name="Accent6 49" xfId="19229"/>
    <cellStyle name="Accent6 5" xfId="19230"/>
    <cellStyle name="Accent6 50" xfId="19231"/>
    <cellStyle name="Accent6 51" xfId="19232"/>
    <cellStyle name="Accent6 52" xfId="19233"/>
    <cellStyle name="Accent6 53" xfId="19234"/>
    <cellStyle name="Accent6 54" xfId="19235"/>
    <cellStyle name="Accent6 55" xfId="19236"/>
    <cellStyle name="Accent6 56" xfId="19237"/>
    <cellStyle name="Accent6 57" xfId="19238"/>
    <cellStyle name="Accent6 58" xfId="19239"/>
    <cellStyle name="Accent6 59" xfId="19240"/>
    <cellStyle name="Accent6 6" xfId="19241"/>
    <cellStyle name="Accent6 60" xfId="19242"/>
    <cellStyle name="Accent6 61" xfId="19243"/>
    <cellStyle name="Accent6 62" xfId="19244"/>
    <cellStyle name="Accent6 63" xfId="19245"/>
    <cellStyle name="Accent6 64" xfId="19246"/>
    <cellStyle name="Accent6 65" xfId="19247"/>
    <cellStyle name="Accent6 66" xfId="19248"/>
    <cellStyle name="Accent6 67" xfId="19249"/>
    <cellStyle name="Accent6 68" xfId="19250"/>
    <cellStyle name="Accent6 69" xfId="19251"/>
    <cellStyle name="Accent6 7" xfId="19252"/>
    <cellStyle name="Accent6 70" xfId="19253"/>
    <cellStyle name="Accent6 71" xfId="19254"/>
    <cellStyle name="Accent6 72" xfId="19255"/>
    <cellStyle name="Accent6 8" xfId="19256"/>
    <cellStyle name="Accent6 9" xfId="19257"/>
    <cellStyle name="Bad 10" xfId="19258"/>
    <cellStyle name="Bad 11" xfId="19259"/>
    <cellStyle name="Bad 12" xfId="19260"/>
    <cellStyle name="Bad 13" xfId="19261"/>
    <cellStyle name="Bad 14" xfId="19262"/>
    <cellStyle name="Bad 15" xfId="19263"/>
    <cellStyle name="Bad 16" xfId="19264"/>
    <cellStyle name="Bad 17" xfId="19265"/>
    <cellStyle name="Bad 18" xfId="19266"/>
    <cellStyle name="Bad 19" xfId="19267"/>
    <cellStyle name="Bad 2" xfId="19268"/>
    <cellStyle name="Bad 2 2" xfId="19269"/>
    <cellStyle name="Bad 2 3" xfId="19270"/>
    <cellStyle name="Bad 20" xfId="19271"/>
    <cellStyle name="Bad 21" xfId="19272"/>
    <cellStyle name="Bad 22" xfId="19273"/>
    <cellStyle name="Bad 23" xfId="19274"/>
    <cellStyle name="Bad 24" xfId="19275"/>
    <cellStyle name="Bad 25" xfId="19276"/>
    <cellStyle name="Bad 26" xfId="19277"/>
    <cellStyle name="Bad 27" xfId="19278"/>
    <cellStyle name="Bad 28" xfId="19279"/>
    <cellStyle name="Bad 29" xfId="19280"/>
    <cellStyle name="Bad 3" xfId="19281"/>
    <cellStyle name="Bad 3 2" xfId="19282"/>
    <cellStyle name="Bad 30" xfId="19283"/>
    <cellStyle name="Bad 31" xfId="19284"/>
    <cellStyle name="Bad 32" xfId="19285"/>
    <cellStyle name="Bad 33" xfId="19286"/>
    <cellStyle name="Bad 34" xfId="19287"/>
    <cellStyle name="Bad 35" xfId="19288"/>
    <cellStyle name="Bad 36" xfId="19289"/>
    <cellStyle name="Bad 37" xfId="19290"/>
    <cellStyle name="Bad 38" xfId="19291"/>
    <cellStyle name="Bad 39" xfId="19292"/>
    <cellStyle name="Bad 4" xfId="19293"/>
    <cellStyle name="Bad 4 2" xfId="19294"/>
    <cellStyle name="Bad 40" xfId="19295"/>
    <cellStyle name="Bad 41" xfId="19296"/>
    <cellStyle name="Bad 42" xfId="19297"/>
    <cellStyle name="Bad 43" xfId="19298"/>
    <cellStyle name="Bad 44" xfId="19299"/>
    <cellStyle name="Bad 45" xfId="19300"/>
    <cellStyle name="Bad 46" xfId="19301"/>
    <cellStyle name="Bad 47" xfId="19302"/>
    <cellStyle name="Bad 48" xfId="19303"/>
    <cellStyle name="Bad 49" xfId="19304"/>
    <cellStyle name="Bad 5" xfId="19305"/>
    <cellStyle name="Bad 50" xfId="19306"/>
    <cellStyle name="Bad 51" xfId="19307"/>
    <cellStyle name="Bad 52" xfId="19308"/>
    <cellStyle name="Bad 53" xfId="19309"/>
    <cellStyle name="Bad 54" xfId="19310"/>
    <cellStyle name="Bad 55" xfId="19311"/>
    <cellStyle name="Bad 56" xfId="19312"/>
    <cellStyle name="Bad 57" xfId="19313"/>
    <cellStyle name="Bad 58" xfId="19314"/>
    <cellStyle name="Bad 59" xfId="19315"/>
    <cellStyle name="Bad 6" xfId="19316"/>
    <cellStyle name="Bad 60" xfId="19317"/>
    <cellStyle name="Bad 61" xfId="19318"/>
    <cellStyle name="Bad 62" xfId="19319"/>
    <cellStyle name="Bad 63" xfId="19320"/>
    <cellStyle name="Bad 64" xfId="19321"/>
    <cellStyle name="Bad 65" xfId="19322"/>
    <cellStyle name="Bad 66" xfId="19323"/>
    <cellStyle name="Bad 67" xfId="19324"/>
    <cellStyle name="Bad 68" xfId="19325"/>
    <cellStyle name="Bad 69" xfId="19326"/>
    <cellStyle name="Bad 7" xfId="19327"/>
    <cellStyle name="Bad 70" xfId="19328"/>
    <cellStyle name="Bad 71" xfId="19329"/>
    <cellStyle name="Bad 72" xfId="19330"/>
    <cellStyle name="Bad 8" xfId="19331"/>
    <cellStyle name="Bad 9" xfId="19332"/>
    <cellStyle name="BlackStrike" xfId="19333"/>
    <cellStyle name="BlackText" xfId="19334"/>
    <cellStyle name="Blue" xfId="19335"/>
    <cellStyle name="BoldText" xfId="19336"/>
    <cellStyle name="Border Heavy" xfId="19337"/>
    <cellStyle name="Border Heavy 2" xfId="19338"/>
    <cellStyle name="Border Thin" xfId="19339"/>
    <cellStyle name="Border Thin 2" xfId="19340"/>
    <cellStyle name="Calculation 10" xfId="19341"/>
    <cellStyle name="Calculation 11" xfId="19342"/>
    <cellStyle name="Calculation 12" xfId="19343"/>
    <cellStyle name="Calculation 13" xfId="19344"/>
    <cellStyle name="Calculation 14" xfId="19345"/>
    <cellStyle name="Calculation 15" xfId="19346"/>
    <cellStyle name="Calculation 16" xfId="19347"/>
    <cellStyle name="Calculation 17" xfId="19348"/>
    <cellStyle name="Calculation 18" xfId="19349"/>
    <cellStyle name="Calculation 19" xfId="19350"/>
    <cellStyle name="Calculation 2" xfId="19351"/>
    <cellStyle name="Calculation 2 2" xfId="19352"/>
    <cellStyle name="Calculation 2 2 2" xfId="19353"/>
    <cellStyle name="Calculation 2 2 2 2" xfId="19354"/>
    <cellStyle name="Calculation 2 2 2 3" xfId="19355"/>
    <cellStyle name="Calculation 2 2 3" xfId="19356"/>
    <cellStyle name="Calculation 2 2 3 2" xfId="19357"/>
    <cellStyle name="Calculation 2 2 3 3" xfId="19358"/>
    <cellStyle name="Calculation 2 2 4" xfId="19359"/>
    <cellStyle name="Calculation 2 3" xfId="19360"/>
    <cellStyle name="Calculation 2 3 2" xfId="19361"/>
    <cellStyle name="Calculation 2 4" xfId="19362"/>
    <cellStyle name="Calculation 2 4 2" xfId="19363"/>
    <cellStyle name="Calculation 2 4 3" xfId="19364"/>
    <cellStyle name="Calculation 2 5" xfId="19365"/>
    <cellStyle name="Calculation 2 5 2" xfId="19366"/>
    <cellStyle name="Calculation 2 5 3" xfId="19367"/>
    <cellStyle name="Calculation 20" xfId="19368"/>
    <cellStyle name="Calculation 21" xfId="19369"/>
    <cellStyle name="Calculation 22" xfId="19370"/>
    <cellStyle name="Calculation 23" xfId="19371"/>
    <cellStyle name="Calculation 24" xfId="19372"/>
    <cellStyle name="Calculation 25" xfId="19373"/>
    <cellStyle name="Calculation 26" xfId="19374"/>
    <cellStyle name="Calculation 27" xfId="19375"/>
    <cellStyle name="Calculation 28" xfId="19376"/>
    <cellStyle name="Calculation 29" xfId="19377"/>
    <cellStyle name="Calculation 3" xfId="19378"/>
    <cellStyle name="Calculation 3 2" xfId="19379"/>
    <cellStyle name="Calculation 3 2 2" xfId="19380"/>
    <cellStyle name="Calculation 3 3" xfId="19381"/>
    <cellStyle name="Calculation 3 3 2" xfId="19382"/>
    <cellStyle name="Calculation 3 3 3" xfId="19383"/>
    <cellStyle name="Calculation 3 4" xfId="19384"/>
    <cellStyle name="Calculation 3 4 2" xfId="19385"/>
    <cellStyle name="Calculation 3 4 3" xfId="19386"/>
    <cellStyle name="Calculation 30" xfId="19387"/>
    <cellStyle name="Calculation 31" xfId="19388"/>
    <cellStyle name="Calculation 32" xfId="19389"/>
    <cellStyle name="Calculation 33" xfId="19390"/>
    <cellStyle name="Calculation 34" xfId="19391"/>
    <cellStyle name="Calculation 35" xfId="19392"/>
    <cellStyle name="Calculation 36" xfId="19393"/>
    <cellStyle name="Calculation 37" xfId="19394"/>
    <cellStyle name="Calculation 38" xfId="19395"/>
    <cellStyle name="Calculation 39" xfId="19396"/>
    <cellStyle name="Calculation 4" xfId="19397"/>
    <cellStyle name="Calculation 4 2" xfId="19398"/>
    <cellStyle name="Calculation 4 2 2" xfId="19399"/>
    <cellStyle name="Calculation 4 3" xfId="19400"/>
    <cellStyle name="Calculation 4 3 2" xfId="19401"/>
    <cellStyle name="Calculation 4 3 3" xfId="19402"/>
    <cellStyle name="Calculation 4 4" xfId="19403"/>
    <cellStyle name="Calculation 4 4 2" xfId="19404"/>
    <cellStyle name="Calculation 4 4 3" xfId="19405"/>
    <cellStyle name="Calculation 40" xfId="19406"/>
    <cellStyle name="Calculation 41" xfId="19407"/>
    <cellStyle name="Calculation 42" xfId="19408"/>
    <cellStyle name="Calculation 43" xfId="19409"/>
    <cellStyle name="Calculation 44" xfId="19410"/>
    <cellStyle name="Calculation 45" xfId="19411"/>
    <cellStyle name="Calculation 46" xfId="19412"/>
    <cellStyle name="Calculation 47" xfId="19413"/>
    <cellStyle name="Calculation 48" xfId="19414"/>
    <cellStyle name="Calculation 49" xfId="19415"/>
    <cellStyle name="Calculation 5" xfId="19416"/>
    <cellStyle name="Calculation 50" xfId="19417"/>
    <cellStyle name="Calculation 51" xfId="19418"/>
    <cellStyle name="Calculation 52" xfId="19419"/>
    <cellStyle name="Calculation 53" xfId="19420"/>
    <cellStyle name="Calculation 54" xfId="19421"/>
    <cellStyle name="Calculation 55" xfId="19422"/>
    <cellStyle name="Calculation 56" xfId="19423"/>
    <cellStyle name="Calculation 57" xfId="19424"/>
    <cellStyle name="Calculation 58" xfId="19425"/>
    <cellStyle name="Calculation 59" xfId="19426"/>
    <cellStyle name="Calculation 6" xfId="19427"/>
    <cellStyle name="Calculation 60" xfId="19428"/>
    <cellStyle name="Calculation 61" xfId="19429"/>
    <cellStyle name="Calculation 62" xfId="19430"/>
    <cellStyle name="Calculation 63" xfId="19431"/>
    <cellStyle name="Calculation 64" xfId="19432"/>
    <cellStyle name="Calculation 65" xfId="19433"/>
    <cellStyle name="Calculation 66" xfId="19434"/>
    <cellStyle name="Calculation 67" xfId="19435"/>
    <cellStyle name="Calculation 68" xfId="19436"/>
    <cellStyle name="Calculation 69" xfId="19437"/>
    <cellStyle name="Calculation 7" xfId="19438"/>
    <cellStyle name="Calculation 70" xfId="19439"/>
    <cellStyle name="Calculation 71" xfId="19440"/>
    <cellStyle name="Calculation 72" xfId="19441"/>
    <cellStyle name="Calculation 8" xfId="19442"/>
    <cellStyle name="Calculation 9" xfId="19443"/>
    <cellStyle name="Check Cell 10" xfId="19444"/>
    <cellStyle name="Check Cell 11" xfId="19445"/>
    <cellStyle name="Check Cell 12" xfId="19446"/>
    <cellStyle name="Check Cell 13" xfId="19447"/>
    <cellStyle name="Check Cell 14" xfId="19448"/>
    <cellStyle name="Check Cell 15" xfId="19449"/>
    <cellStyle name="Check Cell 16" xfId="19450"/>
    <cellStyle name="Check Cell 17" xfId="19451"/>
    <cellStyle name="Check Cell 18" xfId="19452"/>
    <cellStyle name="Check Cell 19" xfId="19453"/>
    <cellStyle name="Check Cell 2" xfId="19454"/>
    <cellStyle name="Check Cell 2 2" xfId="19455"/>
    <cellStyle name="Check Cell 2 3" xfId="19456"/>
    <cellStyle name="Check Cell 20" xfId="19457"/>
    <cellStyle name="Check Cell 21" xfId="19458"/>
    <cellStyle name="Check Cell 22" xfId="19459"/>
    <cellStyle name="Check Cell 23" xfId="19460"/>
    <cellStyle name="Check Cell 24" xfId="19461"/>
    <cellStyle name="Check Cell 25" xfId="19462"/>
    <cellStyle name="Check Cell 26" xfId="19463"/>
    <cellStyle name="Check Cell 27" xfId="19464"/>
    <cellStyle name="Check Cell 28" xfId="19465"/>
    <cellStyle name="Check Cell 29" xfId="19466"/>
    <cellStyle name="Check Cell 3" xfId="19467"/>
    <cellStyle name="Check Cell 3 2" xfId="19468"/>
    <cellStyle name="Check Cell 30" xfId="19469"/>
    <cellStyle name="Check Cell 31" xfId="19470"/>
    <cellStyle name="Check Cell 32" xfId="19471"/>
    <cellStyle name="Check Cell 33" xfId="19472"/>
    <cellStyle name="Check Cell 34" xfId="19473"/>
    <cellStyle name="Check Cell 35" xfId="19474"/>
    <cellStyle name="Check Cell 36" xfId="19475"/>
    <cellStyle name="Check Cell 37" xfId="19476"/>
    <cellStyle name="Check Cell 38" xfId="19477"/>
    <cellStyle name="Check Cell 39" xfId="19478"/>
    <cellStyle name="Check Cell 4" xfId="19479"/>
    <cellStyle name="Check Cell 4 2" xfId="19480"/>
    <cellStyle name="Check Cell 40" xfId="19481"/>
    <cellStyle name="Check Cell 41" xfId="19482"/>
    <cellStyle name="Check Cell 42" xfId="19483"/>
    <cellStyle name="Check Cell 43" xfId="19484"/>
    <cellStyle name="Check Cell 44" xfId="19485"/>
    <cellStyle name="Check Cell 45" xfId="19486"/>
    <cellStyle name="Check Cell 46" xfId="19487"/>
    <cellStyle name="Check Cell 47" xfId="19488"/>
    <cellStyle name="Check Cell 48" xfId="19489"/>
    <cellStyle name="Check Cell 49" xfId="19490"/>
    <cellStyle name="Check Cell 5" xfId="19491"/>
    <cellStyle name="Check Cell 50" xfId="19492"/>
    <cellStyle name="Check Cell 51" xfId="19493"/>
    <cellStyle name="Check Cell 52" xfId="19494"/>
    <cellStyle name="Check Cell 53" xfId="19495"/>
    <cellStyle name="Check Cell 54" xfId="19496"/>
    <cellStyle name="Check Cell 55" xfId="19497"/>
    <cellStyle name="Check Cell 56" xfId="19498"/>
    <cellStyle name="Check Cell 57" xfId="19499"/>
    <cellStyle name="Check Cell 58" xfId="19500"/>
    <cellStyle name="Check Cell 59" xfId="19501"/>
    <cellStyle name="Check Cell 6" xfId="19502"/>
    <cellStyle name="Check Cell 60" xfId="19503"/>
    <cellStyle name="Check Cell 61" xfId="19504"/>
    <cellStyle name="Check Cell 62" xfId="19505"/>
    <cellStyle name="Check Cell 63" xfId="19506"/>
    <cellStyle name="Check Cell 64" xfId="19507"/>
    <cellStyle name="Check Cell 65" xfId="19508"/>
    <cellStyle name="Check Cell 66" xfId="19509"/>
    <cellStyle name="Check Cell 67" xfId="19510"/>
    <cellStyle name="Check Cell 68" xfId="19511"/>
    <cellStyle name="Check Cell 69" xfId="19512"/>
    <cellStyle name="Check Cell 7" xfId="19513"/>
    <cellStyle name="Check Cell 70" xfId="19514"/>
    <cellStyle name="Check Cell 71" xfId="19515"/>
    <cellStyle name="Check Cell 72" xfId="19516"/>
    <cellStyle name="Check Cell 8" xfId="19517"/>
    <cellStyle name="Check Cell 9" xfId="19518"/>
    <cellStyle name="Co. Names" xfId="19519"/>
    <cellStyle name="Co. Names 2" xfId="19520"/>
    <cellStyle name="Column total in dollars" xfId="19521"/>
    <cellStyle name="ColumnAttributeAbovePrompt" xfId="19522"/>
    <cellStyle name="ColumnAttributePrompt" xfId="19523"/>
    <cellStyle name="ColumnAttributeValue" xfId="19524"/>
    <cellStyle name="ColumnHeadingPrompt" xfId="19525"/>
    <cellStyle name="ColumnHeadingValue" xfId="19526"/>
    <cellStyle name="Comma  - Style1" xfId="19527"/>
    <cellStyle name="Comma  - Style2" xfId="19528"/>
    <cellStyle name="Comma  - Style3" xfId="19529"/>
    <cellStyle name="Comma  - Style4" xfId="19530"/>
    <cellStyle name="Comma  - Style5" xfId="19531"/>
    <cellStyle name="Comma  - Style6" xfId="19532"/>
    <cellStyle name="Comma  - Style7" xfId="19533"/>
    <cellStyle name="Comma  - Style8" xfId="19534"/>
    <cellStyle name="Comma (0)" xfId="19535"/>
    <cellStyle name="Comma [0] 2" xfId="19536"/>
    <cellStyle name="Comma [0] 3" xfId="19537"/>
    <cellStyle name="Comma [0] 3 2" xfId="19538"/>
    <cellStyle name="Comma [0] 3 2 2" xfId="19539"/>
    <cellStyle name="Comma [0] 3 2 2 2" xfId="19540"/>
    <cellStyle name="Comma [0] 3 2 2 2 2" xfId="19541"/>
    <cellStyle name="Comma [0] 3 2 2 3" xfId="19542"/>
    <cellStyle name="Comma [0] 3 2 3" xfId="19543"/>
    <cellStyle name="Comma [0] 3 2 3 2" xfId="19544"/>
    <cellStyle name="Comma [0] 3 2 4" xfId="19545"/>
    <cellStyle name="Comma [0] 3 3" xfId="19546"/>
    <cellStyle name="Comma [0] 3 3 2" xfId="19547"/>
    <cellStyle name="Comma [0] 3 3 2 2" xfId="19548"/>
    <cellStyle name="Comma [0] 3 3 3" xfId="19549"/>
    <cellStyle name="Comma [0] 3 4" xfId="19550"/>
    <cellStyle name="Comma [0] 3 4 2" xfId="19551"/>
    <cellStyle name="Comma [0] 3 5" xfId="19552"/>
    <cellStyle name="Comma [1]" xfId="19553"/>
    <cellStyle name="Comma [1] 2" xfId="19554"/>
    <cellStyle name="Comma [2]" xfId="19555"/>
    <cellStyle name="Comma [3]" xfId="19556"/>
    <cellStyle name="Comma 10" xfId="19557"/>
    <cellStyle name="Comma 10 10" xfId="27"/>
    <cellStyle name="Comma 10 10 2" xfId="26047"/>
    <cellStyle name="Comma 10 11" xfId="25791"/>
    <cellStyle name="Comma 10 11 2" xfId="26048"/>
    <cellStyle name="Comma 10 12" xfId="25792"/>
    <cellStyle name="Comma 10 12 2" xfId="26049"/>
    <cellStyle name="Comma 10 13" xfId="25793"/>
    <cellStyle name="Comma 10 13 2" xfId="26050"/>
    <cellStyle name="Comma 10 2" xfId="19558"/>
    <cellStyle name="Comma 10 2 2" xfId="26051"/>
    <cellStyle name="Comma 10 3" xfId="19559"/>
    <cellStyle name="Comma 10 3 2" xfId="19560"/>
    <cellStyle name="Comma 10 3 2 2" xfId="26052"/>
    <cellStyle name="Comma 10 3 3" xfId="25794"/>
    <cellStyle name="Comma 10 4" xfId="25795"/>
    <cellStyle name="Comma 10 4 2" xfId="26053"/>
    <cellStyle name="Comma 10 5" xfId="25796"/>
    <cellStyle name="Comma 10 5 2" xfId="26054"/>
    <cellStyle name="Comma 10 6" xfId="25797"/>
    <cellStyle name="Comma 10 6 2" xfId="26055"/>
    <cellStyle name="Comma 10 7" xfId="25798"/>
    <cellStyle name="Comma 10 7 2" xfId="26056"/>
    <cellStyle name="Comma 10 8" xfId="25799"/>
    <cellStyle name="Comma 10 8 2" xfId="26057"/>
    <cellStyle name="Comma 10 9" xfId="25800"/>
    <cellStyle name="Comma 10 9 2" xfId="26058"/>
    <cellStyle name="Comma 11" xfId="19561"/>
    <cellStyle name="Comma 11 10" xfId="25801"/>
    <cellStyle name="Comma 11 10 2" xfId="26059"/>
    <cellStyle name="Comma 11 11" xfId="25802"/>
    <cellStyle name="Comma 11 11 2" xfId="26060"/>
    <cellStyle name="Comma 11 12" xfId="25803"/>
    <cellStyle name="Comma 11 12 2" xfId="26061"/>
    <cellStyle name="Comma 11 13" xfId="25804"/>
    <cellStyle name="Comma 11 13 2" xfId="26062"/>
    <cellStyle name="Comma 11 2" xfId="19562"/>
    <cellStyle name="Comma 11 2 2" xfId="26063"/>
    <cellStyle name="Comma 11 2 3" xfId="25805"/>
    <cellStyle name="Comma 11 3" xfId="19563"/>
    <cellStyle name="Comma 11 3 2" xfId="26064"/>
    <cellStyle name="Comma 11 3 3" xfId="25806"/>
    <cellStyle name="Comma 11 4" xfId="25807"/>
    <cellStyle name="Comma 11 4 2" xfId="26065"/>
    <cellStyle name="Comma 11 5" xfId="25808"/>
    <cellStyle name="Comma 11 5 2" xfId="26066"/>
    <cellStyle name="Comma 11 6" xfId="25809"/>
    <cellStyle name="Comma 11 6 2" xfId="26067"/>
    <cellStyle name="Comma 11 7" xfId="25810"/>
    <cellStyle name="Comma 11 7 2" xfId="26068"/>
    <cellStyle name="Comma 11 8" xfId="25811"/>
    <cellStyle name="Comma 11 8 2" xfId="26069"/>
    <cellStyle name="Comma 11 9" xfId="25812"/>
    <cellStyle name="Comma 11 9 2" xfId="26070"/>
    <cellStyle name="Comma 12" xfId="19564"/>
    <cellStyle name="Comma 12 10" xfId="25813"/>
    <cellStyle name="Comma 12 10 2" xfId="26071"/>
    <cellStyle name="Comma 12 11" xfId="25814"/>
    <cellStyle name="Comma 12 11 2" xfId="26072"/>
    <cellStyle name="Comma 12 12" xfId="25815"/>
    <cellStyle name="Comma 12 12 2" xfId="26073"/>
    <cellStyle name="Comma 12 13" xfId="25816"/>
    <cellStyle name="Comma 12 13 2" xfId="26074"/>
    <cellStyle name="Comma 12 2" xfId="25817"/>
    <cellStyle name="Comma 12 2 2" xfId="26075"/>
    <cellStyle name="Comma 12 3" xfId="25818"/>
    <cellStyle name="Comma 12 3 2" xfId="26076"/>
    <cellStyle name="Comma 12 4" xfId="25819"/>
    <cellStyle name="Comma 12 4 2" xfId="26077"/>
    <cellStyle name="Comma 12 5" xfId="25820"/>
    <cellStyle name="Comma 12 5 2" xfId="26078"/>
    <cellStyle name="Comma 12 6" xfId="25821"/>
    <cellStyle name="Comma 12 6 2" xfId="26079"/>
    <cellStyle name="Comma 12 7" xfId="25822"/>
    <cellStyle name="Comma 12 7 2" xfId="26080"/>
    <cellStyle name="Comma 12 8" xfId="25823"/>
    <cellStyle name="Comma 12 8 2" xfId="26081"/>
    <cellStyle name="Comma 12 9" xfId="25824"/>
    <cellStyle name="Comma 12 9 2" xfId="26082"/>
    <cellStyle name="Comma 13" xfId="19565"/>
    <cellStyle name="Comma 13 10" xfId="25825"/>
    <cellStyle name="Comma 13 10 2" xfId="26083"/>
    <cellStyle name="Comma 13 11" xfId="25826"/>
    <cellStyle name="Comma 13 11 2" xfId="26084"/>
    <cellStyle name="Comma 13 12" xfId="25827"/>
    <cellStyle name="Comma 13 12 2" xfId="26085"/>
    <cellStyle name="Comma 13 13" xfId="25828"/>
    <cellStyle name="Comma 13 13 2" xfId="26086"/>
    <cellStyle name="Comma 13 2" xfId="25829"/>
    <cellStyle name="Comma 13 2 2" xfId="26087"/>
    <cellStyle name="Comma 13 3" xfId="25830"/>
    <cellStyle name="Comma 13 3 2" xfId="26088"/>
    <cellStyle name="Comma 13 4" xfId="25831"/>
    <cellStyle name="Comma 13 4 2" xfId="26089"/>
    <cellStyle name="Comma 13 5" xfId="25832"/>
    <cellStyle name="Comma 13 5 2" xfId="26090"/>
    <cellStyle name="Comma 13 6" xfId="25833"/>
    <cellStyle name="Comma 13 6 2" xfId="26091"/>
    <cellStyle name="Comma 13 7" xfId="25834"/>
    <cellStyle name="Comma 13 7 2" xfId="26092"/>
    <cellStyle name="Comma 13 8" xfId="25835"/>
    <cellStyle name="Comma 13 8 2" xfId="26093"/>
    <cellStyle name="Comma 13 9" xfId="25836"/>
    <cellStyle name="Comma 13 9 2" xfId="26094"/>
    <cellStyle name="Comma 14" xfId="19566"/>
    <cellStyle name="Comma 14 10" xfId="25837"/>
    <cellStyle name="Comma 14 10 2" xfId="26095"/>
    <cellStyle name="Comma 14 11" xfId="25838"/>
    <cellStyle name="Comma 14 11 2" xfId="26096"/>
    <cellStyle name="Comma 14 12" xfId="25839"/>
    <cellStyle name="Comma 14 12 2" xfId="26097"/>
    <cellStyle name="Comma 14 13" xfId="25840"/>
    <cellStyle name="Comma 14 13 2" xfId="26098"/>
    <cellStyle name="Comma 14 2" xfId="25841"/>
    <cellStyle name="Comma 14 2 2" xfId="26099"/>
    <cellStyle name="Comma 14 3" xfId="25842"/>
    <cellStyle name="Comma 14 3 2" xfId="26100"/>
    <cellStyle name="Comma 14 4" xfId="25843"/>
    <cellStyle name="Comma 14 4 2" xfId="26101"/>
    <cellStyle name="Comma 14 5" xfId="25844"/>
    <cellStyle name="Comma 14 5 2" xfId="26102"/>
    <cellStyle name="Comma 14 6" xfId="25845"/>
    <cellStyle name="Comma 14 6 2" xfId="26103"/>
    <cellStyle name="Comma 14 7" xfId="25846"/>
    <cellStyle name="Comma 14 7 2" xfId="26104"/>
    <cellStyle name="Comma 14 8" xfId="25847"/>
    <cellStyle name="Comma 14 8 2" xfId="26105"/>
    <cellStyle name="Comma 14 9" xfId="25848"/>
    <cellStyle name="Comma 14 9 2" xfId="26106"/>
    <cellStyle name="Comma 15" xfId="28"/>
    <cellStyle name="Comma 15 2" xfId="26107"/>
    <cellStyle name="Comma 16" xfId="6"/>
    <cellStyle name="Comma 16 2" xfId="26108"/>
    <cellStyle name="Comma 17" xfId="19567"/>
    <cellStyle name="Comma 17 2" xfId="26109"/>
    <cellStyle name="Comma 18" xfId="15"/>
    <cellStyle name="Comma 18 2" xfId="26110"/>
    <cellStyle name="Comma 19" xfId="19568"/>
    <cellStyle name="Comma 19 2" xfId="26111"/>
    <cellStyle name="Comma 2" xfId="14"/>
    <cellStyle name="Comma 2 10" xfId="19569"/>
    <cellStyle name="Comma 2 2" xfId="19570"/>
    <cellStyle name="Comma 2 2 2" xfId="19571"/>
    <cellStyle name="Comma 2 2 2 2" xfId="19572"/>
    <cellStyle name="Comma 2 2 2 3" xfId="19573"/>
    <cellStyle name="Comma 2 2 2 4" xfId="19574"/>
    <cellStyle name="Comma 2 2 2 5" xfId="26113"/>
    <cellStyle name="Comma 2 2 3" xfId="19575"/>
    <cellStyle name="Comma 2 2 3 2" xfId="19576"/>
    <cellStyle name="Comma 2 2 4" xfId="19577"/>
    <cellStyle name="Comma 2 2 5" xfId="19578"/>
    <cellStyle name="Comma 2 3" xfId="30"/>
    <cellStyle name="Comma 2 3 2" xfId="19579"/>
    <cellStyle name="Comma 2 3 2 2" xfId="19580"/>
    <cellStyle name="Comma 2 3 2 2 2" xfId="19581"/>
    <cellStyle name="Comma 2 3 2 2 2 2" xfId="19582"/>
    <cellStyle name="Comma 2 3 2 2 3" xfId="19583"/>
    <cellStyle name="Comma 2 3 2 3" xfId="19584"/>
    <cellStyle name="Comma 2 3 2 3 2" xfId="19585"/>
    <cellStyle name="Comma 2 3 2 4" xfId="19586"/>
    <cellStyle name="Comma 2 3 2 5" xfId="26114"/>
    <cellStyle name="Comma 2 3 3" xfId="19587"/>
    <cellStyle name="Comma 2 3 3 2" xfId="19588"/>
    <cellStyle name="Comma 2 3 3 2 2" xfId="19589"/>
    <cellStyle name="Comma 2 3 3 3" xfId="19590"/>
    <cellStyle name="Comma 2 3 4" xfId="19591"/>
    <cellStyle name="Comma 2 3 4 2" xfId="19592"/>
    <cellStyle name="Comma 2 3 5" xfId="19593"/>
    <cellStyle name="Comma 2 3 5 2" xfId="19594"/>
    <cellStyle name="Comma 2 3 6" xfId="19595"/>
    <cellStyle name="Comma 2 3 7" xfId="19596"/>
    <cellStyle name="Comma 2 3 8" xfId="25849"/>
    <cellStyle name="Comma 2 4" xfId="38"/>
    <cellStyle name="Comma 2 4 2" xfId="19597"/>
    <cellStyle name="Comma 2 4 2 2" xfId="26115"/>
    <cellStyle name="Comma 2 4 3" xfId="19598"/>
    <cellStyle name="Comma 2 5" xfId="19599"/>
    <cellStyle name="Comma 2 5 2" xfId="19600"/>
    <cellStyle name="Comma 2 5 2 2" xfId="26116"/>
    <cellStyle name="Comma 2 5 3" xfId="19601"/>
    <cellStyle name="Comma 2 5 4" xfId="25850"/>
    <cellStyle name="Comma 2 6" xfId="19602"/>
    <cellStyle name="Comma 2 6 2" xfId="19603"/>
    <cellStyle name="Comma 2 6 2 2" xfId="26117"/>
    <cellStyle name="Comma 2 6 3" xfId="19604"/>
    <cellStyle name="Comma 2 7" xfId="19605"/>
    <cellStyle name="Comma 2 7 2" xfId="26112"/>
    <cellStyle name="Comma 2 8" xfId="19606"/>
    <cellStyle name="Comma 2 9" xfId="19607"/>
    <cellStyle name="Comma 20" xfId="13"/>
    <cellStyle name="Comma 20 2" xfId="26118"/>
    <cellStyle name="Comma 21" xfId="12"/>
    <cellStyle name="Comma 21 2" xfId="19608"/>
    <cellStyle name="Comma 22" xfId="11"/>
    <cellStyle name="Comma 22 2" xfId="26119"/>
    <cellStyle name="Comma 23" xfId="10"/>
    <cellStyle name="Comma 23 2" xfId="26120"/>
    <cellStyle name="Comma 24" xfId="9"/>
    <cellStyle name="Comma 24 2" xfId="26121"/>
    <cellStyle name="Comma 25" xfId="5"/>
    <cellStyle name="Comma 25 2" xfId="26122"/>
    <cellStyle name="Comma 26" xfId="8"/>
    <cellStyle name="Comma 26 2" xfId="26123"/>
    <cellStyle name="Comma 27" xfId="31"/>
    <cellStyle name="Comma 27 2" xfId="26124"/>
    <cellStyle name="Comma 28" xfId="19609"/>
    <cellStyle name="Comma 29" xfId="32"/>
    <cellStyle name="Comma 29 2" xfId="26125"/>
    <cellStyle name="Comma 3" xfId="19610"/>
    <cellStyle name="Comma 3 10" xfId="19611"/>
    <cellStyle name="Comma 3 10 2" xfId="26126"/>
    <cellStyle name="Comma 3 10 3" xfId="25851"/>
    <cellStyle name="Comma 3 11" xfId="19612"/>
    <cellStyle name="Comma 3 11 2" xfId="26127"/>
    <cellStyle name="Comma 3 11 3" xfId="25852"/>
    <cellStyle name="Comma 3 12" xfId="25853"/>
    <cellStyle name="Comma 3 12 2" xfId="26128"/>
    <cellStyle name="Comma 3 13" xfId="25854"/>
    <cellStyle name="Comma 3 13 2" xfId="26129"/>
    <cellStyle name="Comma 3 2" xfId="19613"/>
    <cellStyle name="Comma 3 2 2" xfId="26130"/>
    <cellStyle name="Comma 3 2 3" xfId="25855"/>
    <cellStyle name="Comma 3 3" xfId="19614"/>
    <cellStyle name="Comma 3 3 2" xfId="26131"/>
    <cellStyle name="Comma 3 3 3" xfId="25856"/>
    <cellStyle name="Comma 3 4" xfId="19615"/>
    <cellStyle name="Comma 3 4 2" xfId="26132"/>
    <cellStyle name="Comma 3 5" xfId="19616"/>
    <cellStyle name="Comma 3 5 2" xfId="26133"/>
    <cellStyle name="Comma 3 6" xfId="19617"/>
    <cellStyle name="Comma 3 6 2" xfId="26134"/>
    <cellStyle name="Comma 3 6 3" xfId="25857"/>
    <cellStyle name="Comma 3 7" xfId="19618"/>
    <cellStyle name="Comma 3 7 2" xfId="26135"/>
    <cellStyle name="Comma 3 7 3" xfId="25858"/>
    <cellStyle name="Comma 3 8" xfId="19619"/>
    <cellStyle name="Comma 3 8 2" xfId="26136"/>
    <cellStyle name="Comma 3 9" xfId="19620"/>
    <cellStyle name="Comma 3 9 2" xfId="26137"/>
    <cellStyle name="Comma 3 9 3" xfId="25859"/>
    <cellStyle name="Comma 30" xfId="19621"/>
    <cellStyle name="Comma 31" xfId="16"/>
    <cellStyle name="Comma 31 2" xfId="26138"/>
    <cellStyle name="Comma 32" xfId="34"/>
    <cellStyle name="Comma 32 2" xfId="26139"/>
    <cellStyle name="Comma 33" xfId="19622"/>
    <cellStyle name="Comma 33 2" xfId="26140"/>
    <cellStyle name="Comma 34" xfId="7"/>
    <cellStyle name="Comma 34 2" xfId="26141"/>
    <cellStyle name="Comma 35" xfId="33"/>
    <cellStyle name="Comma 35 2" xfId="26142"/>
    <cellStyle name="Comma 36" xfId="19623"/>
    <cellStyle name="Comma 36 2" xfId="26143"/>
    <cellStyle name="Comma 37" xfId="19624"/>
    <cellStyle name="Comma 38" xfId="19625"/>
    <cellStyle name="Comma 39" xfId="19626"/>
    <cellStyle name="Comma 4" xfId="19627"/>
    <cellStyle name="Comma 4 10" xfId="25860"/>
    <cellStyle name="Comma 4 10 2" xfId="26144"/>
    <cellStyle name="Comma 4 11" xfId="25861"/>
    <cellStyle name="Comma 4 11 2" xfId="26145"/>
    <cellStyle name="Comma 4 12" xfId="25862"/>
    <cellStyle name="Comma 4 12 2" xfId="26146"/>
    <cellStyle name="Comma 4 13" xfId="25863"/>
    <cellStyle name="Comma 4 13 2" xfId="26147"/>
    <cellStyle name="Comma 4 2" xfId="19628"/>
    <cellStyle name="Comma 4 2 2" xfId="19629"/>
    <cellStyle name="Comma 4 2 2 2" xfId="19630"/>
    <cellStyle name="Comma 4 2 2 2 2" xfId="19631"/>
    <cellStyle name="Comma 4 2 2 2 2 2" xfId="19632"/>
    <cellStyle name="Comma 4 2 2 2 3" xfId="19633"/>
    <cellStyle name="Comma 4 2 2 3" xfId="19634"/>
    <cellStyle name="Comma 4 2 2 3 2" xfId="19635"/>
    <cellStyle name="Comma 4 2 2 4" xfId="19636"/>
    <cellStyle name="Comma 4 2 2 5" xfId="26148"/>
    <cellStyle name="Comma 4 2 3" xfId="19637"/>
    <cellStyle name="Comma 4 2 3 2" xfId="19638"/>
    <cellStyle name="Comma 4 2 3 2 2" xfId="19639"/>
    <cellStyle name="Comma 4 2 3 3" xfId="19640"/>
    <cellStyle name="Comma 4 2 4" xfId="19641"/>
    <cellStyle name="Comma 4 2 4 2" xfId="19642"/>
    <cellStyle name="Comma 4 2 5" xfId="19643"/>
    <cellStyle name="Comma 4 2 6" xfId="19644"/>
    <cellStyle name="Comma 4 2 7" xfId="19645"/>
    <cellStyle name="Comma 4 3" xfId="19646"/>
    <cellStyle name="Comma 4 3 2" xfId="26149"/>
    <cellStyle name="Comma 4 4" xfId="19647"/>
    <cellStyle name="Comma 4 4 2" xfId="26150"/>
    <cellStyle name="Comma 4 4 3" xfId="25864"/>
    <cellStyle name="Comma 4 5" xfId="19648"/>
    <cellStyle name="Comma 4 5 2" xfId="26151"/>
    <cellStyle name="Comma 4 5 3" xfId="25865"/>
    <cellStyle name="Comma 4 6" xfId="19649"/>
    <cellStyle name="Comma 4 6 2" xfId="26152"/>
    <cellStyle name="Comma 4 7" xfId="25866"/>
    <cellStyle name="Comma 4 7 2" xfId="26153"/>
    <cellStyle name="Comma 4 8" xfId="25867"/>
    <cellStyle name="Comma 4 8 2" xfId="26154"/>
    <cellStyle name="Comma 4 9" xfId="25868"/>
    <cellStyle name="Comma 4 9 2" xfId="26155"/>
    <cellStyle name="Comma 40" xfId="19650"/>
    <cellStyle name="Comma 40 2" xfId="19651"/>
    <cellStyle name="Comma 40 2 2" xfId="19652"/>
    <cellStyle name="Comma 40 3" xfId="19653"/>
    <cellStyle name="Comma 41" xfId="19654"/>
    <cellStyle name="Comma 41 2" xfId="19655"/>
    <cellStyle name="Comma 41 2 2" xfId="19656"/>
    <cellStyle name="Comma 41 3" xfId="19657"/>
    <cellStyle name="Comma 42" xfId="19658"/>
    <cellStyle name="Comma 42 2" xfId="19659"/>
    <cellStyle name="Comma 42 2 2" xfId="19660"/>
    <cellStyle name="Comma 42 3" xfId="19661"/>
    <cellStyle name="Comma 43" xfId="19662"/>
    <cellStyle name="Comma 43 2" xfId="19663"/>
    <cellStyle name="Comma 43 2 2" xfId="19664"/>
    <cellStyle name="Comma 43 3" xfId="19665"/>
    <cellStyle name="Comma 44" xfId="19666"/>
    <cellStyle name="Comma 45" xfId="19667"/>
    <cellStyle name="Comma 46" xfId="19668"/>
    <cellStyle name="Comma 47" xfId="19669"/>
    <cellStyle name="Comma 48" xfId="19670"/>
    <cellStyle name="Comma 49" xfId="19671"/>
    <cellStyle name="Comma 5" xfId="19672"/>
    <cellStyle name="Comma 5 10" xfId="25869"/>
    <cellStyle name="Comma 5 10 2" xfId="26156"/>
    <cellStyle name="Comma 5 11" xfId="25870"/>
    <cellStyle name="Comma 5 11 2" xfId="26157"/>
    <cellStyle name="Comma 5 12" xfId="25871"/>
    <cellStyle name="Comma 5 12 2" xfId="26158"/>
    <cellStyle name="Comma 5 13" xfId="25872"/>
    <cellStyle name="Comma 5 13 2" xfId="26159"/>
    <cellStyle name="Comma 5 2" xfId="19673"/>
    <cellStyle name="Comma 5 2 2" xfId="26160"/>
    <cellStyle name="Comma 5 2 3" xfId="25873"/>
    <cellStyle name="Comma 5 3" xfId="25874"/>
    <cellStyle name="Comma 5 3 2" xfId="26161"/>
    <cellStyle name="Comma 5 4" xfId="25875"/>
    <cellStyle name="Comma 5 4 2" xfId="26162"/>
    <cellStyle name="Comma 5 5" xfId="25876"/>
    <cellStyle name="Comma 5 5 2" xfId="26163"/>
    <cellStyle name="Comma 5 6" xfId="25877"/>
    <cellStyle name="Comma 5 6 2" xfId="26164"/>
    <cellStyle name="Comma 5 7" xfId="25878"/>
    <cellStyle name="Comma 5 7 2" xfId="26165"/>
    <cellStyle name="Comma 5 8" xfId="25879"/>
    <cellStyle name="Comma 5 8 2" xfId="26166"/>
    <cellStyle name="Comma 5 9" xfId="25880"/>
    <cellStyle name="Comma 5 9 2" xfId="26167"/>
    <cellStyle name="Comma 50" xfId="19674"/>
    <cellStyle name="Comma 51" xfId="19675"/>
    <cellStyle name="Comma 52" xfId="19676"/>
    <cellStyle name="Comma 53" xfId="19677"/>
    <cellStyle name="Comma 54" xfId="19678"/>
    <cellStyle name="Comma 55" xfId="19679"/>
    <cellStyle name="Comma 56" xfId="19680"/>
    <cellStyle name="Comma 57" xfId="19681"/>
    <cellStyle name="Comma 58" xfId="25790"/>
    <cellStyle name="Comma 59" xfId="26032"/>
    <cellStyle name="Comma 6" xfId="19682"/>
    <cellStyle name="Comma 6 10" xfId="25881"/>
    <cellStyle name="Comma 6 10 2" xfId="26168"/>
    <cellStyle name="Comma 6 11" xfId="25882"/>
    <cellStyle name="Comma 6 11 2" xfId="26169"/>
    <cellStyle name="Comma 6 12" xfId="25883"/>
    <cellStyle name="Comma 6 12 2" xfId="26170"/>
    <cellStyle name="Comma 6 13" xfId="25884"/>
    <cellStyle name="Comma 6 13 2" xfId="26171"/>
    <cellStyle name="Comma 6 2" xfId="19683"/>
    <cellStyle name="Comma 6 2 2" xfId="19684"/>
    <cellStyle name="Comma 6 2 2 2" xfId="26172"/>
    <cellStyle name="Comma 6 2 3" xfId="19685"/>
    <cellStyle name="Comma 6 2 4" xfId="19686"/>
    <cellStyle name="Comma 6 3" xfId="19687"/>
    <cellStyle name="Comma 6 3 2" xfId="26173"/>
    <cellStyle name="Comma 6 3 3" xfId="25885"/>
    <cellStyle name="Comma 6 4" xfId="19688"/>
    <cellStyle name="Comma 6 4 2" xfId="26174"/>
    <cellStyle name="Comma 6 4 3" xfId="25886"/>
    <cellStyle name="Comma 6 5" xfId="19689"/>
    <cellStyle name="Comma 6 5 2" xfId="26175"/>
    <cellStyle name="Comma 6 5 3" xfId="25887"/>
    <cellStyle name="Comma 6 6" xfId="19690"/>
    <cellStyle name="Comma 6 6 2" xfId="26176"/>
    <cellStyle name="Comma 6 6 3" xfId="25888"/>
    <cellStyle name="Comma 6 7" xfId="25889"/>
    <cellStyle name="Comma 6 7 2" xfId="26177"/>
    <cellStyle name="Comma 6 8" xfId="25890"/>
    <cellStyle name="Comma 6 8 2" xfId="26178"/>
    <cellStyle name="Comma 6 9" xfId="25891"/>
    <cellStyle name="Comma 6 9 2" xfId="26179"/>
    <cellStyle name="Comma 60" xfId="26388"/>
    <cellStyle name="Comma 61" xfId="26387"/>
    <cellStyle name="Comma 62" xfId="26385"/>
    <cellStyle name="Comma 63" xfId="26392"/>
    <cellStyle name="Comma 64" xfId="26395"/>
    <cellStyle name="Comma 65" xfId="26393"/>
    <cellStyle name="Comma 66" xfId="26394"/>
    <cellStyle name="Comma 7" xfId="19691"/>
    <cellStyle name="Comma 7 10" xfId="25892"/>
    <cellStyle name="Comma 7 10 2" xfId="26180"/>
    <cellStyle name="Comma 7 11" xfId="25893"/>
    <cellStyle name="Comma 7 11 2" xfId="26181"/>
    <cellStyle name="Comma 7 12" xfId="25894"/>
    <cellStyle name="Comma 7 12 2" xfId="26182"/>
    <cellStyle name="Comma 7 13" xfId="25895"/>
    <cellStyle name="Comma 7 13 2" xfId="26183"/>
    <cellStyle name="Comma 7 2" xfId="19692"/>
    <cellStyle name="Comma 7 2 2" xfId="19693"/>
    <cellStyle name="Comma 7 2 2 2" xfId="26184"/>
    <cellStyle name="Comma 7 2 3" xfId="19694"/>
    <cellStyle name="Comma 7 2 4" xfId="19695"/>
    <cellStyle name="Comma 7 2 5" xfId="25896"/>
    <cellStyle name="Comma 7 3" xfId="19696"/>
    <cellStyle name="Comma 7 3 2" xfId="26185"/>
    <cellStyle name="Comma 7 3 3" xfId="25897"/>
    <cellStyle name="Comma 7 4" xfId="19697"/>
    <cellStyle name="Comma 7 4 2" xfId="26186"/>
    <cellStyle name="Comma 7 4 3" xfId="25898"/>
    <cellStyle name="Comma 7 5" xfId="19698"/>
    <cellStyle name="Comma 7 5 2" xfId="26187"/>
    <cellStyle name="Comma 7 5 3" xfId="25899"/>
    <cellStyle name="Comma 7 6" xfId="25900"/>
    <cellStyle name="Comma 7 6 2" xfId="26188"/>
    <cellStyle name="Comma 7 7" xfId="25901"/>
    <cellStyle name="Comma 7 7 2" xfId="26189"/>
    <cellStyle name="Comma 7 8" xfId="25902"/>
    <cellStyle name="Comma 7 8 2" xfId="26190"/>
    <cellStyle name="Comma 7 9" xfId="25903"/>
    <cellStyle name="Comma 7 9 2" xfId="26191"/>
    <cellStyle name="Comma 8" xfId="19699"/>
    <cellStyle name="Comma 8 10" xfId="25904"/>
    <cellStyle name="Comma 8 10 2" xfId="26192"/>
    <cellStyle name="Comma 8 11" xfId="25905"/>
    <cellStyle name="Comma 8 11 2" xfId="26193"/>
    <cellStyle name="Comma 8 12" xfId="25906"/>
    <cellStyle name="Comma 8 12 2" xfId="26194"/>
    <cellStyle name="Comma 8 13" xfId="25907"/>
    <cellStyle name="Comma 8 13 2" xfId="26195"/>
    <cellStyle name="Comma 8 2" xfId="19700"/>
    <cellStyle name="Comma 8 2 2" xfId="19701"/>
    <cellStyle name="Comma 8 2 2 2" xfId="26196"/>
    <cellStyle name="Comma 8 2 3" xfId="19702"/>
    <cellStyle name="Comma 8 2 4" xfId="19703"/>
    <cellStyle name="Comma 8 2 5" xfId="19704"/>
    <cellStyle name="Comma 8 2 6" xfId="25908"/>
    <cellStyle name="Comma 8 3" xfId="19705"/>
    <cellStyle name="Comma 8 3 2" xfId="26197"/>
    <cellStyle name="Comma 8 3 3" xfId="25909"/>
    <cellStyle name="Comma 8 4" xfId="19706"/>
    <cellStyle name="Comma 8 4 2" xfId="26198"/>
    <cellStyle name="Comma 8 4 3" xfId="25910"/>
    <cellStyle name="Comma 8 5" xfId="19707"/>
    <cellStyle name="Comma 8 5 2" xfId="26199"/>
    <cellStyle name="Comma 8 5 3" xfId="25911"/>
    <cellStyle name="Comma 8 6" xfId="25912"/>
    <cellStyle name="Comma 8 6 2" xfId="26200"/>
    <cellStyle name="Comma 8 7" xfId="25913"/>
    <cellStyle name="Comma 8 7 2" xfId="26201"/>
    <cellStyle name="Comma 8 8" xfId="25914"/>
    <cellStyle name="Comma 8 8 2" xfId="26202"/>
    <cellStyle name="Comma 8 9" xfId="25915"/>
    <cellStyle name="Comma 8 9 2" xfId="26203"/>
    <cellStyle name="Comma 9" xfId="19708"/>
    <cellStyle name="Comma 9 10" xfId="25916"/>
    <cellStyle name="Comma 9 10 2" xfId="26204"/>
    <cellStyle name="Comma 9 11" xfId="25917"/>
    <cellStyle name="Comma 9 11 2" xfId="26205"/>
    <cellStyle name="Comma 9 12" xfId="25918"/>
    <cellStyle name="Comma 9 12 2" xfId="26206"/>
    <cellStyle name="Comma 9 13" xfId="25919"/>
    <cellStyle name="Comma 9 13 2" xfId="26207"/>
    <cellStyle name="Comma 9 2" xfId="19709"/>
    <cellStyle name="Comma 9 2 2" xfId="19710"/>
    <cellStyle name="Comma 9 2 2 2" xfId="26208"/>
    <cellStyle name="Comma 9 2 3" xfId="19711"/>
    <cellStyle name="Comma 9 2 4" xfId="25920"/>
    <cellStyle name="Comma 9 3" xfId="19712"/>
    <cellStyle name="Comma 9 3 2" xfId="26209"/>
    <cellStyle name="Comma 9 3 3" xfId="25921"/>
    <cellStyle name="Comma 9 4" xfId="19713"/>
    <cellStyle name="Comma 9 4 2" xfId="26210"/>
    <cellStyle name="Comma 9 4 3" xfId="25922"/>
    <cellStyle name="Comma 9 5" xfId="19714"/>
    <cellStyle name="Comma 9 5 2" xfId="26211"/>
    <cellStyle name="Comma 9 5 3" xfId="25923"/>
    <cellStyle name="Comma 9 6" xfId="25924"/>
    <cellStyle name="Comma 9 6 2" xfId="26212"/>
    <cellStyle name="Comma 9 7" xfId="25925"/>
    <cellStyle name="Comma 9 7 2" xfId="26213"/>
    <cellStyle name="Comma 9 8" xfId="25926"/>
    <cellStyle name="Comma 9 8 2" xfId="26214"/>
    <cellStyle name="Comma 9 9" xfId="25927"/>
    <cellStyle name="Comma 9 9 2" xfId="26215"/>
    <cellStyle name="Comma0" xfId="19715"/>
    <cellStyle name="Comma0 - Style3" xfId="19716"/>
    <cellStyle name="Comma0 - Style4" xfId="19717"/>
    <cellStyle name="Comma0 10" xfId="19718"/>
    <cellStyle name="Comma0 11" xfId="19719"/>
    <cellStyle name="Comma0 12" xfId="19720"/>
    <cellStyle name="Comma0 13" xfId="19721"/>
    <cellStyle name="Comma0 14" xfId="19722"/>
    <cellStyle name="Comma0 15" xfId="19723"/>
    <cellStyle name="Comma0 16" xfId="19724"/>
    <cellStyle name="Comma0 17" xfId="19725"/>
    <cellStyle name="Comma0 18" xfId="19726"/>
    <cellStyle name="Comma0 19" xfId="19727"/>
    <cellStyle name="Comma0 2" xfId="19728"/>
    <cellStyle name="Comma0 2 2" xfId="19729"/>
    <cellStyle name="Comma0 20" xfId="19730"/>
    <cellStyle name="Comma0 21" xfId="19731"/>
    <cellStyle name="Comma0 22" xfId="19732"/>
    <cellStyle name="Comma0 23" xfId="19733"/>
    <cellStyle name="Comma0 24" xfId="19734"/>
    <cellStyle name="Comma0 25" xfId="19735"/>
    <cellStyle name="Comma0 26" xfId="19736"/>
    <cellStyle name="Comma0 27" xfId="19737"/>
    <cellStyle name="Comma0 28" xfId="19738"/>
    <cellStyle name="Comma0 29" xfId="19739"/>
    <cellStyle name="Comma0 3" xfId="19740"/>
    <cellStyle name="Comma0 3 2" xfId="19741"/>
    <cellStyle name="Comma0 30" xfId="19742"/>
    <cellStyle name="Comma0 31" xfId="19743"/>
    <cellStyle name="Comma0 32" xfId="19744"/>
    <cellStyle name="Comma0 33" xfId="19745"/>
    <cellStyle name="Comma0 34" xfId="19746"/>
    <cellStyle name="Comma0 35" xfId="19747"/>
    <cellStyle name="Comma0 36" xfId="19748"/>
    <cellStyle name="Comma0 37" xfId="19749"/>
    <cellStyle name="Comma0 38" xfId="19750"/>
    <cellStyle name="Comma0 39" xfId="19751"/>
    <cellStyle name="Comma0 4" xfId="19752"/>
    <cellStyle name="Comma0 40" xfId="19753"/>
    <cellStyle name="Comma0 41" xfId="19754"/>
    <cellStyle name="Comma0 42" xfId="19755"/>
    <cellStyle name="Comma0 43" xfId="19756"/>
    <cellStyle name="Comma0 44" xfId="19757"/>
    <cellStyle name="Comma0 45" xfId="19758"/>
    <cellStyle name="Comma0 46" xfId="19759"/>
    <cellStyle name="Comma0 47" xfId="19760"/>
    <cellStyle name="Comma0 48" xfId="19761"/>
    <cellStyle name="Comma0 49" xfId="19762"/>
    <cellStyle name="Comma0 5" xfId="19763"/>
    <cellStyle name="Comma0 50" xfId="19764"/>
    <cellStyle name="Comma0 51" xfId="19765"/>
    <cellStyle name="Comma0 52" xfId="19766"/>
    <cellStyle name="Comma0 53" xfId="19767"/>
    <cellStyle name="Comma0 6" xfId="19768"/>
    <cellStyle name="Comma0 7" xfId="19769"/>
    <cellStyle name="Comma0 8" xfId="19770"/>
    <cellStyle name="Comma0 9" xfId="19771"/>
    <cellStyle name="Comma0_3.7 Revenue Correcting - Dec09" xfId="19772"/>
    <cellStyle name="Comma1 - Style1" xfId="19773"/>
    <cellStyle name="Currency [1]" xfId="19774"/>
    <cellStyle name="Currency [1] 2" xfId="19775"/>
    <cellStyle name="Currency [2]" xfId="19776"/>
    <cellStyle name="Currency [2] 2" xfId="19777"/>
    <cellStyle name="Currency [3]" xfId="19778"/>
    <cellStyle name="Currency [3] 2" xfId="19779"/>
    <cellStyle name="Currency 10" xfId="19780"/>
    <cellStyle name="Currency 11" xfId="19781"/>
    <cellStyle name="Currency 12" xfId="19782"/>
    <cellStyle name="Currency 13" xfId="19783"/>
    <cellStyle name="Currency 14" xfId="19784"/>
    <cellStyle name="Currency 15" xfId="19785"/>
    <cellStyle name="Currency 16" xfId="19786"/>
    <cellStyle name="Currency 17" xfId="19787"/>
    <cellStyle name="Currency 18" xfId="19788"/>
    <cellStyle name="Currency 2" xfId="19789"/>
    <cellStyle name="Currency 2 10" xfId="19790"/>
    <cellStyle name="Currency 2 11" xfId="19791"/>
    <cellStyle name="Currency 2 2" xfId="19792"/>
    <cellStyle name="Currency 2 2 2" xfId="19793"/>
    <cellStyle name="Currency 2 2 2 2" xfId="19794"/>
    <cellStyle name="Currency 2 2 2 2 2" xfId="19795"/>
    <cellStyle name="Currency 2 2 2 3" xfId="19796"/>
    <cellStyle name="Currency 2 2 3" xfId="19797"/>
    <cellStyle name="Currency 2 2 3 2" xfId="19798"/>
    <cellStyle name="Currency 2 2 4" xfId="19799"/>
    <cellStyle name="Currency 2 2 5" xfId="19800"/>
    <cellStyle name="Currency 2 3" xfId="19801"/>
    <cellStyle name="Currency 2 3 2" xfId="19802"/>
    <cellStyle name="Currency 2 3 2 2" xfId="19803"/>
    <cellStyle name="Currency 2 3 3" xfId="19804"/>
    <cellStyle name="Currency 2 3 4" xfId="19805"/>
    <cellStyle name="Currency 2 4" xfId="19806"/>
    <cellStyle name="Currency 2 5" xfId="19807"/>
    <cellStyle name="Currency 2 6" xfId="19808"/>
    <cellStyle name="Currency 2 6 2" xfId="19809"/>
    <cellStyle name="Currency 2 7" xfId="19810"/>
    <cellStyle name="Currency 2 7 2" xfId="19811"/>
    <cellStyle name="Currency 2 8" xfId="19812"/>
    <cellStyle name="Currency 2 9" xfId="19813"/>
    <cellStyle name="Currency 3" xfId="19814"/>
    <cellStyle name="Currency 3 2" xfId="19815"/>
    <cellStyle name="Currency 3 2 2" xfId="19816"/>
    <cellStyle name="Currency 3 3" xfId="19817"/>
    <cellStyle name="Currency 3 4" xfId="19818"/>
    <cellStyle name="Currency 3 5" xfId="19819"/>
    <cellStyle name="Currency 3 6" xfId="19820"/>
    <cellStyle name="Currency 4" xfId="19821"/>
    <cellStyle name="Currency 5" xfId="19822"/>
    <cellStyle name="Currency 5 2" xfId="19823"/>
    <cellStyle name="Currency 5 2 2" xfId="19824"/>
    <cellStyle name="Currency 5 2 2 2" xfId="19825"/>
    <cellStyle name="Currency 5 2 2 2 2" xfId="19826"/>
    <cellStyle name="Currency 5 2 2 3" xfId="19827"/>
    <cellStyle name="Currency 5 2 3" xfId="19828"/>
    <cellStyle name="Currency 5 2 3 2" xfId="19829"/>
    <cellStyle name="Currency 5 2 4" xfId="19830"/>
    <cellStyle name="Currency 5 2 5" xfId="19831"/>
    <cellStyle name="Currency 5 3" xfId="19832"/>
    <cellStyle name="Currency 5 3 2" xfId="19833"/>
    <cellStyle name="Currency 5 3 2 2" xfId="19834"/>
    <cellStyle name="Currency 5 3 3" xfId="19835"/>
    <cellStyle name="Currency 5 3 4" xfId="19836"/>
    <cellStyle name="Currency 5 3 5" xfId="19837"/>
    <cellStyle name="Currency 5 3 6" xfId="19838"/>
    <cellStyle name="Currency 5 4" xfId="19839"/>
    <cellStyle name="Currency 5 4 2" xfId="19840"/>
    <cellStyle name="Currency 5 5" xfId="19841"/>
    <cellStyle name="Currency 5 6" xfId="19842"/>
    <cellStyle name="Currency 5 7" xfId="19843"/>
    <cellStyle name="Currency 5 8" xfId="19844"/>
    <cellStyle name="Currency 5 9" xfId="19845"/>
    <cellStyle name="Currency 6" xfId="19846"/>
    <cellStyle name="Currency 6 2" xfId="19847"/>
    <cellStyle name="Currency 7" xfId="19848"/>
    <cellStyle name="Currency 7 2" xfId="19849"/>
    <cellStyle name="Currency 7 2 2" xfId="19850"/>
    <cellStyle name="Currency 7 2 3" xfId="19851"/>
    <cellStyle name="Currency 7 3" xfId="19852"/>
    <cellStyle name="Currency 7 4" xfId="19853"/>
    <cellStyle name="Currency 7 5" xfId="19854"/>
    <cellStyle name="Currency 8" xfId="19855"/>
    <cellStyle name="Currency 8 2" xfId="19856"/>
    <cellStyle name="Currency 9" xfId="19857"/>
    <cellStyle name="Currency 9 2" xfId="19858"/>
    <cellStyle name="Currency No Comma" xfId="19859"/>
    <cellStyle name="Currency(0)" xfId="19860"/>
    <cellStyle name="Currency0" xfId="19861"/>
    <cellStyle name="Currency0 2" xfId="19862"/>
    <cellStyle name="Currency0 2 2" xfId="19863"/>
    <cellStyle name="Currency0 3" xfId="19864"/>
    <cellStyle name="Currency0 4" xfId="19865"/>
    <cellStyle name="Currsmall" xfId="19866"/>
    <cellStyle name="Data Link" xfId="19867"/>
    <cellStyle name="Date" xfId="19868"/>
    <cellStyle name="Date - Style3" xfId="19869"/>
    <cellStyle name="Date (mm/dd/yy)" xfId="19870"/>
    <cellStyle name="Date (mm/yy)" xfId="19871"/>
    <cellStyle name="Date (mmm/yy)" xfId="19872"/>
    <cellStyle name="Date (Mon, Tues, etc)" xfId="19873"/>
    <cellStyle name="Date (Monday, Tuesday, etc)" xfId="19874"/>
    <cellStyle name="Date 10" xfId="19875"/>
    <cellStyle name="Date 11" xfId="19876"/>
    <cellStyle name="Date 12" xfId="19877"/>
    <cellStyle name="Date 13" xfId="19878"/>
    <cellStyle name="Date 14" xfId="19879"/>
    <cellStyle name="Date 15" xfId="19880"/>
    <cellStyle name="Date 16" xfId="19881"/>
    <cellStyle name="Date 17" xfId="19882"/>
    <cellStyle name="Date 18" xfId="19883"/>
    <cellStyle name="Date 19" xfId="19884"/>
    <cellStyle name="Date 2" xfId="19885"/>
    <cellStyle name="Date 2 2" xfId="19886"/>
    <cellStyle name="Date 20" xfId="19887"/>
    <cellStyle name="Date 21" xfId="19888"/>
    <cellStyle name="Date 22" xfId="19889"/>
    <cellStyle name="Date 23" xfId="19890"/>
    <cellStyle name="Date 24" xfId="19891"/>
    <cellStyle name="Date 25" xfId="19892"/>
    <cellStyle name="Date 26" xfId="19893"/>
    <cellStyle name="Date 27" xfId="19894"/>
    <cellStyle name="Date 28" xfId="19895"/>
    <cellStyle name="Date 29" xfId="19896"/>
    <cellStyle name="Date 3" xfId="19897"/>
    <cellStyle name="Date 30" xfId="19898"/>
    <cellStyle name="Date 31" xfId="19899"/>
    <cellStyle name="Date 32" xfId="19900"/>
    <cellStyle name="Date 33" xfId="19901"/>
    <cellStyle name="Date 34" xfId="19902"/>
    <cellStyle name="Date 35" xfId="19903"/>
    <cellStyle name="Date 36" xfId="19904"/>
    <cellStyle name="Date 37" xfId="19905"/>
    <cellStyle name="Date 38" xfId="19906"/>
    <cellStyle name="Date 39" xfId="19907"/>
    <cellStyle name="Date 4" xfId="19908"/>
    <cellStyle name="Date 40" xfId="19909"/>
    <cellStyle name="Date 41" xfId="19910"/>
    <cellStyle name="Date 42" xfId="19911"/>
    <cellStyle name="Date 43" xfId="19912"/>
    <cellStyle name="Date 44" xfId="19913"/>
    <cellStyle name="Date 45" xfId="19914"/>
    <cellStyle name="Date 46" xfId="19915"/>
    <cellStyle name="Date 47" xfId="19916"/>
    <cellStyle name="Date 48" xfId="19917"/>
    <cellStyle name="Date 49" xfId="19918"/>
    <cellStyle name="Date 5" xfId="19919"/>
    <cellStyle name="Date 50" xfId="19920"/>
    <cellStyle name="Date 51" xfId="19921"/>
    <cellStyle name="Date 6" xfId="19922"/>
    <cellStyle name="Date 7" xfId="19923"/>
    <cellStyle name="Date 8" xfId="19924"/>
    <cellStyle name="Date 9" xfId="19925"/>
    <cellStyle name="Date_2002SavingsIdeasSummary" xfId="19926"/>
    <cellStyle name="Emphasis 1" xfId="19927"/>
    <cellStyle name="Emphasis 2" xfId="19928"/>
    <cellStyle name="Emphasis 3" xfId="19929"/>
    <cellStyle name="Explanatory Text 10" xfId="19930"/>
    <cellStyle name="Explanatory Text 11" xfId="19931"/>
    <cellStyle name="Explanatory Text 12" xfId="19932"/>
    <cellStyle name="Explanatory Text 13" xfId="19933"/>
    <cellStyle name="Explanatory Text 14" xfId="19934"/>
    <cellStyle name="Explanatory Text 15" xfId="19935"/>
    <cellStyle name="Explanatory Text 16" xfId="19936"/>
    <cellStyle name="Explanatory Text 17" xfId="19937"/>
    <cellStyle name="Explanatory Text 18" xfId="19938"/>
    <cellStyle name="Explanatory Text 19" xfId="19939"/>
    <cellStyle name="Explanatory Text 2" xfId="19940"/>
    <cellStyle name="Explanatory Text 20" xfId="19941"/>
    <cellStyle name="Explanatory Text 21" xfId="19942"/>
    <cellStyle name="Explanatory Text 22" xfId="19943"/>
    <cellStyle name="Explanatory Text 23" xfId="19944"/>
    <cellStyle name="Explanatory Text 24" xfId="19945"/>
    <cellStyle name="Explanatory Text 25" xfId="19946"/>
    <cellStyle name="Explanatory Text 26" xfId="19947"/>
    <cellStyle name="Explanatory Text 27" xfId="19948"/>
    <cellStyle name="Explanatory Text 28" xfId="19949"/>
    <cellStyle name="Explanatory Text 29" xfId="19950"/>
    <cellStyle name="Explanatory Text 3" xfId="19951"/>
    <cellStyle name="Explanatory Text 30" xfId="19952"/>
    <cellStyle name="Explanatory Text 31" xfId="19953"/>
    <cellStyle name="Explanatory Text 32" xfId="19954"/>
    <cellStyle name="Explanatory Text 33" xfId="19955"/>
    <cellStyle name="Explanatory Text 34" xfId="19956"/>
    <cellStyle name="Explanatory Text 35" xfId="19957"/>
    <cellStyle name="Explanatory Text 36" xfId="19958"/>
    <cellStyle name="Explanatory Text 37" xfId="19959"/>
    <cellStyle name="Explanatory Text 38" xfId="19960"/>
    <cellStyle name="Explanatory Text 39" xfId="19961"/>
    <cellStyle name="Explanatory Text 4" xfId="19962"/>
    <cellStyle name="Explanatory Text 40" xfId="19963"/>
    <cellStyle name="Explanatory Text 41" xfId="19964"/>
    <cellStyle name="Explanatory Text 42" xfId="19965"/>
    <cellStyle name="Explanatory Text 43" xfId="19966"/>
    <cellStyle name="Explanatory Text 44" xfId="19967"/>
    <cellStyle name="Explanatory Text 45" xfId="19968"/>
    <cellStyle name="Explanatory Text 46" xfId="19969"/>
    <cellStyle name="Explanatory Text 47" xfId="19970"/>
    <cellStyle name="Explanatory Text 48" xfId="19971"/>
    <cellStyle name="Explanatory Text 49" xfId="19972"/>
    <cellStyle name="Explanatory Text 5" xfId="19973"/>
    <cellStyle name="Explanatory Text 50" xfId="19974"/>
    <cellStyle name="Explanatory Text 51" xfId="19975"/>
    <cellStyle name="Explanatory Text 52" xfId="19976"/>
    <cellStyle name="Explanatory Text 53" xfId="19977"/>
    <cellStyle name="Explanatory Text 54" xfId="19978"/>
    <cellStyle name="Explanatory Text 55" xfId="19979"/>
    <cellStyle name="Explanatory Text 56" xfId="19980"/>
    <cellStyle name="Explanatory Text 57" xfId="19981"/>
    <cellStyle name="Explanatory Text 58" xfId="19982"/>
    <cellStyle name="Explanatory Text 59" xfId="19983"/>
    <cellStyle name="Explanatory Text 6" xfId="19984"/>
    <cellStyle name="Explanatory Text 60" xfId="19985"/>
    <cellStyle name="Explanatory Text 61" xfId="19986"/>
    <cellStyle name="Explanatory Text 62" xfId="19987"/>
    <cellStyle name="Explanatory Text 63" xfId="19988"/>
    <cellStyle name="Explanatory Text 64" xfId="19989"/>
    <cellStyle name="Explanatory Text 65" xfId="19990"/>
    <cellStyle name="Explanatory Text 66" xfId="19991"/>
    <cellStyle name="Explanatory Text 67" xfId="19992"/>
    <cellStyle name="Explanatory Text 68" xfId="19993"/>
    <cellStyle name="Explanatory Text 69" xfId="19994"/>
    <cellStyle name="Explanatory Text 7" xfId="19995"/>
    <cellStyle name="Explanatory Text 70" xfId="19996"/>
    <cellStyle name="Explanatory Text 71" xfId="19997"/>
    <cellStyle name="Explanatory Text 72" xfId="19998"/>
    <cellStyle name="Explanatory Text 8" xfId="19999"/>
    <cellStyle name="Explanatory Text 9" xfId="20000"/>
    <cellStyle name="F2" xfId="20001"/>
    <cellStyle name="F2 2" xfId="20002"/>
    <cellStyle name="F2 3" xfId="20003"/>
    <cellStyle name="F3" xfId="20004"/>
    <cellStyle name="F3 2" xfId="20005"/>
    <cellStyle name="F3 3" xfId="20006"/>
    <cellStyle name="F4" xfId="20007"/>
    <cellStyle name="F4 2" xfId="20008"/>
    <cellStyle name="F4 3" xfId="20009"/>
    <cellStyle name="F5" xfId="20010"/>
    <cellStyle name="F5 2" xfId="20011"/>
    <cellStyle name="F5 3" xfId="20012"/>
    <cellStyle name="F6" xfId="20013"/>
    <cellStyle name="F6 2" xfId="20014"/>
    <cellStyle name="F6 3" xfId="20015"/>
    <cellStyle name="F7" xfId="20016"/>
    <cellStyle name="F7 2" xfId="20017"/>
    <cellStyle name="F7 3" xfId="20018"/>
    <cellStyle name="F8" xfId="20019"/>
    <cellStyle name="F8 2" xfId="20020"/>
    <cellStyle name="F8 3" xfId="20021"/>
    <cellStyle name="Fixed" xfId="20022"/>
    <cellStyle name="Fixed 2" xfId="20023"/>
    <cellStyle name="Fixed 2 2" xfId="20024"/>
    <cellStyle name="Fixed 3" xfId="20025"/>
    <cellStyle name="Fixed 4" xfId="20026"/>
    <cellStyle name="Fixlong" xfId="20027"/>
    <cellStyle name="Followed Hyperlink 2" xfId="20028"/>
    <cellStyle name="Followed Hyperlink 3" xfId="20029"/>
    <cellStyle name="Formula" xfId="20030"/>
    <cellStyle name="Formula 2" xfId="20031"/>
    <cellStyle name="Formula 2 2" xfId="20032"/>
    <cellStyle name="Formula 3" xfId="20033"/>
    <cellStyle name="General" xfId="20034"/>
    <cellStyle name="Good 10" xfId="20035"/>
    <cellStyle name="Good 11" xfId="20036"/>
    <cellStyle name="Good 12" xfId="20037"/>
    <cellStyle name="Good 13" xfId="20038"/>
    <cellStyle name="Good 14" xfId="20039"/>
    <cellStyle name="Good 15" xfId="20040"/>
    <cellStyle name="Good 16" xfId="20041"/>
    <cellStyle name="Good 17" xfId="20042"/>
    <cellStyle name="Good 18" xfId="20043"/>
    <cellStyle name="Good 19" xfId="20044"/>
    <cellStyle name="Good 2" xfId="20045"/>
    <cellStyle name="Good 2 2" xfId="20046"/>
    <cellStyle name="Good 2 3" xfId="20047"/>
    <cellStyle name="Good 20" xfId="20048"/>
    <cellStyle name="Good 21" xfId="20049"/>
    <cellStyle name="Good 22" xfId="20050"/>
    <cellStyle name="Good 23" xfId="20051"/>
    <cellStyle name="Good 24" xfId="20052"/>
    <cellStyle name="Good 25" xfId="20053"/>
    <cellStyle name="Good 26" xfId="20054"/>
    <cellStyle name="Good 27" xfId="20055"/>
    <cellStyle name="Good 28" xfId="20056"/>
    <cellStyle name="Good 29" xfId="20057"/>
    <cellStyle name="Good 3" xfId="20058"/>
    <cellStyle name="Good 3 2" xfId="20059"/>
    <cellStyle name="Good 30" xfId="20060"/>
    <cellStyle name="Good 31" xfId="20061"/>
    <cellStyle name="Good 32" xfId="20062"/>
    <cellStyle name="Good 33" xfId="20063"/>
    <cellStyle name="Good 34" xfId="20064"/>
    <cellStyle name="Good 35" xfId="20065"/>
    <cellStyle name="Good 36" xfId="20066"/>
    <cellStyle name="Good 37" xfId="20067"/>
    <cellStyle name="Good 38" xfId="20068"/>
    <cellStyle name="Good 39" xfId="20069"/>
    <cellStyle name="Good 4" xfId="20070"/>
    <cellStyle name="Good 4 2" xfId="20071"/>
    <cellStyle name="Good 40" xfId="20072"/>
    <cellStyle name="Good 41" xfId="20073"/>
    <cellStyle name="Good 42" xfId="20074"/>
    <cellStyle name="Good 43" xfId="20075"/>
    <cellStyle name="Good 44" xfId="20076"/>
    <cellStyle name="Good 45" xfId="20077"/>
    <cellStyle name="Good 46" xfId="20078"/>
    <cellStyle name="Good 47" xfId="20079"/>
    <cellStyle name="Good 48" xfId="20080"/>
    <cellStyle name="Good 49" xfId="20081"/>
    <cellStyle name="Good 5" xfId="20082"/>
    <cellStyle name="Good 50" xfId="20083"/>
    <cellStyle name="Good 51" xfId="20084"/>
    <cellStyle name="Good 52" xfId="20085"/>
    <cellStyle name="Good 53" xfId="20086"/>
    <cellStyle name="Good 54" xfId="20087"/>
    <cellStyle name="Good 55" xfId="20088"/>
    <cellStyle name="Good 56" xfId="20089"/>
    <cellStyle name="Good 57" xfId="20090"/>
    <cellStyle name="Good 58" xfId="20091"/>
    <cellStyle name="Good 59" xfId="20092"/>
    <cellStyle name="Good 6" xfId="20093"/>
    <cellStyle name="Good 60" xfId="20094"/>
    <cellStyle name="Good 61" xfId="20095"/>
    <cellStyle name="Good 62" xfId="20096"/>
    <cellStyle name="Good 63" xfId="20097"/>
    <cellStyle name="Good 64" xfId="20098"/>
    <cellStyle name="Good 65" xfId="20099"/>
    <cellStyle name="Good 66" xfId="20100"/>
    <cellStyle name="Good 67" xfId="20101"/>
    <cellStyle name="Good 68" xfId="20102"/>
    <cellStyle name="Good 69" xfId="20103"/>
    <cellStyle name="Good 7" xfId="20104"/>
    <cellStyle name="Good 70" xfId="20105"/>
    <cellStyle name="Good 71" xfId="20106"/>
    <cellStyle name="Good 72" xfId="20107"/>
    <cellStyle name="Good 8" xfId="20108"/>
    <cellStyle name="Good 9" xfId="20109"/>
    <cellStyle name="Grey" xfId="20110"/>
    <cellStyle name="header" xfId="20111"/>
    <cellStyle name="Header1" xfId="20112"/>
    <cellStyle name="Header2" xfId="20113"/>
    <cellStyle name="Header2 2" xfId="20114"/>
    <cellStyle name="Header2 2 2" xfId="20115"/>
    <cellStyle name="Header2 2 2 2" xfId="20116"/>
    <cellStyle name="Header2 2 3" xfId="20117"/>
    <cellStyle name="Header2 3" xfId="20118"/>
    <cellStyle name="Header2 3 2" xfId="20119"/>
    <cellStyle name="Header2 4" xfId="20120"/>
    <cellStyle name="Heading 1 10" xfId="20121"/>
    <cellStyle name="Heading 1 11" xfId="20122"/>
    <cellStyle name="Heading 1 12" xfId="20123"/>
    <cellStyle name="Heading 1 13" xfId="20124"/>
    <cellStyle name="Heading 1 14" xfId="20125"/>
    <cellStyle name="Heading 1 15" xfId="20126"/>
    <cellStyle name="Heading 1 16" xfId="20127"/>
    <cellStyle name="Heading 1 17" xfId="20128"/>
    <cellStyle name="Heading 1 18" xfId="20129"/>
    <cellStyle name="Heading 1 19" xfId="20130"/>
    <cellStyle name="Heading 1 2" xfId="20131"/>
    <cellStyle name="Heading 1 2 2" xfId="20132"/>
    <cellStyle name="Heading 1 2 2 2" xfId="20133"/>
    <cellStyle name="Heading 1 2 3" xfId="20134"/>
    <cellStyle name="Heading 1 2 4" xfId="20135"/>
    <cellStyle name="Heading 1 20" xfId="20136"/>
    <cellStyle name="Heading 1 21" xfId="20137"/>
    <cellStyle name="Heading 1 22" xfId="20138"/>
    <cellStyle name="Heading 1 23" xfId="20139"/>
    <cellStyle name="Heading 1 24" xfId="20140"/>
    <cellStyle name="Heading 1 25" xfId="20141"/>
    <cellStyle name="Heading 1 26" xfId="20142"/>
    <cellStyle name="Heading 1 27" xfId="20143"/>
    <cellStyle name="Heading 1 28" xfId="20144"/>
    <cellStyle name="Heading 1 29" xfId="20145"/>
    <cellStyle name="Heading 1 3" xfId="20146"/>
    <cellStyle name="Heading 1 3 2" xfId="20147"/>
    <cellStyle name="Heading 1 30" xfId="20148"/>
    <cellStyle name="Heading 1 31" xfId="20149"/>
    <cellStyle name="Heading 1 32" xfId="20150"/>
    <cellStyle name="Heading 1 33" xfId="20151"/>
    <cellStyle name="Heading 1 34" xfId="20152"/>
    <cellStyle name="Heading 1 35" xfId="20153"/>
    <cellStyle name="Heading 1 36" xfId="20154"/>
    <cellStyle name="Heading 1 37" xfId="20155"/>
    <cellStyle name="Heading 1 38" xfId="20156"/>
    <cellStyle name="Heading 1 39" xfId="20157"/>
    <cellStyle name="Heading 1 4" xfId="20158"/>
    <cellStyle name="Heading 1 4 2" xfId="20159"/>
    <cellStyle name="Heading 1 40" xfId="20160"/>
    <cellStyle name="Heading 1 41" xfId="20161"/>
    <cellStyle name="Heading 1 42" xfId="20162"/>
    <cellStyle name="Heading 1 43" xfId="20163"/>
    <cellStyle name="Heading 1 44" xfId="20164"/>
    <cellStyle name="Heading 1 45" xfId="20165"/>
    <cellStyle name="Heading 1 46" xfId="20166"/>
    <cellStyle name="Heading 1 47" xfId="20167"/>
    <cellStyle name="Heading 1 48" xfId="20168"/>
    <cellStyle name="Heading 1 49" xfId="20169"/>
    <cellStyle name="Heading 1 5" xfId="20170"/>
    <cellStyle name="Heading 1 50" xfId="20171"/>
    <cellStyle name="Heading 1 51" xfId="20172"/>
    <cellStyle name="Heading 1 52" xfId="20173"/>
    <cellStyle name="Heading 1 53" xfId="20174"/>
    <cellStyle name="Heading 1 54" xfId="20175"/>
    <cellStyle name="Heading 1 55" xfId="20176"/>
    <cellStyle name="Heading 1 56" xfId="20177"/>
    <cellStyle name="Heading 1 57" xfId="20178"/>
    <cellStyle name="Heading 1 58" xfId="20179"/>
    <cellStyle name="Heading 1 59" xfId="20180"/>
    <cellStyle name="Heading 1 6" xfId="20181"/>
    <cellStyle name="Heading 1 60" xfId="20182"/>
    <cellStyle name="Heading 1 61" xfId="20183"/>
    <cellStyle name="Heading 1 62" xfId="20184"/>
    <cellStyle name="Heading 1 63" xfId="20185"/>
    <cellStyle name="Heading 1 64" xfId="20186"/>
    <cellStyle name="Heading 1 65" xfId="20187"/>
    <cellStyle name="Heading 1 66" xfId="20188"/>
    <cellStyle name="Heading 1 67" xfId="20189"/>
    <cellStyle name="Heading 1 68" xfId="20190"/>
    <cellStyle name="Heading 1 69" xfId="20191"/>
    <cellStyle name="Heading 1 7" xfId="20192"/>
    <cellStyle name="Heading 1 70" xfId="20193"/>
    <cellStyle name="Heading 1 71" xfId="20194"/>
    <cellStyle name="Heading 1 72" xfId="20195"/>
    <cellStyle name="Heading 1 73" xfId="20196"/>
    <cellStyle name="Heading 1 8" xfId="20197"/>
    <cellStyle name="Heading 1 9" xfId="20198"/>
    <cellStyle name="Heading 2 10" xfId="20199"/>
    <cellStyle name="Heading 2 11" xfId="20200"/>
    <cellStyle name="Heading 2 12" xfId="20201"/>
    <cellStyle name="Heading 2 13" xfId="20202"/>
    <cellStyle name="Heading 2 14" xfId="20203"/>
    <cellStyle name="Heading 2 15" xfId="20204"/>
    <cellStyle name="Heading 2 16" xfId="20205"/>
    <cellStyle name="Heading 2 17" xfId="20206"/>
    <cellStyle name="Heading 2 18" xfId="20207"/>
    <cellStyle name="Heading 2 19" xfId="20208"/>
    <cellStyle name="Heading 2 2" xfId="20209"/>
    <cellStyle name="Heading 2 2 2" xfId="20210"/>
    <cellStyle name="Heading 2 2 2 2" xfId="20211"/>
    <cellStyle name="Heading 2 2 3" xfId="20212"/>
    <cellStyle name="Heading 2 2 4" xfId="20213"/>
    <cellStyle name="Heading 2 20" xfId="20214"/>
    <cellStyle name="Heading 2 21" xfId="20215"/>
    <cellStyle name="Heading 2 22" xfId="20216"/>
    <cellStyle name="Heading 2 23" xfId="20217"/>
    <cellStyle name="Heading 2 24" xfId="20218"/>
    <cellStyle name="Heading 2 25" xfId="20219"/>
    <cellStyle name="Heading 2 26" xfId="20220"/>
    <cellStyle name="Heading 2 27" xfId="20221"/>
    <cellStyle name="Heading 2 28" xfId="20222"/>
    <cellStyle name="Heading 2 29" xfId="20223"/>
    <cellStyle name="Heading 2 3" xfId="20224"/>
    <cellStyle name="Heading 2 3 2" xfId="20225"/>
    <cellStyle name="Heading 2 30" xfId="20226"/>
    <cellStyle name="Heading 2 31" xfId="20227"/>
    <cellStyle name="Heading 2 32" xfId="20228"/>
    <cellStyle name="Heading 2 33" xfId="20229"/>
    <cellStyle name="Heading 2 34" xfId="20230"/>
    <cellStyle name="Heading 2 35" xfId="20231"/>
    <cellStyle name="Heading 2 36" xfId="20232"/>
    <cellStyle name="Heading 2 37" xfId="20233"/>
    <cellStyle name="Heading 2 38" xfId="20234"/>
    <cellStyle name="Heading 2 39" xfId="20235"/>
    <cellStyle name="Heading 2 4" xfId="20236"/>
    <cellStyle name="Heading 2 4 2" xfId="20237"/>
    <cellStyle name="Heading 2 40" xfId="20238"/>
    <cellStyle name="Heading 2 41" xfId="20239"/>
    <cellStyle name="Heading 2 42" xfId="20240"/>
    <cellStyle name="Heading 2 43" xfId="20241"/>
    <cellStyle name="Heading 2 44" xfId="20242"/>
    <cellStyle name="Heading 2 45" xfId="20243"/>
    <cellStyle name="Heading 2 46" xfId="20244"/>
    <cellStyle name="Heading 2 47" xfId="20245"/>
    <cellStyle name="Heading 2 48" xfId="20246"/>
    <cellStyle name="Heading 2 49" xfId="20247"/>
    <cellStyle name="Heading 2 5" xfId="20248"/>
    <cellStyle name="Heading 2 50" xfId="20249"/>
    <cellStyle name="Heading 2 51" xfId="20250"/>
    <cellStyle name="Heading 2 52" xfId="20251"/>
    <cellStyle name="Heading 2 53" xfId="20252"/>
    <cellStyle name="Heading 2 54" xfId="20253"/>
    <cellStyle name="Heading 2 55" xfId="20254"/>
    <cellStyle name="Heading 2 56" xfId="20255"/>
    <cellStyle name="Heading 2 57" xfId="20256"/>
    <cellStyle name="Heading 2 58" xfId="20257"/>
    <cellStyle name="Heading 2 59" xfId="20258"/>
    <cellStyle name="Heading 2 6" xfId="20259"/>
    <cellStyle name="Heading 2 60" xfId="20260"/>
    <cellStyle name="Heading 2 61" xfId="20261"/>
    <cellStyle name="Heading 2 62" xfId="20262"/>
    <cellStyle name="Heading 2 63" xfId="20263"/>
    <cellStyle name="Heading 2 64" xfId="20264"/>
    <cellStyle name="Heading 2 65" xfId="20265"/>
    <cellStyle name="Heading 2 66" xfId="20266"/>
    <cellStyle name="Heading 2 67" xfId="20267"/>
    <cellStyle name="Heading 2 68" xfId="20268"/>
    <cellStyle name="Heading 2 69" xfId="20269"/>
    <cellStyle name="Heading 2 7" xfId="20270"/>
    <cellStyle name="Heading 2 70" xfId="20271"/>
    <cellStyle name="Heading 2 71" xfId="20272"/>
    <cellStyle name="Heading 2 72" xfId="20273"/>
    <cellStyle name="Heading 2 73" xfId="20274"/>
    <cellStyle name="Heading 2 8" xfId="20275"/>
    <cellStyle name="Heading 2 9" xfId="20276"/>
    <cellStyle name="Heading 3 10" xfId="20277"/>
    <cellStyle name="Heading 3 11" xfId="20278"/>
    <cellStyle name="Heading 3 12" xfId="20279"/>
    <cellStyle name="Heading 3 13" xfId="20280"/>
    <cellStyle name="Heading 3 14" xfId="20281"/>
    <cellStyle name="Heading 3 15" xfId="20282"/>
    <cellStyle name="Heading 3 16" xfId="20283"/>
    <cellStyle name="Heading 3 17" xfId="20284"/>
    <cellStyle name="Heading 3 18" xfId="20285"/>
    <cellStyle name="Heading 3 19" xfId="20286"/>
    <cellStyle name="Heading 3 2" xfId="20287"/>
    <cellStyle name="Heading 3 2 2" xfId="20288"/>
    <cellStyle name="Heading 3 2 3" xfId="20289"/>
    <cellStyle name="Heading 3 20" xfId="20290"/>
    <cellStyle name="Heading 3 21" xfId="20291"/>
    <cellStyle name="Heading 3 22" xfId="20292"/>
    <cellStyle name="Heading 3 23" xfId="20293"/>
    <cellStyle name="Heading 3 24" xfId="20294"/>
    <cellStyle name="Heading 3 25" xfId="20295"/>
    <cellStyle name="Heading 3 26" xfId="20296"/>
    <cellStyle name="Heading 3 27" xfId="20297"/>
    <cellStyle name="Heading 3 28" xfId="20298"/>
    <cellStyle name="Heading 3 29" xfId="20299"/>
    <cellStyle name="Heading 3 3" xfId="20300"/>
    <cellStyle name="Heading 3 3 2" xfId="20301"/>
    <cellStyle name="Heading 3 30" xfId="20302"/>
    <cellStyle name="Heading 3 31" xfId="20303"/>
    <cellStyle name="Heading 3 32" xfId="20304"/>
    <cellStyle name="Heading 3 33" xfId="20305"/>
    <cellStyle name="Heading 3 34" xfId="20306"/>
    <cellStyle name="Heading 3 35" xfId="20307"/>
    <cellStyle name="Heading 3 36" xfId="20308"/>
    <cellStyle name="Heading 3 37" xfId="20309"/>
    <cellStyle name="Heading 3 38" xfId="20310"/>
    <cellStyle name="Heading 3 39" xfId="20311"/>
    <cellStyle name="Heading 3 4" xfId="20312"/>
    <cellStyle name="Heading 3 4 2" xfId="20313"/>
    <cellStyle name="Heading 3 40" xfId="20314"/>
    <cellStyle name="Heading 3 41" xfId="20315"/>
    <cellStyle name="Heading 3 42" xfId="20316"/>
    <cellStyle name="Heading 3 43" xfId="20317"/>
    <cellStyle name="Heading 3 44" xfId="20318"/>
    <cellStyle name="Heading 3 45" xfId="20319"/>
    <cellStyle name="Heading 3 46" xfId="20320"/>
    <cellStyle name="Heading 3 47" xfId="20321"/>
    <cellStyle name="Heading 3 48" xfId="20322"/>
    <cellStyle name="Heading 3 49" xfId="20323"/>
    <cellStyle name="Heading 3 5" xfId="20324"/>
    <cellStyle name="Heading 3 50" xfId="20325"/>
    <cellStyle name="Heading 3 51" xfId="20326"/>
    <cellStyle name="Heading 3 52" xfId="20327"/>
    <cellStyle name="Heading 3 53" xfId="20328"/>
    <cellStyle name="Heading 3 54" xfId="20329"/>
    <cellStyle name="Heading 3 55" xfId="20330"/>
    <cellStyle name="Heading 3 56" xfId="20331"/>
    <cellStyle name="Heading 3 57" xfId="20332"/>
    <cellStyle name="Heading 3 58" xfId="20333"/>
    <cellStyle name="Heading 3 59" xfId="20334"/>
    <cellStyle name="Heading 3 6" xfId="20335"/>
    <cellStyle name="Heading 3 60" xfId="20336"/>
    <cellStyle name="Heading 3 61" xfId="20337"/>
    <cellStyle name="Heading 3 62" xfId="20338"/>
    <cellStyle name="Heading 3 63" xfId="20339"/>
    <cellStyle name="Heading 3 64" xfId="20340"/>
    <cellStyle name="Heading 3 65" xfId="20341"/>
    <cellStyle name="Heading 3 66" xfId="20342"/>
    <cellStyle name="Heading 3 67" xfId="20343"/>
    <cellStyle name="Heading 3 68" xfId="20344"/>
    <cellStyle name="Heading 3 69" xfId="20345"/>
    <cellStyle name="Heading 3 7" xfId="20346"/>
    <cellStyle name="Heading 3 70" xfId="20347"/>
    <cellStyle name="Heading 3 71" xfId="20348"/>
    <cellStyle name="Heading 3 72" xfId="20349"/>
    <cellStyle name="Heading 3 8" xfId="20350"/>
    <cellStyle name="Heading 3 9" xfId="20351"/>
    <cellStyle name="Heading 4 10" xfId="20352"/>
    <cellStyle name="Heading 4 11" xfId="20353"/>
    <cellStyle name="Heading 4 12" xfId="20354"/>
    <cellStyle name="Heading 4 13" xfId="20355"/>
    <cellStyle name="Heading 4 14" xfId="20356"/>
    <cellStyle name="Heading 4 15" xfId="20357"/>
    <cellStyle name="Heading 4 16" xfId="20358"/>
    <cellStyle name="Heading 4 17" xfId="20359"/>
    <cellStyle name="Heading 4 18" xfId="20360"/>
    <cellStyle name="Heading 4 19" xfId="20361"/>
    <cellStyle name="Heading 4 2" xfId="20362"/>
    <cellStyle name="Heading 4 2 2" xfId="20363"/>
    <cellStyle name="Heading 4 2 3" xfId="20364"/>
    <cellStyle name="Heading 4 20" xfId="20365"/>
    <cellStyle name="Heading 4 21" xfId="20366"/>
    <cellStyle name="Heading 4 22" xfId="20367"/>
    <cellStyle name="Heading 4 23" xfId="20368"/>
    <cellStyle name="Heading 4 24" xfId="20369"/>
    <cellStyle name="Heading 4 25" xfId="20370"/>
    <cellStyle name="Heading 4 26" xfId="20371"/>
    <cellStyle name="Heading 4 27" xfId="20372"/>
    <cellStyle name="Heading 4 28" xfId="20373"/>
    <cellStyle name="Heading 4 29" xfId="20374"/>
    <cellStyle name="Heading 4 3" xfId="20375"/>
    <cellStyle name="Heading 4 3 2" xfId="20376"/>
    <cellStyle name="Heading 4 30" xfId="20377"/>
    <cellStyle name="Heading 4 31" xfId="20378"/>
    <cellStyle name="Heading 4 32" xfId="20379"/>
    <cellStyle name="Heading 4 33" xfId="20380"/>
    <cellStyle name="Heading 4 34" xfId="20381"/>
    <cellStyle name="Heading 4 35" xfId="20382"/>
    <cellStyle name="Heading 4 36" xfId="20383"/>
    <cellStyle name="Heading 4 37" xfId="20384"/>
    <cellStyle name="Heading 4 38" xfId="20385"/>
    <cellStyle name="Heading 4 39" xfId="20386"/>
    <cellStyle name="Heading 4 4" xfId="20387"/>
    <cellStyle name="Heading 4 4 2" xfId="20388"/>
    <cellStyle name="Heading 4 40" xfId="20389"/>
    <cellStyle name="Heading 4 41" xfId="20390"/>
    <cellStyle name="Heading 4 42" xfId="20391"/>
    <cellStyle name="Heading 4 43" xfId="20392"/>
    <cellStyle name="Heading 4 44" xfId="20393"/>
    <cellStyle name="Heading 4 45" xfId="20394"/>
    <cellStyle name="Heading 4 46" xfId="20395"/>
    <cellStyle name="Heading 4 47" xfId="20396"/>
    <cellStyle name="Heading 4 48" xfId="20397"/>
    <cellStyle name="Heading 4 49" xfId="20398"/>
    <cellStyle name="Heading 4 5" xfId="20399"/>
    <cellStyle name="Heading 4 50" xfId="20400"/>
    <cellStyle name="Heading 4 51" xfId="20401"/>
    <cellStyle name="Heading 4 52" xfId="20402"/>
    <cellStyle name="Heading 4 53" xfId="20403"/>
    <cellStyle name="Heading 4 54" xfId="20404"/>
    <cellStyle name="Heading 4 55" xfId="20405"/>
    <cellStyle name="Heading 4 56" xfId="20406"/>
    <cellStyle name="Heading 4 57" xfId="20407"/>
    <cellStyle name="Heading 4 58" xfId="20408"/>
    <cellStyle name="Heading 4 59" xfId="20409"/>
    <cellStyle name="Heading 4 6" xfId="20410"/>
    <cellStyle name="Heading 4 60" xfId="20411"/>
    <cellStyle name="Heading 4 61" xfId="20412"/>
    <cellStyle name="Heading 4 62" xfId="20413"/>
    <cellStyle name="Heading 4 63" xfId="20414"/>
    <cellStyle name="Heading 4 64" xfId="20415"/>
    <cellStyle name="Heading 4 65" xfId="20416"/>
    <cellStyle name="Heading 4 66" xfId="20417"/>
    <cellStyle name="Heading 4 67" xfId="20418"/>
    <cellStyle name="Heading 4 68" xfId="20419"/>
    <cellStyle name="Heading 4 69" xfId="20420"/>
    <cellStyle name="Heading 4 7" xfId="20421"/>
    <cellStyle name="Heading 4 70" xfId="20422"/>
    <cellStyle name="Heading 4 71" xfId="20423"/>
    <cellStyle name="Heading 4 72" xfId="20424"/>
    <cellStyle name="Heading 4 8" xfId="20425"/>
    <cellStyle name="Heading 4 9" xfId="20426"/>
    <cellStyle name="HEADING1" xfId="20427"/>
    <cellStyle name="HEADING2" xfId="20428"/>
    <cellStyle name="HEADING2 2" xfId="20429"/>
    <cellStyle name="Hyperlink 2" xfId="20430"/>
    <cellStyle name="Hyperlink 2 2" xfId="20431"/>
    <cellStyle name="Hyperlink 3" xfId="20432"/>
    <cellStyle name="Hyperlink 4" xfId="20433"/>
    <cellStyle name="Input [yellow]" xfId="20434"/>
    <cellStyle name="Input [yellow] 2" xfId="20435"/>
    <cellStyle name="Input 10" xfId="20436"/>
    <cellStyle name="Input 10 2" xfId="20437"/>
    <cellStyle name="Input 10 3" xfId="20438"/>
    <cellStyle name="Input 11" xfId="20439"/>
    <cellStyle name="Input 11 2" xfId="20440"/>
    <cellStyle name="Input 11 3" xfId="20441"/>
    <cellStyle name="Input 12" xfId="20442"/>
    <cellStyle name="Input 12 2" xfId="20443"/>
    <cellStyle name="Input 12 3" xfId="20444"/>
    <cellStyle name="Input 13" xfId="20445"/>
    <cellStyle name="Input 13 2" xfId="20446"/>
    <cellStyle name="Input 13 3" xfId="20447"/>
    <cellStyle name="Input 14" xfId="20448"/>
    <cellStyle name="Input 14 2" xfId="20449"/>
    <cellStyle name="Input 14 3" xfId="20450"/>
    <cellStyle name="Input 15" xfId="20451"/>
    <cellStyle name="Input 15 2" xfId="20452"/>
    <cellStyle name="Input 15 3" xfId="20453"/>
    <cellStyle name="Input 16" xfId="20454"/>
    <cellStyle name="Input 16 2" xfId="20455"/>
    <cellStyle name="Input 16 3" xfId="20456"/>
    <cellStyle name="Input 17" xfId="20457"/>
    <cellStyle name="Input 17 2" xfId="20458"/>
    <cellStyle name="Input 17 3" xfId="20459"/>
    <cellStyle name="Input 18" xfId="20460"/>
    <cellStyle name="Input 18 2" xfId="20461"/>
    <cellStyle name="Input 18 3" xfId="20462"/>
    <cellStyle name="Input 19" xfId="20463"/>
    <cellStyle name="Input 19 2" xfId="20464"/>
    <cellStyle name="Input 19 3" xfId="20465"/>
    <cellStyle name="Input 2" xfId="20466"/>
    <cellStyle name="Input 2 2" xfId="20467"/>
    <cellStyle name="Input 2 2 2" xfId="20468"/>
    <cellStyle name="Input 2 2 2 2" xfId="20469"/>
    <cellStyle name="Input 2 2 3" xfId="20470"/>
    <cellStyle name="Input 2 2 3 2" xfId="20471"/>
    <cellStyle name="Input 2 2 3 3" xfId="20472"/>
    <cellStyle name="Input 2 2 4" xfId="20473"/>
    <cellStyle name="Input 2 2 4 2" xfId="20474"/>
    <cellStyle name="Input 2 2 4 3" xfId="20475"/>
    <cellStyle name="Input 2 3" xfId="20476"/>
    <cellStyle name="Input 2 4" xfId="20477"/>
    <cellStyle name="Input 2 4 2" xfId="20478"/>
    <cellStyle name="Input 2 5" xfId="20479"/>
    <cellStyle name="Input 2 5 2" xfId="20480"/>
    <cellStyle name="Input 2 5 3" xfId="20481"/>
    <cellStyle name="Input 2 6" xfId="20482"/>
    <cellStyle name="Input 2 6 2" xfId="20483"/>
    <cellStyle name="Input 2 6 3" xfId="20484"/>
    <cellStyle name="Input 20" xfId="20485"/>
    <cellStyle name="Input 20 2" xfId="20486"/>
    <cellStyle name="Input 20 3" xfId="20487"/>
    <cellStyle name="Input 21" xfId="20488"/>
    <cellStyle name="Input 21 2" xfId="20489"/>
    <cellStyle name="Input 21 3" xfId="20490"/>
    <cellStyle name="Input 22" xfId="20491"/>
    <cellStyle name="Input 22 2" xfId="20492"/>
    <cellStyle name="Input 22 3" xfId="20493"/>
    <cellStyle name="Input 23" xfId="20494"/>
    <cellStyle name="Input 23 2" xfId="20495"/>
    <cellStyle name="Input 23 3" xfId="20496"/>
    <cellStyle name="Input 24" xfId="20497"/>
    <cellStyle name="Input 24 2" xfId="20498"/>
    <cellStyle name="Input 24 3" xfId="20499"/>
    <cellStyle name="Input 25" xfId="20500"/>
    <cellStyle name="Input 25 2" xfId="20501"/>
    <cellStyle name="Input 25 3" xfId="20502"/>
    <cellStyle name="Input 26" xfId="20503"/>
    <cellStyle name="Input 26 2" xfId="20504"/>
    <cellStyle name="Input 26 3" xfId="20505"/>
    <cellStyle name="Input 27" xfId="20506"/>
    <cellStyle name="Input 27 2" xfId="20507"/>
    <cellStyle name="Input 27 3" xfId="20508"/>
    <cellStyle name="Input 28" xfId="20509"/>
    <cellStyle name="Input 28 2" xfId="20510"/>
    <cellStyle name="Input 28 3" xfId="20511"/>
    <cellStyle name="Input 29" xfId="20512"/>
    <cellStyle name="Input 29 2" xfId="20513"/>
    <cellStyle name="Input 29 3" xfId="20514"/>
    <cellStyle name="Input 3" xfId="20515"/>
    <cellStyle name="Input 3 2" xfId="20516"/>
    <cellStyle name="Input 3 3" xfId="20517"/>
    <cellStyle name="Input 3 4" xfId="20518"/>
    <cellStyle name="Input 3 4 2" xfId="20519"/>
    <cellStyle name="Input 3 5" xfId="20520"/>
    <cellStyle name="Input 3 5 2" xfId="20521"/>
    <cellStyle name="Input 3 5 3" xfId="20522"/>
    <cellStyle name="Input 3 6" xfId="20523"/>
    <cellStyle name="Input 3 6 2" xfId="20524"/>
    <cellStyle name="Input 3 6 3" xfId="20525"/>
    <cellStyle name="Input 30" xfId="20526"/>
    <cellStyle name="Input 30 2" xfId="20527"/>
    <cellStyle name="Input 30 3" xfId="20528"/>
    <cellStyle name="Input 31" xfId="20529"/>
    <cellStyle name="Input 31 2" xfId="20530"/>
    <cellStyle name="Input 31 3" xfId="20531"/>
    <cellStyle name="Input 32" xfId="20532"/>
    <cellStyle name="Input 32 2" xfId="20533"/>
    <cellStyle name="Input 32 3" xfId="20534"/>
    <cellStyle name="Input 33" xfId="20535"/>
    <cellStyle name="Input 33 2" xfId="20536"/>
    <cellStyle name="Input 33 3" xfId="20537"/>
    <cellStyle name="Input 34" xfId="20538"/>
    <cellStyle name="Input 34 2" xfId="20539"/>
    <cellStyle name="Input 34 3" xfId="20540"/>
    <cellStyle name="Input 35" xfId="20541"/>
    <cellStyle name="Input 36" xfId="20542"/>
    <cellStyle name="Input 37" xfId="20543"/>
    <cellStyle name="Input 38" xfId="20544"/>
    <cellStyle name="Input 39" xfId="20545"/>
    <cellStyle name="Input 4" xfId="20546"/>
    <cellStyle name="Input 4 2" xfId="20547"/>
    <cellStyle name="Input 4 3" xfId="20548"/>
    <cellStyle name="Input 4 4" xfId="20549"/>
    <cellStyle name="Input 4 4 2" xfId="20550"/>
    <cellStyle name="Input 4 5" xfId="20551"/>
    <cellStyle name="Input 4 5 2" xfId="20552"/>
    <cellStyle name="Input 4 5 3" xfId="20553"/>
    <cellStyle name="Input 4 6" xfId="20554"/>
    <cellStyle name="Input 4 6 2" xfId="20555"/>
    <cellStyle name="Input 4 6 3" xfId="20556"/>
    <cellStyle name="Input 40" xfId="20557"/>
    <cellStyle name="Input 41" xfId="20558"/>
    <cellStyle name="Input 42" xfId="20559"/>
    <cellStyle name="Input 43" xfId="20560"/>
    <cellStyle name="Input 44" xfId="20561"/>
    <cellStyle name="Input 45" xfId="20562"/>
    <cellStyle name="Input 46" xfId="20563"/>
    <cellStyle name="Input 47" xfId="20564"/>
    <cellStyle name="Input 48" xfId="20565"/>
    <cellStyle name="Input 49" xfId="20566"/>
    <cellStyle name="Input 5" xfId="20567"/>
    <cellStyle name="Input 5 2" xfId="20568"/>
    <cellStyle name="Input 5 3" xfId="20569"/>
    <cellStyle name="Input 50" xfId="20570"/>
    <cellStyle name="Input 51" xfId="20571"/>
    <cellStyle name="Input 52" xfId="20572"/>
    <cellStyle name="Input 53" xfId="20573"/>
    <cellStyle name="Input 54" xfId="20574"/>
    <cellStyle name="Input 55" xfId="20575"/>
    <cellStyle name="Input 56" xfId="20576"/>
    <cellStyle name="Input 57" xfId="20577"/>
    <cellStyle name="Input 58" xfId="20578"/>
    <cellStyle name="Input 59" xfId="20579"/>
    <cellStyle name="Input 6" xfId="20580"/>
    <cellStyle name="Input 6 2" xfId="20581"/>
    <cellStyle name="Input 6 3" xfId="20582"/>
    <cellStyle name="Input 60" xfId="20583"/>
    <cellStyle name="Input 61" xfId="20584"/>
    <cellStyle name="Input 62" xfId="20585"/>
    <cellStyle name="Input 63" xfId="20586"/>
    <cellStyle name="Input 64" xfId="20587"/>
    <cellStyle name="Input 65" xfId="20588"/>
    <cellStyle name="Input 66" xfId="20589"/>
    <cellStyle name="Input 67" xfId="20590"/>
    <cellStyle name="Input 68" xfId="20591"/>
    <cellStyle name="Input 69" xfId="20592"/>
    <cellStyle name="Input 7" xfId="20593"/>
    <cellStyle name="Input 7 2" xfId="20594"/>
    <cellStyle name="Input 7 3" xfId="20595"/>
    <cellStyle name="Input 70" xfId="20596"/>
    <cellStyle name="Input 71" xfId="20597"/>
    <cellStyle name="Input 72" xfId="20598"/>
    <cellStyle name="Input 73" xfId="20599"/>
    <cellStyle name="Input 74" xfId="20600"/>
    <cellStyle name="Input 75" xfId="20601"/>
    <cellStyle name="Input 76" xfId="20602"/>
    <cellStyle name="Input 77" xfId="20603"/>
    <cellStyle name="Input 78" xfId="20604"/>
    <cellStyle name="Input 79" xfId="20605"/>
    <cellStyle name="Input 8" xfId="20606"/>
    <cellStyle name="Input 8 2" xfId="20607"/>
    <cellStyle name="Input 8 3" xfId="20608"/>
    <cellStyle name="Input 80" xfId="20609"/>
    <cellStyle name="Input 81" xfId="20610"/>
    <cellStyle name="Input 82" xfId="20611"/>
    <cellStyle name="Input 83" xfId="20612"/>
    <cellStyle name="Input 84" xfId="20613"/>
    <cellStyle name="Input 85" xfId="20614"/>
    <cellStyle name="Input 86" xfId="20615"/>
    <cellStyle name="Input 87" xfId="20616"/>
    <cellStyle name="Input 88" xfId="20617"/>
    <cellStyle name="Input 89" xfId="20618"/>
    <cellStyle name="Input 9" xfId="20619"/>
    <cellStyle name="Input 9 2" xfId="20620"/>
    <cellStyle name="Input 9 3" xfId="20621"/>
    <cellStyle name="Input 90" xfId="20622"/>
    <cellStyle name="Input 91" xfId="20623"/>
    <cellStyle name="Input 92" xfId="20624"/>
    <cellStyle name="Input 93" xfId="20625"/>
    <cellStyle name="Input 94" xfId="20626"/>
    <cellStyle name="Input 95" xfId="20627"/>
    <cellStyle name="Input 96" xfId="20628"/>
    <cellStyle name="Input 97" xfId="20629"/>
    <cellStyle name="Input1" xfId="20630"/>
    <cellStyle name="Input1 2" xfId="20631"/>
    <cellStyle name="Input2" xfId="20632"/>
    <cellStyle name="Input2 2" xfId="20633"/>
    <cellStyle name="Input2 2 2" xfId="20634"/>
    <cellStyle name="Input2 3" xfId="20635"/>
    <cellStyle name="LineItemPrompt" xfId="20636"/>
    <cellStyle name="LineItemValue" xfId="20637"/>
    <cellStyle name="Linked Cell 10" xfId="20638"/>
    <cellStyle name="Linked Cell 11" xfId="20639"/>
    <cellStyle name="Linked Cell 12" xfId="20640"/>
    <cellStyle name="Linked Cell 13" xfId="20641"/>
    <cellStyle name="Linked Cell 14" xfId="20642"/>
    <cellStyle name="Linked Cell 15" xfId="20643"/>
    <cellStyle name="Linked Cell 16" xfId="20644"/>
    <cellStyle name="Linked Cell 17" xfId="20645"/>
    <cellStyle name="Linked Cell 18" xfId="20646"/>
    <cellStyle name="Linked Cell 19" xfId="20647"/>
    <cellStyle name="Linked Cell 2" xfId="20648"/>
    <cellStyle name="Linked Cell 2 2" xfId="20649"/>
    <cellStyle name="Linked Cell 2 3" xfId="20650"/>
    <cellStyle name="Linked Cell 20" xfId="20651"/>
    <cellStyle name="Linked Cell 21" xfId="20652"/>
    <cellStyle name="Linked Cell 22" xfId="20653"/>
    <cellStyle name="Linked Cell 23" xfId="20654"/>
    <cellStyle name="Linked Cell 24" xfId="20655"/>
    <cellStyle name="Linked Cell 25" xfId="20656"/>
    <cellStyle name="Linked Cell 26" xfId="20657"/>
    <cellStyle name="Linked Cell 27" xfId="20658"/>
    <cellStyle name="Linked Cell 28" xfId="20659"/>
    <cellStyle name="Linked Cell 29" xfId="20660"/>
    <cellStyle name="Linked Cell 3" xfId="20661"/>
    <cellStyle name="Linked Cell 3 2" xfId="20662"/>
    <cellStyle name="Linked Cell 30" xfId="20663"/>
    <cellStyle name="Linked Cell 31" xfId="20664"/>
    <cellStyle name="Linked Cell 32" xfId="20665"/>
    <cellStyle name="Linked Cell 33" xfId="20666"/>
    <cellStyle name="Linked Cell 34" xfId="20667"/>
    <cellStyle name="Linked Cell 35" xfId="20668"/>
    <cellStyle name="Linked Cell 36" xfId="20669"/>
    <cellStyle name="Linked Cell 37" xfId="20670"/>
    <cellStyle name="Linked Cell 38" xfId="20671"/>
    <cellStyle name="Linked Cell 39" xfId="20672"/>
    <cellStyle name="Linked Cell 4" xfId="20673"/>
    <cellStyle name="Linked Cell 4 2" xfId="20674"/>
    <cellStyle name="Linked Cell 40" xfId="20675"/>
    <cellStyle name="Linked Cell 41" xfId="20676"/>
    <cellStyle name="Linked Cell 42" xfId="20677"/>
    <cellStyle name="Linked Cell 43" xfId="20678"/>
    <cellStyle name="Linked Cell 44" xfId="20679"/>
    <cellStyle name="Linked Cell 45" xfId="20680"/>
    <cellStyle name="Linked Cell 46" xfId="20681"/>
    <cellStyle name="Linked Cell 47" xfId="20682"/>
    <cellStyle name="Linked Cell 48" xfId="20683"/>
    <cellStyle name="Linked Cell 49" xfId="20684"/>
    <cellStyle name="Linked Cell 5" xfId="20685"/>
    <cellStyle name="Linked Cell 50" xfId="20686"/>
    <cellStyle name="Linked Cell 51" xfId="20687"/>
    <cellStyle name="Linked Cell 52" xfId="20688"/>
    <cellStyle name="Linked Cell 53" xfId="20689"/>
    <cellStyle name="Linked Cell 54" xfId="20690"/>
    <cellStyle name="Linked Cell 55" xfId="20691"/>
    <cellStyle name="Linked Cell 56" xfId="20692"/>
    <cellStyle name="Linked Cell 57" xfId="20693"/>
    <cellStyle name="Linked Cell 58" xfId="20694"/>
    <cellStyle name="Linked Cell 59" xfId="20695"/>
    <cellStyle name="Linked Cell 6" xfId="20696"/>
    <cellStyle name="Linked Cell 60" xfId="20697"/>
    <cellStyle name="Linked Cell 61" xfId="20698"/>
    <cellStyle name="Linked Cell 62" xfId="20699"/>
    <cellStyle name="Linked Cell 63" xfId="20700"/>
    <cellStyle name="Linked Cell 64" xfId="20701"/>
    <cellStyle name="Linked Cell 65" xfId="20702"/>
    <cellStyle name="Linked Cell 66" xfId="20703"/>
    <cellStyle name="Linked Cell 67" xfId="20704"/>
    <cellStyle name="Linked Cell 68" xfId="20705"/>
    <cellStyle name="Linked Cell 69" xfId="20706"/>
    <cellStyle name="Linked Cell 7" xfId="20707"/>
    <cellStyle name="Linked Cell 70" xfId="20708"/>
    <cellStyle name="Linked Cell 71" xfId="20709"/>
    <cellStyle name="Linked Cell 72" xfId="20710"/>
    <cellStyle name="Linked Cell 8" xfId="20711"/>
    <cellStyle name="Linked Cell 9" xfId="20712"/>
    <cellStyle name="Manual-Input" xfId="20713"/>
    <cellStyle name="Marathon" xfId="20714"/>
    <cellStyle name="MCP" xfId="20715"/>
    <cellStyle name="Multiple" xfId="20716"/>
    <cellStyle name="Multiple [1]" xfId="20717"/>
    <cellStyle name="Multiple_10_21 A&amp;G Review" xfId="20718"/>
    <cellStyle name="Neutral 10" xfId="20719"/>
    <cellStyle name="Neutral 11" xfId="20720"/>
    <cellStyle name="Neutral 12" xfId="20721"/>
    <cellStyle name="Neutral 13" xfId="20722"/>
    <cellStyle name="Neutral 14" xfId="20723"/>
    <cellStyle name="Neutral 15" xfId="20724"/>
    <cellStyle name="Neutral 16" xfId="20725"/>
    <cellStyle name="Neutral 17" xfId="20726"/>
    <cellStyle name="Neutral 18" xfId="20727"/>
    <cellStyle name="Neutral 19" xfId="20728"/>
    <cellStyle name="Neutral 2" xfId="20729"/>
    <cellStyle name="Neutral 2 2" xfId="20730"/>
    <cellStyle name="Neutral 2 3" xfId="20731"/>
    <cellStyle name="Neutral 20" xfId="20732"/>
    <cellStyle name="Neutral 21" xfId="20733"/>
    <cellStyle name="Neutral 22" xfId="20734"/>
    <cellStyle name="Neutral 23" xfId="20735"/>
    <cellStyle name="Neutral 24" xfId="20736"/>
    <cellStyle name="Neutral 25" xfId="20737"/>
    <cellStyle name="Neutral 26" xfId="20738"/>
    <cellStyle name="Neutral 27" xfId="20739"/>
    <cellStyle name="Neutral 28" xfId="20740"/>
    <cellStyle name="Neutral 29" xfId="20741"/>
    <cellStyle name="Neutral 3" xfId="20742"/>
    <cellStyle name="Neutral 3 2" xfId="20743"/>
    <cellStyle name="Neutral 30" xfId="20744"/>
    <cellStyle name="Neutral 31" xfId="20745"/>
    <cellStyle name="Neutral 32" xfId="20746"/>
    <cellStyle name="Neutral 33" xfId="20747"/>
    <cellStyle name="Neutral 34" xfId="20748"/>
    <cellStyle name="Neutral 35" xfId="20749"/>
    <cellStyle name="Neutral 36" xfId="20750"/>
    <cellStyle name="Neutral 37" xfId="20751"/>
    <cellStyle name="Neutral 38" xfId="20752"/>
    <cellStyle name="Neutral 39" xfId="20753"/>
    <cellStyle name="Neutral 4" xfId="20754"/>
    <cellStyle name="Neutral 4 2" xfId="20755"/>
    <cellStyle name="Neutral 40" xfId="20756"/>
    <cellStyle name="Neutral 41" xfId="20757"/>
    <cellStyle name="Neutral 42" xfId="20758"/>
    <cellStyle name="Neutral 43" xfId="20759"/>
    <cellStyle name="Neutral 44" xfId="20760"/>
    <cellStyle name="Neutral 45" xfId="20761"/>
    <cellStyle name="Neutral 46" xfId="20762"/>
    <cellStyle name="Neutral 47" xfId="20763"/>
    <cellStyle name="Neutral 48" xfId="20764"/>
    <cellStyle name="Neutral 49" xfId="20765"/>
    <cellStyle name="Neutral 5" xfId="20766"/>
    <cellStyle name="Neutral 50" xfId="20767"/>
    <cellStyle name="Neutral 51" xfId="20768"/>
    <cellStyle name="Neutral 52" xfId="20769"/>
    <cellStyle name="Neutral 53" xfId="20770"/>
    <cellStyle name="Neutral 54" xfId="20771"/>
    <cellStyle name="Neutral 55" xfId="20772"/>
    <cellStyle name="Neutral 56" xfId="20773"/>
    <cellStyle name="Neutral 57" xfId="20774"/>
    <cellStyle name="Neutral 58" xfId="20775"/>
    <cellStyle name="Neutral 59" xfId="20776"/>
    <cellStyle name="Neutral 6" xfId="20777"/>
    <cellStyle name="Neutral 60" xfId="20778"/>
    <cellStyle name="Neutral 61" xfId="20779"/>
    <cellStyle name="Neutral 62" xfId="20780"/>
    <cellStyle name="Neutral 63" xfId="20781"/>
    <cellStyle name="Neutral 64" xfId="20782"/>
    <cellStyle name="Neutral 65" xfId="20783"/>
    <cellStyle name="Neutral 66" xfId="20784"/>
    <cellStyle name="Neutral 67" xfId="20785"/>
    <cellStyle name="Neutral 68" xfId="20786"/>
    <cellStyle name="Neutral 69" xfId="20787"/>
    <cellStyle name="Neutral 7" xfId="20788"/>
    <cellStyle name="Neutral 70" xfId="20789"/>
    <cellStyle name="Neutral 71" xfId="20790"/>
    <cellStyle name="Neutral 72" xfId="20791"/>
    <cellStyle name="Neutral 8" xfId="20792"/>
    <cellStyle name="Neutral 9" xfId="20793"/>
    <cellStyle name="nONE" xfId="20794"/>
    <cellStyle name="nONE 2" xfId="20795"/>
    <cellStyle name="noninput" xfId="20796"/>
    <cellStyle name="Normal" xfId="0" builtinId="0"/>
    <cellStyle name="Normal - Style1" xfId="20797"/>
    <cellStyle name="Normal 10" xfId="20798"/>
    <cellStyle name="Normal 10 10" xfId="1"/>
    <cellStyle name="Normal 10 10 2" xfId="26216"/>
    <cellStyle name="Normal 10 11" xfId="20799"/>
    <cellStyle name="Normal 10 11 2" xfId="26217"/>
    <cellStyle name="Normal 10 11 3" xfId="25928"/>
    <cellStyle name="Normal 10 12" xfId="25929"/>
    <cellStyle name="Normal 10 12 2" xfId="26218"/>
    <cellStyle name="Normal 10 13" xfId="25930"/>
    <cellStyle name="Normal 10 13 2" xfId="26219"/>
    <cellStyle name="Normal 10 2" xfId="20800"/>
    <cellStyle name="Normal 10 2 2" xfId="20801"/>
    <cellStyle name="Normal 10 2 2 2" xfId="20802"/>
    <cellStyle name="Normal 10 2 2 3" xfId="26220"/>
    <cellStyle name="Normal 10 2 3" xfId="20803"/>
    <cellStyle name="Normal 10 2 3 2" xfId="20804"/>
    <cellStyle name="Normal 10 2 4" xfId="20805"/>
    <cellStyle name="Normal 10 2 4 2" xfId="20806"/>
    <cellStyle name="Normal 10 2 5" xfId="20807"/>
    <cellStyle name="Normal 10 2 5 2" xfId="20808"/>
    <cellStyle name="Normal 10 2 6" xfId="20809"/>
    <cellStyle name="Normal 10 2 6 2" xfId="20810"/>
    <cellStyle name="Normal 10 2 7" xfId="20811"/>
    <cellStyle name="Normal 10 3" xfId="20812"/>
    <cellStyle name="Normal 10 3 2" xfId="20813"/>
    <cellStyle name="Normal 10 3 2 2" xfId="26221"/>
    <cellStyle name="Normal 10 3 3" xfId="25931"/>
    <cellStyle name="Normal 10 4" xfId="20814"/>
    <cellStyle name="Normal 10 4 2" xfId="20815"/>
    <cellStyle name="Normal 10 4 2 2" xfId="26222"/>
    <cellStyle name="Normal 10 4 3" xfId="25932"/>
    <cellStyle name="Normal 10 5" xfId="20816"/>
    <cellStyle name="Normal 10 5 2" xfId="20817"/>
    <cellStyle name="Normal 10 5 2 2" xfId="26223"/>
    <cellStyle name="Normal 10 5 3" xfId="25933"/>
    <cellStyle name="Normal 10 6" xfId="20818"/>
    <cellStyle name="Normal 10 6 2" xfId="20819"/>
    <cellStyle name="Normal 10 6 2 2" xfId="26224"/>
    <cellStyle name="Normal 10 6 3" xfId="25934"/>
    <cellStyle name="Normal 10 7" xfId="20820"/>
    <cellStyle name="Normal 10 7 2" xfId="20821"/>
    <cellStyle name="Normal 10 7 2 2" xfId="26225"/>
    <cellStyle name="Normal 10 7 3" xfId="25935"/>
    <cellStyle name="Normal 10 8" xfId="20822"/>
    <cellStyle name="Normal 10 8 2" xfId="26226"/>
    <cellStyle name="Normal 10 9" xfId="20823"/>
    <cellStyle name="Normal 10 9 2" xfId="26227"/>
    <cellStyle name="Normal 10 9 3" xfId="25936"/>
    <cellStyle name="Normal 100" xfId="20824"/>
    <cellStyle name="Normal 101" xfId="20825"/>
    <cellStyle name="Normal 102" xfId="25789"/>
    <cellStyle name="Normal 103" xfId="26044"/>
    <cellStyle name="Normal 104" xfId="26386"/>
    <cellStyle name="Normal 105" xfId="26389"/>
    <cellStyle name="Normal 106" xfId="26390"/>
    <cellStyle name="Normal 107" xfId="26391"/>
    <cellStyle name="Normal 108" xfId="26397"/>
    <cellStyle name="Normal 109" xfId="26396"/>
    <cellStyle name="Normal 11" xfId="20826"/>
    <cellStyle name="Normal 11 10" xfId="25937"/>
    <cellStyle name="Normal 11 10 2" xfId="26228"/>
    <cellStyle name="Normal 11 11" xfId="25938"/>
    <cellStyle name="Normal 11 11 2" xfId="26229"/>
    <cellStyle name="Normal 11 12" xfId="25939"/>
    <cellStyle name="Normal 11 12 2" xfId="26230"/>
    <cellStyle name="Normal 11 13" xfId="25940"/>
    <cellStyle name="Normal 11 13 2" xfId="26231"/>
    <cellStyle name="Normal 11 2" xfId="20827"/>
    <cellStyle name="Normal 11 2 2" xfId="20828"/>
    <cellStyle name="Normal 11 2 2 2" xfId="20829"/>
    <cellStyle name="Normal 11 2 2 3" xfId="26232"/>
    <cellStyle name="Normal 11 2 3" xfId="20830"/>
    <cellStyle name="Normal 11 2 3 2" xfId="20831"/>
    <cellStyle name="Normal 11 2 4" xfId="20832"/>
    <cellStyle name="Normal 11 2 4 2" xfId="20833"/>
    <cellStyle name="Normal 11 2 5" xfId="20834"/>
    <cellStyle name="Normal 11 2 5 2" xfId="20835"/>
    <cellStyle name="Normal 11 2 6" xfId="20836"/>
    <cellStyle name="Normal 11 2 6 2" xfId="20837"/>
    <cellStyle name="Normal 11 2 7" xfId="25941"/>
    <cellStyle name="Normal 11 3" xfId="20838"/>
    <cellStyle name="Normal 11 3 2" xfId="20839"/>
    <cellStyle name="Normal 11 3 2 2" xfId="26233"/>
    <cellStyle name="Normal 11 3 3" xfId="25942"/>
    <cellStyle name="Normal 11 4" xfId="20840"/>
    <cellStyle name="Normal 11 4 2" xfId="20841"/>
    <cellStyle name="Normal 11 4 2 2" xfId="26234"/>
    <cellStyle name="Normal 11 4 3" xfId="25943"/>
    <cellStyle name="Normal 11 5" xfId="20842"/>
    <cellStyle name="Normal 11 5 2" xfId="20843"/>
    <cellStyle name="Normal 11 5 2 2" xfId="26235"/>
    <cellStyle name="Normal 11 5 3" xfId="25944"/>
    <cellStyle name="Normal 11 6" xfId="20844"/>
    <cellStyle name="Normal 11 6 2" xfId="20845"/>
    <cellStyle name="Normal 11 6 2 2" xfId="26236"/>
    <cellStyle name="Normal 11 6 3" xfId="25945"/>
    <cellStyle name="Normal 11 7" xfId="20846"/>
    <cellStyle name="Normal 11 7 2" xfId="20847"/>
    <cellStyle name="Normal 11 7 2 2" xfId="26237"/>
    <cellStyle name="Normal 11 7 3" xfId="25946"/>
    <cellStyle name="Normal 11 8" xfId="20848"/>
    <cellStyle name="Normal 11 8 2" xfId="26238"/>
    <cellStyle name="Normal 11 9" xfId="20849"/>
    <cellStyle name="Normal 11 9 2" xfId="26239"/>
    <cellStyle name="Normal 11 9 3" xfId="25947"/>
    <cellStyle name="Normal 110" xfId="26398"/>
    <cellStyle name="Normal 12" xfId="20850"/>
    <cellStyle name="Normal 12 10" xfId="20851"/>
    <cellStyle name="Normal 12 10 2" xfId="26240"/>
    <cellStyle name="Normal 12 10 3" xfId="25948"/>
    <cellStyle name="Normal 12 11" xfId="25949"/>
    <cellStyle name="Normal 12 11 2" xfId="26241"/>
    <cellStyle name="Normal 12 12" xfId="25950"/>
    <cellStyle name="Normal 12 12 2" xfId="26242"/>
    <cellStyle name="Normal 12 13" xfId="25951"/>
    <cellStyle name="Normal 12 13 2" xfId="26243"/>
    <cellStyle name="Normal 12 2" xfId="20852"/>
    <cellStyle name="Normal 12 2 2" xfId="20853"/>
    <cellStyle name="Normal 12 2 2 2" xfId="20854"/>
    <cellStyle name="Normal 12 2 2 3" xfId="26244"/>
    <cellStyle name="Normal 12 2 3" xfId="20855"/>
    <cellStyle name="Normal 12 2 3 2" xfId="20856"/>
    <cellStyle name="Normal 12 2 4" xfId="20857"/>
    <cellStyle name="Normal 12 2 4 2" xfId="20858"/>
    <cellStyle name="Normal 12 2 5" xfId="20859"/>
    <cellStyle name="Normal 12 2 5 2" xfId="20860"/>
    <cellStyle name="Normal 12 2 6" xfId="20861"/>
    <cellStyle name="Normal 12 2 6 2" xfId="20862"/>
    <cellStyle name="Normal 12 2 7" xfId="20863"/>
    <cellStyle name="Normal 12 2 8" xfId="25952"/>
    <cellStyle name="Normal 12 3" xfId="20864"/>
    <cellStyle name="Normal 12 3 2" xfId="20865"/>
    <cellStyle name="Normal 12 3 2 2" xfId="26245"/>
    <cellStyle name="Normal 12 3 3" xfId="20866"/>
    <cellStyle name="Normal 12 4" xfId="20867"/>
    <cellStyle name="Normal 12 4 2" xfId="20868"/>
    <cellStyle name="Normal 12 4 2 2" xfId="26246"/>
    <cellStyle name="Normal 12 4 3" xfId="25953"/>
    <cellStyle name="Normal 12 5" xfId="20869"/>
    <cellStyle name="Normal 12 5 2" xfId="20870"/>
    <cellStyle name="Normal 12 5 2 2" xfId="26247"/>
    <cellStyle name="Normal 12 5 3" xfId="25954"/>
    <cellStyle name="Normal 12 6" xfId="20871"/>
    <cellStyle name="Normal 12 6 2" xfId="20872"/>
    <cellStyle name="Normal 12 6 2 2" xfId="26248"/>
    <cellStyle name="Normal 12 6 3" xfId="25955"/>
    <cellStyle name="Normal 12 7" xfId="20873"/>
    <cellStyle name="Normal 12 7 2" xfId="20874"/>
    <cellStyle name="Normal 12 7 2 2" xfId="26249"/>
    <cellStyle name="Normal 12 7 3" xfId="25956"/>
    <cellStyle name="Normal 12 8" xfId="20875"/>
    <cellStyle name="Normal 12 8 2" xfId="26250"/>
    <cellStyle name="Normal 12 9" xfId="20876"/>
    <cellStyle name="Normal 12 9 2" xfId="26251"/>
    <cellStyle name="Normal 12 9 3" xfId="25957"/>
    <cellStyle name="Normal 13" xfId="20877"/>
    <cellStyle name="Normal 13 10" xfId="20878"/>
    <cellStyle name="Normal 13 10 2" xfId="26252"/>
    <cellStyle name="Normal 13 10 3" xfId="25958"/>
    <cellStyle name="Normal 13 11" xfId="20879"/>
    <cellStyle name="Normal 13 11 2" xfId="26253"/>
    <cellStyle name="Normal 13 11 3" xfId="25959"/>
    <cellStyle name="Normal 13 12" xfId="20880"/>
    <cellStyle name="Normal 13 12 2" xfId="26254"/>
    <cellStyle name="Normal 13 12 3" xfId="25960"/>
    <cellStyle name="Normal 13 13" xfId="25961"/>
    <cellStyle name="Normal 13 13 2" xfId="26255"/>
    <cellStyle name="Normal 13 2" xfId="20881"/>
    <cellStyle name="Normal 13 2 10" xfId="25962"/>
    <cellStyle name="Normal 13 2 2" xfId="20882"/>
    <cellStyle name="Normal 13 2 2 2" xfId="20883"/>
    <cellStyle name="Normal 13 2 2 3" xfId="26256"/>
    <cellStyle name="Normal 13 2 3" xfId="20884"/>
    <cellStyle name="Normal 13 2 3 2" xfId="20885"/>
    <cellStyle name="Normal 13 2 4" xfId="20886"/>
    <cellStyle name="Normal 13 2 4 2" xfId="20887"/>
    <cellStyle name="Normal 13 2 5" xfId="20888"/>
    <cellStyle name="Normal 13 2 5 2" xfId="20889"/>
    <cellStyle name="Normal 13 2 6" xfId="20890"/>
    <cellStyle name="Normal 13 2 6 2" xfId="20891"/>
    <cellStyle name="Normal 13 2 7" xfId="20892"/>
    <cellStyle name="Normal 13 2 8" xfId="20893"/>
    <cellStyle name="Normal 13 2 9" xfId="20894"/>
    <cellStyle name="Normal 13 3" xfId="20895"/>
    <cellStyle name="Normal 13 3 2" xfId="20896"/>
    <cellStyle name="Normal 13 3 2 2" xfId="26257"/>
    <cellStyle name="Normal 13 3 3" xfId="25963"/>
    <cellStyle name="Normal 13 4" xfId="20897"/>
    <cellStyle name="Normal 13 4 2" xfId="20898"/>
    <cellStyle name="Normal 13 4 2 2" xfId="26258"/>
    <cellStyle name="Normal 13 4 3" xfId="25964"/>
    <cellStyle name="Normal 13 5" xfId="20899"/>
    <cellStyle name="Normal 13 5 2" xfId="20900"/>
    <cellStyle name="Normal 13 5 2 2" xfId="26259"/>
    <cellStyle name="Normal 13 5 3" xfId="25965"/>
    <cellStyle name="Normal 13 6" xfId="20901"/>
    <cellStyle name="Normal 13 6 2" xfId="20902"/>
    <cellStyle name="Normal 13 6 2 2" xfId="26260"/>
    <cellStyle name="Normal 13 6 3" xfId="25966"/>
    <cellStyle name="Normal 13 7" xfId="20903"/>
    <cellStyle name="Normal 13 7 2" xfId="20904"/>
    <cellStyle name="Normal 13 7 2 2" xfId="26261"/>
    <cellStyle name="Normal 13 7 3" xfId="25967"/>
    <cellStyle name="Normal 13 8" xfId="20905"/>
    <cellStyle name="Normal 13 8 2" xfId="26262"/>
    <cellStyle name="Normal 13 9" xfId="20906"/>
    <cellStyle name="Normal 13 9 2" xfId="26263"/>
    <cellStyle name="Normal 13 9 3" xfId="25968"/>
    <cellStyle name="Normal 14" xfId="37"/>
    <cellStyle name="Normal 14 10" xfId="20907"/>
    <cellStyle name="Normal 14 11" xfId="20908"/>
    <cellStyle name="Normal 14 12" xfId="20909"/>
    <cellStyle name="Normal 14 2" xfId="20910"/>
    <cellStyle name="Normal 14 2 10" xfId="26264"/>
    <cellStyle name="Normal 14 2 2" xfId="20911"/>
    <cellStyle name="Normal 14 2 2 2" xfId="20912"/>
    <cellStyle name="Normal 14 2 3" xfId="20913"/>
    <cellStyle name="Normal 14 2 3 2" xfId="20914"/>
    <cellStyle name="Normal 14 2 4" xfId="20915"/>
    <cellStyle name="Normal 14 2 4 2" xfId="20916"/>
    <cellStyle name="Normal 14 2 5" xfId="20917"/>
    <cellStyle name="Normal 14 2 5 2" xfId="20918"/>
    <cellStyle name="Normal 14 2 6" xfId="20919"/>
    <cellStyle name="Normal 14 2 6 2" xfId="20920"/>
    <cellStyle name="Normal 14 2 7" xfId="20921"/>
    <cellStyle name="Normal 14 2 8" xfId="20922"/>
    <cellStyle name="Normal 14 2 9" xfId="20923"/>
    <cellStyle name="Normal 14 3" xfId="20924"/>
    <cellStyle name="Normal 14 3 2" xfId="20925"/>
    <cellStyle name="Normal 14 4" xfId="20926"/>
    <cellStyle name="Normal 14 4 2" xfId="20927"/>
    <cellStyle name="Normal 14 5" xfId="20928"/>
    <cellStyle name="Normal 14 5 2" xfId="20929"/>
    <cellStyle name="Normal 14 6" xfId="20930"/>
    <cellStyle name="Normal 14 6 2" xfId="20931"/>
    <cellStyle name="Normal 14 7" xfId="20932"/>
    <cellStyle name="Normal 14 7 2" xfId="20933"/>
    <cellStyle name="Normal 14 8" xfId="20934"/>
    <cellStyle name="Normal 14 9" xfId="20935"/>
    <cellStyle name="Normal 15" xfId="17"/>
    <cellStyle name="Normal 15 10" xfId="25969"/>
    <cellStyle name="Normal 15 2" xfId="20936"/>
    <cellStyle name="Normal 15 2 2" xfId="20937"/>
    <cellStyle name="Normal 15 2 2 2" xfId="20938"/>
    <cellStyle name="Normal 15 2 3" xfId="20939"/>
    <cellStyle name="Normal 15 2 3 2" xfId="20940"/>
    <cellStyle name="Normal 15 2 4" xfId="20941"/>
    <cellStyle name="Normal 15 2 4 2" xfId="20942"/>
    <cellStyle name="Normal 15 2 5" xfId="20943"/>
    <cellStyle name="Normal 15 2 5 2" xfId="20944"/>
    <cellStyle name="Normal 15 2 6" xfId="20945"/>
    <cellStyle name="Normal 15 2 6 2" xfId="20946"/>
    <cellStyle name="Normal 15 2 7" xfId="26265"/>
    <cellStyle name="Normal 15 3" xfId="20947"/>
    <cellStyle name="Normal 15 3 2" xfId="20948"/>
    <cellStyle name="Normal 15 4" xfId="20949"/>
    <cellStyle name="Normal 15 4 2" xfId="20950"/>
    <cellStyle name="Normal 15 5" xfId="20951"/>
    <cellStyle name="Normal 15 5 2" xfId="20952"/>
    <cellStyle name="Normal 15 6" xfId="20953"/>
    <cellStyle name="Normal 15 6 2" xfId="20954"/>
    <cellStyle name="Normal 15 7" xfId="20955"/>
    <cellStyle name="Normal 15 7 2" xfId="20956"/>
    <cellStyle name="Normal 15 8" xfId="20957"/>
    <cellStyle name="Normal 15 9" xfId="20958"/>
    <cellStyle name="Normal 16" xfId="20959"/>
    <cellStyle name="Normal 16 10" xfId="20960"/>
    <cellStyle name="Normal 16 2" xfId="20961"/>
    <cellStyle name="Normal 16 2 2" xfId="20962"/>
    <cellStyle name="Normal 16 2 2 2" xfId="20963"/>
    <cellStyle name="Normal 16 2 3" xfId="20964"/>
    <cellStyle name="Normal 16 2 3 2" xfId="20965"/>
    <cellStyle name="Normal 16 2 4" xfId="20966"/>
    <cellStyle name="Normal 16 2 4 2" xfId="20967"/>
    <cellStyle name="Normal 16 2 5" xfId="20968"/>
    <cellStyle name="Normal 16 2 5 2" xfId="20969"/>
    <cellStyle name="Normal 16 2 6" xfId="20970"/>
    <cellStyle name="Normal 16 2 7" xfId="26266"/>
    <cellStyle name="Normal 16 3" xfId="20971"/>
    <cellStyle name="Normal 16 3 2" xfId="20972"/>
    <cellStyle name="Normal 16 4" xfId="20973"/>
    <cellStyle name="Normal 16 4 2" xfId="20974"/>
    <cellStyle name="Normal 16 5" xfId="20975"/>
    <cellStyle name="Normal 16 5 2" xfId="20976"/>
    <cellStyle name="Normal 16 6" xfId="20977"/>
    <cellStyle name="Normal 16 6 2" xfId="20978"/>
    <cellStyle name="Normal 16 7" xfId="20979"/>
    <cellStyle name="Normal 16 7 2" xfId="20980"/>
    <cellStyle name="Normal 16 8" xfId="20981"/>
    <cellStyle name="Normal 16 9" xfId="20982"/>
    <cellStyle name="Normal 17" xfId="25"/>
    <cellStyle name="Normal 17 10" xfId="20983"/>
    <cellStyle name="Normal 17 11" xfId="20984"/>
    <cellStyle name="Normal 17 12" xfId="20985"/>
    <cellStyle name="Normal 17 2" xfId="20986"/>
    <cellStyle name="Normal 17 2 10" xfId="26267"/>
    <cellStyle name="Normal 17 2 2" xfId="20987"/>
    <cellStyle name="Normal 17 2 2 2" xfId="20988"/>
    <cellStyle name="Normal 17 2 3" xfId="20989"/>
    <cellStyle name="Normal 17 2 3 2" xfId="20990"/>
    <cellStyle name="Normal 17 2 4" xfId="20991"/>
    <cellStyle name="Normal 17 2 4 2" xfId="20992"/>
    <cellStyle name="Normal 17 2 5" xfId="20993"/>
    <cellStyle name="Normal 17 2 5 2" xfId="20994"/>
    <cellStyle name="Normal 17 2 6" xfId="20995"/>
    <cellStyle name="Normal 17 2 7" xfId="20996"/>
    <cellStyle name="Normal 17 2 8" xfId="20997"/>
    <cellStyle name="Normal 17 2 9" xfId="20998"/>
    <cellStyle name="Normal 17 3" xfId="20999"/>
    <cellStyle name="Normal 17 3 2" xfId="21000"/>
    <cellStyle name="Normal 17 4" xfId="21001"/>
    <cellStyle name="Normal 17 4 2" xfId="21002"/>
    <cellStyle name="Normal 17 5" xfId="21003"/>
    <cellStyle name="Normal 17 5 2" xfId="21004"/>
    <cellStyle name="Normal 17 6" xfId="21005"/>
    <cellStyle name="Normal 17 6 2" xfId="21006"/>
    <cellStyle name="Normal 17 7" xfId="21007"/>
    <cellStyle name="Normal 17 7 2" xfId="21008"/>
    <cellStyle name="Normal 17 8" xfId="21009"/>
    <cellStyle name="Normal 17 9" xfId="21010"/>
    <cellStyle name="Normal 18" xfId="21011"/>
    <cellStyle name="Normal 18 2" xfId="21012"/>
    <cellStyle name="Normal 18 2 2" xfId="21013"/>
    <cellStyle name="Normal 18 2 2 2" xfId="21014"/>
    <cellStyle name="Normal 18 2 3" xfId="21015"/>
    <cellStyle name="Normal 18 2 3 2" xfId="21016"/>
    <cellStyle name="Normal 18 2 4" xfId="21017"/>
    <cellStyle name="Normal 18 2 4 2" xfId="21018"/>
    <cellStyle name="Normal 18 2 5" xfId="21019"/>
    <cellStyle name="Normal 18 2 5 2" xfId="21020"/>
    <cellStyle name="Normal 18 2 6" xfId="21021"/>
    <cellStyle name="Normal 18 2 7" xfId="26268"/>
    <cellStyle name="Normal 18 3" xfId="21022"/>
    <cellStyle name="Normal 18 3 2" xfId="21023"/>
    <cellStyle name="Normal 18 4" xfId="21024"/>
    <cellStyle name="Normal 18 4 2" xfId="21025"/>
    <cellStyle name="Normal 18 5" xfId="21026"/>
    <cellStyle name="Normal 18 5 2" xfId="21027"/>
    <cellStyle name="Normal 18 6" xfId="21028"/>
    <cellStyle name="Normal 18 6 2" xfId="21029"/>
    <cellStyle name="Normal 18 7" xfId="21030"/>
    <cellStyle name="Normal 18 7 2" xfId="21031"/>
    <cellStyle name="Normal 18 8" xfId="21032"/>
    <cellStyle name="Normal 18 9" xfId="21033"/>
    <cellStyle name="Normal 19" xfId="24"/>
    <cellStyle name="Normal 19 2" xfId="21034"/>
    <cellStyle name="Normal 19 2 2" xfId="21035"/>
    <cellStyle name="Normal 19 2 2 2" xfId="21036"/>
    <cellStyle name="Normal 19 2 3" xfId="21037"/>
    <cellStyle name="Normal 19 2 3 2" xfId="21038"/>
    <cellStyle name="Normal 19 2 4" xfId="21039"/>
    <cellStyle name="Normal 19 2 4 2" xfId="21040"/>
    <cellStyle name="Normal 19 2 5" xfId="21041"/>
    <cellStyle name="Normal 19 2 5 2" xfId="21042"/>
    <cellStyle name="Normal 19 2 6" xfId="21043"/>
    <cellStyle name="Normal 19 2 7" xfId="26269"/>
    <cellStyle name="Normal 19 3" xfId="21044"/>
    <cellStyle name="Normal 19 3 2" xfId="21045"/>
    <cellStyle name="Normal 19 4" xfId="21046"/>
    <cellStyle name="Normal 19 4 2" xfId="21047"/>
    <cellStyle name="Normal 19 5" xfId="21048"/>
    <cellStyle name="Normal 19 5 2" xfId="21049"/>
    <cellStyle name="Normal 19 6" xfId="21050"/>
    <cellStyle name="Normal 19 6 2" xfId="21051"/>
    <cellStyle name="Normal 19 7" xfId="21052"/>
    <cellStyle name="Normal 19 7 2" xfId="21053"/>
    <cellStyle name="Normal 19 8" xfId="21054"/>
    <cellStyle name="Normal 19 9" xfId="21055"/>
    <cellStyle name="Normal 2" xfId="21056"/>
    <cellStyle name="Normal 2 10" xfId="21057"/>
    <cellStyle name="Normal 2 10 2" xfId="26270"/>
    <cellStyle name="Normal 2 10 3" xfId="25970"/>
    <cellStyle name="Normal 2 11" xfId="21058"/>
    <cellStyle name="Normal 2 11 2" xfId="26271"/>
    <cellStyle name="Normal 2 12" xfId="25971"/>
    <cellStyle name="Normal 2 12 2" xfId="26272"/>
    <cellStyle name="Normal 2 13" xfId="25972"/>
    <cellStyle name="Normal 2 13 2" xfId="26273"/>
    <cellStyle name="Normal 2 14" xfId="25973"/>
    <cellStyle name="Normal 2 15" xfId="26046"/>
    <cellStyle name="Normal 2 2" xfId="21059"/>
    <cellStyle name="Normal 2 2 2" xfId="21060"/>
    <cellStyle name="Normal 2 2 2 2" xfId="21061"/>
    <cellStyle name="Normal 2 2 2 2 2" xfId="21062"/>
    <cellStyle name="Normal 2 2 2 2 3" xfId="21063"/>
    <cellStyle name="Normal 2 2 2 3" xfId="21064"/>
    <cellStyle name="Normal 2 2 2 3 2" xfId="21065"/>
    <cellStyle name="Normal 2 2 2 3 2 2" xfId="21066"/>
    <cellStyle name="Normal 2 2 2 3 2 2 2" xfId="21067"/>
    <cellStyle name="Normal 2 2 2 3 2 3" xfId="21068"/>
    <cellStyle name="Normal 2 2 2 3 3" xfId="21069"/>
    <cellStyle name="Normal 2 2 2 3 3 2" xfId="21070"/>
    <cellStyle name="Normal 2 2 2 3 4" xfId="21071"/>
    <cellStyle name="Normal 2 2 2 4" xfId="21072"/>
    <cellStyle name="Normal 2 2 2 4 2" xfId="21073"/>
    <cellStyle name="Normal 2 2 2 4 2 2" xfId="21074"/>
    <cellStyle name="Normal 2 2 2 4 3" xfId="21075"/>
    <cellStyle name="Normal 2 2 2 5" xfId="21076"/>
    <cellStyle name="Normal 2 2 2 5 2" xfId="21077"/>
    <cellStyle name="Normal 2 2 2 6" xfId="21078"/>
    <cellStyle name="Normal 2 2 2 7" xfId="21079"/>
    <cellStyle name="Normal 2 2 2 8" xfId="26275"/>
    <cellStyle name="Normal 2 2 3" xfId="21080"/>
    <cellStyle name="Normal 2 2 4" xfId="21081"/>
    <cellStyle name="Normal 2 3" xfId="21082"/>
    <cellStyle name="Normal 2 3 2" xfId="21083"/>
    <cellStyle name="Normal 2 3 2 2" xfId="21084"/>
    <cellStyle name="Normal 2 3 2 3" xfId="26276"/>
    <cellStyle name="Normal 2 3 3" xfId="21085"/>
    <cellStyle name="Normal 2 3 4" xfId="21086"/>
    <cellStyle name="Normal 2 3 4 2" xfId="21087"/>
    <cellStyle name="Normal 2 4" xfId="21088"/>
    <cellStyle name="Normal 2 4 2" xfId="21089"/>
    <cellStyle name="Normal 2 4 2 2" xfId="21090"/>
    <cellStyle name="Normal 2 4 2 3" xfId="26277"/>
    <cellStyle name="Normal 2 4 3" xfId="21091"/>
    <cellStyle name="Normal 2 5" xfId="21092"/>
    <cellStyle name="Normal 2 5 2" xfId="21093"/>
    <cellStyle name="Normal 2 5 2 2" xfId="21094"/>
    <cellStyle name="Normal 2 5 2 3" xfId="26278"/>
    <cellStyle name="Normal 2 5 3" xfId="21095"/>
    <cellStyle name="Normal 2 5 3 2" xfId="21096"/>
    <cellStyle name="Normal 2 5 4" xfId="21097"/>
    <cellStyle name="Normal 2 5 4 2" xfId="21098"/>
    <cellStyle name="Normal 2 5 5" xfId="21099"/>
    <cellStyle name="Normal 2 5 5 2" xfId="21100"/>
    <cellStyle name="Normal 2 5 6" xfId="21101"/>
    <cellStyle name="Normal 2 5 6 2" xfId="21102"/>
    <cellStyle name="Normal 2 5 7" xfId="21103"/>
    <cellStyle name="Normal 2 6" xfId="21104"/>
    <cellStyle name="Normal 2 6 2" xfId="21105"/>
    <cellStyle name="Normal 2 6 2 2" xfId="21106"/>
    <cellStyle name="Normal 2 6 2 3" xfId="26279"/>
    <cellStyle name="Normal 2 6 3" xfId="21107"/>
    <cellStyle name="Normal 2 6 3 2" xfId="21108"/>
    <cellStyle name="Normal 2 6 4" xfId="21109"/>
    <cellStyle name="Normal 2 6 4 2" xfId="21110"/>
    <cellStyle name="Normal 2 6 5" xfId="21111"/>
    <cellStyle name="Normal 2 6 5 2" xfId="21112"/>
    <cellStyle name="Normal 2 6 6" xfId="21113"/>
    <cellStyle name="Normal 2 6 7" xfId="21114"/>
    <cellStyle name="Normal 2 6 8" xfId="21115"/>
    <cellStyle name="Normal 2 7" xfId="21116"/>
    <cellStyle name="Normal 2 7 2" xfId="21117"/>
    <cellStyle name="Normal 2 7 2 2" xfId="26280"/>
    <cellStyle name="Normal 2 8" xfId="21118"/>
    <cellStyle name="Normal 2 8 2" xfId="26281"/>
    <cellStyle name="Normal 2 9" xfId="21119"/>
    <cellStyle name="Normal 2 9 2" xfId="26282"/>
    <cellStyle name="Normal 2 9 3" xfId="25974"/>
    <cellStyle name="Normal 20" xfId="23"/>
    <cellStyle name="Normal 20 2" xfId="21120"/>
    <cellStyle name="Normal 20 2 2" xfId="21121"/>
    <cellStyle name="Normal 20 2 2 2" xfId="21122"/>
    <cellStyle name="Normal 20 2 3" xfId="21123"/>
    <cellStyle name="Normal 20 2 3 2" xfId="21124"/>
    <cellStyle name="Normal 20 2 4" xfId="21125"/>
    <cellStyle name="Normal 20 2 4 2" xfId="21126"/>
    <cellStyle name="Normal 20 2 5" xfId="21127"/>
    <cellStyle name="Normal 20 2 5 2" xfId="21128"/>
    <cellStyle name="Normal 20 2 6" xfId="21129"/>
    <cellStyle name="Normal 20 2 7" xfId="26283"/>
    <cellStyle name="Normal 20 3" xfId="21130"/>
    <cellStyle name="Normal 20 3 2" xfId="21131"/>
    <cellStyle name="Normal 20 4" xfId="21132"/>
    <cellStyle name="Normal 20 4 2" xfId="21133"/>
    <cellStyle name="Normal 20 5" xfId="21134"/>
    <cellStyle name="Normal 20 5 2" xfId="21135"/>
    <cellStyle name="Normal 20 6" xfId="21136"/>
    <cellStyle name="Normal 20 6 2" xfId="21137"/>
    <cellStyle name="Normal 20 7" xfId="21138"/>
    <cellStyle name="Normal 20 7 2" xfId="21139"/>
    <cellStyle name="Normal 20 8" xfId="21140"/>
    <cellStyle name="Normal 20 9" xfId="21141"/>
    <cellStyle name="Normal 21" xfId="22"/>
    <cellStyle name="Normal 21 10" xfId="21142"/>
    <cellStyle name="Normal 21 2" xfId="21143"/>
    <cellStyle name="Normal 21 2 2" xfId="21144"/>
    <cellStyle name="Normal 21 2 2 2" xfId="21145"/>
    <cellStyle name="Normal 21 2 3" xfId="21146"/>
    <cellStyle name="Normal 21 2 3 2" xfId="21147"/>
    <cellStyle name="Normal 21 2 4" xfId="21148"/>
    <cellStyle name="Normal 21 2 4 2" xfId="21149"/>
    <cellStyle name="Normal 21 2 5" xfId="21150"/>
    <cellStyle name="Normal 21 2 5 2" xfId="21151"/>
    <cellStyle name="Normal 21 2 6" xfId="21152"/>
    <cellStyle name="Normal 21 2 6 2" xfId="21153"/>
    <cellStyle name="Normal 21 2 7" xfId="21154"/>
    <cellStyle name="Normal 21 2 8" xfId="26284"/>
    <cellStyle name="Normal 21 3" xfId="21155"/>
    <cellStyle name="Normal 21 3 2" xfId="21156"/>
    <cellStyle name="Normal 21 4" xfId="21157"/>
    <cellStyle name="Normal 21 4 2" xfId="21158"/>
    <cellStyle name="Normal 21 5" xfId="21159"/>
    <cellStyle name="Normal 21 5 2" xfId="21160"/>
    <cellStyle name="Normal 21 6" xfId="21161"/>
    <cellStyle name="Normal 21 6 2" xfId="21162"/>
    <cellStyle name="Normal 21 7" xfId="21163"/>
    <cellStyle name="Normal 21 7 2" xfId="21164"/>
    <cellStyle name="Normal 21 8" xfId="21165"/>
    <cellStyle name="Normal 21 9" xfId="21166"/>
    <cellStyle name="Normal 22" xfId="21"/>
    <cellStyle name="Normal 22 10" xfId="21167"/>
    <cellStyle name="Normal 22 2" xfId="21168"/>
    <cellStyle name="Normal 22 2 2" xfId="21169"/>
    <cellStyle name="Normal 22 2 2 2" xfId="21170"/>
    <cellStyle name="Normal 22 2 3" xfId="21171"/>
    <cellStyle name="Normal 22 2 3 2" xfId="21172"/>
    <cellStyle name="Normal 22 2 4" xfId="21173"/>
    <cellStyle name="Normal 22 2 4 2" xfId="21174"/>
    <cellStyle name="Normal 22 2 5" xfId="21175"/>
    <cellStyle name="Normal 22 2 5 2" xfId="21176"/>
    <cellStyle name="Normal 22 2 6" xfId="21177"/>
    <cellStyle name="Normal 22 2 6 2" xfId="21178"/>
    <cellStyle name="Normal 22 2 7" xfId="21179"/>
    <cellStyle name="Normal 22 2 8" xfId="26285"/>
    <cellStyle name="Normal 22 3" xfId="21180"/>
    <cellStyle name="Normal 22 3 2" xfId="21181"/>
    <cellStyle name="Normal 22 4" xfId="21182"/>
    <cellStyle name="Normal 22 4 2" xfId="21183"/>
    <cellStyle name="Normal 22 5" xfId="21184"/>
    <cellStyle name="Normal 22 5 2" xfId="21185"/>
    <cellStyle name="Normal 22 6" xfId="21186"/>
    <cellStyle name="Normal 22 6 2" xfId="21187"/>
    <cellStyle name="Normal 22 7" xfId="21188"/>
    <cellStyle name="Normal 22 7 2" xfId="21189"/>
    <cellStyle name="Normal 22 8" xfId="21190"/>
    <cellStyle name="Normal 22 9" xfId="21191"/>
    <cellStyle name="Normal 23" xfId="20"/>
    <cellStyle name="Normal 23 10" xfId="21192"/>
    <cellStyle name="Normal 23 2" xfId="21193"/>
    <cellStyle name="Normal 23 2 2" xfId="21194"/>
    <cellStyle name="Normal 23 2 2 2" xfId="21195"/>
    <cellStyle name="Normal 23 2 3" xfId="21196"/>
    <cellStyle name="Normal 23 2 3 2" xfId="21197"/>
    <cellStyle name="Normal 23 2 4" xfId="21198"/>
    <cellStyle name="Normal 23 2 4 2" xfId="21199"/>
    <cellStyle name="Normal 23 2 5" xfId="21200"/>
    <cellStyle name="Normal 23 2 5 2" xfId="21201"/>
    <cellStyle name="Normal 23 2 6" xfId="21202"/>
    <cellStyle name="Normal 23 2 7" xfId="26286"/>
    <cellStyle name="Normal 23 3" xfId="21203"/>
    <cellStyle name="Normal 23 3 2" xfId="21204"/>
    <cellStyle name="Normal 23 3 2 2" xfId="21205"/>
    <cellStyle name="Normal 23 4" xfId="21206"/>
    <cellStyle name="Normal 23 4 2" xfId="21207"/>
    <cellStyle name="Normal 23 5" xfId="21208"/>
    <cellStyle name="Normal 23 5 2" xfId="21209"/>
    <cellStyle name="Normal 23 6" xfId="21210"/>
    <cellStyle name="Normal 23 6 2" xfId="21211"/>
    <cellStyle name="Normal 23 7" xfId="21212"/>
    <cellStyle name="Normal 23 7 2" xfId="21213"/>
    <cellStyle name="Normal 23 8" xfId="21214"/>
    <cellStyle name="Normal 23 9" xfId="21215"/>
    <cellStyle name="Normal 24" xfId="29"/>
    <cellStyle name="Normal 24 10" xfId="21216"/>
    <cellStyle name="Normal 24 2" xfId="21217"/>
    <cellStyle name="Normal 24 2 2" xfId="21218"/>
    <cellStyle name="Normal 24 2 2 2" xfId="21219"/>
    <cellStyle name="Normal 24 2 3" xfId="21220"/>
    <cellStyle name="Normal 24 2 3 2" xfId="21221"/>
    <cellStyle name="Normal 24 2 4" xfId="21222"/>
    <cellStyle name="Normal 24 2 4 2" xfId="21223"/>
    <cellStyle name="Normal 24 2 5" xfId="21224"/>
    <cellStyle name="Normal 24 2 5 2" xfId="21225"/>
    <cellStyle name="Normal 24 2 6" xfId="21226"/>
    <cellStyle name="Normal 24 2 6 2" xfId="21227"/>
    <cellStyle name="Normal 24 2 7" xfId="21228"/>
    <cellStyle name="Normal 24 2 8" xfId="26287"/>
    <cellStyle name="Normal 24 3" xfId="21229"/>
    <cellStyle name="Normal 24 3 2" xfId="21230"/>
    <cellStyle name="Normal 24 4" xfId="21231"/>
    <cellStyle name="Normal 24 4 2" xfId="21232"/>
    <cellStyle name="Normal 24 5" xfId="21233"/>
    <cellStyle name="Normal 24 5 2" xfId="21234"/>
    <cellStyle name="Normal 24 6" xfId="21235"/>
    <cellStyle name="Normal 24 6 2" xfId="21236"/>
    <cellStyle name="Normal 24 7" xfId="21237"/>
    <cellStyle name="Normal 24 7 2" xfId="21238"/>
    <cellStyle name="Normal 24 8" xfId="21239"/>
    <cellStyle name="Normal 24 9" xfId="21240"/>
    <cellStyle name="Normal 25" xfId="19"/>
    <cellStyle name="Normal 25 10" xfId="21241"/>
    <cellStyle name="Normal 25 2" xfId="21242"/>
    <cellStyle name="Normal 25 2 2" xfId="21243"/>
    <cellStyle name="Normal 25 2 2 2" xfId="21244"/>
    <cellStyle name="Normal 25 2 3" xfId="21245"/>
    <cellStyle name="Normal 25 2 3 2" xfId="21246"/>
    <cellStyle name="Normal 25 2 4" xfId="21247"/>
    <cellStyle name="Normal 25 2 4 2" xfId="21248"/>
    <cellStyle name="Normal 25 2 5" xfId="21249"/>
    <cellStyle name="Normal 25 2 5 2" xfId="21250"/>
    <cellStyle name="Normal 25 2 6" xfId="21251"/>
    <cellStyle name="Normal 25 2 6 2" xfId="21252"/>
    <cellStyle name="Normal 25 2 7" xfId="21253"/>
    <cellStyle name="Normal 25 2 8" xfId="26288"/>
    <cellStyle name="Normal 25 3" xfId="21254"/>
    <cellStyle name="Normal 25 3 2" xfId="21255"/>
    <cellStyle name="Normal 25 4" xfId="21256"/>
    <cellStyle name="Normal 25 4 2" xfId="21257"/>
    <cellStyle name="Normal 25 5" xfId="21258"/>
    <cellStyle name="Normal 25 5 2" xfId="21259"/>
    <cellStyle name="Normal 25 6" xfId="21260"/>
    <cellStyle name="Normal 25 6 2" xfId="21261"/>
    <cellStyle name="Normal 25 7" xfId="21262"/>
    <cellStyle name="Normal 25 7 2" xfId="21263"/>
    <cellStyle name="Normal 25 8" xfId="21264"/>
    <cellStyle name="Normal 25 9" xfId="21265"/>
    <cellStyle name="Normal 26" xfId="21266"/>
    <cellStyle name="Normal 26 2" xfId="21267"/>
    <cellStyle name="Normal 26 2 2" xfId="21268"/>
    <cellStyle name="Normal 26 2 2 2" xfId="21269"/>
    <cellStyle name="Normal 26 2 3" xfId="21270"/>
    <cellStyle name="Normal 26 2 3 2" xfId="21271"/>
    <cellStyle name="Normal 26 2 4" xfId="21272"/>
    <cellStyle name="Normal 26 2 4 2" xfId="21273"/>
    <cellStyle name="Normal 26 2 5" xfId="21274"/>
    <cellStyle name="Normal 26 2 5 2" xfId="21275"/>
    <cellStyle name="Normal 26 2 6" xfId="21276"/>
    <cellStyle name="Normal 26 3" xfId="21277"/>
    <cellStyle name="Normal 26 3 2" xfId="21278"/>
    <cellStyle name="Normal 26 4" xfId="21279"/>
    <cellStyle name="Normal 26 4 2" xfId="21280"/>
    <cellStyle name="Normal 26 5" xfId="21281"/>
    <cellStyle name="Normal 26 5 2" xfId="21282"/>
    <cellStyle name="Normal 26 6" xfId="21283"/>
    <cellStyle name="Normal 26 6 2" xfId="21284"/>
    <cellStyle name="Normal 26 7" xfId="21285"/>
    <cellStyle name="Normal 26 7 2" xfId="21286"/>
    <cellStyle name="Normal 26 8" xfId="21287"/>
    <cellStyle name="Normal 26 9" xfId="21288"/>
    <cellStyle name="Normal 27" xfId="21289"/>
    <cellStyle name="Normal 27 2" xfId="21290"/>
    <cellStyle name="Normal 27 2 2" xfId="21291"/>
    <cellStyle name="Normal 27 2 2 2" xfId="21292"/>
    <cellStyle name="Normal 27 2 3" xfId="21293"/>
    <cellStyle name="Normal 27 2 3 2" xfId="21294"/>
    <cellStyle name="Normal 27 2 4" xfId="21295"/>
    <cellStyle name="Normal 27 2 4 2" xfId="21296"/>
    <cellStyle name="Normal 27 2 5" xfId="21297"/>
    <cellStyle name="Normal 27 2 5 2" xfId="21298"/>
    <cellStyle name="Normal 27 2 6" xfId="21299"/>
    <cellStyle name="Normal 27 2 7" xfId="26289"/>
    <cellStyle name="Normal 27 3" xfId="21300"/>
    <cellStyle name="Normal 27 3 2" xfId="21301"/>
    <cellStyle name="Normal 27 4" xfId="21302"/>
    <cellStyle name="Normal 27 4 2" xfId="21303"/>
    <cellStyle name="Normal 27 5" xfId="21304"/>
    <cellStyle name="Normal 27 5 2" xfId="21305"/>
    <cellStyle name="Normal 27 6" xfId="21306"/>
    <cellStyle name="Normal 27 6 2" xfId="21307"/>
    <cellStyle name="Normal 27 7" xfId="21308"/>
    <cellStyle name="Normal 27 7 2" xfId="21309"/>
    <cellStyle name="Normal 27 8" xfId="21310"/>
    <cellStyle name="Normal 27 9" xfId="21311"/>
    <cellStyle name="Normal 28" xfId="21312"/>
    <cellStyle name="Normal 28 2" xfId="21313"/>
    <cellStyle name="Normal 28 2 2" xfId="21314"/>
    <cellStyle name="Normal 28 2 2 2" xfId="21315"/>
    <cellStyle name="Normal 28 2 3" xfId="21316"/>
    <cellStyle name="Normal 28 2 3 2" xfId="21317"/>
    <cellStyle name="Normal 28 2 4" xfId="21318"/>
    <cellStyle name="Normal 28 2 4 2" xfId="21319"/>
    <cellStyle name="Normal 28 2 5" xfId="21320"/>
    <cellStyle name="Normal 28 2 5 2" xfId="21321"/>
    <cellStyle name="Normal 28 2 6" xfId="21322"/>
    <cellStyle name="Normal 28 3" xfId="21323"/>
    <cellStyle name="Normal 28 3 2" xfId="21324"/>
    <cellStyle name="Normal 28 4" xfId="21325"/>
    <cellStyle name="Normal 28 4 2" xfId="21326"/>
    <cellStyle name="Normal 28 5" xfId="21327"/>
    <cellStyle name="Normal 28 5 2" xfId="21328"/>
    <cellStyle name="Normal 28 6" xfId="21329"/>
    <cellStyle name="Normal 28 6 2" xfId="21330"/>
    <cellStyle name="Normal 28 7" xfId="21331"/>
    <cellStyle name="Normal 28 7 2" xfId="21332"/>
    <cellStyle name="Normal 28 8" xfId="21333"/>
    <cellStyle name="Normal 28 9" xfId="21334"/>
    <cellStyle name="Normal 29" xfId="21335"/>
    <cellStyle name="Normal 29 2" xfId="21336"/>
    <cellStyle name="Normal 29 2 2" xfId="21337"/>
    <cellStyle name="Normal 29 2 2 2" xfId="21338"/>
    <cellStyle name="Normal 29 2 3" xfId="21339"/>
    <cellStyle name="Normal 29 2 3 2" xfId="21340"/>
    <cellStyle name="Normal 29 2 4" xfId="21341"/>
    <cellStyle name="Normal 29 2 4 2" xfId="21342"/>
    <cellStyle name="Normal 29 2 5" xfId="21343"/>
    <cellStyle name="Normal 29 2 5 2" xfId="21344"/>
    <cellStyle name="Normal 29 2 6" xfId="21345"/>
    <cellStyle name="Normal 29 3" xfId="21346"/>
    <cellStyle name="Normal 29 3 2" xfId="21347"/>
    <cellStyle name="Normal 29 4" xfId="21348"/>
    <cellStyle name="Normal 29 4 2" xfId="21349"/>
    <cellStyle name="Normal 29 5" xfId="21350"/>
    <cellStyle name="Normal 29 5 2" xfId="21351"/>
    <cellStyle name="Normal 29 6" xfId="21352"/>
    <cellStyle name="Normal 29 6 2" xfId="21353"/>
    <cellStyle name="Normal 29 7" xfId="21354"/>
    <cellStyle name="Normal 29 7 2" xfId="21355"/>
    <cellStyle name="Normal 29 8" xfId="21356"/>
    <cellStyle name="Normal 29 9" xfId="21357"/>
    <cellStyle name="Normal 3" xfId="21358"/>
    <cellStyle name="Normal 3 10" xfId="21359"/>
    <cellStyle name="Normal 3 10 2" xfId="26290"/>
    <cellStyle name="Normal 3 10 3" xfId="25975"/>
    <cellStyle name="Normal 3 11" xfId="21360"/>
    <cellStyle name="Normal 3 11 2" xfId="26291"/>
    <cellStyle name="Normal 3 12" xfId="25976"/>
    <cellStyle name="Normal 3 12 2" xfId="26292"/>
    <cellStyle name="Normal 3 13" xfId="25977"/>
    <cellStyle name="Normal 3 13 2" xfId="26293"/>
    <cellStyle name="Normal 3 14" xfId="26274"/>
    <cellStyle name="Normal 3 2" xfId="21361"/>
    <cellStyle name="Normal 3 2 2" xfId="21362"/>
    <cellStyle name="Normal 3 2 2 2" xfId="21363"/>
    <cellStyle name="Normal 3 2 2 3" xfId="26294"/>
    <cellStyle name="Normal 3 2 3" xfId="21364"/>
    <cellStyle name="Normal 3 2 3 2" xfId="21365"/>
    <cellStyle name="Normal 3 2 4" xfId="21366"/>
    <cellStyle name="Normal 3 2 4 2" xfId="21367"/>
    <cellStyle name="Normal 3 2 5" xfId="21368"/>
    <cellStyle name="Normal 3 2 5 2" xfId="21369"/>
    <cellStyle name="Normal 3 2 6" xfId="21370"/>
    <cellStyle name="Normal 3 2 6 2" xfId="21371"/>
    <cellStyle name="Normal 3 2 7" xfId="21372"/>
    <cellStyle name="Normal 3 3" xfId="21373"/>
    <cellStyle name="Normal 3 3 2" xfId="21374"/>
    <cellStyle name="Normal 3 3 2 2" xfId="21375"/>
    <cellStyle name="Normal 3 3 2 2 2" xfId="21376"/>
    <cellStyle name="Normal 3 3 2 3" xfId="21377"/>
    <cellStyle name="Normal 3 3 2 3 2" xfId="21378"/>
    <cellStyle name="Normal 3 3 2 4" xfId="21379"/>
    <cellStyle name="Normal 3 3 2 5" xfId="26295"/>
    <cellStyle name="Normal 3 3 3" xfId="21380"/>
    <cellStyle name="Normal 3 3 3 2" xfId="21381"/>
    <cellStyle name="Normal 3 3 3 2 2" xfId="21382"/>
    <cellStyle name="Normal 3 3 3 3" xfId="21383"/>
    <cellStyle name="Normal 3 3 4" xfId="21384"/>
    <cellStyle name="Normal 3 3 4 2" xfId="21385"/>
    <cellStyle name="Normal 3 3 5" xfId="21386"/>
    <cellStyle name="Normal 3 3 5 2" xfId="21387"/>
    <cellStyle name="Normal 3 3 6" xfId="21388"/>
    <cellStyle name="Normal 3 3 6 2" xfId="21389"/>
    <cellStyle name="Normal 3 3 7" xfId="21390"/>
    <cellStyle name="Normal 3 3 8" xfId="21391"/>
    <cellStyle name="Normal 3 4" xfId="21392"/>
    <cellStyle name="Normal 3 4 2" xfId="21393"/>
    <cellStyle name="Normal 3 4 2 2" xfId="21394"/>
    <cellStyle name="Normal 3 4 2 3" xfId="21395"/>
    <cellStyle name="Normal 3 4 2 4" xfId="21396"/>
    <cellStyle name="Normal 3 4 2 5" xfId="21397"/>
    <cellStyle name="Normal 3 4 2 6" xfId="26296"/>
    <cellStyle name="Normal 3 4 3" xfId="21398"/>
    <cellStyle name="Normal 3 4 4" xfId="21399"/>
    <cellStyle name="Normal 3 4 5" xfId="21400"/>
    <cellStyle name="Normal 3 4 6" xfId="21401"/>
    <cellStyle name="Normal 3 4 7" xfId="25978"/>
    <cellStyle name="Normal 3 5" xfId="21402"/>
    <cellStyle name="Normal 3 5 2" xfId="26297"/>
    <cellStyle name="Normal 3 5 3" xfId="25979"/>
    <cellStyle name="Normal 3 6" xfId="21403"/>
    <cellStyle name="Normal 3 6 2" xfId="21404"/>
    <cellStyle name="Normal 3 6 2 2" xfId="26298"/>
    <cellStyle name="Normal 3 6 3" xfId="25980"/>
    <cellStyle name="Normal 3 7" xfId="21405"/>
    <cellStyle name="Normal 3 7 2" xfId="21406"/>
    <cellStyle name="Normal 3 7 2 2" xfId="26299"/>
    <cellStyle name="Normal 3 7 3" xfId="25981"/>
    <cellStyle name="Normal 3 8" xfId="21407"/>
    <cellStyle name="Normal 3 8 2" xfId="26300"/>
    <cellStyle name="Normal 3 8 3" xfId="25982"/>
    <cellStyle name="Normal 3 9" xfId="21408"/>
    <cellStyle name="Normal 3 9 2" xfId="26301"/>
    <cellStyle name="Normal 3 9 3" xfId="25983"/>
    <cellStyle name="Normal 30" xfId="26"/>
    <cellStyle name="Normal 30 2" xfId="21409"/>
    <cellStyle name="Normal 30 2 2" xfId="21410"/>
    <cellStyle name="Normal 30 2 2 2" xfId="21411"/>
    <cellStyle name="Normal 30 2 3" xfId="21412"/>
    <cellStyle name="Normal 30 2 3 2" xfId="21413"/>
    <cellStyle name="Normal 30 2 4" xfId="21414"/>
    <cellStyle name="Normal 30 2 4 2" xfId="21415"/>
    <cellStyle name="Normal 30 2 5" xfId="21416"/>
    <cellStyle name="Normal 30 2 5 2" xfId="21417"/>
    <cellStyle name="Normal 30 2 6" xfId="21418"/>
    <cellStyle name="Normal 30 2 7" xfId="26302"/>
    <cellStyle name="Normal 30 3" xfId="21419"/>
    <cellStyle name="Normal 30 3 2" xfId="21420"/>
    <cellStyle name="Normal 30 4" xfId="21421"/>
    <cellStyle name="Normal 30 4 2" xfId="21422"/>
    <cellStyle name="Normal 30 5" xfId="21423"/>
    <cellStyle name="Normal 30 5 2" xfId="21424"/>
    <cellStyle name="Normal 30 6" xfId="21425"/>
    <cellStyle name="Normal 30 6 2" xfId="21426"/>
    <cellStyle name="Normal 30 7" xfId="21427"/>
    <cellStyle name="Normal 30 7 2" xfId="21428"/>
    <cellStyle name="Normal 30 8" xfId="21429"/>
    <cellStyle name="Normal 30 9" xfId="21430"/>
    <cellStyle name="Normal 31" xfId="36"/>
    <cellStyle name="Normal 31 2" xfId="21431"/>
    <cellStyle name="Normal 31 2 2" xfId="21432"/>
    <cellStyle name="Normal 31 2 2 2" xfId="21433"/>
    <cellStyle name="Normal 31 2 3" xfId="21434"/>
    <cellStyle name="Normal 31 2 3 2" xfId="21435"/>
    <cellStyle name="Normal 31 2 4" xfId="21436"/>
    <cellStyle name="Normal 31 2 4 2" xfId="21437"/>
    <cellStyle name="Normal 31 2 5" xfId="21438"/>
    <cellStyle name="Normal 31 2 5 2" xfId="21439"/>
    <cellStyle name="Normal 31 2 6" xfId="21440"/>
    <cellStyle name="Normal 31 2 7" xfId="26303"/>
    <cellStyle name="Normal 31 3" xfId="21441"/>
    <cellStyle name="Normal 31 3 2" xfId="21442"/>
    <cellStyle name="Normal 31 4" xfId="21443"/>
    <cellStyle name="Normal 31 4 2" xfId="21444"/>
    <cellStyle name="Normal 31 5" xfId="21445"/>
    <cellStyle name="Normal 31 5 2" xfId="21446"/>
    <cellStyle name="Normal 31 6" xfId="21447"/>
    <cellStyle name="Normal 31 6 2" xfId="21448"/>
    <cellStyle name="Normal 31 7" xfId="21449"/>
    <cellStyle name="Normal 31 8" xfId="21450"/>
    <cellStyle name="Normal 31 9" xfId="21451"/>
    <cellStyle name="Normal 32" xfId="21452"/>
    <cellStyle name="Normal 32 2" xfId="21453"/>
    <cellStyle name="Normal 32 2 2" xfId="21454"/>
    <cellStyle name="Normal 32 2 2 2" xfId="21455"/>
    <cellStyle name="Normal 32 2 3" xfId="21456"/>
    <cellStyle name="Normal 32 2 3 2" xfId="21457"/>
    <cellStyle name="Normal 32 2 4" xfId="21458"/>
    <cellStyle name="Normal 32 2 4 2" xfId="21459"/>
    <cellStyle name="Normal 32 2 5" xfId="21460"/>
    <cellStyle name="Normal 32 2 5 2" xfId="21461"/>
    <cellStyle name="Normal 32 2 6" xfId="21462"/>
    <cellStyle name="Normal 32 2 7" xfId="26304"/>
    <cellStyle name="Normal 32 3" xfId="21463"/>
    <cellStyle name="Normal 32 3 2" xfId="21464"/>
    <cellStyle name="Normal 32 4" xfId="21465"/>
    <cellStyle name="Normal 32 4 2" xfId="21466"/>
    <cellStyle name="Normal 32 5" xfId="21467"/>
    <cellStyle name="Normal 32 5 2" xfId="21468"/>
    <cellStyle name="Normal 32 6" xfId="21469"/>
    <cellStyle name="Normal 32 6 2" xfId="21470"/>
    <cellStyle name="Normal 32 7" xfId="21471"/>
    <cellStyle name="Normal 32 8" xfId="21472"/>
    <cellStyle name="Normal 32 9" xfId="21473"/>
    <cellStyle name="Normal 33" xfId="18"/>
    <cellStyle name="Normal 33 2" xfId="21474"/>
    <cellStyle name="Normal 33 2 2" xfId="21475"/>
    <cellStyle name="Normal 33 2 2 2" xfId="21476"/>
    <cellStyle name="Normal 33 2 3" xfId="21477"/>
    <cellStyle name="Normal 33 2 3 2" xfId="21478"/>
    <cellStyle name="Normal 33 2 4" xfId="21479"/>
    <cellStyle name="Normal 33 2 4 2" xfId="21480"/>
    <cellStyle name="Normal 33 2 5" xfId="21481"/>
    <cellStyle name="Normal 33 2 5 2" xfId="21482"/>
    <cellStyle name="Normal 33 2 6" xfId="21483"/>
    <cellStyle name="Normal 33 2 7" xfId="26305"/>
    <cellStyle name="Normal 33 3" xfId="21484"/>
    <cellStyle name="Normal 33 3 2" xfId="21485"/>
    <cellStyle name="Normal 33 4" xfId="21486"/>
    <cellStyle name="Normal 33 4 2" xfId="21487"/>
    <cellStyle name="Normal 33 5" xfId="21488"/>
    <cellStyle name="Normal 33 5 2" xfId="21489"/>
    <cellStyle name="Normal 33 6" xfId="21490"/>
    <cellStyle name="Normal 33 6 2" xfId="21491"/>
    <cellStyle name="Normal 33 7" xfId="21492"/>
    <cellStyle name="Normal 33 8" xfId="21493"/>
    <cellStyle name="Normal 33 9" xfId="21494"/>
    <cellStyle name="Normal 34" xfId="35"/>
    <cellStyle name="Normal 34 2" xfId="21495"/>
    <cellStyle name="Normal 34 2 2" xfId="21496"/>
    <cellStyle name="Normal 34 2 2 2" xfId="21497"/>
    <cellStyle name="Normal 34 2 3" xfId="21498"/>
    <cellStyle name="Normal 34 2 3 2" xfId="21499"/>
    <cellStyle name="Normal 34 2 4" xfId="21500"/>
    <cellStyle name="Normal 34 2 4 2" xfId="21501"/>
    <cellStyle name="Normal 34 2 5" xfId="21502"/>
    <cellStyle name="Normal 34 2 5 2" xfId="21503"/>
    <cellStyle name="Normal 34 2 6" xfId="21504"/>
    <cellStyle name="Normal 34 2 7" xfId="26306"/>
    <cellStyle name="Normal 34 3" xfId="21505"/>
    <cellStyle name="Normal 34 3 2" xfId="21506"/>
    <cellStyle name="Normal 34 4" xfId="21507"/>
    <cellStyle name="Normal 34 4 2" xfId="21508"/>
    <cellStyle name="Normal 34 5" xfId="21509"/>
    <cellStyle name="Normal 34 5 2" xfId="21510"/>
    <cellStyle name="Normal 34 6" xfId="21511"/>
    <cellStyle name="Normal 34 6 2" xfId="21512"/>
    <cellStyle name="Normal 34 7" xfId="21513"/>
    <cellStyle name="Normal 34 8" xfId="21514"/>
    <cellStyle name="Normal 34 9" xfId="21515"/>
    <cellStyle name="Normal 35" xfId="21516"/>
    <cellStyle name="Normal 35 2" xfId="21517"/>
    <cellStyle name="Normal 35 2 2" xfId="21518"/>
    <cellStyle name="Normal 35 2 2 2" xfId="21519"/>
    <cellStyle name="Normal 35 2 3" xfId="21520"/>
    <cellStyle name="Normal 35 2 3 2" xfId="21521"/>
    <cellStyle name="Normal 35 2 4" xfId="21522"/>
    <cellStyle name="Normal 35 2 4 2" xfId="21523"/>
    <cellStyle name="Normal 35 2 5" xfId="21524"/>
    <cellStyle name="Normal 35 2 5 2" xfId="21525"/>
    <cellStyle name="Normal 35 2 6" xfId="21526"/>
    <cellStyle name="Normal 35 2 7" xfId="26307"/>
    <cellStyle name="Normal 35 3" xfId="21527"/>
    <cellStyle name="Normal 35 3 2" xfId="21528"/>
    <cellStyle name="Normal 35 4" xfId="21529"/>
    <cellStyle name="Normal 35 4 2" xfId="21530"/>
    <cellStyle name="Normal 35 5" xfId="21531"/>
    <cellStyle name="Normal 35 5 2" xfId="21532"/>
    <cellStyle name="Normal 35 6" xfId="21533"/>
    <cellStyle name="Normal 35 6 2" xfId="21534"/>
    <cellStyle name="Normal 35 7" xfId="21535"/>
    <cellStyle name="Normal 35 8" xfId="21536"/>
    <cellStyle name="Normal 35 9" xfId="21537"/>
    <cellStyle name="Normal 36" xfId="21538"/>
    <cellStyle name="Normal 36 10" xfId="25984"/>
    <cellStyle name="Normal 36 2" xfId="21539"/>
    <cellStyle name="Normal 36 2 2" xfId="21540"/>
    <cellStyle name="Normal 36 2 2 2" xfId="21541"/>
    <cellStyle name="Normal 36 2 3" xfId="21542"/>
    <cellStyle name="Normal 36 2 3 2" xfId="21543"/>
    <cellStyle name="Normal 36 2 4" xfId="21544"/>
    <cellStyle name="Normal 36 2 4 2" xfId="21545"/>
    <cellStyle name="Normal 36 2 5" xfId="21546"/>
    <cellStyle name="Normal 36 2 5 2" xfId="21547"/>
    <cellStyle name="Normal 36 2 6" xfId="21548"/>
    <cellStyle name="Normal 36 3" xfId="21549"/>
    <cellStyle name="Normal 36 3 2" xfId="21550"/>
    <cellStyle name="Normal 36 4" xfId="21551"/>
    <cellStyle name="Normal 36 4 2" xfId="21552"/>
    <cellStyle name="Normal 36 5" xfId="21553"/>
    <cellStyle name="Normal 36 5 2" xfId="21554"/>
    <cellStyle name="Normal 36 6" xfId="21555"/>
    <cellStyle name="Normal 36 6 2" xfId="21556"/>
    <cellStyle name="Normal 36 7" xfId="21557"/>
    <cellStyle name="Normal 36 8" xfId="21558"/>
    <cellStyle name="Normal 36 9" xfId="21559"/>
    <cellStyle name="Normal 37" xfId="21560"/>
    <cellStyle name="Normal 37 2" xfId="21561"/>
    <cellStyle name="Normal 37 2 2" xfId="21562"/>
    <cellStyle name="Normal 37 2 2 2" xfId="21563"/>
    <cellStyle name="Normal 37 2 3" xfId="21564"/>
    <cellStyle name="Normal 37 2 3 2" xfId="21565"/>
    <cellStyle name="Normal 37 2 4" xfId="21566"/>
    <cellStyle name="Normal 37 2 4 2" xfId="21567"/>
    <cellStyle name="Normal 37 2 5" xfId="21568"/>
    <cellStyle name="Normal 37 2 5 2" xfId="21569"/>
    <cellStyle name="Normal 37 2 6" xfId="21570"/>
    <cellStyle name="Normal 37 3" xfId="21571"/>
    <cellStyle name="Normal 37 3 2" xfId="21572"/>
    <cellStyle name="Normal 37 4" xfId="21573"/>
    <cellStyle name="Normal 37 4 2" xfId="21574"/>
    <cellStyle name="Normal 37 5" xfId="21575"/>
    <cellStyle name="Normal 37 5 2" xfId="21576"/>
    <cellStyle name="Normal 37 6" xfId="21577"/>
    <cellStyle name="Normal 37 6 2" xfId="21578"/>
    <cellStyle name="Normal 37 7" xfId="21579"/>
    <cellStyle name="Normal 37 8" xfId="21580"/>
    <cellStyle name="Normal 37 9" xfId="21581"/>
    <cellStyle name="Normal 38" xfId="21582"/>
    <cellStyle name="Normal 38 2" xfId="21583"/>
    <cellStyle name="Normal 38 2 2" xfId="21584"/>
    <cellStyle name="Normal 38 2 2 2" xfId="21585"/>
    <cellStyle name="Normal 38 2 3" xfId="21586"/>
    <cellStyle name="Normal 38 2 3 2" xfId="21587"/>
    <cellStyle name="Normal 38 2 4" xfId="21588"/>
    <cellStyle name="Normal 38 2 4 2" xfId="21589"/>
    <cellStyle name="Normal 38 2 5" xfId="21590"/>
    <cellStyle name="Normal 38 2 5 2" xfId="21591"/>
    <cellStyle name="Normal 38 2 6" xfId="21592"/>
    <cellStyle name="Normal 38 3" xfId="21593"/>
    <cellStyle name="Normal 38 3 2" xfId="21594"/>
    <cellStyle name="Normal 38 4" xfId="21595"/>
    <cellStyle name="Normal 38 4 2" xfId="21596"/>
    <cellStyle name="Normal 38 5" xfId="21597"/>
    <cellStyle name="Normal 38 5 2" xfId="21598"/>
    <cellStyle name="Normal 38 6" xfId="21599"/>
    <cellStyle name="Normal 38 6 2" xfId="21600"/>
    <cellStyle name="Normal 38 7" xfId="21601"/>
    <cellStyle name="Normal 38 8" xfId="21602"/>
    <cellStyle name="Normal 38 9" xfId="21603"/>
    <cellStyle name="Normal 39" xfId="21604"/>
    <cellStyle name="Normal 39 2" xfId="21605"/>
    <cellStyle name="Normal 39 2 2" xfId="21606"/>
    <cellStyle name="Normal 39 2 2 2" xfId="21607"/>
    <cellStyle name="Normal 39 2 3" xfId="21608"/>
    <cellStyle name="Normal 39 2 3 2" xfId="21609"/>
    <cellStyle name="Normal 39 2 4" xfId="21610"/>
    <cellStyle name="Normal 39 2 4 2" xfId="21611"/>
    <cellStyle name="Normal 39 2 5" xfId="21612"/>
    <cellStyle name="Normal 39 2 5 2" xfId="21613"/>
    <cellStyle name="Normal 39 2 6" xfId="21614"/>
    <cellStyle name="Normal 39 3" xfId="21615"/>
    <cellStyle name="Normal 39 3 2" xfId="21616"/>
    <cellStyle name="Normal 39 4" xfId="21617"/>
    <cellStyle name="Normal 39 4 2" xfId="21618"/>
    <cellStyle name="Normal 39 5" xfId="21619"/>
    <cellStyle name="Normal 39 5 2" xfId="21620"/>
    <cellStyle name="Normal 39 6" xfId="21621"/>
    <cellStyle name="Normal 39 6 2" xfId="21622"/>
    <cellStyle name="Normal 39 7" xfId="21623"/>
    <cellStyle name="Normal 39 8" xfId="21624"/>
    <cellStyle name="Normal 39 9" xfId="21625"/>
    <cellStyle name="Normal 4" xfId="21626"/>
    <cellStyle name="Normal 4 10" xfId="21627"/>
    <cellStyle name="Normal 4 10 2" xfId="26308"/>
    <cellStyle name="Normal 4 10 3" xfId="25985"/>
    <cellStyle name="Normal 4 11" xfId="21628"/>
    <cellStyle name="Normal 4 11 2" xfId="26309"/>
    <cellStyle name="Normal 4 11 3" xfId="25986"/>
    <cellStyle name="Normal 4 12" xfId="21629"/>
    <cellStyle name="Normal 4 12 2" xfId="26310"/>
    <cellStyle name="Normal 4 12 3" xfId="25987"/>
    <cellStyle name="Normal 4 13" xfId="21630"/>
    <cellStyle name="Normal 4 13 2" xfId="26311"/>
    <cellStyle name="Normal 4 14" xfId="26380"/>
    <cellStyle name="Normal 4 2" xfId="21631"/>
    <cellStyle name="Normal 4 2 10" xfId="21632"/>
    <cellStyle name="Normal 4 2 2" xfId="21633"/>
    <cellStyle name="Normal 4 2 2 2" xfId="21634"/>
    <cellStyle name="Normal 4 2 2 2 2" xfId="21635"/>
    <cellStyle name="Normal 4 2 2 2 3" xfId="21636"/>
    <cellStyle name="Normal 4 2 2 2 4" xfId="21637"/>
    <cellStyle name="Normal 4 2 2 2 5" xfId="21638"/>
    <cellStyle name="Normal 4 2 2 3" xfId="21639"/>
    <cellStyle name="Normal 4 2 2 4" xfId="21640"/>
    <cellStyle name="Normal 4 2 2 5" xfId="21641"/>
    <cellStyle name="Normal 4 2 2 6" xfId="26312"/>
    <cellStyle name="Normal 4 2 3" xfId="21642"/>
    <cellStyle name="Normal 4 2 3 2" xfId="21643"/>
    <cellStyle name="Normal 4 2 3 2 2" xfId="21644"/>
    <cellStyle name="Normal 4 2 3 3" xfId="21645"/>
    <cellStyle name="Normal 4 2 3 3 2" xfId="21646"/>
    <cellStyle name="Normal 4 2 3 4" xfId="21647"/>
    <cellStyle name="Normal 4 2 3 5" xfId="21648"/>
    <cellStyle name="Normal 4 2 3 6" xfId="21649"/>
    <cellStyle name="Normal 4 2 3 7" xfId="21650"/>
    <cellStyle name="Normal 4 2 4" xfId="21651"/>
    <cellStyle name="Normal 4 2 4 2" xfId="21652"/>
    <cellStyle name="Normal 4 2 5" xfId="21653"/>
    <cellStyle name="Normal 4 2 5 2" xfId="21654"/>
    <cellStyle name="Normal 4 2 6" xfId="21655"/>
    <cellStyle name="Normal 4 2 6 2" xfId="21656"/>
    <cellStyle name="Normal 4 2 7" xfId="21657"/>
    <cellStyle name="Normal 4 2 8" xfId="21658"/>
    <cellStyle name="Normal 4 2 9" xfId="21659"/>
    <cellStyle name="Normal 4 3" xfId="21660"/>
    <cellStyle name="Normal 4 3 10" xfId="25988"/>
    <cellStyle name="Normal 4 3 2" xfId="21661"/>
    <cellStyle name="Normal 4 3 2 2" xfId="21662"/>
    <cellStyle name="Normal 4 3 2 2 2" xfId="21663"/>
    <cellStyle name="Normal 4 3 2 2 2 2" xfId="21664"/>
    <cellStyle name="Normal 4 3 2 2 3" xfId="21665"/>
    <cellStyle name="Normal 4 3 2 2 4" xfId="21666"/>
    <cellStyle name="Normal 4 3 2 2 5" xfId="21667"/>
    <cellStyle name="Normal 4 3 2 2 6" xfId="21668"/>
    <cellStyle name="Normal 4 3 2 3" xfId="21669"/>
    <cellStyle name="Normal 4 3 2 3 2" xfId="21670"/>
    <cellStyle name="Normal 4 3 2 4" xfId="21671"/>
    <cellStyle name="Normal 4 3 2 5" xfId="21672"/>
    <cellStyle name="Normal 4 3 2 6" xfId="21673"/>
    <cellStyle name="Normal 4 3 2 7" xfId="21674"/>
    <cellStyle name="Normal 4 3 2 8" xfId="26313"/>
    <cellStyle name="Normal 4 3 3" xfId="21675"/>
    <cellStyle name="Normal 4 3 3 2" xfId="21676"/>
    <cellStyle name="Normal 4 3 3 2 2" xfId="21677"/>
    <cellStyle name="Normal 4 3 3 3" xfId="21678"/>
    <cellStyle name="Normal 4 3 3 4" xfId="21679"/>
    <cellStyle name="Normal 4 3 3 5" xfId="21680"/>
    <cellStyle name="Normal 4 3 3 6" xfId="21681"/>
    <cellStyle name="Normal 4 3 4" xfId="21682"/>
    <cellStyle name="Normal 4 3 4 2" xfId="21683"/>
    <cellStyle name="Normal 4 3 5" xfId="21684"/>
    <cellStyle name="Normal 4 3 5 2" xfId="21685"/>
    <cellStyle name="Normal 4 3 6" xfId="21686"/>
    <cellStyle name="Normal 4 3 7" xfId="21687"/>
    <cellStyle name="Normal 4 3 8" xfId="21688"/>
    <cellStyle name="Normal 4 3 9" xfId="21689"/>
    <cellStyle name="Normal 4 4" xfId="21690"/>
    <cellStyle name="Normal 4 4 2" xfId="21691"/>
    <cellStyle name="Normal 4 4 2 2" xfId="21692"/>
    <cellStyle name="Normal 4 4 2 2 2" xfId="21693"/>
    <cellStyle name="Normal 4 4 2 3" xfId="21694"/>
    <cellStyle name="Normal 4 4 2 4" xfId="26314"/>
    <cellStyle name="Normal 4 4 3" xfId="21695"/>
    <cellStyle name="Normal 4 4 3 2" xfId="21696"/>
    <cellStyle name="Normal 4 4 4" xfId="21697"/>
    <cellStyle name="Normal 4 4 4 2" xfId="21698"/>
    <cellStyle name="Normal 4 4 5" xfId="21699"/>
    <cellStyle name="Normal 4 4 6" xfId="21700"/>
    <cellStyle name="Normal 4 5" xfId="21701"/>
    <cellStyle name="Normal 4 5 2" xfId="21702"/>
    <cellStyle name="Normal 4 5 2 2" xfId="21703"/>
    <cellStyle name="Normal 4 5 2 3" xfId="26315"/>
    <cellStyle name="Normal 4 5 3" xfId="21704"/>
    <cellStyle name="Normal 4 5 4" xfId="21705"/>
    <cellStyle name="Normal 4 6" xfId="21706"/>
    <cellStyle name="Normal 4 6 2" xfId="21707"/>
    <cellStyle name="Normal 4 6 2 2" xfId="21708"/>
    <cellStyle name="Normal 4 6 2 3" xfId="21709"/>
    <cellStyle name="Normal 4 6 2 4" xfId="21710"/>
    <cellStyle name="Normal 4 6 2 5" xfId="21711"/>
    <cellStyle name="Normal 4 6 2 6" xfId="26316"/>
    <cellStyle name="Normal 4 6 3" xfId="21712"/>
    <cellStyle name="Normal 4 6 4" xfId="21713"/>
    <cellStyle name="Normal 4 6 5" xfId="21714"/>
    <cellStyle name="Normal 4 6 6" xfId="21715"/>
    <cellStyle name="Normal 4 6 7" xfId="25989"/>
    <cellStyle name="Normal 4 7" xfId="21716"/>
    <cellStyle name="Normal 4 7 2" xfId="21717"/>
    <cellStyle name="Normal 4 7 2 2" xfId="26317"/>
    <cellStyle name="Normal 4 7 3" xfId="21718"/>
    <cellStyle name="Normal 4 7 4" xfId="21719"/>
    <cellStyle name="Normal 4 7 5" xfId="21720"/>
    <cellStyle name="Normal 4 7 6" xfId="25990"/>
    <cellStyle name="Normal 4 8" xfId="21721"/>
    <cellStyle name="Normal 4 8 2" xfId="26318"/>
    <cellStyle name="Normal 4 8 3" xfId="25991"/>
    <cellStyle name="Normal 4 9" xfId="21722"/>
    <cellStyle name="Normal 4 9 2" xfId="26319"/>
    <cellStyle name="Normal 4 9 3" xfId="25992"/>
    <cellStyle name="Normal 40" xfId="21723"/>
    <cellStyle name="Normal 40 10" xfId="21724"/>
    <cellStyle name="Normal 40 2" xfId="21725"/>
    <cellStyle name="Normal 40 2 2" xfId="21726"/>
    <cellStyle name="Normal 40 2 2 2" xfId="21727"/>
    <cellStyle name="Normal 40 2 2 2 2" xfId="21728"/>
    <cellStyle name="Normal 40 2 2 3" xfId="21729"/>
    <cellStyle name="Normal 40 2 2 3 2" xfId="21730"/>
    <cellStyle name="Normal 40 2 2 4" xfId="21731"/>
    <cellStyle name="Normal 40 2 2 4 2" xfId="21732"/>
    <cellStyle name="Normal 40 2 2 5" xfId="21733"/>
    <cellStyle name="Normal 40 2 2 5 2" xfId="21734"/>
    <cellStyle name="Normal 40 2 2 6" xfId="21735"/>
    <cellStyle name="Normal 40 2 3" xfId="21736"/>
    <cellStyle name="Normal 40 2 3 2" xfId="21737"/>
    <cellStyle name="Normal 40 2 4" xfId="21738"/>
    <cellStyle name="Normal 40 2 4 2" xfId="21739"/>
    <cellStyle name="Normal 40 2 5" xfId="21740"/>
    <cellStyle name="Normal 40 2 5 2" xfId="21741"/>
    <cellStyle name="Normal 40 2 6" xfId="21742"/>
    <cellStyle name="Normal 40 2 6 2" xfId="21743"/>
    <cellStyle name="Normal 40 2 7" xfId="21744"/>
    <cellStyle name="Normal 40 2 8" xfId="21745"/>
    <cellStyle name="Normal 40 3" xfId="21746"/>
    <cellStyle name="Normal 40 3 2" xfId="21747"/>
    <cellStyle name="Normal 40 3 2 2" xfId="21748"/>
    <cellStyle name="Normal 40 3 3" xfId="21749"/>
    <cellStyle name="Normal 40 3 3 2" xfId="21750"/>
    <cellStyle name="Normal 40 3 4" xfId="21751"/>
    <cellStyle name="Normal 40 3 4 2" xfId="21752"/>
    <cellStyle name="Normal 40 3 5" xfId="21753"/>
    <cellStyle name="Normal 40 3 5 2" xfId="21754"/>
    <cellStyle name="Normal 40 3 6" xfId="21755"/>
    <cellStyle name="Normal 40 4" xfId="21756"/>
    <cellStyle name="Normal 40 4 2" xfId="21757"/>
    <cellStyle name="Normal 40 5" xfId="21758"/>
    <cellStyle name="Normal 40 5 2" xfId="21759"/>
    <cellStyle name="Normal 40 6" xfId="21760"/>
    <cellStyle name="Normal 40 6 2" xfId="21761"/>
    <cellStyle name="Normal 40 7" xfId="21762"/>
    <cellStyle name="Normal 40 7 2" xfId="21763"/>
    <cellStyle name="Normal 40 8" xfId="21764"/>
    <cellStyle name="Normal 40 9" xfId="21765"/>
    <cellStyle name="Normal 41" xfId="21766"/>
    <cellStyle name="Normal 41 2" xfId="21767"/>
    <cellStyle name="Normal 41 2 2" xfId="21768"/>
    <cellStyle name="Normal 41 2 2 2" xfId="21769"/>
    <cellStyle name="Normal 41 2 3" xfId="21770"/>
    <cellStyle name="Normal 41 2 3 2" xfId="21771"/>
    <cellStyle name="Normal 41 2 4" xfId="21772"/>
    <cellStyle name="Normal 41 2 4 2" xfId="21773"/>
    <cellStyle name="Normal 41 2 5" xfId="21774"/>
    <cellStyle name="Normal 41 2 5 2" xfId="21775"/>
    <cellStyle name="Normal 41 2 6" xfId="21776"/>
    <cellStyle name="Normal 41 3" xfId="21777"/>
    <cellStyle name="Normal 41 3 2" xfId="21778"/>
    <cellStyle name="Normal 41 4" xfId="21779"/>
    <cellStyle name="Normal 41 4 2" xfId="21780"/>
    <cellStyle name="Normal 41 5" xfId="21781"/>
    <cellStyle name="Normal 41 5 2" xfId="21782"/>
    <cellStyle name="Normal 41 6" xfId="21783"/>
    <cellStyle name="Normal 41 6 2" xfId="21784"/>
    <cellStyle name="Normal 41 7" xfId="21785"/>
    <cellStyle name="Normal 41 8" xfId="21786"/>
    <cellStyle name="Normal 41 9" xfId="21787"/>
    <cellStyle name="Normal 42" xfId="21788"/>
    <cellStyle name="Normal 42 2" xfId="21789"/>
    <cellStyle name="Normal 42 2 2" xfId="21790"/>
    <cellStyle name="Normal 42 2 2 2" xfId="21791"/>
    <cellStyle name="Normal 42 2 3" xfId="21792"/>
    <cellStyle name="Normal 42 2 3 2" xfId="21793"/>
    <cellStyle name="Normal 42 2 4" xfId="21794"/>
    <cellStyle name="Normal 42 2 4 2" xfId="21795"/>
    <cellStyle name="Normal 42 2 5" xfId="21796"/>
    <cellStyle name="Normal 42 2 5 2" xfId="21797"/>
    <cellStyle name="Normal 42 2 6" xfId="21798"/>
    <cellStyle name="Normal 42 3" xfId="21799"/>
    <cellStyle name="Normal 42 3 2" xfId="21800"/>
    <cellStyle name="Normal 42 4" xfId="21801"/>
    <cellStyle name="Normal 42 4 2" xfId="21802"/>
    <cellStyle name="Normal 42 5" xfId="21803"/>
    <cellStyle name="Normal 42 5 2" xfId="21804"/>
    <cellStyle name="Normal 42 6" xfId="21805"/>
    <cellStyle name="Normal 42 6 2" xfId="21806"/>
    <cellStyle name="Normal 42 7" xfId="21807"/>
    <cellStyle name="Normal 42 8" xfId="21808"/>
    <cellStyle name="Normal 42 9" xfId="21809"/>
    <cellStyle name="Normal 43" xfId="21810"/>
    <cellStyle name="Normal 43 2" xfId="21811"/>
    <cellStyle name="Normal 43 2 2" xfId="21812"/>
    <cellStyle name="Normal 43 2 2 2" xfId="21813"/>
    <cellStyle name="Normal 43 2 3" xfId="21814"/>
    <cellStyle name="Normal 43 2 3 2" xfId="21815"/>
    <cellStyle name="Normal 43 2 4" xfId="21816"/>
    <cellStyle name="Normal 43 2 4 2" xfId="21817"/>
    <cellStyle name="Normal 43 2 5" xfId="21818"/>
    <cellStyle name="Normal 43 2 5 2" xfId="21819"/>
    <cellStyle name="Normal 43 2 6" xfId="21820"/>
    <cellStyle name="Normal 43 3" xfId="21821"/>
    <cellStyle name="Normal 43 3 2" xfId="21822"/>
    <cellStyle name="Normal 43 4" xfId="21823"/>
    <cellStyle name="Normal 43 4 2" xfId="21824"/>
    <cellStyle name="Normal 43 5" xfId="21825"/>
    <cellStyle name="Normal 43 5 2" xfId="21826"/>
    <cellStyle name="Normal 43 6" xfId="21827"/>
    <cellStyle name="Normal 43 6 2" xfId="21828"/>
    <cellStyle name="Normal 43 7" xfId="21829"/>
    <cellStyle name="Normal 43 8" xfId="21830"/>
    <cellStyle name="Normal 43 9" xfId="21831"/>
    <cellStyle name="Normal 44" xfId="21832"/>
    <cellStyle name="Normal 44 2" xfId="21833"/>
    <cellStyle name="Normal 44 2 2" xfId="21834"/>
    <cellStyle name="Normal 44 2 2 2" xfId="21835"/>
    <cellStyle name="Normal 44 2 3" xfId="21836"/>
    <cellStyle name="Normal 44 2 3 2" xfId="21837"/>
    <cellStyle name="Normal 44 2 4" xfId="21838"/>
    <cellStyle name="Normal 44 2 4 2" xfId="21839"/>
    <cellStyle name="Normal 44 2 5" xfId="21840"/>
    <cellStyle name="Normal 44 2 5 2" xfId="21841"/>
    <cellStyle name="Normal 44 2 6" xfId="21842"/>
    <cellStyle name="Normal 44 3" xfId="21843"/>
    <cellStyle name="Normal 44 3 2" xfId="21844"/>
    <cellStyle name="Normal 44 4" xfId="21845"/>
    <cellStyle name="Normal 44 4 2" xfId="21846"/>
    <cellStyle name="Normal 44 5" xfId="21847"/>
    <cellStyle name="Normal 44 5 2" xfId="21848"/>
    <cellStyle name="Normal 44 6" xfId="21849"/>
    <cellStyle name="Normal 44 6 2" xfId="21850"/>
    <cellStyle name="Normal 44 7" xfId="21851"/>
    <cellStyle name="Normal 44 8" xfId="21852"/>
    <cellStyle name="Normal 45" xfId="4"/>
    <cellStyle name="Normal 45 2" xfId="21853"/>
    <cellStyle name="Normal 45 2 2" xfId="21854"/>
    <cellStyle name="Normal 45 2 2 2" xfId="21855"/>
    <cellStyle name="Normal 45 2 3" xfId="21856"/>
    <cellStyle name="Normal 45 2 3 2" xfId="21857"/>
    <cellStyle name="Normal 45 2 4" xfId="21858"/>
    <cellStyle name="Normal 45 2 4 2" xfId="21859"/>
    <cellStyle name="Normal 45 2 5" xfId="21860"/>
    <cellStyle name="Normal 45 2 5 2" xfId="21861"/>
    <cellStyle name="Normal 45 2 6" xfId="21862"/>
    <cellStyle name="Normal 45 3" xfId="21863"/>
    <cellStyle name="Normal 45 3 2" xfId="21864"/>
    <cellStyle name="Normal 45 4" xfId="21865"/>
    <cellStyle name="Normal 45 4 2" xfId="21866"/>
    <cellStyle name="Normal 45 5" xfId="21867"/>
    <cellStyle name="Normal 45 5 2" xfId="21868"/>
    <cellStyle name="Normal 45 6" xfId="21869"/>
    <cellStyle name="Normal 45 6 2" xfId="21870"/>
    <cellStyle name="Normal 45 7" xfId="21871"/>
    <cellStyle name="Normal 45 8" xfId="21872"/>
    <cellStyle name="Normal 46" xfId="21873"/>
    <cellStyle name="Normal 46 2" xfId="21874"/>
    <cellStyle name="Normal 46 2 2" xfId="21875"/>
    <cellStyle name="Normal 46 2 2 2" xfId="21876"/>
    <cellStyle name="Normal 46 2 3" xfId="21877"/>
    <cellStyle name="Normal 46 2 3 2" xfId="21878"/>
    <cellStyle name="Normal 46 2 4" xfId="21879"/>
    <cellStyle name="Normal 46 2 4 2" xfId="21880"/>
    <cellStyle name="Normal 46 2 5" xfId="21881"/>
    <cellStyle name="Normal 46 2 5 2" xfId="21882"/>
    <cellStyle name="Normal 46 2 6" xfId="21883"/>
    <cellStyle name="Normal 46 3" xfId="21884"/>
    <cellStyle name="Normal 46 3 2" xfId="21885"/>
    <cellStyle name="Normal 46 4" xfId="21886"/>
    <cellStyle name="Normal 46 4 2" xfId="21887"/>
    <cellStyle name="Normal 46 5" xfId="21888"/>
    <cellStyle name="Normal 46 5 2" xfId="21889"/>
    <cellStyle name="Normal 46 6" xfId="21890"/>
    <cellStyle name="Normal 46 6 2" xfId="21891"/>
    <cellStyle name="Normal 46 7" xfId="21892"/>
    <cellStyle name="Normal 46 8" xfId="21893"/>
    <cellStyle name="Normal 47" xfId="21894"/>
    <cellStyle name="Normal 47 2" xfId="21895"/>
    <cellStyle name="Normal 47 2 2" xfId="21896"/>
    <cellStyle name="Normal 47 2 2 2" xfId="21897"/>
    <cellStyle name="Normal 47 2 3" xfId="21898"/>
    <cellStyle name="Normal 47 2 3 2" xfId="21899"/>
    <cellStyle name="Normal 47 2 4" xfId="21900"/>
    <cellStyle name="Normal 47 2 4 2" xfId="21901"/>
    <cellStyle name="Normal 47 2 5" xfId="21902"/>
    <cellStyle name="Normal 47 2 5 2" xfId="21903"/>
    <cellStyle name="Normal 47 2 6" xfId="21904"/>
    <cellStyle name="Normal 47 3" xfId="21905"/>
    <cellStyle name="Normal 47 3 2" xfId="21906"/>
    <cellStyle name="Normal 47 4" xfId="21907"/>
    <cellStyle name="Normal 47 4 2" xfId="21908"/>
    <cellStyle name="Normal 47 5" xfId="21909"/>
    <cellStyle name="Normal 47 5 2" xfId="21910"/>
    <cellStyle name="Normal 47 6" xfId="21911"/>
    <cellStyle name="Normal 47 6 2" xfId="21912"/>
    <cellStyle name="Normal 47 7" xfId="21913"/>
    <cellStyle name="Normal 47 8" xfId="21914"/>
    <cellStyle name="Normal 48" xfId="21915"/>
    <cellStyle name="Normal 48 2" xfId="21916"/>
    <cellStyle name="Normal 48 2 2" xfId="21917"/>
    <cellStyle name="Normal 48 2 2 2" xfId="21918"/>
    <cellStyle name="Normal 48 2 3" xfId="21919"/>
    <cellStyle name="Normal 48 2 3 2" xfId="21920"/>
    <cellStyle name="Normal 48 2 4" xfId="21921"/>
    <cellStyle name="Normal 48 2 4 2" xfId="21922"/>
    <cellStyle name="Normal 48 2 5" xfId="21923"/>
    <cellStyle name="Normal 48 2 5 2" xfId="21924"/>
    <cellStyle name="Normal 48 2 6" xfId="21925"/>
    <cellStyle name="Normal 48 3" xfId="21926"/>
    <cellStyle name="Normal 48 3 2" xfId="21927"/>
    <cellStyle name="Normal 48 4" xfId="21928"/>
    <cellStyle name="Normal 48 4 2" xfId="21929"/>
    <cellStyle name="Normal 48 5" xfId="21930"/>
    <cellStyle name="Normal 48 5 2" xfId="21931"/>
    <cellStyle name="Normal 48 6" xfId="21932"/>
    <cellStyle name="Normal 48 6 2" xfId="21933"/>
    <cellStyle name="Normal 48 7" xfId="21934"/>
    <cellStyle name="Normal 48 8" xfId="21935"/>
    <cellStyle name="Normal 49" xfId="21936"/>
    <cellStyle name="Normal 49 2" xfId="21937"/>
    <cellStyle name="Normal 49 2 2" xfId="21938"/>
    <cellStyle name="Normal 49 2 2 2" xfId="21939"/>
    <cellStyle name="Normal 49 2 3" xfId="21940"/>
    <cellStyle name="Normal 49 2 3 2" xfId="21941"/>
    <cellStyle name="Normal 49 2 4" xfId="21942"/>
    <cellStyle name="Normal 49 2 4 2" xfId="21943"/>
    <cellStyle name="Normal 49 2 5" xfId="21944"/>
    <cellStyle name="Normal 49 2 5 2" xfId="21945"/>
    <cellStyle name="Normal 49 2 6" xfId="21946"/>
    <cellStyle name="Normal 49 3" xfId="21947"/>
    <cellStyle name="Normal 49 3 2" xfId="21948"/>
    <cellStyle name="Normal 49 4" xfId="21949"/>
    <cellStyle name="Normal 49 4 2" xfId="21950"/>
    <cellStyle name="Normal 49 5" xfId="21951"/>
    <cellStyle name="Normal 49 5 2" xfId="21952"/>
    <cellStyle name="Normal 49 6" xfId="21953"/>
    <cellStyle name="Normal 49 6 2" xfId="21954"/>
    <cellStyle name="Normal 49 7" xfId="21955"/>
    <cellStyle name="Normal 49 8" xfId="21956"/>
    <cellStyle name="Normal 5" xfId="21957"/>
    <cellStyle name="Normal 5 10" xfId="21958"/>
    <cellStyle name="Normal 5 10 2" xfId="26320"/>
    <cellStyle name="Normal 5 10 3" xfId="25993"/>
    <cellStyle name="Normal 5 11" xfId="21959"/>
    <cellStyle name="Normal 5 11 2" xfId="26321"/>
    <cellStyle name="Normal 5 11 3" xfId="25994"/>
    <cellStyle name="Normal 5 12" xfId="21960"/>
    <cellStyle name="Normal 5 12 2" xfId="26322"/>
    <cellStyle name="Normal 5 12 3" xfId="25995"/>
    <cellStyle name="Normal 5 13" xfId="21961"/>
    <cellStyle name="Normal 5 13 2" xfId="26323"/>
    <cellStyle name="Normal 5 13 3" xfId="25996"/>
    <cellStyle name="Normal 5 14" xfId="21962"/>
    <cellStyle name="Normal 5 15" xfId="26381"/>
    <cellStyle name="Normal 5 2" xfId="21963"/>
    <cellStyle name="Normal 5 2 10" xfId="21964"/>
    <cellStyle name="Normal 5 2 2" xfId="21965"/>
    <cellStyle name="Normal 5 2 2 2" xfId="21966"/>
    <cellStyle name="Normal 5 2 2 2 2" xfId="21967"/>
    <cellStyle name="Normal 5 2 2 2 3" xfId="21968"/>
    <cellStyle name="Normal 5 2 2 2 4" xfId="21969"/>
    <cellStyle name="Normal 5 2 2 2 5" xfId="21970"/>
    <cellStyle name="Normal 5 2 2 3" xfId="21971"/>
    <cellStyle name="Normal 5 2 2 4" xfId="21972"/>
    <cellStyle name="Normal 5 2 2 5" xfId="21973"/>
    <cellStyle name="Normal 5 2 2 6" xfId="26324"/>
    <cellStyle name="Normal 5 2 3" xfId="21974"/>
    <cellStyle name="Normal 5 2 3 2" xfId="21975"/>
    <cellStyle name="Normal 5 2 3 3" xfId="21976"/>
    <cellStyle name="Normal 5 2 3 4" xfId="21977"/>
    <cellStyle name="Normal 5 2 3 5" xfId="21978"/>
    <cellStyle name="Normal 5 2 4" xfId="21979"/>
    <cellStyle name="Normal 5 2 4 2" xfId="21980"/>
    <cellStyle name="Normal 5 2 5" xfId="21981"/>
    <cellStyle name="Normal 5 2 5 2" xfId="21982"/>
    <cellStyle name="Normal 5 2 6" xfId="21983"/>
    <cellStyle name="Normal 5 2 6 2" xfId="21984"/>
    <cellStyle name="Normal 5 2 7" xfId="21985"/>
    <cellStyle name="Normal 5 2 8" xfId="21986"/>
    <cellStyle name="Normal 5 2 9" xfId="21987"/>
    <cellStyle name="Normal 5 3" xfId="21988"/>
    <cellStyle name="Normal 5 3 2" xfId="21989"/>
    <cellStyle name="Normal 5 3 2 2" xfId="21990"/>
    <cellStyle name="Normal 5 3 2 2 2" xfId="21991"/>
    <cellStyle name="Normal 5 3 2 2 3" xfId="21992"/>
    <cellStyle name="Normal 5 3 2 2 4" xfId="21993"/>
    <cellStyle name="Normal 5 3 2 2 5" xfId="21994"/>
    <cellStyle name="Normal 5 3 2 3" xfId="21995"/>
    <cellStyle name="Normal 5 3 2 4" xfId="21996"/>
    <cellStyle name="Normal 5 3 2 5" xfId="21997"/>
    <cellStyle name="Normal 5 3 2 6" xfId="21998"/>
    <cellStyle name="Normal 5 3 2 7" xfId="26325"/>
    <cellStyle name="Normal 5 3 3" xfId="21999"/>
    <cellStyle name="Normal 5 3 3 2" xfId="22000"/>
    <cellStyle name="Normal 5 3 3 3" xfId="22001"/>
    <cellStyle name="Normal 5 3 3 4" xfId="22002"/>
    <cellStyle name="Normal 5 3 3 5" xfId="22003"/>
    <cellStyle name="Normal 5 3 4" xfId="22004"/>
    <cellStyle name="Normal 5 3 4 2" xfId="22005"/>
    <cellStyle name="Normal 5 3 5" xfId="22006"/>
    <cellStyle name="Normal 5 3 6" xfId="22007"/>
    <cellStyle name="Normal 5 3 7" xfId="22008"/>
    <cellStyle name="Normal 5 3 8" xfId="22009"/>
    <cellStyle name="Normal 5 3 9" xfId="25997"/>
    <cellStyle name="Normal 5 4" xfId="22010"/>
    <cellStyle name="Normal 5 4 2" xfId="22011"/>
    <cellStyle name="Normal 5 4 2 2" xfId="22012"/>
    <cellStyle name="Normal 5 4 2 3" xfId="22013"/>
    <cellStyle name="Normal 5 4 2 4" xfId="22014"/>
    <cellStyle name="Normal 5 4 2 5" xfId="22015"/>
    <cellStyle name="Normal 5 4 2 6" xfId="26326"/>
    <cellStyle name="Normal 5 4 3" xfId="22016"/>
    <cellStyle name="Normal 5 4 3 2" xfId="22017"/>
    <cellStyle name="Normal 5 4 4" xfId="22018"/>
    <cellStyle name="Normal 5 4 5" xfId="22019"/>
    <cellStyle name="Normal 5 4 6" xfId="22020"/>
    <cellStyle name="Normal 5 4 7" xfId="22021"/>
    <cellStyle name="Normal 5 4 8" xfId="25998"/>
    <cellStyle name="Normal 5 5" xfId="22022"/>
    <cellStyle name="Normal 5 5 2" xfId="22023"/>
    <cellStyle name="Normal 5 5 2 2" xfId="22024"/>
    <cellStyle name="Normal 5 5 2 3" xfId="26327"/>
    <cellStyle name="Normal 5 5 3" xfId="22025"/>
    <cellStyle name="Normal 5 5 4" xfId="22026"/>
    <cellStyle name="Normal 5 5 5" xfId="22027"/>
    <cellStyle name="Normal 5 6" xfId="22028"/>
    <cellStyle name="Normal 5 6 2" xfId="22029"/>
    <cellStyle name="Normal 5 6 2 2" xfId="22030"/>
    <cellStyle name="Normal 5 6 2 3" xfId="26328"/>
    <cellStyle name="Normal 5 6 3" xfId="22031"/>
    <cellStyle name="Normal 5 6 4" xfId="25999"/>
    <cellStyle name="Normal 5 7" xfId="22032"/>
    <cellStyle name="Normal 5 7 2" xfId="22033"/>
    <cellStyle name="Normal 5 7 2 2" xfId="26329"/>
    <cellStyle name="Normal 5 7 3" xfId="26000"/>
    <cellStyle name="Normal 5 8" xfId="22034"/>
    <cellStyle name="Normal 5 8 2" xfId="22035"/>
    <cellStyle name="Normal 5 8 2 2" xfId="26330"/>
    <cellStyle name="Normal 5 8 3" xfId="26001"/>
    <cellStyle name="Normal 5 9" xfId="22036"/>
    <cellStyle name="Normal 5 9 2" xfId="26331"/>
    <cellStyle name="Normal 5 9 3" xfId="26002"/>
    <cellStyle name="Normal 50" xfId="22037"/>
    <cellStyle name="Normal 50 2" xfId="22038"/>
    <cellStyle name="Normal 50 2 2" xfId="22039"/>
    <cellStyle name="Normal 50 2 2 2" xfId="22040"/>
    <cellStyle name="Normal 50 2 2 2 2" xfId="22041"/>
    <cellStyle name="Normal 50 2 2 3" xfId="22042"/>
    <cellStyle name="Normal 50 2 2 3 2" xfId="22043"/>
    <cellStyle name="Normal 50 2 2 4" xfId="22044"/>
    <cellStyle name="Normal 50 2 2 4 2" xfId="22045"/>
    <cellStyle name="Normal 50 2 2 5" xfId="22046"/>
    <cellStyle name="Normal 50 2 2 5 2" xfId="22047"/>
    <cellStyle name="Normal 50 2 2 6" xfId="22048"/>
    <cellStyle name="Normal 50 2 3" xfId="22049"/>
    <cellStyle name="Normal 50 2 3 2" xfId="22050"/>
    <cellStyle name="Normal 50 2 4" xfId="22051"/>
    <cellStyle name="Normal 50 2 4 2" xfId="22052"/>
    <cellStyle name="Normal 50 2 5" xfId="22053"/>
    <cellStyle name="Normal 50 2 5 2" xfId="22054"/>
    <cellStyle name="Normal 50 2 6" xfId="22055"/>
    <cellStyle name="Normal 50 2 6 2" xfId="22056"/>
    <cellStyle name="Normal 50 2 7" xfId="22057"/>
    <cellStyle name="Normal 50 2 8" xfId="22058"/>
    <cellStyle name="Normal 50 3" xfId="22059"/>
    <cellStyle name="Normal 50 3 2" xfId="22060"/>
    <cellStyle name="Normal 50 3 2 2" xfId="22061"/>
    <cellStyle name="Normal 50 3 3" xfId="22062"/>
    <cellStyle name="Normal 50 3 3 2" xfId="22063"/>
    <cellStyle name="Normal 50 3 4" xfId="22064"/>
    <cellStyle name="Normal 50 3 4 2" xfId="22065"/>
    <cellStyle name="Normal 50 3 5" xfId="22066"/>
    <cellStyle name="Normal 50 3 5 2" xfId="22067"/>
    <cellStyle name="Normal 50 3 6" xfId="22068"/>
    <cellStyle name="Normal 50 4" xfId="22069"/>
    <cellStyle name="Normal 50 4 2" xfId="22070"/>
    <cellStyle name="Normal 50 5" xfId="22071"/>
    <cellStyle name="Normal 50 5 2" xfId="22072"/>
    <cellStyle name="Normal 50 6" xfId="22073"/>
    <cellStyle name="Normal 50 6 2" xfId="22074"/>
    <cellStyle name="Normal 50 7" xfId="22075"/>
    <cellStyle name="Normal 50 7 2" xfId="22076"/>
    <cellStyle name="Normal 50 8" xfId="22077"/>
    <cellStyle name="Normal 50 9" xfId="22078"/>
    <cellStyle name="Normal 51" xfId="22079"/>
    <cellStyle name="Normal 51 2" xfId="22080"/>
    <cellStyle name="Normal 51 2 2" xfId="22081"/>
    <cellStyle name="Normal 51 2 2 2" xfId="22082"/>
    <cellStyle name="Normal 51 2 3" xfId="22083"/>
    <cellStyle name="Normal 51 2 3 2" xfId="22084"/>
    <cellStyle name="Normal 51 2 4" xfId="22085"/>
    <cellStyle name="Normal 51 2 4 2" xfId="22086"/>
    <cellStyle name="Normal 51 2 5" xfId="22087"/>
    <cellStyle name="Normal 51 2 5 2" xfId="22088"/>
    <cellStyle name="Normal 51 2 6" xfId="22089"/>
    <cellStyle name="Normal 51 3" xfId="22090"/>
    <cellStyle name="Normal 51 3 2" xfId="22091"/>
    <cellStyle name="Normal 51 4" xfId="22092"/>
    <cellStyle name="Normal 51 4 2" xfId="22093"/>
    <cellStyle name="Normal 51 5" xfId="22094"/>
    <cellStyle name="Normal 51 5 2" xfId="22095"/>
    <cellStyle name="Normal 51 6" xfId="22096"/>
    <cellStyle name="Normal 51 6 2" xfId="22097"/>
    <cellStyle name="Normal 51 7" xfId="22098"/>
    <cellStyle name="Normal 51 8" xfId="22099"/>
    <cellStyle name="Normal 52" xfId="22100"/>
    <cellStyle name="Normal 52 2" xfId="22101"/>
    <cellStyle name="Normal 52 2 2" xfId="22102"/>
    <cellStyle name="Normal 52 2 2 2" xfId="22103"/>
    <cellStyle name="Normal 52 2 3" xfId="22104"/>
    <cellStyle name="Normal 52 2 3 2" xfId="22105"/>
    <cellStyle name="Normal 52 2 4" xfId="22106"/>
    <cellStyle name="Normal 52 2 4 2" xfId="22107"/>
    <cellStyle name="Normal 52 2 5" xfId="22108"/>
    <cellStyle name="Normal 52 2 5 2" xfId="22109"/>
    <cellStyle name="Normal 52 2 6" xfId="22110"/>
    <cellStyle name="Normal 52 3" xfId="22111"/>
    <cellStyle name="Normal 52 3 2" xfId="22112"/>
    <cellStyle name="Normal 52 4" xfId="22113"/>
    <cellStyle name="Normal 52 4 2" xfId="22114"/>
    <cellStyle name="Normal 52 5" xfId="22115"/>
    <cellStyle name="Normal 52 5 2" xfId="22116"/>
    <cellStyle name="Normal 52 6" xfId="22117"/>
    <cellStyle name="Normal 52 6 2" xfId="22118"/>
    <cellStyle name="Normal 52 7" xfId="22119"/>
    <cellStyle name="Normal 52 8" xfId="22120"/>
    <cellStyle name="Normal 53" xfId="22121"/>
    <cellStyle name="Normal 53 2" xfId="22122"/>
    <cellStyle name="Normal 53 2 2" xfId="22123"/>
    <cellStyle name="Normal 53 2 2 2" xfId="22124"/>
    <cellStyle name="Normal 53 2 3" xfId="22125"/>
    <cellStyle name="Normal 53 2 3 2" xfId="22126"/>
    <cellStyle name="Normal 53 2 4" xfId="22127"/>
    <cellStyle name="Normal 53 2 4 2" xfId="22128"/>
    <cellStyle name="Normal 53 2 5" xfId="22129"/>
    <cellStyle name="Normal 53 2 5 2" xfId="22130"/>
    <cellStyle name="Normal 53 2 6" xfId="22131"/>
    <cellStyle name="Normal 53 3" xfId="22132"/>
    <cellStyle name="Normal 53 3 2" xfId="22133"/>
    <cellStyle name="Normal 53 4" xfId="22134"/>
    <cellStyle name="Normal 53 4 2" xfId="22135"/>
    <cellStyle name="Normal 53 5" xfId="22136"/>
    <cellStyle name="Normal 53 5 2" xfId="22137"/>
    <cellStyle name="Normal 53 6" xfId="22138"/>
    <cellStyle name="Normal 53 6 2" xfId="22139"/>
    <cellStyle name="Normal 53 7" xfId="22140"/>
    <cellStyle name="Normal 53 8" xfId="22141"/>
    <cellStyle name="Normal 54" xfId="22142"/>
    <cellStyle name="Normal 54 2" xfId="22143"/>
    <cellStyle name="Normal 54 2 2" xfId="22144"/>
    <cellStyle name="Normal 54 2 2 2" xfId="22145"/>
    <cellStyle name="Normal 54 2 3" xfId="22146"/>
    <cellStyle name="Normal 54 2 3 2" xfId="22147"/>
    <cellStyle name="Normal 54 2 4" xfId="22148"/>
    <cellStyle name="Normal 54 2 4 2" xfId="22149"/>
    <cellStyle name="Normal 54 2 5" xfId="22150"/>
    <cellStyle name="Normal 54 2 5 2" xfId="22151"/>
    <cellStyle name="Normal 54 2 6" xfId="22152"/>
    <cellStyle name="Normal 54 3" xfId="22153"/>
    <cellStyle name="Normal 54 3 2" xfId="22154"/>
    <cellStyle name="Normal 54 4" xfId="22155"/>
    <cellStyle name="Normal 54 4 2" xfId="22156"/>
    <cellStyle name="Normal 54 5" xfId="22157"/>
    <cellStyle name="Normal 54 5 2" xfId="22158"/>
    <cellStyle name="Normal 54 6" xfId="22159"/>
    <cellStyle name="Normal 54 6 2" xfId="22160"/>
    <cellStyle name="Normal 54 7" xfId="22161"/>
    <cellStyle name="Normal 54 8" xfId="22162"/>
    <cellStyle name="Normal 55" xfId="22163"/>
    <cellStyle name="Normal 55 2" xfId="22164"/>
    <cellStyle name="Normal 55 2 2" xfId="22165"/>
    <cellStyle name="Normal 55 2 2 2" xfId="22166"/>
    <cellStyle name="Normal 55 2 3" xfId="22167"/>
    <cellStyle name="Normal 55 2 3 2" xfId="22168"/>
    <cellStyle name="Normal 55 2 4" xfId="22169"/>
    <cellStyle name="Normal 55 2 4 2" xfId="22170"/>
    <cellStyle name="Normal 55 2 5" xfId="22171"/>
    <cellStyle name="Normal 55 2 5 2" xfId="22172"/>
    <cellStyle name="Normal 55 2 6" xfId="22173"/>
    <cellStyle name="Normal 55 3" xfId="22174"/>
    <cellStyle name="Normal 55 3 2" xfId="22175"/>
    <cellStyle name="Normal 55 4" xfId="22176"/>
    <cellStyle name="Normal 55 4 2" xfId="22177"/>
    <cellStyle name="Normal 55 5" xfId="22178"/>
    <cellStyle name="Normal 55 5 2" xfId="22179"/>
    <cellStyle name="Normal 55 6" xfId="22180"/>
    <cellStyle name="Normal 55 6 2" xfId="22181"/>
    <cellStyle name="Normal 55 7" xfId="22182"/>
    <cellStyle name="Normal 55 8" xfId="22183"/>
    <cellStyle name="Normal 56" xfId="22184"/>
    <cellStyle name="Normal 56 2" xfId="22185"/>
    <cellStyle name="Normal 56 2 2" xfId="22186"/>
    <cellStyle name="Normal 56 2 2 2" xfId="22187"/>
    <cellStyle name="Normal 56 2 3" xfId="22188"/>
    <cellStyle name="Normal 56 2 3 2" xfId="22189"/>
    <cellStyle name="Normal 56 2 4" xfId="22190"/>
    <cellStyle name="Normal 56 2 4 2" xfId="22191"/>
    <cellStyle name="Normal 56 2 5" xfId="22192"/>
    <cellStyle name="Normal 56 2 5 2" xfId="22193"/>
    <cellStyle name="Normal 56 2 6" xfId="22194"/>
    <cellStyle name="Normal 56 3" xfId="22195"/>
    <cellStyle name="Normal 56 3 2" xfId="22196"/>
    <cellStyle name="Normal 56 4" xfId="22197"/>
    <cellStyle name="Normal 56 4 2" xfId="22198"/>
    <cellStyle name="Normal 56 5" xfId="22199"/>
    <cellStyle name="Normal 56 5 2" xfId="22200"/>
    <cellStyle name="Normal 56 6" xfId="22201"/>
    <cellStyle name="Normal 56 6 2" xfId="22202"/>
    <cellStyle name="Normal 56 7" xfId="22203"/>
    <cellStyle name="Normal 56 8" xfId="22204"/>
    <cellStyle name="Normal 57" xfId="22205"/>
    <cellStyle name="Normal 57 2" xfId="22206"/>
    <cellStyle name="Normal 57 2 2" xfId="22207"/>
    <cellStyle name="Normal 57 2 2 2" xfId="22208"/>
    <cellStyle name="Normal 57 2 3" xfId="22209"/>
    <cellStyle name="Normal 57 2 3 2" xfId="22210"/>
    <cellStyle name="Normal 57 2 4" xfId="22211"/>
    <cellStyle name="Normal 57 2 4 2" xfId="22212"/>
    <cellStyle name="Normal 57 2 5" xfId="22213"/>
    <cellStyle name="Normal 57 2 5 2" xfId="22214"/>
    <cellStyle name="Normal 57 2 6" xfId="22215"/>
    <cellStyle name="Normal 57 3" xfId="22216"/>
    <cellStyle name="Normal 57 3 2" xfId="22217"/>
    <cellStyle name="Normal 57 4" xfId="22218"/>
    <cellStyle name="Normal 57 4 2" xfId="22219"/>
    <cellStyle name="Normal 57 5" xfId="22220"/>
    <cellStyle name="Normal 57 5 2" xfId="22221"/>
    <cellStyle name="Normal 57 6" xfId="22222"/>
    <cellStyle name="Normal 57 6 2" xfId="22223"/>
    <cellStyle name="Normal 57 7" xfId="22224"/>
    <cellStyle name="Normal 57 8" xfId="22225"/>
    <cellStyle name="Normal 58" xfId="22226"/>
    <cellStyle name="Normal 58 2" xfId="22227"/>
    <cellStyle name="Normal 58 2 2" xfId="22228"/>
    <cellStyle name="Normal 58 2 2 2" xfId="22229"/>
    <cellStyle name="Normal 58 2 3" xfId="22230"/>
    <cellStyle name="Normal 58 2 3 2" xfId="22231"/>
    <cellStyle name="Normal 58 2 4" xfId="22232"/>
    <cellStyle name="Normal 58 2 4 2" xfId="22233"/>
    <cellStyle name="Normal 58 2 5" xfId="22234"/>
    <cellStyle name="Normal 58 2 5 2" xfId="22235"/>
    <cellStyle name="Normal 58 2 6" xfId="22236"/>
    <cellStyle name="Normal 58 3" xfId="22237"/>
    <cellStyle name="Normal 58 3 2" xfId="22238"/>
    <cellStyle name="Normal 58 4" xfId="22239"/>
    <cellStyle name="Normal 58 4 2" xfId="22240"/>
    <cellStyle name="Normal 58 5" xfId="22241"/>
    <cellStyle name="Normal 58 5 2" xfId="22242"/>
    <cellStyle name="Normal 58 6" xfId="22243"/>
    <cellStyle name="Normal 58 6 2" xfId="22244"/>
    <cellStyle name="Normal 58 7" xfId="22245"/>
    <cellStyle name="Normal 58 8" xfId="22246"/>
    <cellStyle name="Normal 59" xfId="22247"/>
    <cellStyle name="Normal 59 2" xfId="22248"/>
    <cellStyle name="Normal 59 2 2" xfId="22249"/>
    <cellStyle name="Normal 59 2 2 2" xfId="22250"/>
    <cellStyle name="Normal 59 2 3" xfId="22251"/>
    <cellStyle name="Normal 59 2 3 2" xfId="22252"/>
    <cellStyle name="Normal 59 2 4" xfId="22253"/>
    <cellStyle name="Normal 59 2 4 2" xfId="22254"/>
    <cellStyle name="Normal 59 2 5" xfId="22255"/>
    <cellStyle name="Normal 59 2 5 2" xfId="22256"/>
    <cellStyle name="Normal 59 2 6" xfId="22257"/>
    <cellStyle name="Normal 59 3" xfId="22258"/>
    <cellStyle name="Normal 59 3 2" xfId="22259"/>
    <cellStyle name="Normal 59 4" xfId="22260"/>
    <cellStyle name="Normal 59 4 2" xfId="22261"/>
    <cellStyle name="Normal 59 5" xfId="22262"/>
    <cellStyle name="Normal 59 5 2" xfId="22263"/>
    <cellStyle name="Normal 59 6" xfId="22264"/>
    <cellStyle name="Normal 59 6 2" xfId="22265"/>
    <cellStyle name="Normal 59 7" xfId="22266"/>
    <cellStyle name="Normal 59 8" xfId="22267"/>
    <cellStyle name="Normal 6" xfId="22268"/>
    <cellStyle name="Normal 6 10" xfId="22269"/>
    <cellStyle name="Normal 6 10 2" xfId="26332"/>
    <cellStyle name="Normal 6 11" xfId="26003"/>
    <cellStyle name="Normal 6 11 2" xfId="26333"/>
    <cellStyle name="Normal 6 12" xfId="26004"/>
    <cellStyle name="Normal 6 12 2" xfId="26334"/>
    <cellStyle name="Normal 6 13" xfId="26005"/>
    <cellStyle name="Normal 6 13 2" xfId="26335"/>
    <cellStyle name="Normal 6 14" xfId="26382"/>
    <cellStyle name="Normal 6 2" xfId="22270"/>
    <cellStyle name="Normal 6 2 10" xfId="22271"/>
    <cellStyle name="Normal 6 2 11" xfId="22272"/>
    <cellStyle name="Normal 6 2 2" xfId="22273"/>
    <cellStyle name="Normal 6 2 2 2" xfId="22274"/>
    <cellStyle name="Normal 6 2 2 2 2" xfId="22275"/>
    <cellStyle name="Normal 6 2 2 2 2 2" xfId="22276"/>
    <cellStyle name="Normal 6 2 2 2 3" xfId="22277"/>
    <cellStyle name="Normal 6 2 2 2 4" xfId="22278"/>
    <cellStyle name="Normal 6 2 2 2 5" xfId="22279"/>
    <cellStyle name="Normal 6 2 2 2 6" xfId="22280"/>
    <cellStyle name="Normal 6 2 2 3" xfId="22281"/>
    <cellStyle name="Normal 6 2 2 3 2" xfId="22282"/>
    <cellStyle name="Normal 6 2 2 4" xfId="22283"/>
    <cellStyle name="Normal 6 2 2 4 2" xfId="22284"/>
    <cellStyle name="Normal 6 2 2 5" xfId="22285"/>
    <cellStyle name="Normal 6 2 2 6" xfId="22286"/>
    <cellStyle name="Normal 6 2 2 7" xfId="22287"/>
    <cellStyle name="Normal 6 2 2 8" xfId="22288"/>
    <cellStyle name="Normal 6 2 2 9" xfId="26336"/>
    <cellStyle name="Normal 6 2 3" xfId="22289"/>
    <cellStyle name="Normal 6 2 3 2" xfId="22290"/>
    <cellStyle name="Normal 6 2 3 2 2" xfId="22291"/>
    <cellStyle name="Normal 6 2 3 3" xfId="22292"/>
    <cellStyle name="Normal 6 2 3 3 2" xfId="22293"/>
    <cellStyle name="Normal 6 2 3 4" xfId="22294"/>
    <cellStyle name="Normal 6 2 3 5" xfId="22295"/>
    <cellStyle name="Normal 6 2 3 6" xfId="22296"/>
    <cellStyle name="Normal 6 2 3 7" xfId="22297"/>
    <cellStyle name="Normal 6 2 4" xfId="22298"/>
    <cellStyle name="Normal 6 2 4 2" xfId="22299"/>
    <cellStyle name="Normal 6 2 4 2 2" xfId="22300"/>
    <cellStyle name="Normal 6 2 4 3" xfId="22301"/>
    <cellStyle name="Normal 6 2 5" xfId="22302"/>
    <cellStyle name="Normal 6 2 5 2" xfId="22303"/>
    <cellStyle name="Normal 6 2 6" xfId="22304"/>
    <cellStyle name="Normal 6 2 6 2" xfId="22305"/>
    <cellStyle name="Normal 6 2 7" xfId="22306"/>
    <cellStyle name="Normal 6 2 8" xfId="22307"/>
    <cellStyle name="Normal 6 2 9" xfId="22308"/>
    <cellStyle name="Normal 6 3" xfId="22309"/>
    <cellStyle name="Normal 6 3 10" xfId="26006"/>
    <cellStyle name="Normal 6 3 2" xfId="22310"/>
    <cellStyle name="Normal 6 3 2 2" xfId="22311"/>
    <cellStyle name="Normal 6 3 2 2 2" xfId="22312"/>
    <cellStyle name="Normal 6 3 2 2 3" xfId="22313"/>
    <cellStyle name="Normal 6 3 2 2 4" xfId="22314"/>
    <cellStyle name="Normal 6 3 2 3" xfId="22315"/>
    <cellStyle name="Normal 6 3 2 4" xfId="22316"/>
    <cellStyle name="Normal 6 3 2 5" xfId="22317"/>
    <cellStyle name="Normal 6 3 2 6" xfId="26337"/>
    <cellStyle name="Normal 6 3 3" xfId="22318"/>
    <cellStyle name="Normal 6 3 3 2" xfId="22319"/>
    <cellStyle name="Normal 6 3 3 3" xfId="22320"/>
    <cellStyle name="Normal 6 3 3 4" xfId="22321"/>
    <cellStyle name="Normal 6 3 3 5" xfId="22322"/>
    <cellStyle name="Normal 6 3 4" xfId="22323"/>
    <cellStyle name="Normal 6 3 4 2" xfId="22324"/>
    <cellStyle name="Normal 6 3 5" xfId="22325"/>
    <cellStyle name="Normal 6 3 5 2" xfId="22326"/>
    <cellStyle name="Normal 6 3 6" xfId="22327"/>
    <cellStyle name="Normal 6 3 7" xfId="22328"/>
    <cellStyle name="Normal 6 3 8" xfId="22329"/>
    <cellStyle name="Normal 6 3 9" xfId="22330"/>
    <cellStyle name="Normal 6 4" xfId="22331"/>
    <cellStyle name="Normal 6 4 2" xfId="22332"/>
    <cellStyle name="Normal 6 4 2 2" xfId="22333"/>
    <cellStyle name="Normal 6 4 2 3" xfId="22334"/>
    <cellStyle name="Normal 6 4 2 4" xfId="26338"/>
    <cellStyle name="Normal 6 4 3" xfId="22335"/>
    <cellStyle name="Normal 6 4 4" xfId="22336"/>
    <cellStyle name="Normal 6 4 5" xfId="22337"/>
    <cellStyle name="Normal 6 5" xfId="22338"/>
    <cellStyle name="Normal 6 5 2" xfId="22339"/>
    <cellStyle name="Normal 6 5 2 2" xfId="26339"/>
    <cellStyle name="Normal 6 5 3" xfId="22340"/>
    <cellStyle name="Normal 6 5 4" xfId="22341"/>
    <cellStyle name="Normal 6 5 5" xfId="26007"/>
    <cellStyle name="Normal 6 6" xfId="22342"/>
    <cellStyle name="Normal 6 6 2" xfId="26340"/>
    <cellStyle name="Normal 6 6 3" xfId="26008"/>
    <cellStyle name="Normal 6 7" xfId="22343"/>
    <cellStyle name="Normal 6 7 2" xfId="26341"/>
    <cellStyle name="Normal 6 7 3" xfId="26009"/>
    <cellStyle name="Normal 6 8" xfId="22344"/>
    <cellStyle name="Normal 6 8 2" xfId="26342"/>
    <cellStyle name="Normal 6 8 3" xfId="26010"/>
    <cellStyle name="Normal 6 9" xfId="22345"/>
    <cellStyle name="Normal 6 9 2" xfId="26343"/>
    <cellStyle name="Normal 6 9 3" xfId="26011"/>
    <cellStyle name="Normal 60" xfId="22346"/>
    <cellStyle name="Normal 60 2" xfId="22347"/>
    <cellStyle name="Normal 60 2 2" xfId="22348"/>
    <cellStyle name="Normal 60 2 2 2" xfId="22349"/>
    <cellStyle name="Normal 60 2 2 2 2" xfId="22350"/>
    <cellStyle name="Normal 60 2 2 3" xfId="22351"/>
    <cellStyle name="Normal 60 2 2 3 2" xfId="22352"/>
    <cellStyle name="Normal 60 2 2 4" xfId="22353"/>
    <cellStyle name="Normal 60 2 2 4 2" xfId="22354"/>
    <cellStyle name="Normal 60 2 2 5" xfId="22355"/>
    <cellStyle name="Normal 60 2 2 5 2" xfId="22356"/>
    <cellStyle name="Normal 60 2 2 6" xfId="22357"/>
    <cellStyle name="Normal 60 2 3" xfId="22358"/>
    <cellStyle name="Normal 60 2 3 2" xfId="22359"/>
    <cellStyle name="Normal 60 2 4" xfId="22360"/>
    <cellStyle name="Normal 60 2 4 2" xfId="22361"/>
    <cellStyle name="Normal 60 2 5" xfId="22362"/>
    <cellStyle name="Normal 60 2 5 2" xfId="22363"/>
    <cellStyle name="Normal 60 2 6" xfId="22364"/>
    <cellStyle name="Normal 60 2 6 2" xfId="22365"/>
    <cellStyle name="Normal 60 2 7" xfId="22366"/>
    <cellStyle name="Normal 60 2 8" xfId="22367"/>
    <cellStyle name="Normal 60 3" xfId="22368"/>
    <cellStyle name="Normal 60 3 2" xfId="22369"/>
    <cellStyle name="Normal 60 3 2 2" xfId="22370"/>
    <cellStyle name="Normal 60 3 3" xfId="22371"/>
    <cellStyle name="Normal 60 3 3 2" xfId="22372"/>
    <cellStyle name="Normal 60 3 4" xfId="22373"/>
    <cellStyle name="Normal 60 3 4 2" xfId="22374"/>
    <cellStyle name="Normal 60 3 5" xfId="22375"/>
    <cellStyle name="Normal 60 3 5 2" xfId="22376"/>
    <cellStyle name="Normal 60 3 6" xfId="22377"/>
    <cellStyle name="Normal 60 4" xfId="22378"/>
    <cellStyle name="Normal 60 4 2" xfId="22379"/>
    <cellStyle name="Normal 60 5" xfId="22380"/>
    <cellStyle name="Normal 60 5 2" xfId="22381"/>
    <cellStyle name="Normal 60 6" xfId="22382"/>
    <cellStyle name="Normal 60 6 2" xfId="22383"/>
    <cellStyle name="Normal 60 7" xfId="22384"/>
    <cellStyle name="Normal 60 7 2" xfId="22385"/>
    <cellStyle name="Normal 60 8" xfId="22386"/>
    <cellStyle name="Normal 60 9" xfId="22387"/>
    <cellStyle name="Normal 604" xfId="22388"/>
    <cellStyle name="Normal 61" xfId="22389"/>
    <cellStyle name="Normal 61 2" xfId="22390"/>
    <cellStyle name="Normal 61 2 2" xfId="22391"/>
    <cellStyle name="Normal 61 2 2 2" xfId="22392"/>
    <cellStyle name="Normal 61 2 3" xfId="22393"/>
    <cellStyle name="Normal 61 2 3 2" xfId="22394"/>
    <cellStyle name="Normal 61 2 4" xfId="22395"/>
    <cellStyle name="Normal 61 2 4 2" xfId="22396"/>
    <cellStyle name="Normal 61 2 5" xfId="22397"/>
    <cellStyle name="Normal 61 2 5 2" xfId="22398"/>
    <cellStyle name="Normal 61 2 6" xfId="22399"/>
    <cellStyle name="Normal 61 3" xfId="22400"/>
    <cellStyle name="Normal 61 3 2" xfId="22401"/>
    <cellStyle name="Normal 61 4" xfId="22402"/>
    <cellStyle name="Normal 61 4 2" xfId="22403"/>
    <cellStyle name="Normal 61 5" xfId="22404"/>
    <cellStyle name="Normal 61 5 2" xfId="22405"/>
    <cellStyle name="Normal 61 6" xfId="22406"/>
    <cellStyle name="Normal 61 6 2" xfId="22407"/>
    <cellStyle name="Normal 61 7" xfId="22408"/>
    <cellStyle name="Normal 61 8" xfId="22409"/>
    <cellStyle name="Normal 62" xfId="22410"/>
    <cellStyle name="Normal 62 2" xfId="22411"/>
    <cellStyle name="Normal 62 2 2" xfId="22412"/>
    <cellStyle name="Normal 62 2 2 2" xfId="22413"/>
    <cellStyle name="Normal 62 2 3" xfId="22414"/>
    <cellStyle name="Normal 62 2 3 2" xfId="22415"/>
    <cellStyle name="Normal 62 2 4" xfId="22416"/>
    <cellStyle name="Normal 62 2 4 2" xfId="22417"/>
    <cellStyle name="Normal 62 2 5" xfId="22418"/>
    <cellStyle name="Normal 62 2 5 2" xfId="22419"/>
    <cellStyle name="Normal 62 2 6" xfId="22420"/>
    <cellStyle name="Normal 62 3" xfId="22421"/>
    <cellStyle name="Normal 62 3 2" xfId="22422"/>
    <cellStyle name="Normal 62 4" xfId="22423"/>
    <cellStyle name="Normal 62 4 2" xfId="22424"/>
    <cellStyle name="Normal 62 5" xfId="22425"/>
    <cellStyle name="Normal 62 5 2" xfId="22426"/>
    <cellStyle name="Normal 62 6" xfId="22427"/>
    <cellStyle name="Normal 62 6 2" xfId="22428"/>
    <cellStyle name="Normal 62 7" xfId="22429"/>
    <cellStyle name="Normal 62 8" xfId="22430"/>
    <cellStyle name="Normal 63" xfId="22431"/>
    <cellStyle name="Normal 63 2" xfId="22432"/>
    <cellStyle name="Normal 63 2 2" xfId="22433"/>
    <cellStyle name="Normal 63 2 2 2" xfId="22434"/>
    <cellStyle name="Normal 63 2 3" xfId="22435"/>
    <cellStyle name="Normal 63 2 3 2" xfId="22436"/>
    <cellStyle name="Normal 63 2 4" xfId="22437"/>
    <cellStyle name="Normal 63 2 4 2" xfId="22438"/>
    <cellStyle name="Normal 63 2 5" xfId="22439"/>
    <cellStyle name="Normal 63 2 5 2" xfId="22440"/>
    <cellStyle name="Normal 63 2 6" xfId="22441"/>
    <cellStyle name="Normal 63 3" xfId="22442"/>
    <cellStyle name="Normal 63 3 2" xfId="22443"/>
    <cellStyle name="Normal 63 4" xfId="22444"/>
    <cellStyle name="Normal 63 4 2" xfId="22445"/>
    <cellStyle name="Normal 63 5" xfId="22446"/>
    <cellStyle name="Normal 63 5 2" xfId="22447"/>
    <cellStyle name="Normal 63 6" xfId="22448"/>
    <cellStyle name="Normal 63 6 2" xfId="22449"/>
    <cellStyle name="Normal 63 7" xfId="22450"/>
    <cellStyle name="Normal 63 8" xfId="22451"/>
    <cellStyle name="Normal 64" xfId="22452"/>
    <cellStyle name="Normal 64 2" xfId="22453"/>
    <cellStyle name="Normal 64 2 2" xfId="22454"/>
    <cellStyle name="Normal 64 2 2 2" xfId="22455"/>
    <cellStyle name="Normal 64 2 3" xfId="22456"/>
    <cellStyle name="Normal 64 2 3 2" xfId="22457"/>
    <cellStyle name="Normal 64 2 4" xfId="22458"/>
    <cellStyle name="Normal 64 2 4 2" xfId="22459"/>
    <cellStyle name="Normal 64 2 5" xfId="22460"/>
    <cellStyle name="Normal 64 2 5 2" xfId="22461"/>
    <cellStyle name="Normal 64 2 6" xfId="22462"/>
    <cellStyle name="Normal 64 3" xfId="22463"/>
    <cellStyle name="Normal 64 3 2" xfId="22464"/>
    <cellStyle name="Normal 64 4" xfId="22465"/>
    <cellStyle name="Normal 64 4 2" xfId="22466"/>
    <cellStyle name="Normal 64 5" xfId="22467"/>
    <cellStyle name="Normal 64 5 2" xfId="22468"/>
    <cellStyle name="Normal 64 6" xfId="22469"/>
    <cellStyle name="Normal 64 6 2" xfId="22470"/>
    <cellStyle name="Normal 64 7" xfId="22471"/>
    <cellStyle name="Normal 64 8" xfId="22472"/>
    <cellStyle name="Normal 65" xfId="22473"/>
    <cellStyle name="Normal 65 2" xfId="22474"/>
    <cellStyle name="Normal 65 2 2" xfId="22475"/>
    <cellStyle name="Normal 65 2 2 2" xfId="22476"/>
    <cellStyle name="Normal 65 2 3" xfId="22477"/>
    <cellStyle name="Normal 65 2 3 2" xfId="22478"/>
    <cellStyle name="Normal 65 2 4" xfId="22479"/>
    <cellStyle name="Normal 65 2 4 2" xfId="22480"/>
    <cellStyle name="Normal 65 2 5" xfId="22481"/>
    <cellStyle name="Normal 65 2 5 2" xfId="22482"/>
    <cellStyle name="Normal 65 2 6" xfId="22483"/>
    <cellStyle name="Normal 65 3" xfId="22484"/>
    <cellStyle name="Normal 65 3 2" xfId="22485"/>
    <cellStyle name="Normal 65 4" xfId="22486"/>
    <cellStyle name="Normal 65 4 2" xfId="22487"/>
    <cellStyle name="Normal 65 5" xfId="22488"/>
    <cellStyle name="Normal 65 5 2" xfId="22489"/>
    <cellStyle name="Normal 65 6" xfId="22490"/>
    <cellStyle name="Normal 65 6 2" xfId="22491"/>
    <cellStyle name="Normal 65 7" xfId="22492"/>
    <cellStyle name="Normal 65 8" xfId="22493"/>
    <cellStyle name="Normal 66" xfId="22494"/>
    <cellStyle name="Normal 66 2" xfId="22495"/>
    <cellStyle name="Normal 66 2 2" xfId="22496"/>
    <cellStyle name="Normal 66 2 2 2" xfId="22497"/>
    <cellStyle name="Normal 66 2 2 2 2" xfId="22498"/>
    <cellStyle name="Normal 66 2 2 3" xfId="22499"/>
    <cellStyle name="Normal 66 2 2 3 2" xfId="22500"/>
    <cellStyle name="Normal 66 2 2 4" xfId="22501"/>
    <cellStyle name="Normal 66 2 2 4 2" xfId="22502"/>
    <cellStyle name="Normal 66 2 2 5" xfId="22503"/>
    <cellStyle name="Normal 66 2 2 5 2" xfId="22504"/>
    <cellStyle name="Normal 66 2 2 6" xfId="22505"/>
    <cellStyle name="Normal 66 2 3" xfId="22506"/>
    <cellStyle name="Normal 66 2 3 2" xfId="22507"/>
    <cellStyle name="Normal 66 2 4" xfId="22508"/>
    <cellStyle name="Normal 66 2 4 2" xfId="22509"/>
    <cellStyle name="Normal 66 2 5" xfId="22510"/>
    <cellStyle name="Normal 66 2 5 2" xfId="22511"/>
    <cellStyle name="Normal 66 2 6" xfId="22512"/>
    <cellStyle name="Normal 66 2 6 2" xfId="22513"/>
    <cellStyle name="Normal 66 2 7" xfId="22514"/>
    <cellStyle name="Normal 66 2 8" xfId="22515"/>
    <cellStyle name="Normal 66 3" xfId="22516"/>
    <cellStyle name="Normal 66 3 2" xfId="22517"/>
    <cellStyle name="Normal 66 3 2 2" xfId="22518"/>
    <cellStyle name="Normal 66 3 3" xfId="22519"/>
    <cellStyle name="Normal 66 3 3 2" xfId="22520"/>
    <cellStyle name="Normal 66 3 4" xfId="22521"/>
    <cellStyle name="Normal 66 3 4 2" xfId="22522"/>
    <cellStyle name="Normal 66 3 5" xfId="22523"/>
    <cellStyle name="Normal 66 3 5 2" xfId="22524"/>
    <cellStyle name="Normal 66 3 6" xfId="22525"/>
    <cellStyle name="Normal 66 4" xfId="22526"/>
    <cellStyle name="Normal 66 4 2" xfId="22527"/>
    <cellStyle name="Normal 66 5" xfId="22528"/>
    <cellStyle name="Normal 66 5 2" xfId="22529"/>
    <cellStyle name="Normal 66 6" xfId="22530"/>
    <cellStyle name="Normal 66 6 2" xfId="22531"/>
    <cellStyle name="Normal 66 7" xfId="22532"/>
    <cellStyle name="Normal 66 7 2" xfId="22533"/>
    <cellStyle name="Normal 66 8" xfId="22534"/>
    <cellStyle name="Normal 66 9" xfId="22535"/>
    <cellStyle name="Normal 67" xfId="22536"/>
    <cellStyle name="Normal 67 2" xfId="22537"/>
    <cellStyle name="Normal 67 2 2" xfId="22538"/>
    <cellStyle name="Normal 67 2 2 2" xfId="22539"/>
    <cellStyle name="Normal 67 2 3" xfId="22540"/>
    <cellStyle name="Normal 67 2 3 2" xfId="22541"/>
    <cellStyle name="Normal 67 2 4" xfId="22542"/>
    <cellStyle name="Normal 67 2 4 2" xfId="22543"/>
    <cellStyle name="Normal 67 2 5" xfId="22544"/>
    <cellStyle name="Normal 67 2 5 2" xfId="22545"/>
    <cellStyle name="Normal 67 2 6" xfId="22546"/>
    <cellStyle name="Normal 67 3" xfId="22547"/>
    <cellStyle name="Normal 67 3 2" xfId="22548"/>
    <cellStyle name="Normal 67 4" xfId="22549"/>
    <cellStyle name="Normal 67 4 2" xfId="22550"/>
    <cellStyle name="Normal 67 5" xfId="22551"/>
    <cellStyle name="Normal 67 5 2" xfId="22552"/>
    <cellStyle name="Normal 67 6" xfId="22553"/>
    <cellStyle name="Normal 67 6 2" xfId="22554"/>
    <cellStyle name="Normal 67 7" xfId="22555"/>
    <cellStyle name="Normal 67 8" xfId="22556"/>
    <cellStyle name="Normal 68" xfId="22557"/>
    <cellStyle name="Normal 68 2" xfId="22558"/>
    <cellStyle name="Normal 68 2 2" xfId="22559"/>
    <cellStyle name="Normal 68 2 2 2" xfId="22560"/>
    <cellStyle name="Normal 68 2 3" xfId="22561"/>
    <cellStyle name="Normal 68 2 3 2" xfId="22562"/>
    <cellStyle name="Normal 68 2 4" xfId="22563"/>
    <cellStyle name="Normal 68 2 4 2" xfId="22564"/>
    <cellStyle name="Normal 68 2 5" xfId="22565"/>
    <cellStyle name="Normal 68 2 5 2" xfId="22566"/>
    <cellStyle name="Normal 68 2 6" xfId="22567"/>
    <cellStyle name="Normal 68 3" xfId="22568"/>
    <cellStyle name="Normal 68 3 2" xfId="22569"/>
    <cellStyle name="Normal 68 4" xfId="22570"/>
    <cellStyle name="Normal 68 4 2" xfId="22571"/>
    <cellStyle name="Normal 68 5" xfId="22572"/>
    <cellStyle name="Normal 68 5 2" xfId="22573"/>
    <cellStyle name="Normal 68 6" xfId="22574"/>
    <cellStyle name="Normal 68 6 2" xfId="22575"/>
    <cellStyle name="Normal 68 7" xfId="22576"/>
    <cellStyle name="Normal 68 8" xfId="22577"/>
    <cellStyle name="Normal 69" xfId="22578"/>
    <cellStyle name="Normal 69 2" xfId="22579"/>
    <cellStyle name="Normal 69 2 2" xfId="22580"/>
    <cellStyle name="Normal 69 2 2 2" xfId="22581"/>
    <cellStyle name="Normal 69 2 3" xfId="22582"/>
    <cellStyle name="Normal 69 2 3 2" xfId="22583"/>
    <cellStyle name="Normal 69 2 4" xfId="22584"/>
    <cellStyle name="Normal 69 2 4 2" xfId="22585"/>
    <cellStyle name="Normal 69 2 5" xfId="22586"/>
    <cellStyle name="Normal 69 2 5 2" xfId="22587"/>
    <cellStyle name="Normal 69 2 6" xfId="22588"/>
    <cellStyle name="Normal 69 3" xfId="22589"/>
    <cellStyle name="Normal 69 3 2" xfId="22590"/>
    <cellStyle name="Normal 69 4" xfId="22591"/>
    <cellStyle name="Normal 69 4 2" xfId="22592"/>
    <cellStyle name="Normal 69 5" xfId="22593"/>
    <cellStyle name="Normal 69 5 2" xfId="22594"/>
    <cellStyle name="Normal 69 6" xfId="22595"/>
    <cellStyle name="Normal 69 6 2" xfId="22596"/>
    <cellStyle name="Normal 69 7" xfId="22597"/>
    <cellStyle name="Normal 69 8" xfId="22598"/>
    <cellStyle name="Normal 7" xfId="39"/>
    <cellStyle name="Normal 7 10" xfId="22599"/>
    <cellStyle name="Normal 7 10 2" xfId="26344"/>
    <cellStyle name="Normal 7 10 3" xfId="26012"/>
    <cellStyle name="Normal 7 11" xfId="22600"/>
    <cellStyle name="Normal 7 11 2" xfId="26345"/>
    <cellStyle name="Normal 7 11 3" xfId="26013"/>
    <cellStyle name="Normal 7 12" xfId="22601"/>
    <cellStyle name="Normal 7 12 2" xfId="26346"/>
    <cellStyle name="Normal 7 12 3" xfId="26014"/>
    <cellStyle name="Normal 7 13" xfId="22602"/>
    <cellStyle name="Normal 7 13 2" xfId="26347"/>
    <cellStyle name="Normal 7 14" xfId="26383"/>
    <cellStyle name="Normal 7 2" xfId="22603"/>
    <cellStyle name="Normal 7 2 10" xfId="26015"/>
    <cellStyle name="Normal 7 2 2" xfId="22604"/>
    <cellStyle name="Normal 7 2 2 2" xfId="22605"/>
    <cellStyle name="Normal 7 2 2 2 2" xfId="22606"/>
    <cellStyle name="Normal 7 2 2 2 3" xfId="22607"/>
    <cellStyle name="Normal 7 2 2 2 4" xfId="22608"/>
    <cellStyle name="Normal 7 2 2 3" xfId="22609"/>
    <cellStyle name="Normal 7 2 2 4" xfId="22610"/>
    <cellStyle name="Normal 7 2 2 5" xfId="22611"/>
    <cellStyle name="Normal 7 2 2 6" xfId="26348"/>
    <cellStyle name="Normal 7 2 3" xfId="22612"/>
    <cellStyle name="Normal 7 2 3 2" xfId="22613"/>
    <cellStyle name="Normal 7 2 3 3" xfId="22614"/>
    <cellStyle name="Normal 7 2 3 4" xfId="22615"/>
    <cellStyle name="Normal 7 2 3 5" xfId="22616"/>
    <cellStyle name="Normal 7 2 4" xfId="22617"/>
    <cellStyle name="Normal 7 2 4 2" xfId="22618"/>
    <cellStyle name="Normal 7 2 5" xfId="22619"/>
    <cellStyle name="Normal 7 2 5 2" xfId="22620"/>
    <cellStyle name="Normal 7 2 6" xfId="22621"/>
    <cellStyle name="Normal 7 2 7" xfId="22622"/>
    <cellStyle name="Normal 7 2 8" xfId="22623"/>
    <cellStyle name="Normal 7 2 9" xfId="22624"/>
    <cellStyle name="Normal 7 3" xfId="22625"/>
    <cellStyle name="Normal 7 3 2" xfId="22626"/>
    <cellStyle name="Normal 7 3 2 2" xfId="22627"/>
    <cellStyle name="Normal 7 3 2 2 2" xfId="22628"/>
    <cellStyle name="Normal 7 3 2 2 3" xfId="22629"/>
    <cellStyle name="Normal 7 3 2 3" xfId="22630"/>
    <cellStyle name="Normal 7 3 2 4" xfId="22631"/>
    <cellStyle name="Normal 7 3 2 5" xfId="22632"/>
    <cellStyle name="Normal 7 3 2 6" xfId="26349"/>
    <cellStyle name="Normal 7 3 3" xfId="22633"/>
    <cellStyle name="Normal 7 3 3 2" xfId="22634"/>
    <cellStyle name="Normal 7 3 3 3" xfId="22635"/>
    <cellStyle name="Normal 7 3 4" xfId="22636"/>
    <cellStyle name="Normal 7 3 5" xfId="22637"/>
    <cellStyle name="Normal 7 3 6" xfId="22638"/>
    <cellStyle name="Normal 7 3 7" xfId="26016"/>
    <cellStyle name="Normal 7 4" xfId="22639"/>
    <cellStyle name="Normal 7 4 2" xfId="22640"/>
    <cellStyle name="Normal 7 4 2 2" xfId="22641"/>
    <cellStyle name="Normal 7 4 2 3" xfId="22642"/>
    <cellStyle name="Normal 7 4 2 4" xfId="22643"/>
    <cellStyle name="Normal 7 4 2 5" xfId="26350"/>
    <cellStyle name="Normal 7 4 3" xfId="22644"/>
    <cellStyle name="Normal 7 4 4" xfId="22645"/>
    <cellStyle name="Normal 7 4 5" xfId="22646"/>
    <cellStyle name="Normal 7 4 6" xfId="26017"/>
    <cellStyle name="Normal 7 5" xfId="22647"/>
    <cellStyle name="Normal 7 5 2" xfId="22648"/>
    <cellStyle name="Normal 7 5 2 2" xfId="26351"/>
    <cellStyle name="Normal 7 5 3" xfId="22649"/>
    <cellStyle name="Normal 7 5 4" xfId="22650"/>
    <cellStyle name="Normal 7 5 5" xfId="22651"/>
    <cellStyle name="Normal 7 5 6" xfId="26018"/>
    <cellStyle name="Normal 7 6" xfId="22652"/>
    <cellStyle name="Normal 7 6 2" xfId="22653"/>
    <cellStyle name="Normal 7 6 2 2" xfId="26352"/>
    <cellStyle name="Normal 7 6 3" xfId="26019"/>
    <cellStyle name="Normal 7 7" xfId="22654"/>
    <cellStyle name="Normal 7 7 2" xfId="22655"/>
    <cellStyle name="Normal 7 7 2 2" xfId="26353"/>
    <cellStyle name="Normal 7 7 3" xfId="26020"/>
    <cellStyle name="Normal 7 8" xfId="22656"/>
    <cellStyle name="Normal 7 8 2" xfId="26354"/>
    <cellStyle name="Normal 7 8 3" xfId="26021"/>
    <cellStyle name="Normal 7 9" xfId="22657"/>
    <cellStyle name="Normal 7 9 2" xfId="26355"/>
    <cellStyle name="Normal 7 9 3" xfId="26022"/>
    <cellStyle name="Normal 70" xfId="22658"/>
    <cellStyle name="Normal 70 2" xfId="22659"/>
    <cellStyle name="Normal 70 2 2" xfId="22660"/>
    <cellStyle name="Normal 70 2 2 2" xfId="22661"/>
    <cellStyle name="Normal 70 2 3" xfId="22662"/>
    <cellStyle name="Normal 70 2 3 2" xfId="22663"/>
    <cellStyle name="Normal 70 2 4" xfId="22664"/>
    <cellStyle name="Normal 70 2 4 2" xfId="22665"/>
    <cellStyle name="Normal 70 2 5" xfId="22666"/>
    <cellStyle name="Normal 70 2 5 2" xfId="22667"/>
    <cellStyle name="Normal 70 2 6" xfId="22668"/>
    <cellStyle name="Normal 70 3" xfId="22669"/>
    <cellStyle name="Normal 70 3 2" xfId="22670"/>
    <cellStyle name="Normal 70 4" xfId="22671"/>
    <cellStyle name="Normal 70 4 2" xfId="22672"/>
    <cellStyle name="Normal 70 5" xfId="22673"/>
    <cellStyle name="Normal 70 5 2" xfId="22674"/>
    <cellStyle name="Normal 70 6" xfId="22675"/>
    <cellStyle name="Normal 70 6 2" xfId="22676"/>
    <cellStyle name="Normal 70 7" xfId="22677"/>
    <cellStyle name="Normal 70 8" xfId="22678"/>
    <cellStyle name="Normal 71" xfId="22679"/>
    <cellStyle name="Normal 71 2" xfId="22680"/>
    <cellStyle name="Normal 71 2 2" xfId="22681"/>
    <cellStyle name="Normal 71 2 2 2" xfId="22682"/>
    <cellStyle name="Normal 71 2 3" xfId="22683"/>
    <cellStyle name="Normal 71 2 3 2" xfId="22684"/>
    <cellStyle name="Normal 71 2 4" xfId="22685"/>
    <cellStyle name="Normal 71 2 4 2" xfId="22686"/>
    <cellStyle name="Normal 71 2 5" xfId="22687"/>
    <cellStyle name="Normal 71 2 5 2" xfId="22688"/>
    <cellStyle name="Normal 71 2 6" xfId="22689"/>
    <cellStyle name="Normal 71 3" xfId="22690"/>
    <cellStyle name="Normal 71 3 2" xfId="22691"/>
    <cellStyle name="Normal 71 4" xfId="22692"/>
    <cellStyle name="Normal 71 4 2" xfId="22693"/>
    <cellStyle name="Normal 71 5" xfId="22694"/>
    <cellStyle name="Normal 71 5 2" xfId="22695"/>
    <cellStyle name="Normal 71 6" xfId="22696"/>
    <cellStyle name="Normal 71 6 2" xfId="22697"/>
    <cellStyle name="Normal 71 7" xfId="22698"/>
    <cellStyle name="Normal 71 8" xfId="22699"/>
    <cellStyle name="Normal 72" xfId="22700"/>
    <cellStyle name="Normal 72 2" xfId="22701"/>
    <cellStyle name="Normal 72 3" xfId="22702"/>
    <cellStyle name="Normal 73" xfId="22703"/>
    <cellStyle name="Normal 74" xfId="22704"/>
    <cellStyle name="Normal 75" xfId="22705"/>
    <cellStyle name="Normal 76" xfId="22706"/>
    <cellStyle name="Normal 77" xfId="22707"/>
    <cellStyle name="Normal 78" xfId="22708"/>
    <cellStyle name="Normal 79" xfId="22709"/>
    <cellStyle name="Normal 8" xfId="22710"/>
    <cellStyle name="Normal 8 10" xfId="22711"/>
    <cellStyle name="Normal 8 10 2" xfId="26356"/>
    <cellStyle name="Normal 8 10 3" xfId="26023"/>
    <cellStyle name="Normal 8 11" xfId="22712"/>
    <cellStyle name="Normal 8 11 2" xfId="26357"/>
    <cellStyle name="Normal 8 11 3" xfId="26024"/>
    <cellStyle name="Normal 8 12" xfId="22713"/>
    <cellStyle name="Normal 8 12 2" xfId="26358"/>
    <cellStyle name="Normal 8 12 3" xfId="26025"/>
    <cellStyle name="Normal 8 13" xfId="22714"/>
    <cellStyle name="Normal 8 13 2" xfId="26359"/>
    <cellStyle name="Normal 8 14" xfId="26384"/>
    <cellStyle name="Normal 8 2" xfId="22715"/>
    <cellStyle name="Normal 8 2 10" xfId="26026"/>
    <cellStyle name="Normal 8 2 2" xfId="22716"/>
    <cellStyle name="Normal 8 2 2 2" xfId="22717"/>
    <cellStyle name="Normal 8 2 2 2 2" xfId="22718"/>
    <cellStyle name="Normal 8 2 2 2 3" xfId="22719"/>
    <cellStyle name="Normal 8 2 2 2 4" xfId="22720"/>
    <cellStyle name="Normal 8 2 2 3" xfId="22721"/>
    <cellStyle name="Normal 8 2 2 4" xfId="22722"/>
    <cellStyle name="Normal 8 2 2 5" xfId="22723"/>
    <cellStyle name="Normal 8 2 2 6" xfId="26360"/>
    <cellStyle name="Normal 8 2 3" xfId="22724"/>
    <cellStyle name="Normal 8 2 3 2" xfId="22725"/>
    <cellStyle name="Normal 8 2 3 3" xfId="22726"/>
    <cellStyle name="Normal 8 2 3 4" xfId="22727"/>
    <cellStyle name="Normal 8 2 3 5" xfId="22728"/>
    <cellStyle name="Normal 8 2 4" xfId="22729"/>
    <cellStyle name="Normal 8 2 4 2" xfId="22730"/>
    <cellStyle name="Normal 8 2 5" xfId="22731"/>
    <cellStyle name="Normal 8 2 5 2" xfId="22732"/>
    <cellStyle name="Normal 8 2 6" xfId="22733"/>
    <cellStyle name="Normal 8 2 7" xfId="22734"/>
    <cellStyle name="Normal 8 2 8" xfId="22735"/>
    <cellStyle name="Normal 8 2 9" xfId="22736"/>
    <cellStyle name="Normal 8 3" xfId="22737"/>
    <cellStyle name="Normal 8 3 2" xfId="22738"/>
    <cellStyle name="Normal 8 3 2 2" xfId="22739"/>
    <cellStyle name="Normal 8 3 2 2 2" xfId="22740"/>
    <cellStyle name="Normal 8 3 2 2 3" xfId="22741"/>
    <cellStyle name="Normal 8 3 2 3" xfId="22742"/>
    <cellStyle name="Normal 8 3 2 4" xfId="22743"/>
    <cellStyle name="Normal 8 3 2 5" xfId="22744"/>
    <cellStyle name="Normal 8 3 2 6" xfId="26361"/>
    <cellStyle name="Normal 8 3 3" xfId="22745"/>
    <cellStyle name="Normal 8 3 3 2" xfId="22746"/>
    <cellStyle name="Normal 8 3 3 3" xfId="22747"/>
    <cellStyle name="Normal 8 3 4" xfId="22748"/>
    <cellStyle name="Normal 8 3 5" xfId="22749"/>
    <cellStyle name="Normal 8 3 6" xfId="22750"/>
    <cellStyle name="Normal 8 3 7" xfId="26027"/>
    <cellStyle name="Normal 8 4" xfId="22751"/>
    <cellStyle name="Normal 8 4 2" xfId="22752"/>
    <cellStyle name="Normal 8 4 2 2" xfId="22753"/>
    <cellStyle name="Normal 8 4 2 3" xfId="22754"/>
    <cellStyle name="Normal 8 4 2 4" xfId="22755"/>
    <cellStyle name="Normal 8 4 2 5" xfId="26362"/>
    <cellStyle name="Normal 8 4 3" xfId="22756"/>
    <cellStyle name="Normal 8 4 4" xfId="22757"/>
    <cellStyle name="Normal 8 4 5" xfId="22758"/>
    <cellStyle name="Normal 8 4 6" xfId="26028"/>
    <cellStyle name="Normal 8 5" xfId="22759"/>
    <cellStyle name="Normal 8 5 2" xfId="22760"/>
    <cellStyle name="Normal 8 5 2 2" xfId="26363"/>
    <cellStyle name="Normal 8 5 3" xfId="22761"/>
    <cellStyle name="Normal 8 5 4" xfId="22762"/>
    <cellStyle name="Normal 8 5 5" xfId="22763"/>
    <cellStyle name="Normal 8 5 6" xfId="26029"/>
    <cellStyle name="Normal 8 6" xfId="22764"/>
    <cellStyle name="Normal 8 6 2" xfId="22765"/>
    <cellStyle name="Normal 8 6 2 2" xfId="26364"/>
    <cellStyle name="Normal 8 6 3" xfId="26030"/>
    <cellStyle name="Normal 8 7" xfId="22766"/>
    <cellStyle name="Normal 8 7 2" xfId="22767"/>
    <cellStyle name="Normal 8 7 2 2" xfId="26365"/>
    <cellStyle name="Normal 8 7 3" xfId="26031"/>
    <cellStyle name="Normal 8 8" xfId="22768"/>
    <cellStyle name="Normal 8 8 2" xfId="26366"/>
    <cellStyle name="Normal 8 9" xfId="22769"/>
    <cellStyle name="Normal 8 9 2" xfId="26367"/>
    <cellStyle name="Normal 8 9 3" xfId="26033"/>
    <cellStyle name="Normal 80" xfId="22770"/>
    <cellStyle name="Normal 81" xfId="22771"/>
    <cellStyle name="Normal 82" xfId="22772"/>
    <cellStyle name="Normal 83" xfId="22773"/>
    <cellStyle name="Normal 84" xfId="22774"/>
    <cellStyle name="Normal 85" xfId="22775"/>
    <cellStyle name="Normal 86" xfId="22776"/>
    <cellStyle name="Normal 87" xfId="22777"/>
    <cellStyle name="Normal 88" xfId="22778"/>
    <cellStyle name="Normal 89" xfId="2"/>
    <cellStyle name="Normal 9" xfId="22779"/>
    <cellStyle name="Normal 9 10" xfId="22780"/>
    <cellStyle name="Normal 9 10 2" xfId="26368"/>
    <cellStyle name="Normal 9 10 3" xfId="26034"/>
    <cellStyle name="Normal 9 11" xfId="22781"/>
    <cellStyle name="Normal 9 11 2" xfId="26369"/>
    <cellStyle name="Normal 9 11 3" xfId="26035"/>
    <cellStyle name="Normal 9 12" xfId="22782"/>
    <cellStyle name="Normal 9 12 2" xfId="26370"/>
    <cellStyle name="Normal 9 12 3" xfId="26036"/>
    <cellStyle name="Normal 9 13" xfId="26037"/>
    <cellStyle name="Normal 9 13 2" xfId="26371"/>
    <cellStyle name="Normal 9 14" xfId="3"/>
    <cellStyle name="Normal 9 2" xfId="22783"/>
    <cellStyle name="Normal 9 2 10" xfId="26038"/>
    <cellStyle name="Normal 9 2 2" xfId="22784"/>
    <cellStyle name="Normal 9 2 2 2" xfId="22785"/>
    <cellStyle name="Normal 9 2 2 2 2" xfId="22786"/>
    <cellStyle name="Normal 9 2 2 2 3" xfId="22787"/>
    <cellStyle name="Normal 9 2 2 2 4" xfId="22788"/>
    <cellStyle name="Normal 9 2 2 3" xfId="22789"/>
    <cellStyle name="Normal 9 2 2 4" xfId="22790"/>
    <cellStyle name="Normal 9 2 2 5" xfId="22791"/>
    <cellStyle name="Normal 9 2 2 6" xfId="26372"/>
    <cellStyle name="Normal 9 2 3" xfId="22792"/>
    <cellStyle name="Normal 9 2 3 2" xfId="22793"/>
    <cellStyle name="Normal 9 2 3 3" xfId="22794"/>
    <cellStyle name="Normal 9 2 3 4" xfId="22795"/>
    <cellStyle name="Normal 9 2 3 5" xfId="22796"/>
    <cellStyle name="Normal 9 2 4" xfId="22797"/>
    <cellStyle name="Normal 9 2 4 2" xfId="22798"/>
    <cellStyle name="Normal 9 2 5" xfId="22799"/>
    <cellStyle name="Normal 9 2 5 2" xfId="22800"/>
    <cellStyle name="Normal 9 2 6" xfId="22801"/>
    <cellStyle name="Normal 9 2 7" xfId="22802"/>
    <cellStyle name="Normal 9 2 8" xfId="22803"/>
    <cellStyle name="Normal 9 2 9" xfId="22804"/>
    <cellStyle name="Normal 9 3" xfId="22805"/>
    <cellStyle name="Normal 9 3 2" xfId="22806"/>
    <cellStyle name="Normal 9 3 2 2" xfId="22807"/>
    <cellStyle name="Normal 9 3 2 2 2" xfId="22808"/>
    <cellStyle name="Normal 9 3 2 2 3" xfId="22809"/>
    <cellStyle name="Normal 9 3 2 3" xfId="22810"/>
    <cellStyle name="Normal 9 3 2 4" xfId="22811"/>
    <cellStyle name="Normal 9 3 2 5" xfId="22812"/>
    <cellStyle name="Normal 9 3 2 6" xfId="26373"/>
    <cellStyle name="Normal 9 3 3" xfId="22813"/>
    <cellStyle name="Normal 9 3 3 2" xfId="22814"/>
    <cellStyle name="Normal 9 3 3 3" xfId="22815"/>
    <cellStyle name="Normal 9 3 4" xfId="22816"/>
    <cellStyle name="Normal 9 3 5" xfId="22817"/>
    <cellStyle name="Normal 9 3 6" xfId="22818"/>
    <cellStyle name="Normal 9 3 7" xfId="26039"/>
    <cellStyle name="Normal 9 4" xfId="22819"/>
    <cellStyle name="Normal 9 4 2" xfId="22820"/>
    <cellStyle name="Normal 9 4 2 2" xfId="22821"/>
    <cellStyle name="Normal 9 4 2 3" xfId="22822"/>
    <cellStyle name="Normal 9 4 2 4" xfId="22823"/>
    <cellStyle name="Normal 9 4 2 5" xfId="26374"/>
    <cellStyle name="Normal 9 4 3" xfId="22824"/>
    <cellStyle name="Normal 9 4 4" xfId="22825"/>
    <cellStyle name="Normal 9 4 5" xfId="22826"/>
    <cellStyle name="Normal 9 4 6" xfId="26040"/>
    <cellStyle name="Normal 9 5" xfId="22827"/>
    <cellStyle name="Normal 9 5 2" xfId="22828"/>
    <cellStyle name="Normal 9 5 2 2" xfId="26375"/>
    <cellStyle name="Normal 9 5 3" xfId="22829"/>
    <cellStyle name="Normal 9 5 4" xfId="22830"/>
    <cellStyle name="Normal 9 5 5" xfId="22831"/>
    <cellStyle name="Normal 9 5 6" xfId="26041"/>
    <cellStyle name="Normal 9 6" xfId="22832"/>
    <cellStyle name="Normal 9 6 2" xfId="22833"/>
    <cellStyle name="Normal 9 6 2 2" xfId="26376"/>
    <cellStyle name="Normal 9 6 3" xfId="26042"/>
    <cellStyle name="Normal 9 7" xfId="22834"/>
    <cellStyle name="Normal 9 7 2" xfId="22835"/>
    <cellStyle name="Normal 9 7 2 2" xfId="26377"/>
    <cellStyle name="Normal 9 7 3" xfId="26043"/>
    <cellStyle name="Normal 9 8" xfId="22836"/>
    <cellStyle name="Normal 9 8 2" xfId="26378"/>
    <cellStyle name="Normal 9 9" xfId="22837"/>
    <cellStyle name="Normal 9 9 2" xfId="26379"/>
    <cellStyle name="Normal 9 9 3" xfId="26045"/>
    <cellStyle name="Normal 90" xfId="22838"/>
    <cellStyle name="Normal 91" xfId="22839"/>
    <cellStyle name="Normal 92" xfId="22840"/>
    <cellStyle name="Normal 93" xfId="22841"/>
    <cellStyle name="Normal 94" xfId="22842"/>
    <cellStyle name="Normal 95" xfId="22843"/>
    <cellStyle name="Normal 96" xfId="22844"/>
    <cellStyle name="Normal 97" xfId="22845"/>
    <cellStyle name="Normal 98" xfId="22846"/>
    <cellStyle name="Normal 99" xfId="22847"/>
    <cellStyle name="Normal(0)" xfId="22848"/>
    <cellStyle name="NormalHelv" xfId="22849"/>
    <cellStyle name="Note 10" xfId="22850"/>
    <cellStyle name="Note 10 10" xfId="22851"/>
    <cellStyle name="Note 10 11" xfId="22852"/>
    <cellStyle name="Note 10 2" xfId="22853"/>
    <cellStyle name="Note 10 2 2" xfId="22854"/>
    <cellStyle name="Note 10 2 2 2" xfId="22855"/>
    <cellStyle name="Note 10 2 3" xfId="22856"/>
    <cellStyle name="Note 10 2 3 2" xfId="22857"/>
    <cellStyle name="Note 10 2 4" xfId="22858"/>
    <cellStyle name="Note 10 2 4 2" xfId="22859"/>
    <cellStyle name="Note 10 2 5" xfId="22860"/>
    <cellStyle name="Note 10 2 5 2" xfId="22861"/>
    <cellStyle name="Note 10 2 6" xfId="22862"/>
    <cellStyle name="Note 10 2 7" xfId="22863"/>
    <cellStyle name="Note 10 2 8" xfId="22864"/>
    <cellStyle name="Note 10 2 9" xfId="22865"/>
    <cellStyle name="Note 10 3" xfId="22866"/>
    <cellStyle name="Note 10 3 2" xfId="22867"/>
    <cellStyle name="Note 10 4" xfId="22868"/>
    <cellStyle name="Note 10 4 2" xfId="22869"/>
    <cellStyle name="Note 10 5" xfId="22870"/>
    <cellStyle name="Note 10 5 2" xfId="22871"/>
    <cellStyle name="Note 10 6" xfId="22872"/>
    <cellStyle name="Note 10 6 2" xfId="22873"/>
    <cellStyle name="Note 10 7" xfId="22874"/>
    <cellStyle name="Note 10 8" xfId="22875"/>
    <cellStyle name="Note 10 9" xfId="22876"/>
    <cellStyle name="Note 11" xfId="22877"/>
    <cellStyle name="Note 11 10" xfId="22878"/>
    <cellStyle name="Note 11 11" xfId="22879"/>
    <cellStyle name="Note 11 2" xfId="22880"/>
    <cellStyle name="Note 11 2 2" xfId="22881"/>
    <cellStyle name="Note 11 2 2 2" xfId="22882"/>
    <cellStyle name="Note 11 2 3" xfId="22883"/>
    <cellStyle name="Note 11 2 3 2" xfId="22884"/>
    <cellStyle name="Note 11 2 4" xfId="22885"/>
    <cellStyle name="Note 11 2 4 2" xfId="22886"/>
    <cellStyle name="Note 11 2 5" xfId="22887"/>
    <cellStyle name="Note 11 2 5 2" xfId="22888"/>
    <cellStyle name="Note 11 2 6" xfId="22889"/>
    <cellStyle name="Note 11 2 7" xfId="22890"/>
    <cellStyle name="Note 11 2 8" xfId="22891"/>
    <cellStyle name="Note 11 2 9" xfId="22892"/>
    <cellStyle name="Note 11 3" xfId="22893"/>
    <cellStyle name="Note 11 3 2" xfId="22894"/>
    <cellStyle name="Note 11 4" xfId="22895"/>
    <cellStyle name="Note 11 4 2" xfId="22896"/>
    <cellStyle name="Note 11 5" xfId="22897"/>
    <cellStyle name="Note 11 5 2" xfId="22898"/>
    <cellStyle name="Note 11 6" xfId="22899"/>
    <cellStyle name="Note 11 6 2" xfId="22900"/>
    <cellStyle name="Note 11 7" xfId="22901"/>
    <cellStyle name="Note 11 8" xfId="22902"/>
    <cellStyle name="Note 11 9" xfId="22903"/>
    <cellStyle name="Note 12" xfId="22904"/>
    <cellStyle name="Note 12 10" xfId="22905"/>
    <cellStyle name="Note 12 11" xfId="22906"/>
    <cellStyle name="Note 12 2" xfId="22907"/>
    <cellStyle name="Note 12 2 2" xfId="22908"/>
    <cellStyle name="Note 12 2 2 2" xfId="22909"/>
    <cellStyle name="Note 12 2 3" xfId="22910"/>
    <cellStyle name="Note 12 2 3 2" xfId="22911"/>
    <cellStyle name="Note 12 2 4" xfId="22912"/>
    <cellStyle name="Note 12 2 4 2" xfId="22913"/>
    <cellStyle name="Note 12 2 5" xfId="22914"/>
    <cellStyle name="Note 12 2 5 2" xfId="22915"/>
    <cellStyle name="Note 12 2 6" xfId="22916"/>
    <cellStyle name="Note 12 2 7" xfId="22917"/>
    <cellStyle name="Note 12 2 8" xfId="22918"/>
    <cellStyle name="Note 12 2 9" xfId="22919"/>
    <cellStyle name="Note 12 3" xfId="22920"/>
    <cellStyle name="Note 12 3 2" xfId="22921"/>
    <cellStyle name="Note 12 4" xfId="22922"/>
    <cellStyle name="Note 12 4 2" xfId="22923"/>
    <cellStyle name="Note 12 5" xfId="22924"/>
    <cellStyle name="Note 12 5 2" xfId="22925"/>
    <cellStyle name="Note 12 6" xfId="22926"/>
    <cellStyle name="Note 12 6 2" xfId="22927"/>
    <cellStyle name="Note 12 7" xfId="22928"/>
    <cellStyle name="Note 12 8" xfId="22929"/>
    <cellStyle name="Note 12 9" xfId="22930"/>
    <cellStyle name="Note 13" xfId="22931"/>
    <cellStyle name="Note 13 2" xfId="22932"/>
    <cellStyle name="Note 13 2 2" xfId="22933"/>
    <cellStyle name="Note 13 2 2 2" xfId="22934"/>
    <cellStyle name="Note 13 2 3" xfId="22935"/>
    <cellStyle name="Note 13 2 3 2" xfId="22936"/>
    <cellStyle name="Note 13 2 4" xfId="22937"/>
    <cellStyle name="Note 13 2 4 2" xfId="22938"/>
    <cellStyle name="Note 13 2 5" xfId="22939"/>
    <cellStyle name="Note 13 2 5 2" xfId="22940"/>
    <cellStyle name="Note 13 2 6" xfId="22941"/>
    <cellStyle name="Note 13 3" xfId="22942"/>
    <cellStyle name="Note 13 3 2" xfId="22943"/>
    <cellStyle name="Note 13 4" xfId="22944"/>
    <cellStyle name="Note 13 4 2" xfId="22945"/>
    <cellStyle name="Note 13 5" xfId="22946"/>
    <cellStyle name="Note 13 5 2" xfId="22947"/>
    <cellStyle name="Note 13 6" xfId="22948"/>
    <cellStyle name="Note 13 6 2" xfId="22949"/>
    <cellStyle name="Note 13 7" xfId="22950"/>
    <cellStyle name="Note 13 8" xfId="22951"/>
    <cellStyle name="Note 14" xfId="22952"/>
    <cellStyle name="Note 14 2" xfId="22953"/>
    <cellStyle name="Note 14 2 2" xfId="22954"/>
    <cellStyle name="Note 14 2 2 2" xfId="22955"/>
    <cellStyle name="Note 14 2 3" xfId="22956"/>
    <cellStyle name="Note 14 2 3 2" xfId="22957"/>
    <cellStyle name="Note 14 2 4" xfId="22958"/>
    <cellStyle name="Note 14 2 4 2" xfId="22959"/>
    <cellStyle name="Note 14 2 5" xfId="22960"/>
    <cellStyle name="Note 14 2 5 2" xfId="22961"/>
    <cellStyle name="Note 14 2 6" xfId="22962"/>
    <cellStyle name="Note 14 3" xfId="22963"/>
    <cellStyle name="Note 14 3 2" xfId="22964"/>
    <cellStyle name="Note 14 4" xfId="22965"/>
    <cellStyle name="Note 14 4 2" xfId="22966"/>
    <cellStyle name="Note 14 5" xfId="22967"/>
    <cellStyle name="Note 14 5 2" xfId="22968"/>
    <cellStyle name="Note 14 6" xfId="22969"/>
    <cellStyle name="Note 14 6 2" xfId="22970"/>
    <cellStyle name="Note 14 7" xfId="22971"/>
    <cellStyle name="Note 14 8" xfId="22972"/>
    <cellStyle name="Note 15" xfId="22973"/>
    <cellStyle name="Note 15 2" xfId="22974"/>
    <cellStyle name="Note 15 2 2" xfId="22975"/>
    <cellStyle name="Note 15 2 2 2" xfId="22976"/>
    <cellStyle name="Note 15 2 3" xfId="22977"/>
    <cellStyle name="Note 15 2 3 2" xfId="22978"/>
    <cellStyle name="Note 15 2 4" xfId="22979"/>
    <cellStyle name="Note 15 2 4 2" xfId="22980"/>
    <cellStyle name="Note 15 2 5" xfId="22981"/>
    <cellStyle name="Note 15 2 5 2" xfId="22982"/>
    <cellStyle name="Note 15 2 6" xfId="22983"/>
    <cellStyle name="Note 15 3" xfId="22984"/>
    <cellStyle name="Note 15 3 2" xfId="22985"/>
    <cellStyle name="Note 15 4" xfId="22986"/>
    <cellStyle name="Note 15 4 2" xfId="22987"/>
    <cellStyle name="Note 15 5" xfId="22988"/>
    <cellStyle name="Note 15 5 2" xfId="22989"/>
    <cellStyle name="Note 15 6" xfId="22990"/>
    <cellStyle name="Note 15 6 2" xfId="22991"/>
    <cellStyle name="Note 15 7" xfId="22992"/>
    <cellStyle name="Note 15 8" xfId="22993"/>
    <cellStyle name="Note 16" xfId="22994"/>
    <cellStyle name="Note 16 2" xfId="22995"/>
    <cellStyle name="Note 16 2 2" xfId="22996"/>
    <cellStyle name="Note 16 2 2 2" xfId="22997"/>
    <cellStyle name="Note 16 2 3" xfId="22998"/>
    <cellStyle name="Note 16 2 3 2" xfId="22999"/>
    <cellStyle name="Note 16 2 4" xfId="23000"/>
    <cellStyle name="Note 16 2 4 2" xfId="23001"/>
    <cellStyle name="Note 16 2 5" xfId="23002"/>
    <cellStyle name="Note 16 2 5 2" xfId="23003"/>
    <cellStyle name="Note 16 2 6" xfId="23004"/>
    <cellStyle name="Note 16 3" xfId="23005"/>
    <cellStyle name="Note 16 3 2" xfId="23006"/>
    <cellStyle name="Note 16 4" xfId="23007"/>
    <cellStyle name="Note 16 4 2" xfId="23008"/>
    <cellStyle name="Note 16 5" xfId="23009"/>
    <cellStyle name="Note 16 5 2" xfId="23010"/>
    <cellStyle name="Note 16 6" xfId="23011"/>
    <cellStyle name="Note 16 6 2" xfId="23012"/>
    <cellStyle name="Note 16 7" xfId="23013"/>
    <cellStyle name="Note 16 8" xfId="23014"/>
    <cellStyle name="Note 17" xfId="23015"/>
    <cellStyle name="Note 17 2" xfId="23016"/>
    <cellStyle name="Note 17 2 2" xfId="23017"/>
    <cellStyle name="Note 17 2 2 2" xfId="23018"/>
    <cellStyle name="Note 17 2 3" xfId="23019"/>
    <cellStyle name="Note 17 2 3 2" xfId="23020"/>
    <cellStyle name="Note 17 2 4" xfId="23021"/>
    <cellStyle name="Note 17 2 4 2" xfId="23022"/>
    <cellStyle name="Note 17 2 5" xfId="23023"/>
    <cellStyle name="Note 17 2 5 2" xfId="23024"/>
    <cellStyle name="Note 17 2 6" xfId="23025"/>
    <cellStyle name="Note 17 3" xfId="23026"/>
    <cellStyle name="Note 17 3 2" xfId="23027"/>
    <cellStyle name="Note 17 4" xfId="23028"/>
    <cellStyle name="Note 17 4 2" xfId="23029"/>
    <cellStyle name="Note 17 5" xfId="23030"/>
    <cellStyle name="Note 17 5 2" xfId="23031"/>
    <cellStyle name="Note 17 6" xfId="23032"/>
    <cellStyle name="Note 17 6 2" xfId="23033"/>
    <cellStyle name="Note 17 7" xfId="23034"/>
    <cellStyle name="Note 17 8" xfId="23035"/>
    <cellStyle name="Note 18" xfId="23036"/>
    <cellStyle name="Note 18 2" xfId="23037"/>
    <cellStyle name="Note 18 2 2" xfId="23038"/>
    <cellStyle name="Note 18 2 2 2" xfId="23039"/>
    <cellStyle name="Note 18 2 3" xfId="23040"/>
    <cellStyle name="Note 18 2 3 2" xfId="23041"/>
    <cellStyle name="Note 18 2 4" xfId="23042"/>
    <cellStyle name="Note 18 2 4 2" xfId="23043"/>
    <cellStyle name="Note 18 2 5" xfId="23044"/>
    <cellStyle name="Note 18 2 5 2" xfId="23045"/>
    <cellStyle name="Note 18 2 6" xfId="23046"/>
    <cellStyle name="Note 18 3" xfId="23047"/>
    <cellStyle name="Note 18 3 2" xfId="23048"/>
    <cellStyle name="Note 18 4" xfId="23049"/>
    <cellStyle name="Note 18 4 2" xfId="23050"/>
    <cellStyle name="Note 18 5" xfId="23051"/>
    <cellStyle name="Note 18 5 2" xfId="23052"/>
    <cellStyle name="Note 18 6" xfId="23053"/>
    <cellStyle name="Note 18 6 2" xfId="23054"/>
    <cellStyle name="Note 18 7" xfId="23055"/>
    <cellStyle name="Note 18 8" xfId="23056"/>
    <cellStyle name="Note 19" xfId="23057"/>
    <cellStyle name="Note 19 2" xfId="23058"/>
    <cellStyle name="Note 19 2 2" xfId="23059"/>
    <cellStyle name="Note 19 2 2 2" xfId="23060"/>
    <cellStyle name="Note 19 2 3" xfId="23061"/>
    <cellStyle name="Note 19 2 3 2" xfId="23062"/>
    <cellStyle name="Note 19 2 4" xfId="23063"/>
    <cellStyle name="Note 19 2 4 2" xfId="23064"/>
    <cellStyle name="Note 19 2 5" xfId="23065"/>
    <cellStyle name="Note 19 2 5 2" xfId="23066"/>
    <cellStyle name="Note 19 2 6" xfId="23067"/>
    <cellStyle name="Note 19 3" xfId="23068"/>
    <cellStyle name="Note 19 3 2" xfId="23069"/>
    <cellStyle name="Note 19 4" xfId="23070"/>
    <cellStyle name="Note 19 4 2" xfId="23071"/>
    <cellStyle name="Note 19 5" xfId="23072"/>
    <cellStyle name="Note 19 5 2" xfId="23073"/>
    <cellStyle name="Note 19 6" xfId="23074"/>
    <cellStyle name="Note 19 6 2" xfId="23075"/>
    <cellStyle name="Note 19 7" xfId="23076"/>
    <cellStyle name="Note 19 8" xfId="23077"/>
    <cellStyle name="Note 2" xfId="23078"/>
    <cellStyle name="Note 2 10" xfId="23079"/>
    <cellStyle name="Note 2 10 2" xfId="23080"/>
    <cellStyle name="Note 2 10 3" xfId="23081"/>
    <cellStyle name="Note 2 2" xfId="23082"/>
    <cellStyle name="Note 2 2 2" xfId="23083"/>
    <cellStyle name="Note 2 2 2 2" xfId="23084"/>
    <cellStyle name="Note 2 2 3" xfId="23085"/>
    <cellStyle name="Note 2 2 3 2" xfId="23086"/>
    <cellStyle name="Note 2 2 4" xfId="23087"/>
    <cellStyle name="Note 2 2 4 2" xfId="23088"/>
    <cellStyle name="Note 2 2 5" xfId="23089"/>
    <cellStyle name="Note 2 2 5 2" xfId="23090"/>
    <cellStyle name="Note 2 2 6" xfId="23091"/>
    <cellStyle name="Note 2 2 7" xfId="23092"/>
    <cellStyle name="Note 2 2 7 2" xfId="23093"/>
    <cellStyle name="Note 2 2 7 3" xfId="23094"/>
    <cellStyle name="Note 2 2 8" xfId="23095"/>
    <cellStyle name="Note 2 2 8 2" xfId="23096"/>
    <cellStyle name="Note 2 2 8 3" xfId="23097"/>
    <cellStyle name="Note 2 3" xfId="23098"/>
    <cellStyle name="Note 2 3 2" xfId="23099"/>
    <cellStyle name="Note 2 4" xfId="23100"/>
    <cellStyle name="Note 2 4 2" xfId="23101"/>
    <cellStyle name="Note 2 5" xfId="23102"/>
    <cellStyle name="Note 2 5 2" xfId="23103"/>
    <cellStyle name="Note 2 6" xfId="23104"/>
    <cellStyle name="Note 2 6 2" xfId="23105"/>
    <cellStyle name="Note 2 7" xfId="23106"/>
    <cellStyle name="Note 2 8" xfId="23107"/>
    <cellStyle name="Note 2 9" xfId="23108"/>
    <cellStyle name="Note 2 9 2" xfId="23109"/>
    <cellStyle name="Note 2 9 3" xfId="23110"/>
    <cellStyle name="Note 20" xfId="23111"/>
    <cellStyle name="Note 20 2" xfId="23112"/>
    <cellStyle name="Note 20 2 2" xfId="23113"/>
    <cellStyle name="Note 20 2 2 2" xfId="23114"/>
    <cellStyle name="Note 20 2 3" xfId="23115"/>
    <cellStyle name="Note 20 2 3 2" xfId="23116"/>
    <cellStyle name="Note 20 2 4" xfId="23117"/>
    <cellStyle name="Note 20 2 4 2" xfId="23118"/>
    <cellStyle name="Note 20 2 5" xfId="23119"/>
    <cellStyle name="Note 20 2 5 2" xfId="23120"/>
    <cellStyle name="Note 20 2 6" xfId="23121"/>
    <cellStyle name="Note 20 3" xfId="23122"/>
    <cellStyle name="Note 20 3 2" xfId="23123"/>
    <cellStyle name="Note 20 4" xfId="23124"/>
    <cellStyle name="Note 20 4 2" xfId="23125"/>
    <cellStyle name="Note 20 5" xfId="23126"/>
    <cellStyle name="Note 20 5 2" xfId="23127"/>
    <cellStyle name="Note 20 6" xfId="23128"/>
    <cellStyle name="Note 20 6 2" xfId="23129"/>
    <cellStyle name="Note 20 7" xfId="23130"/>
    <cellStyle name="Note 20 8" xfId="23131"/>
    <cellStyle name="Note 21" xfId="23132"/>
    <cellStyle name="Note 21 2" xfId="23133"/>
    <cellStyle name="Note 21 2 2" xfId="23134"/>
    <cellStyle name="Note 21 2 2 2" xfId="23135"/>
    <cellStyle name="Note 21 2 3" xfId="23136"/>
    <cellStyle name="Note 21 2 3 2" xfId="23137"/>
    <cellStyle name="Note 21 2 4" xfId="23138"/>
    <cellStyle name="Note 21 2 4 2" xfId="23139"/>
    <cellStyle name="Note 21 2 5" xfId="23140"/>
    <cellStyle name="Note 21 2 5 2" xfId="23141"/>
    <cellStyle name="Note 21 2 6" xfId="23142"/>
    <cellStyle name="Note 21 3" xfId="23143"/>
    <cellStyle name="Note 21 3 2" xfId="23144"/>
    <cellStyle name="Note 21 4" xfId="23145"/>
    <cellStyle name="Note 21 4 2" xfId="23146"/>
    <cellStyle name="Note 21 5" xfId="23147"/>
    <cellStyle name="Note 21 5 2" xfId="23148"/>
    <cellStyle name="Note 21 6" xfId="23149"/>
    <cellStyle name="Note 21 6 2" xfId="23150"/>
    <cellStyle name="Note 21 7" xfId="23151"/>
    <cellStyle name="Note 21 8" xfId="23152"/>
    <cellStyle name="Note 22" xfId="23153"/>
    <cellStyle name="Note 22 2" xfId="23154"/>
    <cellStyle name="Note 22 2 2" xfId="23155"/>
    <cellStyle name="Note 22 2 2 2" xfId="23156"/>
    <cellStyle name="Note 22 2 3" xfId="23157"/>
    <cellStyle name="Note 22 2 3 2" xfId="23158"/>
    <cellStyle name="Note 22 2 4" xfId="23159"/>
    <cellStyle name="Note 22 2 4 2" xfId="23160"/>
    <cellStyle name="Note 22 2 5" xfId="23161"/>
    <cellStyle name="Note 22 2 5 2" xfId="23162"/>
    <cellStyle name="Note 22 2 6" xfId="23163"/>
    <cellStyle name="Note 22 3" xfId="23164"/>
    <cellStyle name="Note 22 3 2" xfId="23165"/>
    <cellStyle name="Note 22 4" xfId="23166"/>
    <cellStyle name="Note 22 4 2" xfId="23167"/>
    <cellStyle name="Note 22 5" xfId="23168"/>
    <cellStyle name="Note 22 5 2" xfId="23169"/>
    <cellStyle name="Note 22 6" xfId="23170"/>
    <cellStyle name="Note 22 6 2" xfId="23171"/>
    <cellStyle name="Note 22 7" xfId="23172"/>
    <cellStyle name="Note 22 8" xfId="23173"/>
    <cellStyle name="Note 23" xfId="23174"/>
    <cellStyle name="Note 23 2" xfId="23175"/>
    <cellStyle name="Note 23 2 2" xfId="23176"/>
    <cellStyle name="Note 23 2 2 2" xfId="23177"/>
    <cellStyle name="Note 23 2 3" xfId="23178"/>
    <cellStyle name="Note 23 2 3 2" xfId="23179"/>
    <cellStyle name="Note 23 2 4" xfId="23180"/>
    <cellStyle name="Note 23 2 4 2" xfId="23181"/>
    <cellStyle name="Note 23 2 5" xfId="23182"/>
    <cellStyle name="Note 23 2 5 2" xfId="23183"/>
    <cellStyle name="Note 23 2 6" xfId="23184"/>
    <cellStyle name="Note 23 3" xfId="23185"/>
    <cellStyle name="Note 23 3 2" xfId="23186"/>
    <cellStyle name="Note 23 4" xfId="23187"/>
    <cellStyle name="Note 23 4 2" xfId="23188"/>
    <cellStyle name="Note 23 5" xfId="23189"/>
    <cellStyle name="Note 23 5 2" xfId="23190"/>
    <cellStyle name="Note 23 6" xfId="23191"/>
    <cellStyle name="Note 23 6 2" xfId="23192"/>
    <cellStyle name="Note 23 7" xfId="23193"/>
    <cellStyle name="Note 23 8" xfId="23194"/>
    <cellStyle name="Note 24" xfId="23195"/>
    <cellStyle name="Note 24 2" xfId="23196"/>
    <cellStyle name="Note 24 2 2" xfId="23197"/>
    <cellStyle name="Note 24 2 2 2" xfId="23198"/>
    <cellStyle name="Note 24 2 3" xfId="23199"/>
    <cellStyle name="Note 24 2 3 2" xfId="23200"/>
    <cellStyle name="Note 24 2 4" xfId="23201"/>
    <cellStyle name="Note 24 2 4 2" xfId="23202"/>
    <cellStyle name="Note 24 2 5" xfId="23203"/>
    <cellStyle name="Note 24 2 5 2" xfId="23204"/>
    <cellStyle name="Note 24 2 6" xfId="23205"/>
    <cellStyle name="Note 24 3" xfId="23206"/>
    <cellStyle name="Note 24 3 2" xfId="23207"/>
    <cellStyle name="Note 24 4" xfId="23208"/>
    <cellStyle name="Note 24 4 2" xfId="23209"/>
    <cellStyle name="Note 24 5" xfId="23210"/>
    <cellStyle name="Note 24 5 2" xfId="23211"/>
    <cellStyle name="Note 24 6" xfId="23212"/>
    <cellStyle name="Note 24 6 2" xfId="23213"/>
    <cellStyle name="Note 24 7" xfId="23214"/>
    <cellStyle name="Note 24 8" xfId="23215"/>
    <cellStyle name="Note 25" xfId="23216"/>
    <cellStyle name="Note 25 2" xfId="23217"/>
    <cellStyle name="Note 25 2 2" xfId="23218"/>
    <cellStyle name="Note 25 2 2 2" xfId="23219"/>
    <cellStyle name="Note 25 2 3" xfId="23220"/>
    <cellStyle name="Note 25 2 3 2" xfId="23221"/>
    <cellStyle name="Note 25 2 4" xfId="23222"/>
    <cellStyle name="Note 25 2 4 2" xfId="23223"/>
    <cellStyle name="Note 25 2 5" xfId="23224"/>
    <cellStyle name="Note 25 2 5 2" xfId="23225"/>
    <cellStyle name="Note 25 2 6" xfId="23226"/>
    <cellStyle name="Note 25 3" xfId="23227"/>
    <cellStyle name="Note 25 3 2" xfId="23228"/>
    <cellStyle name="Note 25 4" xfId="23229"/>
    <cellStyle name="Note 25 4 2" xfId="23230"/>
    <cellStyle name="Note 25 5" xfId="23231"/>
    <cellStyle name="Note 25 5 2" xfId="23232"/>
    <cellStyle name="Note 25 6" xfId="23233"/>
    <cellStyle name="Note 25 6 2" xfId="23234"/>
    <cellStyle name="Note 25 7" xfId="23235"/>
    <cellStyle name="Note 25 8" xfId="23236"/>
    <cellStyle name="Note 26" xfId="23237"/>
    <cellStyle name="Note 26 2" xfId="23238"/>
    <cellStyle name="Note 26 2 2" xfId="23239"/>
    <cellStyle name="Note 26 2 2 2" xfId="23240"/>
    <cellStyle name="Note 26 2 3" xfId="23241"/>
    <cellStyle name="Note 26 2 3 2" xfId="23242"/>
    <cellStyle name="Note 26 2 4" xfId="23243"/>
    <cellStyle name="Note 26 2 4 2" xfId="23244"/>
    <cellStyle name="Note 26 2 5" xfId="23245"/>
    <cellStyle name="Note 26 2 5 2" xfId="23246"/>
    <cellStyle name="Note 26 2 6" xfId="23247"/>
    <cellStyle name="Note 26 3" xfId="23248"/>
    <cellStyle name="Note 26 3 2" xfId="23249"/>
    <cellStyle name="Note 26 4" xfId="23250"/>
    <cellStyle name="Note 26 4 2" xfId="23251"/>
    <cellStyle name="Note 26 5" xfId="23252"/>
    <cellStyle name="Note 26 5 2" xfId="23253"/>
    <cellStyle name="Note 26 6" xfId="23254"/>
    <cellStyle name="Note 26 6 2" xfId="23255"/>
    <cellStyle name="Note 26 7" xfId="23256"/>
    <cellStyle name="Note 26 8" xfId="23257"/>
    <cellStyle name="Note 27" xfId="23258"/>
    <cellStyle name="Note 27 2" xfId="23259"/>
    <cellStyle name="Note 27 2 2" xfId="23260"/>
    <cellStyle name="Note 27 2 2 2" xfId="23261"/>
    <cellStyle name="Note 27 2 3" xfId="23262"/>
    <cellStyle name="Note 27 2 3 2" xfId="23263"/>
    <cellStyle name="Note 27 2 4" xfId="23264"/>
    <cellStyle name="Note 27 2 4 2" xfId="23265"/>
    <cellStyle name="Note 27 2 5" xfId="23266"/>
    <cellStyle name="Note 27 2 5 2" xfId="23267"/>
    <cellStyle name="Note 27 2 6" xfId="23268"/>
    <cellStyle name="Note 27 3" xfId="23269"/>
    <cellStyle name="Note 27 3 2" xfId="23270"/>
    <cellStyle name="Note 27 4" xfId="23271"/>
    <cellStyle name="Note 27 4 2" xfId="23272"/>
    <cellStyle name="Note 27 5" xfId="23273"/>
    <cellStyle name="Note 27 5 2" xfId="23274"/>
    <cellStyle name="Note 27 6" xfId="23275"/>
    <cellStyle name="Note 27 6 2" xfId="23276"/>
    <cellStyle name="Note 27 7" xfId="23277"/>
    <cellStyle name="Note 27 8" xfId="23278"/>
    <cellStyle name="Note 28" xfId="23279"/>
    <cellStyle name="Note 28 2" xfId="23280"/>
    <cellStyle name="Note 28 2 2" xfId="23281"/>
    <cellStyle name="Note 28 2 2 2" xfId="23282"/>
    <cellStyle name="Note 28 2 3" xfId="23283"/>
    <cellStyle name="Note 28 2 3 2" xfId="23284"/>
    <cellStyle name="Note 28 2 4" xfId="23285"/>
    <cellStyle name="Note 28 2 4 2" xfId="23286"/>
    <cellStyle name="Note 28 2 5" xfId="23287"/>
    <cellStyle name="Note 28 2 5 2" xfId="23288"/>
    <cellStyle name="Note 28 2 6" xfId="23289"/>
    <cellStyle name="Note 28 3" xfId="23290"/>
    <cellStyle name="Note 28 3 2" xfId="23291"/>
    <cellStyle name="Note 28 4" xfId="23292"/>
    <cellStyle name="Note 28 4 2" xfId="23293"/>
    <cellStyle name="Note 28 5" xfId="23294"/>
    <cellStyle name="Note 28 5 2" xfId="23295"/>
    <cellStyle name="Note 28 6" xfId="23296"/>
    <cellStyle name="Note 28 6 2" xfId="23297"/>
    <cellStyle name="Note 28 7" xfId="23298"/>
    <cellStyle name="Note 28 8" xfId="23299"/>
    <cellStyle name="Note 29" xfId="23300"/>
    <cellStyle name="Note 29 2" xfId="23301"/>
    <cellStyle name="Note 29 2 2" xfId="23302"/>
    <cellStyle name="Note 29 2 2 2" xfId="23303"/>
    <cellStyle name="Note 29 2 3" xfId="23304"/>
    <cellStyle name="Note 29 2 3 2" xfId="23305"/>
    <cellStyle name="Note 29 2 4" xfId="23306"/>
    <cellStyle name="Note 29 2 4 2" xfId="23307"/>
    <cellStyle name="Note 29 2 5" xfId="23308"/>
    <cellStyle name="Note 29 2 5 2" xfId="23309"/>
    <cellStyle name="Note 29 2 6" xfId="23310"/>
    <cellStyle name="Note 29 3" xfId="23311"/>
    <cellStyle name="Note 29 3 2" xfId="23312"/>
    <cellStyle name="Note 29 4" xfId="23313"/>
    <cellStyle name="Note 29 4 2" xfId="23314"/>
    <cellStyle name="Note 29 5" xfId="23315"/>
    <cellStyle name="Note 29 5 2" xfId="23316"/>
    <cellStyle name="Note 29 6" xfId="23317"/>
    <cellStyle name="Note 29 6 2" xfId="23318"/>
    <cellStyle name="Note 29 7" xfId="23319"/>
    <cellStyle name="Note 29 8" xfId="23320"/>
    <cellStyle name="Note 3" xfId="23321"/>
    <cellStyle name="Note 3 10" xfId="23322"/>
    <cellStyle name="Note 3 10 2" xfId="23323"/>
    <cellStyle name="Note 3 10 3" xfId="23324"/>
    <cellStyle name="Note 3 2" xfId="23325"/>
    <cellStyle name="Note 3 2 2" xfId="23326"/>
    <cellStyle name="Note 3 2 2 2" xfId="23327"/>
    <cellStyle name="Note 3 2 3" xfId="23328"/>
    <cellStyle name="Note 3 2 3 2" xfId="23329"/>
    <cellStyle name="Note 3 2 4" xfId="23330"/>
    <cellStyle name="Note 3 2 4 2" xfId="23331"/>
    <cellStyle name="Note 3 2 5" xfId="23332"/>
    <cellStyle name="Note 3 2 5 2" xfId="23333"/>
    <cellStyle name="Note 3 2 6" xfId="23334"/>
    <cellStyle name="Note 3 2 7" xfId="23335"/>
    <cellStyle name="Note 3 2 7 2" xfId="23336"/>
    <cellStyle name="Note 3 2 7 3" xfId="23337"/>
    <cellStyle name="Note 3 2 8" xfId="23338"/>
    <cellStyle name="Note 3 2 8 2" xfId="23339"/>
    <cellStyle name="Note 3 2 8 3" xfId="23340"/>
    <cellStyle name="Note 3 3" xfId="23341"/>
    <cellStyle name="Note 3 3 2" xfId="23342"/>
    <cellStyle name="Note 3 4" xfId="23343"/>
    <cellStyle name="Note 3 4 2" xfId="23344"/>
    <cellStyle name="Note 3 5" xfId="23345"/>
    <cellStyle name="Note 3 5 2" xfId="23346"/>
    <cellStyle name="Note 3 6" xfId="23347"/>
    <cellStyle name="Note 3 6 2" xfId="23348"/>
    <cellStyle name="Note 3 7" xfId="23349"/>
    <cellStyle name="Note 3 8" xfId="23350"/>
    <cellStyle name="Note 3 9" xfId="23351"/>
    <cellStyle name="Note 3 9 2" xfId="23352"/>
    <cellStyle name="Note 3 9 3" xfId="23353"/>
    <cellStyle name="Note 30" xfId="23354"/>
    <cellStyle name="Note 30 2" xfId="23355"/>
    <cellStyle name="Note 30 2 2" xfId="23356"/>
    <cellStyle name="Note 30 2 2 2" xfId="23357"/>
    <cellStyle name="Note 30 2 3" xfId="23358"/>
    <cellStyle name="Note 30 2 3 2" xfId="23359"/>
    <cellStyle name="Note 30 2 4" xfId="23360"/>
    <cellStyle name="Note 30 2 4 2" xfId="23361"/>
    <cellStyle name="Note 30 2 5" xfId="23362"/>
    <cellStyle name="Note 30 2 5 2" xfId="23363"/>
    <cellStyle name="Note 30 2 6" xfId="23364"/>
    <cellStyle name="Note 30 3" xfId="23365"/>
    <cellStyle name="Note 30 3 2" xfId="23366"/>
    <cellStyle name="Note 30 4" xfId="23367"/>
    <cellStyle name="Note 30 4 2" xfId="23368"/>
    <cellStyle name="Note 30 5" xfId="23369"/>
    <cellStyle name="Note 30 5 2" xfId="23370"/>
    <cellStyle name="Note 30 6" xfId="23371"/>
    <cellStyle name="Note 30 6 2" xfId="23372"/>
    <cellStyle name="Note 30 7" xfId="23373"/>
    <cellStyle name="Note 30 8" xfId="23374"/>
    <cellStyle name="Note 31" xfId="23375"/>
    <cellStyle name="Note 31 2" xfId="23376"/>
    <cellStyle name="Note 31 2 2" xfId="23377"/>
    <cellStyle name="Note 31 2 2 2" xfId="23378"/>
    <cellStyle name="Note 31 2 3" xfId="23379"/>
    <cellStyle name="Note 31 2 3 2" xfId="23380"/>
    <cellStyle name="Note 31 2 4" xfId="23381"/>
    <cellStyle name="Note 31 2 4 2" xfId="23382"/>
    <cellStyle name="Note 31 2 5" xfId="23383"/>
    <cellStyle name="Note 31 2 5 2" xfId="23384"/>
    <cellStyle name="Note 31 2 6" xfId="23385"/>
    <cellStyle name="Note 31 3" xfId="23386"/>
    <cellStyle name="Note 31 3 2" xfId="23387"/>
    <cellStyle name="Note 31 4" xfId="23388"/>
    <cellStyle name="Note 31 4 2" xfId="23389"/>
    <cellStyle name="Note 31 5" xfId="23390"/>
    <cellStyle name="Note 31 5 2" xfId="23391"/>
    <cellStyle name="Note 31 6" xfId="23392"/>
    <cellStyle name="Note 31 6 2" xfId="23393"/>
    <cellStyle name="Note 31 7" xfId="23394"/>
    <cellStyle name="Note 31 8" xfId="23395"/>
    <cellStyle name="Note 32" xfId="23396"/>
    <cellStyle name="Note 32 2" xfId="23397"/>
    <cellStyle name="Note 32 2 2" xfId="23398"/>
    <cellStyle name="Note 32 2 2 2" xfId="23399"/>
    <cellStyle name="Note 32 2 3" xfId="23400"/>
    <cellStyle name="Note 32 2 3 2" xfId="23401"/>
    <cellStyle name="Note 32 2 4" xfId="23402"/>
    <cellStyle name="Note 32 2 4 2" xfId="23403"/>
    <cellStyle name="Note 32 2 5" xfId="23404"/>
    <cellStyle name="Note 32 2 5 2" xfId="23405"/>
    <cellStyle name="Note 32 2 6" xfId="23406"/>
    <cellStyle name="Note 32 3" xfId="23407"/>
    <cellStyle name="Note 32 3 2" xfId="23408"/>
    <cellStyle name="Note 32 4" xfId="23409"/>
    <cellStyle name="Note 32 4 2" xfId="23410"/>
    <cellStyle name="Note 32 5" xfId="23411"/>
    <cellStyle name="Note 32 5 2" xfId="23412"/>
    <cellStyle name="Note 32 6" xfId="23413"/>
    <cellStyle name="Note 32 6 2" xfId="23414"/>
    <cellStyle name="Note 32 7" xfId="23415"/>
    <cellStyle name="Note 32 8" xfId="23416"/>
    <cellStyle name="Note 33" xfId="23417"/>
    <cellStyle name="Note 33 2" xfId="23418"/>
    <cellStyle name="Note 33 2 2" xfId="23419"/>
    <cellStyle name="Note 33 2 2 2" xfId="23420"/>
    <cellStyle name="Note 33 2 3" xfId="23421"/>
    <cellStyle name="Note 33 2 3 2" xfId="23422"/>
    <cellStyle name="Note 33 2 4" xfId="23423"/>
    <cellStyle name="Note 33 2 4 2" xfId="23424"/>
    <cellStyle name="Note 33 2 5" xfId="23425"/>
    <cellStyle name="Note 33 2 5 2" xfId="23426"/>
    <cellStyle name="Note 33 2 6" xfId="23427"/>
    <cellStyle name="Note 33 3" xfId="23428"/>
    <cellStyle name="Note 33 3 2" xfId="23429"/>
    <cellStyle name="Note 33 4" xfId="23430"/>
    <cellStyle name="Note 33 4 2" xfId="23431"/>
    <cellStyle name="Note 33 5" xfId="23432"/>
    <cellStyle name="Note 33 5 2" xfId="23433"/>
    <cellStyle name="Note 33 6" xfId="23434"/>
    <cellStyle name="Note 33 6 2" xfId="23435"/>
    <cellStyle name="Note 33 7" xfId="23436"/>
    <cellStyle name="Note 33 8" xfId="23437"/>
    <cellStyle name="Note 34" xfId="23438"/>
    <cellStyle name="Note 34 2" xfId="23439"/>
    <cellStyle name="Note 34 2 2" xfId="23440"/>
    <cellStyle name="Note 34 2 2 2" xfId="23441"/>
    <cellStyle name="Note 34 2 3" xfId="23442"/>
    <cellStyle name="Note 34 2 3 2" xfId="23443"/>
    <cellStyle name="Note 34 2 4" xfId="23444"/>
    <cellStyle name="Note 34 2 4 2" xfId="23445"/>
    <cellStyle name="Note 34 2 5" xfId="23446"/>
    <cellStyle name="Note 34 2 5 2" xfId="23447"/>
    <cellStyle name="Note 34 2 6" xfId="23448"/>
    <cellStyle name="Note 34 3" xfId="23449"/>
    <cellStyle name="Note 34 3 2" xfId="23450"/>
    <cellStyle name="Note 34 4" xfId="23451"/>
    <cellStyle name="Note 34 4 2" xfId="23452"/>
    <cellStyle name="Note 34 5" xfId="23453"/>
    <cellStyle name="Note 34 5 2" xfId="23454"/>
    <cellStyle name="Note 34 6" xfId="23455"/>
    <cellStyle name="Note 34 6 2" xfId="23456"/>
    <cellStyle name="Note 34 7" xfId="23457"/>
    <cellStyle name="Note 34 8" xfId="23458"/>
    <cellStyle name="Note 35" xfId="23459"/>
    <cellStyle name="Note 35 2" xfId="23460"/>
    <cellStyle name="Note 35 2 2" xfId="23461"/>
    <cellStyle name="Note 35 2 2 2" xfId="23462"/>
    <cellStyle name="Note 35 2 3" xfId="23463"/>
    <cellStyle name="Note 35 2 3 2" xfId="23464"/>
    <cellStyle name="Note 35 2 4" xfId="23465"/>
    <cellStyle name="Note 35 2 4 2" xfId="23466"/>
    <cellStyle name="Note 35 2 5" xfId="23467"/>
    <cellStyle name="Note 35 2 5 2" xfId="23468"/>
    <cellStyle name="Note 35 2 6" xfId="23469"/>
    <cellStyle name="Note 35 3" xfId="23470"/>
    <cellStyle name="Note 35 3 2" xfId="23471"/>
    <cellStyle name="Note 35 4" xfId="23472"/>
    <cellStyle name="Note 35 4 2" xfId="23473"/>
    <cellStyle name="Note 35 5" xfId="23474"/>
    <cellStyle name="Note 35 5 2" xfId="23475"/>
    <cellStyle name="Note 35 6" xfId="23476"/>
    <cellStyle name="Note 35 6 2" xfId="23477"/>
    <cellStyle name="Note 35 7" xfId="23478"/>
    <cellStyle name="Note 35 8" xfId="23479"/>
    <cellStyle name="Note 36" xfId="23480"/>
    <cellStyle name="Note 36 2" xfId="23481"/>
    <cellStyle name="Note 36 2 2" xfId="23482"/>
    <cellStyle name="Note 36 2 2 2" xfId="23483"/>
    <cellStyle name="Note 36 2 3" xfId="23484"/>
    <cellStyle name="Note 36 2 3 2" xfId="23485"/>
    <cellStyle name="Note 36 2 4" xfId="23486"/>
    <cellStyle name="Note 36 2 4 2" xfId="23487"/>
    <cellStyle name="Note 36 2 5" xfId="23488"/>
    <cellStyle name="Note 36 2 5 2" xfId="23489"/>
    <cellStyle name="Note 36 2 6" xfId="23490"/>
    <cellStyle name="Note 36 3" xfId="23491"/>
    <cellStyle name="Note 36 3 2" xfId="23492"/>
    <cellStyle name="Note 36 4" xfId="23493"/>
    <cellStyle name="Note 36 4 2" xfId="23494"/>
    <cellStyle name="Note 36 5" xfId="23495"/>
    <cellStyle name="Note 36 5 2" xfId="23496"/>
    <cellStyle name="Note 36 6" xfId="23497"/>
    <cellStyle name="Note 36 6 2" xfId="23498"/>
    <cellStyle name="Note 36 7" xfId="23499"/>
    <cellStyle name="Note 36 8" xfId="23500"/>
    <cellStyle name="Note 37" xfId="23501"/>
    <cellStyle name="Note 37 2" xfId="23502"/>
    <cellStyle name="Note 37 2 2" xfId="23503"/>
    <cellStyle name="Note 37 2 2 2" xfId="23504"/>
    <cellStyle name="Note 37 2 3" xfId="23505"/>
    <cellStyle name="Note 37 2 3 2" xfId="23506"/>
    <cellStyle name="Note 37 2 4" xfId="23507"/>
    <cellStyle name="Note 37 2 4 2" xfId="23508"/>
    <cellStyle name="Note 37 2 5" xfId="23509"/>
    <cellStyle name="Note 37 2 5 2" xfId="23510"/>
    <cellStyle name="Note 37 2 6" xfId="23511"/>
    <cellStyle name="Note 37 3" xfId="23512"/>
    <cellStyle name="Note 37 3 2" xfId="23513"/>
    <cellStyle name="Note 37 4" xfId="23514"/>
    <cellStyle name="Note 37 4 2" xfId="23515"/>
    <cellStyle name="Note 37 5" xfId="23516"/>
    <cellStyle name="Note 37 5 2" xfId="23517"/>
    <cellStyle name="Note 37 6" xfId="23518"/>
    <cellStyle name="Note 37 6 2" xfId="23519"/>
    <cellStyle name="Note 37 7" xfId="23520"/>
    <cellStyle name="Note 37 8" xfId="23521"/>
    <cellStyle name="Note 38" xfId="23522"/>
    <cellStyle name="Note 38 2" xfId="23523"/>
    <cellStyle name="Note 38 2 2" xfId="23524"/>
    <cellStyle name="Note 38 2 2 2" xfId="23525"/>
    <cellStyle name="Note 38 2 3" xfId="23526"/>
    <cellStyle name="Note 38 2 3 2" xfId="23527"/>
    <cellStyle name="Note 38 2 4" xfId="23528"/>
    <cellStyle name="Note 38 2 4 2" xfId="23529"/>
    <cellStyle name="Note 38 2 5" xfId="23530"/>
    <cellStyle name="Note 38 2 5 2" xfId="23531"/>
    <cellStyle name="Note 38 2 6" xfId="23532"/>
    <cellStyle name="Note 38 3" xfId="23533"/>
    <cellStyle name="Note 38 3 2" xfId="23534"/>
    <cellStyle name="Note 38 4" xfId="23535"/>
    <cellStyle name="Note 38 4 2" xfId="23536"/>
    <cellStyle name="Note 38 5" xfId="23537"/>
    <cellStyle name="Note 38 5 2" xfId="23538"/>
    <cellStyle name="Note 38 6" xfId="23539"/>
    <cellStyle name="Note 38 6 2" xfId="23540"/>
    <cellStyle name="Note 38 7" xfId="23541"/>
    <cellStyle name="Note 38 8" xfId="23542"/>
    <cellStyle name="Note 39" xfId="23543"/>
    <cellStyle name="Note 39 2" xfId="23544"/>
    <cellStyle name="Note 39 2 2" xfId="23545"/>
    <cellStyle name="Note 39 2 2 2" xfId="23546"/>
    <cellStyle name="Note 39 2 3" xfId="23547"/>
    <cellStyle name="Note 39 2 3 2" xfId="23548"/>
    <cellStyle name="Note 39 2 4" xfId="23549"/>
    <cellStyle name="Note 39 2 4 2" xfId="23550"/>
    <cellStyle name="Note 39 2 5" xfId="23551"/>
    <cellStyle name="Note 39 2 5 2" xfId="23552"/>
    <cellStyle name="Note 39 2 6" xfId="23553"/>
    <cellStyle name="Note 39 3" xfId="23554"/>
    <cellStyle name="Note 39 3 2" xfId="23555"/>
    <cellStyle name="Note 39 4" xfId="23556"/>
    <cellStyle name="Note 39 4 2" xfId="23557"/>
    <cellStyle name="Note 39 5" xfId="23558"/>
    <cellStyle name="Note 39 5 2" xfId="23559"/>
    <cellStyle name="Note 39 6" xfId="23560"/>
    <cellStyle name="Note 39 6 2" xfId="23561"/>
    <cellStyle name="Note 39 7" xfId="23562"/>
    <cellStyle name="Note 39 8" xfId="23563"/>
    <cellStyle name="Note 4" xfId="23564"/>
    <cellStyle name="Note 4 10" xfId="23565"/>
    <cellStyle name="Note 4 10 2" xfId="23566"/>
    <cellStyle name="Note 4 10 3" xfId="23567"/>
    <cellStyle name="Note 4 2" xfId="23568"/>
    <cellStyle name="Note 4 2 2" xfId="23569"/>
    <cellStyle name="Note 4 2 2 2" xfId="23570"/>
    <cellStyle name="Note 4 2 3" xfId="23571"/>
    <cellStyle name="Note 4 2 3 2" xfId="23572"/>
    <cellStyle name="Note 4 2 4" xfId="23573"/>
    <cellStyle name="Note 4 2 4 2" xfId="23574"/>
    <cellStyle name="Note 4 2 5" xfId="23575"/>
    <cellStyle name="Note 4 2 5 2" xfId="23576"/>
    <cellStyle name="Note 4 2 6" xfId="23577"/>
    <cellStyle name="Note 4 3" xfId="23578"/>
    <cellStyle name="Note 4 3 2" xfId="23579"/>
    <cellStyle name="Note 4 4" xfId="23580"/>
    <cellStyle name="Note 4 4 2" xfId="23581"/>
    <cellStyle name="Note 4 5" xfId="23582"/>
    <cellStyle name="Note 4 5 2" xfId="23583"/>
    <cellStyle name="Note 4 6" xfId="23584"/>
    <cellStyle name="Note 4 6 2" xfId="23585"/>
    <cellStyle name="Note 4 7" xfId="23586"/>
    <cellStyle name="Note 4 8" xfId="23587"/>
    <cellStyle name="Note 4 9" xfId="23588"/>
    <cellStyle name="Note 4 9 2" xfId="23589"/>
    <cellStyle name="Note 4 9 3" xfId="23590"/>
    <cellStyle name="Note 40" xfId="23591"/>
    <cellStyle name="Note 40 2" xfId="23592"/>
    <cellStyle name="Note 40 2 2" xfId="23593"/>
    <cellStyle name="Note 40 2 2 2" xfId="23594"/>
    <cellStyle name="Note 40 2 3" xfId="23595"/>
    <cellStyle name="Note 40 2 3 2" xfId="23596"/>
    <cellStyle name="Note 40 2 4" xfId="23597"/>
    <cellStyle name="Note 40 2 4 2" xfId="23598"/>
    <cellStyle name="Note 40 2 5" xfId="23599"/>
    <cellStyle name="Note 40 2 5 2" xfId="23600"/>
    <cellStyle name="Note 40 2 6" xfId="23601"/>
    <cellStyle name="Note 40 3" xfId="23602"/>
    <cellStyle name="Note 40 3 2" xfId="23603"/>
    <cellStyle name="Note 40 4" xfId="23604"/>
    <cellStyle name="Note 40 4 2" xfId="23605"/>
    <cellStyle name="Note 40 5" xfId="23606"/>
    <cellStyle name="Note 40 5 2" xfId="23607"/>
    <cellStyle name="Note 40 6" xfId="23608"/>
    <cellStyle name="Note 40 6 2" xfId="23609"/>
    <cellStyle name="Note 40 7" xfId="23610"/>
    <cellStyle name="Note 40 8" xfId="23611"/>
    <cellStyle name="Note 41" xfId="23612"/>
    <cellStyle name="Note 41 2" xfId="23613"/>
    <cellStyle name="Note 41 2 2" xfId="23614"/>
    <cellStyle name="Note 41 2 2 2" xfId="23615"/>
    <cellStyle name="Note 41 2 3" xfId="23616"/>
    <cellStyle name="Note 41 2 3 2" xfId="23617"/>
    <cellStyle name="Note 41 2 4" xfId="23618"/>
    <cellStyle name="Note 41 2 4 2" xfId="23619"/>
    <cellStyle name="Note 41 2 5" xfId="23620"/>
    <cellStyle name="Note 41 2 5 2" xfId="23621"/>
    <cellStyle name="Note 41 2 6" xfId="23622"/>
    <cellStyle name="Note 41 3" xfId="23623"/>
    <cellStyle name="Note 41 3 2" xfId="23624"/>
    <cellStyle name="Note 41 4" xfId="23625"/>
    <cellStyle name="Note 41 4 2" xfId="23626"/>
    <cellStyle name="Note 41 5" xfId="23627"/>
    <cellStyle name="Note 41 5 2" xfId="23628"/>
    <cellStyle name="Note 41 6" xfId="23629"/>
    <cellStyle name="Note 41 6 2" xfId="23630"/>
    <cellStyle name="Note 41 7" xfId="23631"/>
    <cellStyle name="Note 41 8" xfId="23632"/>
    <cellStyle name="Note 42" xfId="23633"/>
    <cellStyle name="Note 42 2" xfId="23634"/>
    <cellStyle name="Note 42 2 2" xfId="23635"/>
    <cellStyle name="Note 42 2 2 2" xfId="23636"/>
    <cellStyle name="Note 42 2 3" xfId="23637"/>
    <cellStyle name="Note 42 2 3 2" xfId="23638"/>
    <cellStyle name="Note 42 2 4" xfId="23639"/>
    <cellStyle name="Note 42 2 4 2" xfId="23640"/>
    <cellStyle name="Note 42 2 5" xfId="23641"/>
    <cellStyle name="Note 42 2 5 2" xfId="23642"/>
    <cellStyle name="Note 42 2 6" xfId="23643"/>
    <cellStyle name="Note 42 3" xfId="23644"/>
    <cellStyle name="Note 42 3 2" xfId="23645"/>
    <cellStyle name="Note 42 4" xfId="23646"/>
    <cellStyle name="Note 42 4 2" xfId="23647"/>
    <cellStyle name="Note 42 5" xfId="23648"/>
    <cellStyle name="Note 42 5 2" xfId="23649"/>
    <cellStyle name="Note 42 6" xfId="23650"/>
    <cellStyle name="Note 42 6 2" xfId="23651"/>
    <cellStyle name="Note 42 7" xfId="23652"/>
    <cellStyle name="Note 42 8" xfId="23653"/>
    <cellStyle name="Note 43" xfId="23654"/>
    <cellStyle name="Note 43 2" xfId="23655"/>
    <cellStyle name="Note 43 2 2" xfId="23656"/>
    <cellStyle name="Note 43 2 2 2" xfId="23657"/>
    <cellStyle name="Note 43 2 3" xfId="23658"/>
    <cellStyle name="Note 43 2 3 2" xfId="23659"/>
    <cellStyle name="Note 43 2 4" xfId="23660"/>
    <cellStyle name="Note 43 2 4 2" xfId="23661"/>
    <cellStyle name="Note 43 2 5" xfId="23662"/>
    <cellStyle name="Note 43 2 5 2" xfId="23663"/>
    <cellStyle name="Note 43 2 6" xfId="23664"/>
    <cellStyle name="Note 43 3" xfId="23665"/>
    <cellStyle name="Note 43 3 2" xfId="23666"/>
    <cellStyle name="Note 43 4" xfId="23667"/>
    <cellStyle name="Note 43 4 2" xfId="23668"/>
    <cellStyle name="Note 43 5" xfId="23669"/>
    <cellStyle name="Note 43 5 2" xfId="23670"/>
    <cellStyle name="Note 43 6" xfId="23671"/>
    <cellStyle name="Note 43 6 2" xfId="23672"/>
    <cellStyle name="Note 43 7" xfId="23673"/>
    <cellStyle name="Note 43 8" xfId="23674"/>
    <cellStyle name="Note 44" xfId="23675"/>
    <cellStyle name="Note 44 2" xfId="23676"/>
    <cellStyle name="Note 44 2 2" xfId="23677"/>
    <cellStyle name="Note 44 2 2 2" xfId="23678"/>
    <cellStyle name="Note 44 2 3" xfId="23679"/>
    <cellStyle name="Note 44 2 3 2" xfId="23680"/>
    <cellStyle name="Note 44 2 4" xfId="23681"/>
    <cellStyle name="Note 44 2 4 2" xfId="23682"/>
    <cellStyle name="Note 44 2 5" xfId="23683"/>
    <cellStyle name="Note 44 2 5 2" xfId="23684"/>
    <cellStyle name="Note 44 2 6" xfId="23685"/>
    <cellStyle name="Note 44 3" xfId="23686"/>
    <cellStyle name="Note 44 3 2" xfId="23687"/>
    <cellStyle name="Note 44 4" xfId="23688"/>
    <cellStyle name="Note 44 4 2" xfId="23689"/>
    <cellStyle name="Note 44 5" xfId="23690"/>
    <cellStyle name="Note 44 5 2" xfId="23691"/>
    <cellStyle name="Note 44 6" xfId="23692"/>
    <cellStyle name="Note 44 6 2" xfId="23693"/>
    <cellStyle name="Note 44 7" xfId="23694"/>
    <cellStyle name="Note 44 8" xfId="23695"/>
    <cellStyle name="Note 45" xfId="23696"/>
    <cellStyle name="Note 45 2" xfId="23697"/>
    <cellStyle name="Note 45 2 2" xfId="23698"/>
    <cellStyle name="Note 45 2 2 2" xfId="23699"/>
    <cellStyle name="Note 45 2 3" xfId="23700"/>
    <cellStyle name="Note 45 2 3 2" xfId="23701"/>
    <cellStyle name="Note 45 2 4" xfId="23702"/>
    <cellStyle name="Note 45 2 4 2" xfId="23703"/>
    <cellStyle name="Note 45 2 5" xfId="23704"/>
    <cellStyle name="Note 45 2 5 2" xfId="23705"/>
    <cellStyle name="Note 45 2 6" xfId="23706"/>
    <cellStyle name="Note 45 3" xfId="23707"/>
    <cellStyle name="Note 45 3 2" xfId="23708"/>
    <cellStyle name="Note 45 4" xfId="23709"/>
    <cellStyle name="Note 45 4 2" xfId="23710"/>
    <cellStyle name="Note 45 5" xfId="23711"/>
    <cellStyle name="Note 45 5 2" xfId="23712"/>
    <cellStyle name="Note 45 6" xfId="23713"/>
    <cellStyle name="Note 45 6 2" xfId="23714"/>
    <cellStyle name="Note 45 7" xfId="23715"/>
    <cellStyle name="Note 45 8" xfId="23716"/>
    <cellStyle name="Note 46" xfId="23717"/>
    <cellStyle name="Note 46 2" xfId="23718"/>
    <cellStyle name="Note 46 2 2" xfId="23719"/>
    <cellStyle name="Note 46 2 2 2" xfId="23720"/>
    <cellStyle name="Note 46 2 3" xfId="23721"/>
    <cellStyle name="Note 46 2 3 2" xfId="23722"/>
    <cellStyle name="Note 46 2 4" xfId="23723"/>
    <cellStyle name="Note 46 2 4 2" xfId="23724"/>
    <cellStyle name="Note 46 2 5" xfId="23725"/>
    <cellStyle name="Note 46 2 5 2" xfId="23726"/>
    <cellStyle name="Note 46 2 6" xfId="23727"/>
    <cellStyle name="Note 46 3" xfId="23728"/>
    <cellStyle name="Note 46 3 2" xfId="23729"/>
    <cellStyle name="Note 46 4" xfId="23730"/>
    <cellStyle name="Note 46 4 2" xfId="23731"/>
    <cellStyle name="Note 46 5" xfId="23732"/>
    <cellStyle name="Note 46 5 2" xfId="23733"/>
    <cellStyle name="Note 46 6" xfId="23734"/>
    <cellStyle name="Note 46 6 2" xfId="23735"/>
    <cellStyle name="Note 46 7" xfId="23736"/>
    <cellStyle name="Note 46 8" xfId="23737"/>
    <cellStyle name="Note 47" xfId="23738"/>
    <cellStyle name="Note 47 2" xfId="23739"/>
    <cellStyle name="Note 47 2 2" xfId="23740"/>
    <cellStyle name="Note 47 2 2 2" xfId="23741"/>
    <cellStyle name="Note 47 2 3" xfId="23742"/>
    <cellStyle name="Note 47 2 3 2" xfId="23743"/>
    <cellStyle name="Note 47 2 4" xfId="23744"/>
    <cellStyle name="Note 47 2 4 2" xfId="23745"/>
    <cellStyle name="Note 47 2 5" xfId="23746"/>
    <cellStyle name="Note 47 2 5 2" xfId="23747"/>
    <cellStyle name="Note 47 2 6" xfId="23748"/>
    <cellStyle name="Note 47 3" xfId="23749"/>
    <cellStyle name="Note 47 3 2" xfId="23750"/>
    <cellStyle name="Note 47 4" xfId="23751"/>
    <cellStyle name="Note 47 4 2" xfId="23752"/>
    <cellStyle name="Note 47 5" xfId="23753"/>
    <cellStyle name="Note 47 5 2" xfId="23754"/>
    <cellStyle name="Note 47 6" xfId="23755"/>
    <cellStyle name="Note 47 6 2" xfId="23756"/>
    <cellStyle name="Note 47 7" xfId="23757"/>
    <cellStyle name="Note 47 8" xfId="23758"/>
    <cellStyle name="Note 48" xfId="23759"/>
    <cellStyle name="Note 48 2" xfId="23760"/>
    <cellStyle name="Note 48 2 2" xfId="23761"/>
    <cellStyle name="Note 48 2 2 2" xfId="23762"/>
    <cellStyle name="Note 48 2 3" xfId="23763"/>
    <cellStyle name="Note 48 2 3 2" xfId="23764"/>
    <cellStyle name="Note 48 2 4" xfId="23765"/>
    <cellStyle name="Note 48 2 4 2" xfId="23766"/>
    <cellStyle name="Note 48 2 5" xfId="23767"/>
    <cellStyle name="Note 48 2 5 2" xfId="23768"/>
    <cellStyle name="Note 48 2 6" xfId="23769"/>
    <cellStyle name="Note 48 3" xfId="23770"/>
    <cellStyle name="Note 48 3 2" xfId="23771"/>
    <cellStyle name="Note 48 4" xfId="23772"/>
    <cellStyle name="Note 48 4 2" xfId="23773"/>
    <cellStyle name="Note 48 5" xfId="23774"/>
    <cellStyle name="Note 48 5 2" xfId="23775"/>
    <cellStyle name="Note 48 6" xfId="23776"/>
    <cellStyle name="Note 48 6 2" xfId="23777"/>
    <cellStyle name="Note 48 7" xfId="23778"/>
    <cellStyle name="Note 48 8" xfId="23779"/>
    <cellStyle name="Note 49" xfId="23780"/>
    <cellStyle name="Note 49 2" xfId="23781"/>
    <cellStyle name="Note 49 2 2" xfId="23782"/>
    <cellStyle name="Note 49 2 2 2" xfId="23783"/>
    <cellStyle name="Note 49 2 3" xfId="23784"/>
    <cellStyle name="Note 49 2 3 2" xfId="23785"/>
    <cellStyle name="Note 49 2 4" xfId="23786"/>
    <cellStyle name="Note 49 2 4 2" xfId="23787"/>
    <cellStyle name="Note 49 2 5" xfId="23788"/>
    <cellStyle name="Note 49 2 5 2" xfId="23789"/>
    <cellStyle name="Note 49 2 6" xfId="23790"/>
    <cellStyle name="Note 49 3" xfId="23791"/>
    <cellStyle name="Note 49 3 2" xfId="23792"/>
    <cellStyle name="Note 49 4" xfId="23793"/>
    <cellStyle name="Note 49 4 2" xfId="23794"/>
    <cellStyle name="Note 49 5" xfId="23795"/>
    <cellStyle name="Note 49 5 2" xfId="23796"/>
    <cellStyle name="Note 49 6" xfId="23797"/>
    <cellStyle name="Note 49 6 2" xfId="23798"/>
    <cellStyle name="Note 49 7" xfId="23799"/>
    <cellStyle name="Note 49 8" xfId="23800"/>
    <cellStyle name="Note 5" xfId="23801"/>
    <cellStyle name="Note 5 10" xfId="23802"/>
    <cellStyle name="Note 5 10 2" xfId="23803"/>
    <cellStyle name="Note 5 10 3" xfId="23804"/>
    <cellStyle name="Note 5 2" xfId="23805"/>
    <cellStyle name="Note 5 2 2" xfId="23806"/>
    <cellStyle name="Note 5 2 2 2" xfId="23807"/>
    <cellStyle name="Note 5 2 3" xfId="23808"/>
    <cellStyle name="Note 5 2 3 2" xfId="23809"/>
    <cellStyle name="Note 5 2 4" xfId="23810"/>
    <cellStyle name="Note 5 2 4 2" xfId="23811"/>
    <cellStyle name="Note 5 2 5" xfId="23812"/>
    <cellStyle name="Note 5 2 5 2" xfId="23813"/>
    <cellStyle name="Note 5 2 6" xfId="23814"/>
    <cellStyle name="Note 5 3" xfId="23815"/>
    <cellStyle name="Note 5 3 2" xfId="23816"/>
    <cellStyle name="Note 5 4" xfId="23817"/>
    <cellStyle name="Note 5 4 2" xfId="23818"/>
    <cellStyle name="Note 5 5" xfId="23819"/>
    <cellStyle name="Note 5 5 2" xfId="23820"/>
    <cellStyle name="Note 5 6" xfId="23821"/>
    <cellStyle name="Note 5 6 2" xfId="23822"/>
    <cellStyle name="Note 5 7" xfId="23823"/>
    <cellStyle name="Note 5 8" xfId="23824"/>
    <cellStyle name="Note 5 9" xfId="23825"/>
    <cellStyle name="Note 5 9 2" xfId="23826"/>
    <cellStyle name="Note 5 9 3" xfId="23827"/>
    <cellStyle name="Note 50" xfId="23828"/>
    <cellStyle name="Note 50 2" xfId="23829"/>
    <cellStyle name="Note 50 2 2" xfId="23830"/>
    <cellStyle name="Note 50 2 2 2" xfId="23831"/>
    <cellStyle name="Note 50 2 3" xfId="23832"/>
    <cellStyle name="Note 50 2 3 2" xfId="23833"/>
    <cellStyle name="Note 50 2 4" xfId="23834"/>
    <cellStyle name="Note 50 2 4 2" xfId="23835"/>
    <cellStyle name="Note 50 2 5" xfId="23836"/>
    <cellStyle name="Note 50 2 5 2" xfId="23837"/>
    <cellStyle name="Note 50 2 6" xfId="23838"/>
    <cellStyle name="Note 50 3" xfId="23839"/>
    <cellStyle name="Note 50 3 2" xfId="23840"/>
    <cellStyle name="Note 50 4" xfId="23841"/>
    <cellStyle name="Note 50 4 2" xfId="23842"/>
    <cellStyle name="Note 50 5" xfId="23843"/>
    <cellStyle name="Note 50 5 2" xfId="23844"/>
    <cellStyle name="Note 50 6" xfId="23845"/>
    <cellStyle name="Note 50 6 2" xfId="23846"/>
    <cellStyle name="Note 50 7" xfId="23847"/>
    <cellStyle name="Note 50 8" xfId="23848"/>
    <cellStyle name="Note 51" xfId="23849"/>
    <cellStyle name="Note 51 2" xfId="23850"/>
    <cellStyle name="Note 51 2 2" xfId="23851"/>
    <cellStyle name="Note 51 2 2 2" xfId="23852"/>
    <cellStyle name="Note 51 2 3" xfId="23853"/>
    <cellStyle name="Note 51 2 3 2" xfId="23854"/>
    <cellStyle name="Note 51 2 4" xfId="23855"/>
    <cellStyle name="Note 51 2 4 2" xfId="23856"/>
    <cellStyle name="Note 51 2 5" xfId="23857"/>
    <cellStyle name="Note 51 2 5 2" xfId="23858"/>
    <cellStyle name="Note 51 2 6" xfId="23859"/>
    <cellStyle name="Note 51 3" xfId="23860"/>
    <cellStyle name="Note 51 3 2" xfId="23861"/>
    <cellStyle name="Note 51 4" xfId="23862"/>
    <cellStyle name="Note 51 4 2" xfId="23863"/>
    <cellStyle name="Note 51 5" xfId="23864"/>
    <cellStyle name="Note 51 5 2" xfId="23865"/>
    <cellStyle name="Note 51 6" xfId="23866"/>
    <cellStyle name="Note 51 6 2" xfId="23867"/>
    <cellStyle name="Note 51 7" xfId="23868"/>
    <cellStyle name="Note 51 8" xfId="23869"/>
    <cellStyle name="Note 52" xfId="23870"/>
    <cellStyle name="Note 52 2" xfId="23871"/>
    <cellStyle name="Note 52 2 2" xfId="23872"/>
    <cellStyle name="Note 52 2 2 2" xfId="23873"/>
    <cellStyle name="Note 52 2 3" xfId="23874"/>
    <cellStyle name="Note 52 2 3 2" xfId="23875"/>
    <cellStyle name="Note 52 2 4" xfId="23876"/>
    <cellStyle name="Note 52 2 4 2" xfId="23877"/>
    <cellStyle name="Note 52 2 5" xfId="23878"/>
    <cellStyle name="Note 52 2 5 2" xfId="23879"/>
    <cellStyle name="Note 52 2 6" xfId="23880"/>
    <cellStyle name="Note 52 3" xfId="23881"/>
    <cellStyle name="Note 52 3 2" xfId="23882"/>
    <cellStyle name="Note 52 4" xfId="23883"/>
    <cellStyle name="Note 52 4 2" xfId="23884"/>
    <cellStyle name="Note 52 5" xfId="23885"/>
    <cellStyle name="Note 52 5 2" xfId="23886"/>
    <cellStyle name="Note 52 6" xfId="23887"/>
    <cellStyle name="Note 52 6 2" xfId="23888"/>
    <cellStyle name="Note 52 7" xfId="23889"/>
    <cellStyle name="Note 52 8" xfId="23890"/>
    <cellStyle name="Note 53" xfId="23891"/>
    <cellStyle name="Note 53 2" xfId="23892"/>
    <cellStyle name="Note 53 2 2" xfId="23893"/>
    <cellStyle name="Note 53 2 2 2" xfId="23894"/>
    <cellStyle name="Note 53 2 3" xfId="23895"/>
    <cellStyle name="Note 53 2 3 2" xfId="23896"/>
    <cellStyle name="Note 53 2 4" xfId="23897"/>
    <cellStyle name="Note 53 2 4 2" xfId="23898"/>
    <cellStyle name="Note 53 2 5" xfId="23899"/>
    <cellStyle name="Note 53 2 5 2" xfId="23900"/>
    <cellStyle name="Note 53 2 6" xfId="23901"/>
    <cellStyle name="Note 53 3" xfId="23902"/>
    <cellStyle name="Note 53 3 2" xfId="23903"/>
    <cellStyle name="Note 53 4" xfId="23904"/>
    <cellStyle name="Note 53 4 2" xfId="23905"/>
    <cellStyle name="Note 53 5" xfId="23906"/>
    <cellStyle name="Note 53 5 2" xfId="23907"/>
    <cellStyle name="Note 53 6" xfId="23908"/>
    <cellStyle name="Note 53 6 2" xfId="23909"/>
    <cellStyle name="Note 53 7" xfId="23910"/>
    <cellStyle name="Note 53 8" xfId="23911"/>
    <cellStyle name="Note 54" xfId="23912"/>
    <cellStyle name="Note 54 2" xfId="23913"/>
    <cellStyle name="Note 54 2 2" xfId="23914"/>
    <cellStyle name="Note 54 2 2 2" xfId="23915"/>
    <cellStyle name="Note 54 2 3" xfId="23916"/>
    <cellStyle name="Note 54 2 3 2" xfId="23917"/>
    <cellStyle name="Note 54 2 4" xfId="23918"/>
    <cellStyle name="Note 54 2 4 2" xfId="23919"/>
    <cellStyle name="Note 54 2 5" xfId="23920"/>
    <cellStyle name="Note 54 2 5 2" xfId="23921"/>
    <cellStyle name="Note 54 2 6" xfId="23922"/>
    <cellStyle name="Note 54 3" xfId="23923"/>
    <cellStyle name="Note 54 3 2" xfId="23924"/>
    <cellStyle name="Note 54 4" xfId="23925"/>
    <cellStyle name="Note 54 4 2" xfId="23926"/>
    <cellStyle name="Note 54 5" xfId="23927"/>
    <cellStyle name="Note 54 5 2" xfId="23928"/>
    <cellStyle name="Note 54 6" xfId="23929"/>
    <cellStyle name="Note 54 6 2" xfId="23930"/>
    <cellStyle name="Note 54 7" xfId="23931"/>
    <cellStyle name="Note 54 8" xfId="23932"/>
    <cellStyle name="Note 55" xfId="23933"/>
    <cellStyle name="Note 55 2" xfId="23934"/>
    <cellStyle name="Note 55 2 2" xfId="23935"/>
    <cellStyle name="Note 55 2 2 2" xfId="23936"/>
    <cellStyle name="Note 55 2 3" xfId="23937"/>
    <cellStyle name="Note 55 2 3 2" xfId="23938"/>
    <cellStyle name="Note 55 2 4" xfId="23939"/>
    <cellStyle name="Note 55 2 4 2" xfId="23940"/>
    <cellStyle name="Note 55 2 5" xfId="23941"/>
    <cellStyle name="Note 55 2 5 2" xfId="23942"/>
    <cellStyle name="Note 55 2 6" xfId="23943"/>
    <cellStyle name="Note 55 3" xfId="23944"/>
    <cellStyle name="Note 55 3 2" xfId="23945"/>
    <cellStyle name="Note 55 4" xfId="23946"/>
    <cellStyle name="Note 55 4 2" xfId="23947"/>
    <cellStyle name="Note 55 5" xfId="23948"/>
    <cellStyle name="Note 55 5 2" xfId="23949"/>
    <cellStyle name="Note 55 6" xfId="23950"/>
    <cellStyle name="Note 55 6 2" xfId="23951"/>
    <cellStyle name="Note 55 7" xfId="23952"/>
    <cellStyle name="Note 55 8" xfId="23953"/>
    <cellStyle name="Note 56" xfId="23954"/>
    <cellStyle name="Note 56 2" xfId="23955"/>
    <cellStyle name="Note 56 2 2" xfId="23956"/>
    <cellStyle name="Note 56 2 2 2" xfId="23957"/>
    <cellStyle name="Note 56 2 3" xfId="23958"/>
    <cellStyle name="Note 56 2 3 2" xfId="23959"/>
    <cellStyle name="Note 56 2 4" xfId="23960"/>
    <cellStyle name="Note 56 2 4 2" xfId="23961"/>
    <cellStyle name="Note 56 2 5" xfId="23962"/>
    <cellStyle name="Note 56 2 5 2" xfId="23963"/>
    <cellStyle name="Note 56 2 6" xfId="23964"/>
    <cellStyle name="Note 56 3" xfId="23965"/>
    <cellStyle name="Note 56 3 2" xfId="23966"/>
    <cellStyle name="Note 56 4" xfId="23967"/>
    <cellStyle name="Note 56 4 2" xfId="23968"/>
    <cellStyle name="Note 56 5" xfId="23969"/>
    <cellStyle name="Note 56 5 2" xfId="23970"/>
    <cellStyle name="Note 56 6" xfId="23971"/>
    <cellStyle name="Note 56 6 2" xfId="23972"/>
    <cellStyle name="Note 56 7" xfId="23973"/>
    <cellStyle name="Note 56 8" xfId="23974"/>
    <cellStyle name="Note 57" xfId="23975"/>
    <cellStyle name="Note 57 2" xfId="23976"/>
    <cellStyle name="Note 57 2 2" xfId="23977"/>
    <cellStyle name="Note 57 2 2 2" xfId="23978"/>
    <cellStyle name="Note 57 2 3" xfId="23979"/>
    <cellStyle name="Note 57 2 3 2" xfId="23980"/>
    <cellStyle name="Note 57 2 4" xfId="23981"/>
    <cellStyle name="Note 57 2 4 2" xfId="23982"/>
    <cellStyle name="Note 57 2 5" xfId="23983"/>
    <cellStyle name="Note 57 2 5 2" xfId="23984"/>
    <cellStyle name="Note 57 2 6" xfId="23985"/>
    <cellStyle name="Note 57 3" xfId="23986"/>
    <cellStyle name="Note 57 3 2" xfId="23987"/>
    <cellStyle name="Note 57 4" xfId="23988"/>
    <cellStyle name="Note 57 4 2" xfId="23989"/>
    <cellStyle name="Note 57 5" xfId="23990"/>
    <cellStyle name="Note 57 5 2" xfId="23991"/>
    <cellStyle name="Note 57 6" xfId="23992"/>
    <cellStyle name="Note 57 6 2" xfId="23993"/>
    <cellStyle name="Note 57 7" xfId="23994"/>
    <cellStyle name="Note 57 8" xfId="23995"/>
    <cellStyle name="Note 58" xfId="23996"/>
    <cellStyle name="Note 58 2" xfId="23997"/>
    <cellStyle name="Note 58 2 2" xfId="23998"/>
    <cellStyle name="Note 58 2 2 2" xfId="23999"/>
    <cellStyle name="Note 58 2 3" xfId="24000"/>
    <cellStyle name="Note 58 2 3 2" xfId="24001"/>
    <cellStyle name="Note 58 2 4" xfId="24002"/>
    <cellStyle name="Note 58 2 4 2" xfId="24003"/>
    <cellStyle name="Note 58 2 5" xfId="24004"/>
    <cellStyle name="Note 58 2 5 2" xfId="24005"/>
    <cellStyle name="Note 58 2 6" xfId="24006"/>
    <cellStyle name="Note 58 3" xfId="24007"/>
    <cellStyle name="Note 58 3 2" xfId="24008"/>
    <cellStyle name="Note 58 4" xfId="24009"/>
    <cellStyle name="Note 58 4 2" xfId="24010"/>
    <cellStyle name="Note 58 5" xfId="24011"/>
    <cellStyle name="Note 58 5 2" xfId="24012"/>
    <cellStyle name="Note 58 6" xfId="24013"/>
    <cellStyle name="Note 58 6 2" xfId="24014"/>
    <cellStyle name="Note 58 7" xfId="24015"/>
    <cellStyle name="Note 58 8" xfId="24016"/>
    <cellStyle name="Note 59" xfId="24017"/>
    <cellStyle name="Note 59 2" xfId="24018"/>
    <cellStyle name="Note 59 2 2" xfId="24019"/>
    <cellStyle name="Note 59 2 2 2" xfId="24020"/>
    <cellStyle name="Note 59 2 3" xfId="24021"/>
    <cellStyle name="Note 59 2 3 2" xfId="24022"/>
    <cellStyle name="Note 59 2 4" xfId="24023"/>
    <cellStyle name="Note 59 2 4 2" xfId="24024"/>
    <cellStyle name="Note 59 2 5" xfId="24025"/>
    <cellStyle name="Note 59 2 5 2" xfId="24026"/>
    <cellStyle name="Note 59 2 6" xfId="24027"/>
    <cellStyle name="Note 59 3" xfId="24028"/>
    <cellStyle name="Note 59 3 2" xfId="24029"/>
    <cellStyle name="Note 59 4" xfId="24030"/>
    <cellStyle name="Note 59 4 2" xfId="24031"/>
    <cellStyle name="Note 59 5" xfId="24032"/>
    <cellStyle name="Note 59 5 2" xfId="24033"/>
    <cellStyle name="Note 59 6" xfId="24034"/>
    <cellStyle name="Note 59 6 2" xfId="24035"/>
    <cellStyle name="Note 59 7" xfId="24036"/>
    <cellStyle name="Note 59 8" xfId="24037"/>
    <cellStyle name="Note 6" xfId="24038"/>
    <cellStyle name="Note 6 10" xfId="24039"/>
    <cellStyle name="Note 6 11" xfId="24040"/>
    <cellStyle name="Note 6 2" xfId="24041"/>
    <cellStyle name="Note 6 2 2" xfId="24042"/>
    <cellStyle name="Note 6 2 2 2" xfId="24043"/>
    <cellStyle name="Note 6 2 3" xfId="24044"/>
    <cellStyle name="Note 6 2 3 2" xfId="24045"/>
    <cellStyle name="Note 6 2 4" xfId="24046"/>
    <cellStyle name="Note 6 2 4 2" xfId="24047"/>
    <cellStyle name="Note 6 2 5" xfId="24048"/>
    <cellStyle name="Note 6 2 5 2" xfId="24049"/>
    <cellStyle name="Note 6 2 6" xfId="24050"/>
    <cellStyle name="Note 6 2 7" xfId="24051"/>
    <cellStyle name="Note 6 2 8" xfId="24052"/>
    <cellStyle name="Note 6 2 9" xfId="24053"/>
    <cellStyle name="Note 6 3" xfId="24054"/>
    <cellStyle name="Note 6 3 2" xfId="24055"/>
    <cellStyle name="Note 6 4" xfId="24056"/>
    <cellStyle name="Note 6 4 2" xfId="24057"/>
    <cellStyle name="Note 6 5" xfId="24058"/>
    <cellStyle name="Note 6 5 2" xfId="24059"/>
    <cellStyle name="Note 6 6" xfId="24060"/>
    <cellStyle name="Note 6 6 2" xfId="24061"/>
    <cellStyle name="Note 6 7" xfId="24062"/>
    <cellStyle name="Note 6 8" xfId="24063"/>
    <cellStyle name="Note 6 9" xfId="24064"/>
    <cellStyle name="Note 60" xfId="24065"/>
    <cellStyle name="Note 60 2" xfId="24066"/>
    <cellStyle name="Note 60 2 2" xfId="24067"/>
    <cellStyle name="Note 60 2 2 2" xfId="24068"/>
    <cellStyle name="Note 60 2 3" xfId="24069"/>
    <cellStyle name="Note 60 2 3 2" xfId="24070"/>
    <cellStyle name="Note 60 2 4" xfId="24071"/>
    <cellStyle name="Note 60 2 4 2" xfId="24072"/>
    <cellStyle name="Note 60 2 5" xfId="24073"/>
    <cellStyle name="Note 60 2 5 2" xfId="24074"/>
    <cellStyle name="Note 60 2 6" xfId="24075"/>
    <cellStyle name="Note 60 3" xfId="24076"/>
    <cellStyle name="Note 60 3 2" xfId="24077"/>
    <cellStyle name="Note 60 4" xfId="24078"/>
    <cellStyle name="Note 60 4 2" xfId="24079"/>
    <cellStyle name="Note 60 5" xfId="24080"/>
    <cellStyle name="Note 60 5 2" xfId="24081"/>
    <cellStyle name="Note 60 6" xfId="24082"/>
    <cellStyle name="Note 60 6 2" xfId="24083"/>
    <cellStyle name="Note 60 7" xfId="24084"/>
    <cellStyle name="Note 60 8" xfId="24085"/>
    <cellStyle name="Note 61" xfId="24086"/>
    <cellStyle name="Note 61 2" xfId="24087"/>
    <cellStyle name="Note 61 2 2" xfId="24088"/>
    <cellStyle name="Note 61 2 2 2" xfId="24089"/>
    <cellStyle name="Note 61 2 3" xfId="24090"/>
    <cellStyle name="Note 61 2 3 2" xfId="24091"/>
    <cellStyle name="Note 61 2 4" xfId="24092"/>
    <cellStyle name="Note 61 2 4 2" xfId="24093"/>
    <cellStyle name="Note 61 2 5" xfId="24094"/>
    <cellStyle name="Note 61 2 5 2" xfId="24095"/>
    <cellStyle name="Note 61 2 6" xfId="24096"/>
    <cellStyle name="Note 61 3" xfId="24097"/>
    <cellStyle name="Note 61 3 2" xfId="24098"/>
    <cellStyle name="Note 61 4" xfId="24099"/>
    <cellStyle name="Note 61 4 2" xfId="24100"/>
    <cellStyle name="Note 61 5" xfId="24101"/>
    <cellStyle name="Note 61 5 2" xfId="24102"/>
    <cellStyle name="Note 61 6" xfId="24103"/>
    <cellStyle name="Note 61 6 2" xfId="24104"/>
    <cellStyle name="Note 61 7" xfId="24105"/>
    <cellStyle name="Note 61 8" xfId="24106"/>
    <cellStyle name="Note 62" xfId="24107"/>
    <cellStyle name="Note 62 2" xfId="24108"/>
    <cellStyle name="Note 62 2 2" xfId="24109"/>
    <cellStyle name="Note 62 2 2 2" xfId="24110"/>
    <cellStyle name="Note 62 2 3" xfId="24111"/>
    <cellStyle name="Note 62 2 3 2" xfId="24112"/>
    <cellStyle name="Note 62 2 4" xfId="24113"/>
    <cellStyle name="Note 62 2 4 2" xfId="24114"/>
    <cellStyle name="Note 62 2 5" xfId="24115"/>
    <cellStyle name="Note 62 2 5 2" xfId="24116"/>
    <cellStyle name="Note 62 2 6" xfId="24117"/>
    <cellStyle name="Note 62 3" xfId="24118"/>
    <cellStyle name="Note 62 3 2" xfId="24119"/>
    <cellStyle name="Note 62 4" xfId="24120"/>
    <cellStyle name="Note 62 4 2" xfId="24121"/>
    <cellStyle name="Note 62 5" xfId="24122"/>
    <cellStyle name="Note 62 5 2" xfId="24123"/>
    <cellStyle name="Note 62 6" xfId="24124"/>
    <cellStyle name="Note 62 6 2" xfId="24125"/>
    <cellStyle name="Note 62 7" xfId="24126"/>
    <cellStyle name="Note 62 8" xfId="24127"/>
    <cellStyle name="Note 63" xfId="24128"/>
    <cellStyle name="Note 63 2" xfId="24129"/>
    <cellStyle name="Note 63 2 2" xfId="24130"/>
    <cellStyle name="Note 63 2 2 2" xfId="24131"/>
    <cellStyle name="Note 63 2 3" xfId="24132"/>
    <cellStyle name="Note 63 2 3 2" xfId="24133"/>
    <cellStyle name="Note 63 2 4" xfId="24134"/>
    <cellStyle name="Note 63 2 4 2" xfId="24135"/>
    <cellStyle name="Note 63 2 5" xfId="24136"/>
    <cellStyle name="Note 63 2 5 2" xfId="24137"/>
    <cellStyle name="Note 63 2 6" xfId="24138"/>
    <cellStyle name="Note 63 3" xfId="24139"/>
    <cellStyle name="Note 63 3 2" xfId="24140"/>
    <cellStyle name="Note 63 4" xfId="24141"/>
    <cellStyle name="Note 63 4 2" xfId="24142"/>
    <cellStyle name="Note 63 5" xfId="24143"/>
    <cellStyle name="Note 63 5 2" xfId="24144"/>
    <cellStyle name="Note 63 6" xfId="24145"/>
    <cellStyle name="Note 63 6 2" xfId="24146"/>
    <cellStyle name="Note 63 7" xfId="24147"/>
    <cellStyle name="Note 63 8" xfId="24148"/>
    <cellStyle name="Note 64" xfId="24149"/>
    <cellStyle name="Note 64 2" xfId="24150"/>
    <cellStyle name="Note 64 2 2" xfId="24151"/>
    <cellStyle name="Note 64 2 2 2" xfId="24152"/>
    <cellStyle name="Note 64 2 3" xfId="24153"/>
    <cellStyle name="Note 64 2 3 2" xfId="24154"/>
    <cellStyle name="Note 64 2 4" xfId="24155"/>
    <cellStyle name="Note 64 2 4 2" xfId="24156"/>
    <cellStyle name="Note 64 2 5" xfId="24157"/>
    <cellStyle name="Note 64 2 5 2" xfId="24158"/>
    <cellStyle name="Note 64 2 6" xfId="24159"/>
    <cellStyle name="Note 64 3" xfId="24160"/>
    <cellStyle name="Note 64 3 2" xfId="24161"/>
    <cellStyle name="Note 64 4" xfId="24162"/>
    <cellStyle name="Note 64 4 2" xfId="24163"/>
    <cellStyle name="Note 64 5" xfId="24164"/>
    <cellStyle name="Note 64 5 2" xfId="24165"/>
    <cellStyle name="Note 64 6" xfId="24166"/>
    <cellStyle name="Note 64 6 2" xfId="24167"/>
    <cellStyle name="Note 64 7" xfId="24168"/>
    <cellStyle name="Note 64 8" xfId="24169"/>
    <cellStyle name="Note 65" xfId="24170"/>
    <cellStyle name="Note 65 2" xfId="24171"/>
    <cellStyle name="Note 65 2 2" xfId="24172"/>
    <cellStyle name="Note 65 2 2 2" xfId="24173"/>
    <cellStyle name="Note 65 2 3" xfId="24174"/>
    <cellStyle name="Note 65 2 3 2" xfId="24175"/>
    <cellStyle name="Note 65 2 4" xfId="24176"/>
    <cellStyle name="Note 65 2 4 2" xfId="24177"/>
    <cellStyle name="Note 65 2 5" xfId="24178"/>
    <cellStyle name="Note 65 2 5 2" xfId="24179"/>
    <cellStyle name="Note 65 2 6" xfId="24180"/>
    <cellStyle name="Note 65 3" xfId="24181"/>
    <cellStyle name="Note 65 3 2" xfId="24182"/>
    <cellStyle name="Note 65 4" xfId="24183"/>
    <cellStyle name="Note 65 4 2" xfId="24184"/>
    <cellStyle name="Note 65 5" xfId="24185"/>
    <cellStyle name="Note 65 5 2" xfId="24186"/>
    <cellStyle name="Note 65 6" xfId="24187"/>
    <cellStyle name="Note 65 6 2" xfId="24188"/>
    <cellStyle name="Note 65 7" xfId="24189"/>
    <cellStyle name="Note 65 8" xfId="24190"/>
    <cellStyle name="Note 66" xfId="24191"/>
    <cellStyle name="Note 66 2" xfId="24192"/>
    <cellStyle name="Note 66 2 2" xfId="24193"/>
    <cellStyle name="Note 66 2 2 2" xfId="24194"/>
    <cellStyle name="Note 66 2 3" xfId="24195"/>
    <cellStyle name="Note 66 2 3 2" xfId="24196"/>
    <cellStyle name="Note 66 2 4" xfId="24197"/>
    <cellStyle name="Note 66 2 4 2" xfId="24198"/>
    <cellStyle name="Note 66 2 5" xfId="24199"/>
    <cellStyle name="Note 66 2 5 2" xfId="24200"/>
    <cellStyle name="Note 66 2 6" xfId="24201"/>
    <cellStyle name="Note 66 3" xfId="24202"/>
    <cellStyle name="Note 66 3 2" xfId="24203"/>
    <cellStyle name="Note 66 4" xfId="24204"/>
    <cellStyle name="Note 66 4 2" xfId="24205"/>
    <cellStyle name="Note 66 5" xfId="24206"/>
    <cellStyle name="Note 66 5 2" xfId="24207"/>
    <cellStyle name="Note 66 6" xfId="24208"/>
    <cellStyle name="Note 66 6 2" xfId="24209"/>
    <cellStyle name="Note 66 7" xfId="24210"/>
    <cellStyle name="Note 66 8" xfId="24211"/>
    <cellStyle name="Note 67" xfId="24212"/>
    <cellStyle name="Note 67 2" xfId="24213"/>
    <cellStyle name="Note 67 2 2" xfId="24214"/>
    <cellStyle name="Note 67 2 2 2" xfId="24215"/>
    <cellStyle name="Note 67 2 3" xfId="24216"/>
    <cellStyle name="Note 67 2 3 2" xfId="24217"/>
    <cellStyle name="Note 67 2 4" xfId="24218"/>
    <cellStyle name="Note 67 2 4 2" xfId="24219"/>
    <cellStyle name="Note 67 2 5" xfId="24220"/>
    <cellStyle name="Note 67 2 5 2" xfId="24221"/>
    <cellStyle name="Note 67 2 6" xfId="24222"/>
    <cellStyle name="Note 67 3" xfId="24223"/>
    <cellStyle name="Note 67 3 2" xfId="24224"/>
    <cellStyle name="Note 67 4" xfId="24225"/>
    <cellStyle name="Note 67 4 2" xfId="24226"/>
    <cellStyle name="Note 67 5" xfId="24227"/>
    <cellStyle name="Note 67 5 2" xfId="24228"/>
    <cellStyle name="Note 67 6" xfId="24229"/>
    <cellStyle name="Note 67 6 2" xfId="24230"/>
    <cellStyle name="Note 67 7" xfId="24231"/>
    <cellStyle name="Note 67 8" xfId="24232"/>
    <cellStyle name="Note 68" xfId="24233"/>
    <cellStyle name="Note 68 2" xfId="24234"/>
    <cellStyle name="Note 68 2 2" xfId="24235"/>
    <cellStyle name="Note 68 2 2 2" xfId="24236"/>
    <cellStyle name="Note 68 2 3" xfId="24237"/>
    <cellStyle name="Note 68 2 3 2" xfId="24238"/>
    <cellStyle name="Note 68 2 4" xfId="24239"/>
    <cellStyle name="Note 68 2 4 2" xfId="24240"/>
    <cellStyle name="Note 68 2 5" xfId="24241"/>
    <cellStyle name="Note 68 2 5 2" xfId="24242"/>
    <cellStyle name="Note 68 2 6" xfId="24243"/>
    <cellStyle name="Note 68 3" xfId="24244"/>
    <cellStyle name="Note 68 3 2" xfId="24245"/>
    <cellStyle name="Note 68 4" xfId="24246"/>
    <cellStyle name="Note 68 4 2" xfId="24247"/>
    <cellStyle name="Note 68 5" xfId="24248"/>
    <cellStyle name="Note 68 5 2" xfId="24249"/>
    <cellStyle name="Note 68 6" xfId="24250"/>
    <cellStyle name="Note 68 6 2" xfId="24251"/>
    <cellStyle name="Note 68 7" xfId="24252"/>
    <cellStyle name="Note 68 8" xfId="24253"/>
    <cellStyle name="Note 69" xfId="24254"/>
    <cellStyle name="Note 69 2" xfId="24255"/>
    <cellStyle name="Note 69 2 2" xfId="24256"/>
    <cellStyle name="Note 69 2 2 2" xfId="24257"/>
    <cellStyle name="Note 69 2 3" xfId="24258"/>
    <cellStyle name="Note 69 2 3 2" xfId="24259"/>
    <cellStyle name="Note 69 2 4" xfId="24260"/>
    <cellStyle name="Note 69 2 4 2" xfId="24261"/>
    <cellStyle name="Note 69 2 5" xfId="24262"/>
    <cellStyle name="Note 69 2 5 2" xfId="24263"/>
    <cellStyle name="Note 69 2 6" xfId="24264"/>
    <cellStyle name="Note 69 3" xfId="24265"/>
    <cellStyle name="Note 69 3 2" xfId="24266"/>
    <cellStyle name="Note 69 4" xfId="24267"/>
    <cellStyle name="Note 69 4 2" xfId="24268"/>
    <cellStyle name="Note 69 5" xfId="24269"/>
    <cellStyle name="Note 69 5 2" xfId="24270"/>
    <cellStyle name="Note 69 6" xfId="24271"/>
    <cellStyle name="Note 69 6 2" xfId="24272"/>
    <cellStyle name="Note 69 7" xfId="24273"/>
    <cellStyle name="Note 69 8" xfId="24274"/>
    <cellStyle name="Note 7" xfId="24275"/>
    <cellStyle name="Note 7 10" xfId="24276"/>
    <cellStyle name="Note 7 11" xfId="24277"/>
    <cellStyle name="Note 7 2" xfId="24278"/>
    <cellStyle name="Note 7 2 2" xfId="24279"/>
    <cellStyle name="Note 7 2 2 2" xfId="24280"/>
    <cellStyle name="Note 7 2 3" xfId="24281"/>
    <cellStyle name="Note 7 2 3 2" xfId="24282"/>
    <cellStyle name="Note 7 2 4" xfId="24283"/>
    <cellStyle name="Note 7 2 4 2" xfId="24284"/>
    <cellStyle name="Note 7 2 5" xfId="24285"/>
    <cellStyle name="Note 7 2 5 2" xfId="24286"/>
    <cellStyle name="Note 7 2 6" xfId="24287"/>
    <cellStyle name="Note 7 2 7" xfId="24288"/>
    <cellStyle name="Note 7 2 8" xfId="24289"/>
    <cellStyle name="Note 7 2 9" xfId="24290"/>
    <cellStyle name="Note 7 3" xfId="24291"/>
    <cellStyle name="Note 7 3 2" xfId="24292"/>
    <cellStyle name="Note 7 4" xfId="24293"/>
    <cellStyle name="Note 7 4 2" xfId="24294"/>
    <cellStyle name="Note 7 5" xfId="24295"/>
    <cellStyle name="Note 7 5 2" xfId="24296"/>
    <cellStyle name="Note 7 6" xfId="24297"/>
    <cellStyle name="Note 7 6 2" xfId="24298"/>
    <cellStyle name="Note 7 7" xfId="24299"/>
    <cellStyle name="Note 7 8" xfId="24300"/>
    <cellStyle name="Note 7 9" xfId="24301"/>
    <cellStyle name="Note 70" xfId="24302"/>
    <cellStyle name="Note 70 2" xfId="24303"/>
    <cellStyle name="Note 70 2 2" xfId="24304"/>
    <cellStyle name="Note 70 2 2 2" xfId="24305"/>
    <cellStyle name="Note 70 2 3" xfId="24306"/>
    <cellStyle name="Note 70 2 3 2" xfId="24307"/>
    <cellStyle name="Note 70 2 4" xfId="24308"/>
    <cellStyle name="Note 70 2 4 2" xfId="24309"/>
    <cellStyle name="Note 70 2 5" xfId="24310"/>
    <cellStyle name="Note 70 2 5 2" xfId="24311"/>
    <cellStyle name="Note 70 2 6" xfId="24312"/>
    <cellStyle name="Note 70 3" xfId="24313"/>
    <cellStyle name="Note 70 3 2" xfId="24314"/>
    <cellStyle name="Note 70 4" xfId="24315"/>
    <cellStyle name="Note 70 4 2" xfId="24316"/>
    <cellStyle name="Note 70 5" xfId="24317"/>
    <cellStyle name="Note 70 5 2" xfId="24318"/>
    <cellStyle name="Note 70 6" xfId="24319"/>
    <cellStyle name="Note 70 6 2" xfId="24320"/>
    <cellStyle name="Note 70 7" xfId="24321"/>
    <cellStyle name="Note 70 8" xfId="24322"/>
    <cellStyle name="Note 71" xfId="24323"/>
    <cellStyle name="Note 71 2" xfId="24324"/>
    <cellStyle name="Note 71 2 2" xfId="24325"/>
    <cellStyle name="Note 71 2 2 2" xfId="24326"/>
    <cellStyle name="Note 71 2 3" xfId="24327"/>
    <cellStyle name="Note 71 2 3 2" xfId="24328"/>
    <cellStyle name="Note 71 2 4" xfId="24329"/>
    <cellStyle name="Note 71 2 4 2" xfId="24330"/>
    <cellStyle name="Note 71 2 5" xfId="24331"/>
    <cellStyle name="Note 71 2 5 2" xfId="24332"/>
    <cellStyle name="Note 71 2 6" xfId="24333"/>
    <cellStyle name="Note 71 3" xfId="24334"/>
    <cellStyle name="Note 71 3 2" xfId="24335"/>
    <cellStyle name="Note 71 4" xfId="24336"/>
    <cellStyle name="Note 71 4 2" xfId="24337"/>
    <cellStyle name="Note 71 5" xfId="24338"/>
    <cellStyle name="Note 71 5 2" xfId="24339"/>
    <cellStyle name="Note 71 6" xfId="24340"/>
    <cellStyle name="Note 71 6 2" xfId="24341"/>
    <cellStyle name="Note 71 7" xfId="24342"/>
    <cellStyle name="Note 71 8" xfId="24343"/>
    <cellStyle name="Note 72" xfId="24344"/>
    <cellStyle name="Note 72 2" xfId="24345"/>
    <cellStyle name="Note 72 2 2" xfId="24346"/>
    <cellStyle name="Note 72 2 2 2" xfId="24347"/>
    <cellStyle name="Note 72 2 3" xfId="24348"/>
    <cellStyle name="Note 72 2 3 2" xfId="24349"/>
    <cellStyle name="Note 72 2 4" xfId="24350"/>
    <cellStyle name="Note 72 2 4 2" xfId="24351"/>
    <cellStyle name="Note 72 2 5" xfId="24352"/>
    <cellStyle name="Note 72 2 5 2" xfId="24353"/>
    <cellStyle name="Note 72 2 6" xfId="24354"/>
    <cellStyle name="Note 72 3" xfId="24355"/>
    <cellStyle name="Note 72 3 2" xfId="24356"/>
    <cellStyle name="Note 72 4" xfId="24357"/>
    <cellStyle name="Note 72 4 2" xfId="24358"/>
    <cellStyle name="Note 72 5" xfId="24359"/>
    <cellStyle name="Note 72 5 2" xfId="24360"/>
    <cellStyle name="Note 72 6" xfId="24361"/>
    <cellStyle name="Note 72 6 2" xfId="24362"/>
    <cellStyle name="Note 72 7" xfId="24363"/>
    <cellStyle name="Note 72 8" xfId="24364"/>
    <cellStyle name="Note 8" xfId="24365"/>
    <cellStyle name="Note 8 10" xfId="24366"/>
    <cellStyle name="Note 8 11" xfId="24367"/>
    <cellStyle name="Note 8 2" xfId="24368"/>
    <cellStyle name="Note 8 2 2" xfId="24369"/>
    <cellStyle name="Note 8 2 2 2" xfId="24370"/>
    <cellStyle name="Note 8 2 3" xfId="24371"/>
    <cellStyle name="Note 8 2 3 2" xfId="24372"/>
    <cellStyle name="Note 8 2 4" xfId="24373"/>
    <cellStyle name="Note 8 2 4 2" xfId="24374"/>
    <cellStyle name="Note 8 2 5" xfId="24375"/>
    <cellStyle name="Note 8 2 5 2" xfId="24376"/>
    <cellStyle name="Note 8 2 6" xfId="24377"/>
    <cellStyle name="Note 8 2 7" xfId="24378"/>
    <cellStyle name="Note 8 2 8" xfId="24379"/>
    <cellStyle name="Note 8 2 9" xfId="24380"/>
    <cellStyle name="Note 8 3" xfId="24381"/>
    <cellStyle name="Note 8 3 2" xfId="24382"/>
    <cellStyle name="Note 8 4" xfId="24383"/>
    <cellStyle name="Note 8 4 2" xfId="24384"/>
    <cellStyle name="Note 8 5" xfId="24385"/>
    <cellStyle name="Note 8 5 2" xfId="24386"/>
    <cellStyle name="Note 8 6" xfId="24387"/>
    <cellStyle name="Note 8 6 2" xfId="24388"/>
    <cellStyle name="Note 8 7" xfId="24389"/>
    <cellStyle name="Note 8 8" xfId="24390"/>
    <cellStyle name="Note 8 9" xfId="24391"/>
    <cellStyle name="Note 9" xfId="24392"/>
    <cellStyle name="Note 9 10" xfId="24393"/>
    <cellStyle name="Note 9 11" xfId="24394"/>
    <cellStyle name="Note 9 2" xfId="24395"/>
    <cellStyle name="Note 9 2 2" xfId="24396"/>
    <cellStyle name="Note 9 2 2 2" xfId="24397"/>
    <cellStyle name="Note 9 2 3" xfId="24398"/>
    <cellStyle name="Note 9 2 3 2" xfId="24399"/>
    <cellStyle name="Note 9 2 4" xfId="24400"/>
    <cellStyle name="Note 9 2 4 2" xfId="24401"/>
    <cellStyle name="Note 9 2 5" xfId="24402"/>
    <cellStyle name="Note 9 2 5 2" xfId="24403"/>
    <cellStyle name="Note 9 2 6" xfId="24404"/>
    <cellStyle name="Note 9 2 7" xfId="24405"/>
    <cellStyle name="Note 9 2 8" xfId="24406"/>
    <cellStyle name="Note 9 2 9" xfId="24407"/>
    <cellStyle name="Note 9 3" xfId="24408"/>
    <cellStyle name="Note 9 3 2" xfId="24409"/>
    <cellStyle name="Note 9 4" xfId="24410"/>
    <cellStyle name="Note 9 4 2" xfId="24411"/>
    <cellStyle name="Note 9 5" xfId="24412"/>
    <cellStyle name="Note 9 5 2" xfId="24413"/>
    <cellStyle name="Note 9 6" xfId="24414"/>
    <cellStyle name="Note 9 6 2" xfId="24415"/>
    <cellStyle name="Note 9 7" xfId="24416"/>
    <cellStyle name="Note 9 8" xfId="24417"/>
    <cellStyle name="Note 9 9" xfId="24418"/>
    <cellStyle name="Number" xfId="24419"/>
    <cellStyle name="Number 10" xfId="24420"/>
    <cellStyle name="number 11" xfId="24421"/>
    <cellStyle name="number 12" xfId="24422"/>
    <cellStyle name="number 13" xfId="24423"/>
    <cellStyle name="number 14" xfId="24424"/>
    <cellStyle name="number 15" xfId="24425"/>
    <cellStyle name="number 16" xfId="24426"/>
    <cellStyle name="number 17" xfId="24427"/>
    <cellStyle name="number 18" xfId="24428"/>
    <cellStyle name="number 19" xfId="24429"/>
    <cellStyle name="number 2" xfId="24430"/>
    <cellStyle name="number 20" xfId="24431"/>
    <cellStyle name="number 21" xfId="24432"/>
    <cellStyle name="number 22" xfId="24433"/>
    <cellStyle name="number 23" xfId="24434"/>
    <cellStyle name="number 24" xfId="24435"/>
    <cellStyle name="number 25" xfId="24436"/>
    <cellStyle name="number 26" xfId="24437"/>
    <cellStyle name="number 27" xfId="24438"/>
    <cellStyle name="number 28" xfId="24439"/>
    <cellStyle name="number 29" xfId="24440"/>
    <cellStyle name="number 3" xfId="24441"/>
    <cellStyle name="number 30" xfId="24442"/>
    <cellStyle name="number 31" xfId="24443"/>
    <cellStyle name="number 32" xfId="24444"/>
    <cellStyle name="number 33" xfId="24445"/>
    <cellStyle name="number 34" xfId="24446"/>
    <cellStyle name="number 35" xfId="24447"/>
    <cellStyle name="Number 4" xfId="24448"/>
    <cellStyle name="Number 5" xfId="24449"/>
    <cellStyle name="Number 6" xfId="24450"/>
    <cellStyle name="Number 7" xfId="24451"/>
    <cellStyle name="Number 8" xfId="24452"/>
    <cellStyle name="Number 9" xfId="24453"/>
    <cellStyle name="Numbers" xfId="24454"/>
    <cellStyle name="Numbers - Bold" xfId="24455"/>
    <cellStyle name="Numbers - Bold 2" xfId="24456"/>
    <cellStyle name="Output 10" xfId="24457"/>
    <cellStyle name="Output 11" xfId="24458"/>
    <cellStyle name="Output 12" xfId="24459"/>
    <cellStyle name="Output 13" xfId="24460"/>
    <cellStyle name="Output 14" xfId="24461"/>
    <cellStyle name="Output 15" xfId="24462"/>
    <cellStyle name="Output 16" xfId="24463"/>
    <cellStyle name="Output 17" xfId="24464"/>
    <cellStyle name="Output 18" xfId="24465"/>
    <cellStyle name="Output 19" xfId="24466"/>
    <cellStyle name="Output 2" xfId="24467"/>
    <cellStyle name="Output 2 2" xfId="24468"/>
    <cellStyle name="Output 2 2 2" xfId="24469"/>
    <cellStyle name="Output 2 2 2 2" xfId="24470"/>
    <cellStyle name="Output 2 2 2 3" xfId="24471"/>
    <cellStyle name="Output 2 2 3" xfId="24472"/>
    <cellStyle name="Output 2 2 3 2" xfId="24473"/>
    <cellStyle name="Output 2 2 3 3" xfId="24474"/>
    <cellStyle name="Output 2 2 4" xfId="24475"/>
    <cellStyle name="Output 2 2 5" xfId="24476"/>
    <cellStyle name="Output 2 3" xfId="24477"/>
    <cellStyle name="Output 2 3 2" xfId="24478"/>
    <cellStyle name="Output 2 3 3" xfId="24479"/>
    <cellStyle name="Output 2 4" xfId="24480"/>
    <cellStyle name="Output 2 4 2" xfId="24481"/>
    <cellStyle name="Output 2 4 3" xfId="24482"/>
    <cellStyle name="Output 2 5" xfId="24483"/>
    <cellStyle name="Output 2 5 2" xfId="24484"/>
    <cellStyle name="Output 2 5 3" xfId="24485"/>
    <cellStyle name="Output 20" xfId="24486"/>
    <cellStyle name="Output 21" xfId="24487"/>
    <cellStyle name="Output 22" xfId="24488"/>
    <cellStyle name="Output 23" xfId="24489"/>
    <cellStyle name="Output 24" xfId="24490"/>
    <cellStyle name="Output 25" xfId="24491"/>
    <cellStyle name="Output 26" xfId="24492"/>
    <cellStyle name="Output 27" xfId="24493"/>
    <cellStyle name="Output 28" xfId="24494"/>
    <cellStyle name="Output 29" xfId="24495"/>
    <cellStyle name="Output 3" xfId="24496"/>
    <cellStyle name="Output 3 2" xfId="24497"/>
    <cellStyle name="Output 3 2 2" xfId="24498"/>
    <cellStyle name="Output 3 2 2 2" xfId="24499"/>
    <cellStyle name="Output 3 2 2 3" xfId="24500"/>
    <cellStyle name="Output 3 2 3" xfId="24501"/>
    <cellStyle name="Output 3 2 3 2" xfId="24502"/>
    <cellStyle name="Output 3 2 3 3" xfId="24503"/>
    <cellStyle name="Output 3 2 4" xfId="24504"/>
    <cellStyle name="Output 3 2 5" xfId="24505"/>
    <cellStyle name="Output 3 3" xfId="24506"/>
    <cellStyle name="Output 3 3 2" xfId="24507"/>
    <cellStyle name="Output 3 3 3" xfId="24508"/>
    <cellStyle name="Output 3 4" xfId="24509"/>
    <cellStyle name="Output 3 4 2" xfId="24510"/>
    <cellStyle name="Output 3 4 3" xfId="24511"/>
    <cellStyle name="Output 3 5" xfId="24512"/>
    <cellStyle name="Output 3 5 2" xfId="24513"/>
    <cellStyle name="Output 3 5 3" xfId="24514"/>
    <cellStyle name="Output 30" xfId="24515"/>
    <cellStyle name="Output 31" xfId="24516"/>
    <cellStyle name="Output 32" xfId="24517"/>
    <cellStyle name="Output 33" xfId="24518"/>
    <cellStyle name="Output 34" xfId="24519"/>
    <cellStyle name="Output 35" xfId="24520"/>
    <cellStyle name="Output 36" xfId="24521"/>
    <cellStyle name="Output 37" xfId="24522"/>
    <cellStyle name="Output 38" xfId="24523"/>
    <cellStyle name="Output 39" xfId="24524"/>
    <cellStyle name="Output 4" xfId="24525"/>
    <cellStyle name="Output 4 2" xfId="24526"/>
    <cellStyle name="Output 4 2 2" xfId="24527"/>
    <cellStyle name="Output 4 2 3" xfId="24528"/>
    <cellStyle name="Output 4 3" xfId="24529"/>
    <cellStyle name="Output 4 3 2" xfId="24530"/>
    <cellStyle name="Output 4 3 3" xfId="24531"/>
    <cellStyle name="Output 4 4" xfId="24532"/>
    <cellStyle name="Output 4 4 2" xfId="24533"/>
    <cellStyle name="Output 4 4 3" xfId="24534"/>
    <cellStyle name="Output 40" xfId="24535"/>
    <cellStyle name="Output 41" xfId="24536"/>
    <cellStyle name="Output 42" xfId="24537"/>
    <cellStyle name="Output 43" xfId="24538"/>
    <cellStyle name="Output 44" xfId="24539"/>
    <cellStyle name="Output 45" xfId="24540"/>
    <cellStyle name="Output 46" xfId="24541"/>
    <cellStyle name="Output 47" xfId="24542"/>
    <cellStyle name="Output 48" xfId="24543"/>
    <cellStyle name="Output 49" xfId="24544"/>
    <cellStyle name="Output 5" xfId="24545"/>
    <cellStyle name="Output 5 2" xfId="24546"/>
    <cellStyle name="Output 5 2 2" xfId="24547"/>
    <cellStyle name="Output 5 2 3" xfId="24548"/>
    <cellStyle name="Output 5 3" xfId="24549"/>
    <cellStyle name="Output 5 3 2" xfId="24550"/>
    <cellStyle name="Output 5 3 3" xfId="24551"/>
    <cellStyle name="Output 5 4" xfId="24552"/>
    <cellStyle name="Output 5 4 2" xfId="24553"/>
    <cellStyle name="Output 5 4 3" xfId="24554"/>
    <cellStyle name="Output 50" xfId="24555"/>
    <cellStyle name="Output 51" xfId="24556"/>
    <cellStyle name="Output 52" xfId="24557"/>
    <cellStyle name="Output 53" xfId="24558"/>
    <cellStyle name="Output 54" xfId="24559"/>
    <cellStyle name="Output 55" xfId="24560"/>
    <cellStyle name="Output 56" xfId="24561"/>
    <cellStyle name="Output 57" xfId="24562"/>
    <cellStyle name="Output 58" xfId="24563"/>
    <cellStyle name="Output 59" xfId="24564"/>
    <cellStyle name="Output 6" xfId="24565"/>
    <cellStyle name="Output 60" xfId="24566"/>
    <cellStyle name="Output 61" xfId="24567"/>
    <cellStyle name="Output 62" xfId="24568"/>
    <cellStyle name="Output 63" xfId="24569"/>
    <cellStyle name="Output 64" xfId="24570"/>
    <cellStyle name="Output 65" xfId="24571"/>
    <cellStyle name="Output 66" xfId="24572"/>
    <cellStyle name="Output 67" xfId="24573"/>
    <cellStyle name="Output 68" xfId="24574"/>
    <cellStyle name="Output 69" xfId="24575"/>
    <cellStyle name="Output 7" xfId="24576"/>
    <cellStyle name="Output 70" xfId="24577"/>
    <cellStyle name="Output 71" xfId="24578"/>
    <cellStyle name="Output 72" xfId="24579"/>
    <cellStyle name="Output 8" xfId="24580"/>
    <cellStyle name="Output 9" xfId="24581"/>
    <cellStyle name="Output Amounts" xfId="24582"/>
    <cellStyle name="Output Amounts 2" xfId="24583"/>
    <cellStyle name="Output Amounts 2 2" xfId="24584"/>
    <cellStyle name="Output Amounts 3" xfId="24585"/>
    <cellStyle name="Output Column Headings" xfId="24586"/>
    <cellStyle name="Output Line Items" xfId="24587"/>
    <cellStyle name="Output Line Items 2" xfId="24588"/>
    <cellStyle name="Output Line Items 3" xfId="24589"/>
    <cellStyle name="Output Report Heading" xfId="24590"/>
    <cellStyle name="Output Report Title" xfId="24591"/>
    <cellStyle name="Page Heading Large" xfId="24592"/>
    <cellStyle name="Page Heading Small" xfId="24593"/>
    <cellStyle name="Password" xfId="24594"/>
    <cellStyle name="Password 2" xfId="24595"/>
    <cellStyle name="pct_sub" xfId="24596"/>
    <cellStyle name="Percen - Style1" xfId="24597"/>
    <cellStyle name="Percen - Style2" xfId="24598"/>
    <cellStyle name="Percent (0)" xfId="24599"/>
    <cellStyle name="Percent [1]" xfId="24600"/>
    <cellStyle name="Percent [2]" xfId="24601"/>
    <cellStyle name="Percent 10" xfId="24602"/>
    <cellStyle name="Percent 11" xfId="24603"/>
    <cellStyle name="Percent 12" xfId="24604"/>
    <cellStyle name="Percent 13" xfId="24605"/>
    <cellStyle name="Percent 14" xfId="24606"/>
    <cellStyle name="Percent 15" xfId="24607"/>
    <cellStyle name="Percent 16" xfId="24608"/>
    <cellStyle name="Percent 17" xfId="24609"/>
    <cellStyle name="Percent 18" xfId="24610"/>
    <cellStyle name="Percent 19" xfId="24611"/>
    <cellStyle name="Percent 2" xfId="24612"/>
    <cellStyle name="Percent 2 10" xfId="24613"/>
    <cellStyle name="Percent 2 11" xfId="24614"/>
    <cellStyle name="Percent 2 12" xfId="24615"/>
    <cellStyle name="Percent 2 2" xfId="24616"/>
    <cellStyle name="Percent 2 2 2" xfId="24617"/>
    <cellStyle name="Percent 2 2 2 2" xfId="24618"/>
    <cellStyle name="Percent 2 2 3" xfId="24619"/>
    <cellStyle name="Percent 2 2 4" xfId="24620"/>
    <cellStyle name="Percent 2 3" xfId="24621"/>
    <cellStyle name="Percent 2 3 2" xfId="24622"/>
    <cellStyle name="Percent 2 3 2 2" xfId="24623"/>
    <cellStyle name="Percent 2 3 2 2 2" xfId="24624"/>
    <cellStyle name="Percent 2 3 2 3" xfId="24625"/>
    <cellStyle name="Percent 2 3 3" xfId="24626"/>
    <cellStyle name="Percent 2 3 3 2" xfId="24627"/>
    <cellStyle name="Percent 2 3 4" xfId="24628"/>
    <cellStyle name="Percent 2 3 5" xfId="24629"/>
    <cellStyle name="Percent 2 4" xfId="24630"/>
    <cellStyle name="Percent 2 4 2" xfId="24631"/>
    <cellStyle name="Percent 2 4 2 2" xfId="24632"/>
    <cellStyle name="Percent 2 4 3" xfId="24633"/>
    <cellStyle name="Percent 2 4 4" xfId="24634"/>
    <cellStyle name="Percent 2 5" xfId="24635"/>
    <cellStyle name="Percent 2 5 2" xfId="24636"/>
    <cellStyle name="Percent 2 5 3" xfId="24637"/>
    <cellStyle name="Percent 2 6" xfId="24638"/>
    <cellStyle name="Percent 2 6 2" xfId="24639"/>
    <cellStyle name="Percent 2 6 3" xfId="24640"/>
    <cellStyle name="Percent 2 7" xfId="24641"/>
    <cellStyle name="Percent 2 7 2" xfId="24642"/>
    <cellStyle name="Percent 2 7 3" xfId="24643"/>
    <cellStyle name="Percent 2 8" xfId="24644"/>
    <cellStyle name="Percent 2 8 2" xfId="24645"/>
    <cellStyle name="Percent 2 9" xfId="24646"/>
    <cellStyle name="Percent 20" xfId="24647"/>
    <cellStyle name="Percent 21" xfId="24648"/>
    <cellStyle name="Percent 22" xfId="24649"/>
    <cellStyle name="Percent 23" xfId="24650"/>
    <cellStyle name="Percent 24" xfId="24651"/>
    <cellStyle name="Percent 25" xfId="24652"/>
    <cellStyle name="Percent 26" xfId="24653"/>
    <cellStyle name="Percent 27" xfId="24654"/>
    <cellStyle name="Percent 28" xfId="24655"/>
    <cellStyle name="Percent 29" xfId="24656"/>
    <cellStyle name="Percent 3" xfId="24657"/>
    <cellStyle name="Percent 3 10" xfId="24658"/>
    <cellStyle name="Percent 3 2" xfId="24659"/>
    <cellStyle name="Percent 3 2 2" xfId="24660"/>
    <cellStyle name="Percent 3 2 2 2" xfId="24661"/>
    <cellStyle name="Percent 3 2 2 2 2" xfId="24662"/>
    <cellStyle name="Percent 3 2 2 2 2 2" xfId="24663"/>
    <cellStyle name="Percent 3 2 2 2 3" xfId="24664"/>
    <cellStyle name="Percent 3 2 2 3" xfId="24665"/>
    <cellStyle name="Percent 3 2 2 3 2" xfId="24666"/>
    <cellStyle name="Percent 3 2 2 4" xfId="24667"/>
    <cellStyle name="Percent 3 2 2 5" xfId="24668"/>
    <cellStyle name="Percent 3 2 2 6" xfId="24669"/>
    <cellStyle name="Percent 3 2 2 7" xfId="24670"/>
    <cellStyle name="Percent 3 2 3" xfId="24671"/>
    <cellStyle name="Percent 3 2 3 2" xfId="24672"/>
    <cellStyle name="Percent 3 2 3 2 2" xfId="24673"/>
    <cellStyle name="Percent 3 2 3 3" xfId="24674"/>
    <cellStyle name="Percent 3 2 4" xfId="24675"/>
    <cellStyle name="Percent 3 2 4 2" xfId="24676"/>
    <cellStyle name="Percent 3 2 5" xfId="24677"/>
    <cellStyle name="Percent 3 2 6" xfId="24678"/>
    <cellStyle name="Percent 3 2 7" xfId="24679"/>
    <cellStyle name="Percent 3 2 8" xfId="24680"/>
    <cellStyle name="Percent 3 3" xfId="24681"/>
    <cellStyle name="Percent 3 3 2" xfId="24682"/>
    <cellStyle name="Percent 3 3 2 2" xfId="24683"/>
    <cellStyle name="Percent 3 3 2 2 2" xfId="24684"/>
    <cellStyle name="Percent 3 3 2 2 2 2" xfId="24685"/>
    <cellStyle name="Percent 3 3 2 2 3" xfId="24686"/>
    <cellStyle name="Percent 3 3 2 3" xfId="24687"/>
    <cellStyle name="Percent 3 3 2 3 2" xfId="24688"/>
    <cellStyle name="Percent 3 3 2 4" xfId="24689"/>
    <cellStyle name="Percent 3 3 3" xfId="24690"/>
    <cellStyle name="Percent 3 3 3 2" xfId="24691"/>
    <cellStyle name="Percent 3 3 3 2 2" xfId="24692"/>
    <cellStyle name="Percent 3 3 3 3" xfId="24693"/>
    <cellStyle name="Percent 3 3 4" xfId="24694"/>
    <cellStyle name="Percent 3 3 4 2" xfId="24695"/>
    <cellStyle name="Percent 3 3 5" xfId="24696"/>
    <cellStyle name="Percent 3 3 6" xfId="24697"/>
    <cellStyle name="Percent 3 3 7" xfId="24698"/>
    <cellStyle name="Percent 3 3 8" xfId="24699"/>
    <cellStyle name="Percent 3 4" xfId="24700"/>
    <cellStyle name="Percent 3 5" xfId="24701"/>
    <cellStyle name="Percent 3 6" xfId="24702"/>
    <cellStyle name="Percent 3 7" xfId="24703"/>
    <cellStyle name="Percent 3 8" xfId="24704"/>
    <cellStyle name="Percent 3 9" xfId="24705"/>
    <cellStyle name="Percent 30" xfId="24706"/>
    <cellStyle name="Percent 31" xfId="24707"/>
    <cellStyle name="Percent 32" xfId="24708"/>
    <cellStyle name="Percent 33" xfId="24709"/>
    <cellStyle name="Percent 34" xfId="24710"/>
    <cellStyle name="Percent 35" xfId="24711"/>
    <cellStyle name="Percent 36" xfId="24712"/>
    <cellStyle name="Percent 37" xfId="24713"/>
    <cellStyle name="Percent 38" xfId="24714"/>
    <cellStyle name="Percent 39" xfId="24715"/>
    <cellStyle name="Percent 39 2" xfId="24716"/>
    <cellStyle name="Percent 39 2 2" xfId="24717"/>
    <cellStyle name="Percent 39 3" xfId="24718"/>
    <cellStyle name="Percent 4" xfId="24719"/>
    <cellStyle name="Percent 4 2" xfId="24720"/>
    <cellStyle name="Percent 4 3" xfId="24721"/>
    <cellStyle name="Percent 4 4" xfId="24722"/>
    <cellStyle name="Percent 40" xfId="24723"/>
    <cellStyle name="Percent 40 2" xfId="24724"/>
    <cellStyle name="Percent 40 2 2" xfId="24725"/>
    <cellStyle name="Percent 40 3" xfId="24726"/>
    <cellStyle name="Percent 41" xfId="24727"/>
    <cellStyle name="Percent 41 2" xfId="24728"/>
    <cellStyle name="Percent 41 2 2" xfId="24729"/>
    <cellStyle name="Percent 41 3" xfId="24730"/>
    <cellStyle name="Percent 42" xfId="24731"/>
    <cellStyle name="Percent 42 2" xfId="24732"/>
    <cellStyle name="Percent 42 2 2" xfId="24733"/>
    <cellStyle name="Percent 42 3" xfId="24734"/>
    <cellStyle name="Percent 43" xfId="24735"/>
    <cellStyle name="Percent 44" xfId="24736"/>
    <cellStyle name="Percent 45" xfId="24737"/>
    <cellStyle name="Percent 46" xfId="24738"/>
    <cellStyle name="Percent 47" xfId="24739"/>
    <cellStyle name="Percent 48" xfId="24740"/>
    <cellStyle name="Percent 49" xfId="24741"/>
    <cellStyle name="Percent 5" xfId="24742"/>
    <cellStyle name="Percent 5 2" xfId="24743"/>
    <cellStyle name="Percent 50" xfId="24744"/>
    <cellStyle name="Percent 51" xfId="24745"/>
    <cellStyle name="Percent 52" xfId="24746"/>
    <cellStyle name="Percent 53" xfId="24747"/>
    <cellStyle name="Percent 54" xfId="24748"/>
    <cellStyle name="Percent 55" xfId="24749"/>
    <cellStyle name="Percent 6" xfId="24750"/>
    <cellStyle name="Percent 6 2" xfId="24751"/>
    <cellStyle name="Percent 6 2 2" xfId="24752"/>
    <cellStyle name="Percent 6 2 3" xfId="24753"/>
    <cellStyle name="Percent 6 2 4" xfId="24754"/>
    <cellStyle name="Percent 6 3" xfId="24755"/>
    <cellStyle name="Percent 6 4" xfId="24756"/>
    <cellStyle name="Percent 6 5" xfId="24757"/>
    <cellStyle name="Percent 7" xfId="24758"/>
    <cellStyle name="Percent 8" xfId="24759"/>
    <cellStyle name="Percent 9" xfId="24760"/>
    <cellStyle name="Percent Hard" xfId="24761"/>
    <cellStyle name="Percent Hard 2" xfId="24762"/>
    <cellStyle name="Percent(0)" xfId="24763"/>
    <cellStyle name="Percentage" xfId="24764"/>
    <cellStyle name="Perlong" xfId="24765"/>
    <cellStyle name="Private" xfId="24766"/>
    <cellStyle name="Private 2" xfId="24767"/>
    <cellStyle name="Private1" xfId="24768"/>
    <cellStyle name="Private1 2" xfId="24769"/>
    <cellStyle name="r" xfId="24770"/>
    <cellStyle name="r 2" xfId="24771"/>
    <cellStyle name="r_10_21 A&amp;G Review" xfId="24772"/>
    <cellStyle name="r_10_21 A&amp;G Review 2" xfId="24773"/>
    <cellStyle name="r_10_21 A&amp;G Review Raul" xfId="24774"/>
    <cellStyle name="r_10_21 A&amp;G Review Raul 2" xfId="24775"/>
    <cellStyle name="r_10-17" xfId="24776"/>
    <cellStyle name="r_10-17 2" xfId="24777"/>
    <cellStyle name="r_2003 Reduction &amp; Sensitivities" xfId="24778"/>
    <cellStyle name="r_2003 Reduction &amp; Sensitivities 2" xfId="24779"/>
    <cellStyle name="r_2003BudgetVariances" xfId="24780"/>
    <cellStyle name="r_2003BudgetVariances 2" xfId="24781"/>
    <cellStyle name="r_Aug 02 FOR" xfId="24782"/>
    <cellStyle name="r_Aug 02 FOR 2" xfId="24783"/>
    <cellStyle name="r_forecastTools6" xfId="24784"/>
    <cellStyle name="r_forecastTools6 2" xfId="24785"/>
    <cellStyle name="r_Interest model" xfId="24786"/>
    <cellStyle name="r_Interest model 2" xfId="24787"/>
    <cellStyle name="r_Interest model_PGE FS 1999 - 2006 10-23 V1 - for budget pres" xfId="24788"/>
    <cellStyle name="r_Interest model_PGE FS 1999 - 2006 10-23 V1 - for budget pres 2" xfId="24789"/>
    <cellStyle name="r_Mary Cilia Model with Current Projections (LINKED)" xfId="24790"/>
    <cellStyle name="r_Mary Cilia Model with Current Projections (LINKED) 2" xfId="24791"/>
    <cellStyle name="r_OpCo and Prelim Budget-2003 Final" xfId="24792"/>
    <cellStyle name="r_OpCo and Prelim Budget-2003 Final 2" xfId="24793"/>
    <cellStyle name="r_OpCo and Prelim Budget-2003 Final_PGE FS 1999 - 2006 10-23 V1 - for budget pres" xfId="24794"/>
    <cellStyle name="r_OpCo and Prelim Budget-2003 Final_PGE FS 1999 - 2006 10-23 V1 - for budget pres 2" xfId="24795"/>
    <cellStyle name="r_PGE FS 1999 - 2006 10-23 V1 - for budget pres" xfId="24796"/>
    <cellStyle name="r_PGE FS 1999 - 2006 10-23 V1 - for budget pres 2" xfId="24797"/>
    <cellStyle name="r_PGE OpCo Forecast for Budget Presentation" xfId="24798"/>
    <cellStyle name="r_PGE OpCo Forecast for Budget Presentation 2" xfId="24799"/>
    <cellStyle name="r_PGG Draft Cons Forecast 4-14 Revised" xfId="24800"/>
    <cellStyle name="r_PGG Draft Cons Forecast 4-14 Revised 2" xfId="24801"/>
    <cellStyle name="r_PGG Draft Cons Forecast 4-14 Revised_PGE FS 1999 - 2006 10-23 V1 - for budget pres" xfId="24802"/>
    <cellStyle name="r_PGG Draft Cons Forecast 4-14 Revised_PGE FS 1999 - 2006 10-23 V1 - for budget pres 2" xfId="24803"/>
    <cellStyle name="r_Reg Assets &amp; Liab" xfId="24804"/>
    <cellStyle name="r_Reg Assets &amp; Liab 2" xfId="24805"/>
    <cellStyle name="r_Summary" xfId="24806"/>
    <cellStyle name="r_Summary - OpCo and Prelim Budget-2003 Final" xfId="24807"/>
    <cellStyle name="r_Summary - OpCo and Prelim Budget-2003 Final 2" xfId="24808"/>
    <cellStyle name="r_Summary - OpCo and Prelim Budget-2003 Final_PGE FS 1999 - 2006 10-23 V1 - for budget pres" xfId="24809"/>
    <cellStyle name="r_Summary - OpCo and Prelim Budget-2003 Final_PGE FS 1999 - 2006 10-23 V1 - for budget pres 2" xfId="24810"/>
    <cellStyle name="r_Summary 10" xfId="24811"/>
    <cellStyle name="r_Summary 11" xfId="24812"/>
    <cellStyle name="r_Summary 12" xfId="24813"/>
    <cellStyle name="r_Summary 13" xfId="24814"/>
    <cellStyle name="r_Summary 14" xfId="24815"/>
    <cellStyle name="r_Summary 15" xfId="24816"/>
    <cellStyle name="r_Summary 16" xfId="24817"/>
    <cellStyle name="r_Summary 17" xfId="24818"/>
    <cellStyle name="r_Summary 18" xfId="24819"/>
    <cellStyle name="r_Summary 19" xfId="24820"/>
    <cellStyle name="r_Summary 2" xfId="24821"/>
    <cellStyle name="r_Summary 20" xfId="24822"/>
    <cellStyle name="r_Summary 21" xfId="24823"/>
    <cellStyle name="r_Summary 22" xfId="24824"/>
    <cellStyle name="r_Summary 23" xfId="24825"/>
    <cellStyle name="r_Summary 24" xfId="24826"/>
    <cellStyle name="r_Summary 25" xfId="24827"/>
    <cellStyle name="r_Summary 26" xfId="24828"/>
    <cellStyle name="r_Summary 3" xfId="24829"/>
    <cellStyle name="r_Summary 4" xfId="24830"/>
    <cellStyle name="r_Summary 5" xfId="24831"/>
    <cellStyle name="r_Summary 6" xfId="24832"/>
    <cellStyle name="r_Summary 7" xfId="24833"/>
    <cellStyle name="r_Summary 8" xfId="24834"/>
    <cellStyle name="r_Summary 9" xfId="24835"/>
    <cellStyle name="r_Summary_PGE FS 1999 - 2006 10-23 V1 - for budget pres" xfId="24836"/>
    <cellStyle name="r_Summary_PGE FS 1999 - 2006 10-23 V1 - for budget pres 2" xfId="24837"/>
    <cellStyle name="ReportTitlePrompt" xfId="24838"/>
    <cellStyle name="ReportTitleValue" xfId="24839"/>
    <cellStyle name="Right" xfId="24840"/>
    <cellStyle name="Right 2" xfId="24841"/>
    <cellStyle name="RowAcctAbovePrompt" xfId="24842"/>
    <cellStyle name="RowAcctSOBAbovePrompt" xfId="24843"/>
    <cellStyle name="RowAcctSOBValue" xfId="24844"/>
    <cellStyle name="RowAcctValue" xfId="24845"/>
    <cellStyle name="RowAttrAbovePrompt" xfId="24846"/>
    <cellStyle name="RowAttrValue" xfId="24847"/>
    <cellStyle name="RowColSetAbovePrompt" xfId="24848"/>
    <cellStyle name="RowColSetLeftPrompt" xfId="24849"/>
    <cellStyle name="RowColSetValue" xfId="24850"/>
    <cellStyle name="RowLeftPrompt" xfId="24851"/>
    <cellStyle name="SampleUsingFormatMask" xfId="24852"/>
    <cellStyle name="SampleWithNoFormatMask" xfId="24853"/>
    <cellStyle name="SAPBEXaggData" xfId="24854"/>
    <cellStyle name="SAPBEXaggData 2" xfId="24855"/>
    <cellStyle name="SAPBEXaggData 2 2" xfId="24856"/>
    <cellStyle name="SAPBEXaggData 3" xfId="24857"/>
    <cellStyle name="SAPBEXaggData 3 2" xfId="24858"/>
    <cellStyle name="SAPBEXaggData 3 3" xfId="24859"/>
    <cellStyle name="SAPBEXaggData 4" xfId="24860"/>
    <cellStyle name="SAPBEXaggData 4 2" xfId="24861"/>
    <cellStyle name="SAPBEXaggData 4 3" xfId="24862"/>
    <cellStyle name="SAPBEXaggDataEmph" xfId="24863"/>
    <cellStyle name="SAPBEXaggDataEmph 2" xfId="24864"/>
    <cellStyle name="SAPBEXaggDataEmph 2 2" xfId="24865"/>
    <cellStyle name="SAPBEXaggDataEmph 3" xfId="24866"/>
    <cellStyle name="SAPBEXaggDataEmph 3 2" xfId="24867"/>
    <cellStyle name="SAPBEXaggDataEmph 3 3" xfId="24868"/>
    <cellStyle name="SAPBEXaggDataEmph 4" xfId="24869"/>
    <cellStyle name="SAPBEXaggDataEmph 4 2" xfId="24870"/>
    <cellStyle name="SAPBEXaggDataEmph 4 3" xfId="24871"/>
    <cellStyle name="SAPBEXaggItem" xfId="24872"/>
    <cellStyle name="SAPBEXaggItem 10" xfId="24873"/>
    <cellStyle name="SAPBEXaggItem 10 2" xfId="24874"/>
    <cellStyle name="SAPBEXaggItem 10 3" xfId="24875"/>
    <cellStyle name="SAPBEXaggItem 11" xfId="24876"/>
    <cellStyle name="SAPBEXaggItem 11 2" xfId="24877"/>
    <cellStyle name="SAPBEXaggItem 11 3" xfId="24878"/>
    <cellStyle name="SAPBEXaggItem 2" xfId="24879"/>
    <cellStyle name="SAPBEXaggItem 2 2" xfId="24880"/>
    <cellStyle name="SAPBEXaggItem 2 2 2" xfId="24881"/>
    <cellStyle name="SAPBEXaggItem 3" xfId="24882"/>
    <cellStyle name="SAPBEXaggItem 3 2" xfId="24883"/>
    <cellStyle name="SAPBEXaggItem 3 2 2" xfId="24884"/>
    <cellStyle name="SAPBEXaggItem 4" xfId="24885"/>
    <cellStyle name="SAPBEXaggItem 4 2" xfId="24886"/>
    <cellStyle name="SAPBEXaggItem 4 2 2" xfId="24887"/>
    <cellStyle name="SAPBEXaggItem 5" xfId="24888"/>
    <cellStyle name="SAPBEXaggItem 5 2" xfId="24889"/>
    <cellStyle name="SAPBEXaggItem 5 2 2" xfId="24890"/>
    <cellStyle name="SAPBEXaggItem 6" xfId="24891"/>
    <cellStyle name="SAPBEXaggItem 6 2" xfId="24892"/>
    <cellStyle name="SAPBEXaggItem 6 2 2" xfId="24893"/>
    <cellStyle name="SAPBEXaggItem 7" xfId="24894"/>
    <cellStyle name="SAPBEXaggItem 7 2" xfId="24895"/>
    <cellStyle name="SAPBEXaggItem 7 2 2" xfId="24896"/>
    <cellStyle name="SAPBEXaggItem 8" xfId="24897"/>
    <cellStyle name="SAPBEXaggItem 8 2" xfId="24898"/>
    <cellStyle name="SAPBEXaggItem 8 2 2" xfId="24899"/>
    <cellStyle name="SAPBEXaggItem 9" xfId="24900"/>
    <cellStyle name="SAPBEXaggItem 9 2" xfId="24901"/>
    <cellStyle name="SAPBEXaggItem_Copy of xSAPtemp5457" xfId="24902"/>
    <cellStyle name="SAPBEXaggItemX" xfId="24903"/>
    <cellStyle name="SAPBEXaggItemX 2" xfId="24904"/>
    <cellStyle name="SAPBEXaggItemX 2 2" xfId="24905"/>
    <cellStyle name="SAPBEXaggItemX 3" xfId="24906"/>
    <cellStyle name="SAPBEXaggItemX 3 2" xfId="24907"/>
    <cellStyle name="SAPBEXaggItemX 3 3" xfId="24908"/>
    <cellStyle name="SAPBEXaggItemX 4" xfId="24909"/>
    <cellStyle name="SAPBEXaggItemX 4 2" xfId="24910"/>
    <cellStyle name="SAPBEXaggItemX 4 3" xfId="24911"/>
    <cellStyle name="SAPBEXchaText" xfId="24912"/>
    <cellStyle name="SAPBEXchaText 2" xfId="24913"/>
    <cellStyle name="SAPBEXchaText 2 2" xfId="24914"/>
    <cellStyle name="SAPBEXchaText 2 2 2" xfId="24915"/>
    <cellStyle name="SAPBEXchaText 2 2 2 2" xfId="24916"/>
    <cellStyle name="SAPBEXchaText 2 3" xfId="24917"/>
    <cellStyle name="SAPBEXchaText 2 3 2" xfId="24918"/>
    <cellStyle name="SAPBEXchaText 3" xfId="24919"/>
    <cellStyle name="SAPBEXchaText 3 2" xfId="24920"/>
    <cellStyle name="SAPBEXchaText 3 2 2" xfId="24921"/>
    <cellStyle name="SAPBEXchaText 3 2 2 2" xfId="24922"/>
    <cellStyle name="SAPBEXchaText 4" xfId="24923"/>
    <cellStyle name="SAPBEXchaText 4 2" xfId="24924"/>
    <cellStyle name="SAPBEXchaText 4 2 2" xfId="24925"/>
    <cellStyle name="SAPBEXchaText 5" xfId="24926"/>
    <cellStyle name="SAPBEXchaText 5 2" xfId="24927"/>
    <cellStyle name="SAPBEXchaText 5 2 2" xfId="24928"/>
    <cellStyle name="SAPBEXchaText 6" xfId="24929"/>
    <cellStyle name="SAPBEXchaText 6 2" xfId="24930"/>
    <cellStyle name="SAPBEXchaText 6 2 2" xfId="24931"/>
    <cellStyle name="SAPBEXchaText 7" xfId="24932"/>
    <cellStyle name="SAPBEXchaText 7 2" xfId="24933"/>
    <cellStyle name="SAPBEXchaText 7 2 2" xfId="24934"/>
    <cellStyle name="SAPBEXchaText 7 2 2 2" xfId="24935"/>
    <cellStyle name="SAPBEXchaText 7 2 3" xfId="24936"/>
    <cellStyle name="SAPBEXchaText 7 3" xfId="24937"/>
    <cellStyle name="SAPBEXchaText 7 3 2" xfId="24938"/>
    <cellStyle name="SAPBEXchaText_Copy of xSAPtemp5457" xfId="24939"/>
    <cellStyle name="SAPBEXexcBad7" xfId="24940"/>
    <cellStyle name="SAPBEXexcBad7 2" xfId="24941"/>
    <cellStyle name="SAPBEXexcBad7 2 2" xfId="24942"/>
    <cellStyle name="SAPBEXexcBad7 3" xfId="24943"/>
    <cellStyle name="SAPBEXexcBad7 3 2" xfId="24944"/>
    <cellStyle name="SAPBEXexcBad7 3 3" xfId="24945"/>
    <cellStyle name="SAPBEXexcBad7 4" xfId="24946"/>
    <cellStyle name="SAPBEXexcBad7 4 2" xfId="24947"/>
    <cellStyle name="SAPBEXexcBad7 4 3" xfId="24948"/>
    <cellStyle name="SAPBEXexcBad8" xfId="24949"/>
    <cellStyle name="SAPBEXexcBad8 2" xfId="24950"/>
    <cellStyle name="SAPBEXexcBad8 2 2" xfId="24951"/>
    <cellStyle name="SAPBEXexcBad8 3" xfId="24952"/>
    <cellStyle name="SAPBEXexcBad8 3 2" xfId="24953"/>
    <cellStyle name="SAPBEXexcBad8 3 3" xfId="24954"/>
    <cellStyle name="SAPBEXexcBad8 4" xfId="24955"/>
    <cellStyle name="SAPBEXexcBad8 4 2" xfId="24956"/>
    <cellStyle name="SAPBEXexcBad8 4 3" xfId="24957"/>
    <cellStyle name="SAPBEXexcBad9" xfId="24958"/>
    <cellStyle name="SAPBEXexcBad9 2" xfId="24959"/>
    <cellStyle name="SAPBEXexcBad9 2 2" xfId="24960"/>
    <cellStyle name="SAPBEXexcBad9 3" xfId="24961"/>
    <cellStyle name="SAPBEXexcBad9 3 2" xfId="24962"/>
    <cellStyle name="SAPBEXexcBad9 3 3" xfId="24963"/>
    <cellStyle name="SAPBEXexcBad9 4" xfId="24964"/>
    <cellStyle name="SAPBEXexcBad9 4 2" xfId="24965"/>
    <cellStyle name="SAPBEXexcBad9 4 3" xfId="24966"/>
    <cellStyle name="SAPBEXexcCritical4" xfId="24967"/>
    <cellStyle name="SAPBEXexcCritical4 2" xfId="24968"/>
    <cellStyle name="SAPBEXexcCritical4 2 2" xfId="24969"/>
    <cellStyle name="SAPBEXexcCritical4 3" xfId="24970"/>
    <cellStyle name="SAPBEXexcCritical4 3 2" xfId="24971"/>
    <cellStyle name="SAPBEXexcCritical4 3 3" xfId="24972"/>
    <cellStyle name="SAPBEXexcCritical4 4" xfId="24973"/>
    <cellStyle name="SAPBEXexcCritical4 4 2" xfId="24974"/>
    <cellStyle name="SAPBEXexcCritical4 4 3" xfId="24975"/>
    <cellStyle name="SAPBEXexcCritical5" xfId="24976"/>
    <cellStyle name="SAPBEXexcCritical5 2" xfId="24977"/>
    <cellStyle name="SAPBEXexcCritical5 2 2" xfId="24978"/>
    <cellStyle name="SAPBEXexcCritical5 3" xfId="24979"/>
    <cellStyle name="SAPBEXexcCritical5 3 2" xfId="24980"/>
    <cellStyle name="SAPBEXexcCritical5 3 3" xfId="24981"/>
    <cellStyle name="SAPBEXexcCritical5 4" xfId="24982"/>
    <cellStyle name="SAPBEXexcCritical5 4 2" xfId="24983"/>
    <cellStyle name="SAPBEXexcCritical5 4 3" xfId="24984"/>
    <cellStyle name="SAPBEXexcCritical6" xfId="24985"/>
    <cellStyle name="SAPBEXexcCritical6 2" xfId="24986"/>
    <cellStyle name="SAPBEXexcCritical6 2 2" xfId="24987"/>
    <cellStyle name="SAPBEXexcCritical6 3" xfId="24988"/>
    <cellStyle name="SAPBEXexcCritical6 3 2" xfId="24989"/>
    <cellStyle name="SAPBEXexcCritical6 3 3" xfId="24990"/>
    <cellStyle name="SAPBEXexcCritical6 4" xfId="24991"/>
    <cellStyle name="SAPBEXexcCritical6 4 2" xfId="24992"/>
    <cellStyle name="SAPBEXexcCritical6 4 3" xfId="24993"/>
    <cellStyle name="SAPBEXexcGood1" xfId="24994"/>
    <cellStyle name="SAPBEXexcGood1 2" xfId="24995"/>
    <cellStyle name="SAPBEXexcGood1 2 2" xfId="24996"/>
    <cellStyle name="SAPBEXexcGood1 3" xfId="24997"/>
    <cellStyle name="SAPBEXexcGood1 3 2" xfId="24998"/>
    <cellStyle name="SAPBEXexcGood1 3 3" xfId="24999"/>
    <cellStyle name="SAPBEXexcGood1 4" xfId="25000"/>
    <cellStyle name="SAPBEXexcGood1 4 2" xfId="25001"/>
    <cellStyle name="SAPBEXexcGood1 4 3" xfId="25002"/>
    <cellStyle name="SAPBEXexcGood2" xfId="25003"/>
    <cellStyle name="SAPBEXexcGood2 2" xfId="25004"/>
    <cellStyle name="SAPBEXexcGood2 2 2" xfId="25005"/>
    <cellStyle name="SAPBEXexcGood2 3" xfId="25006"/>
    <cellStyle name="SAPBEXexcGood2 3 2" xfId="25007"/>
    <cellStyle name="SAPBEXexcGood2 3 3" xfId="25008"/>
    <cellStyle name="SAPBEXexcGood2 4" xfId="25009"/>
    <cellStyle name="SAPBEXexcGood2 4 2" xfId="25010"/>
    <cellStyle name="SAPBEXexcGood2 4 3" xfId="25011"/>
    <cellStyle name="SAPBEXexcGood3" xfId="25012"/>
    <cellStyle name="SAPBEXexcGood3 2" xfId="25013"/>
    <cellStyle name="SAPBEXexcGood3 2 2" xfId="25014"/>
    <cellStyle name="SAPBEXexcGood3 3" xfId="25015"/>
    <cellStyle name="SAPBEXexcGood3 3 2" xfId="25016"/>
    <cellStyle name="SAPBEXexcGood3 3 3" xfId="25017"/>
    <cellStyle name="SAPBEXexcGood3 4" xfId="25018"/>
    <cellStyle name="SAPBEXexcGood3 4 2" xfId="25019"/>
    <cellStyle name="SAPBEXexcGood3 4 3" xfId="25020"/>
    <cellStyle name="SAPBEXfilterDrill" xfId="25021"/>
    <cellStyle name="SAPBEXfilterItem" xfId="25022"/>
    <cellStyle name="SAPBEXfilterItem 2" xfId="25023"/>
    <cellStyle name="SAPBEXfilterItem 3" xfId="25024"/>
    <cellStyle name="SAPBEXfilterItem 4" xfId="25025"/>
    <cellStyle name="SAPBEXfilterItem 5" xfId="25026"/>
    <cellStyle name="SAPBEXfilterItem 6" xfId="25027"/>
    <cellStyle name="SAPBEXfilterItem 7" xfId="25028"/>
    <cellStyle name="SAPBEXfilterItem 8" xfId="25029"/>
    <cellStyle name="SAPBEXfilterItem_Copy of xSAPtemp5457" xfId="25030"/>
    <cellStyle name="SAPBEXfilterText" xfId="25031"/>
    <cellStyle name="SAPBEXfilterText 2" xfId="25032"/>
    <cellStyle name="SAPBEXfilterText 2 2" xfId="25033"/>
    <cellStyle name="SAPBEXfilterText 3" xfId="25034"/>
    <cellStyle name="SAPBEXfilterText 3 2" xfId="25035"/>
    <cellStyle name="SAPBEXfilterText 4" xfId="25036"/>
    <cellStyle name="SAPBEXfilterText 5" xfId="25037"/>
    <cellStyle name="SAPBEXformats" xfId="25038"/>
    <cellStyle name="SAPBEXformats 2" xfId="25039"/>
    <cellStyle name="SAPBEXformats 2 2" xfId="25040"/>
    <cellStyle name="SAPBEXformats 3" xfId="25041"/>
    <cellStyle name="SAPBEXformats 3 2" xfId="25042"/>
    <cellStyle name="SAPBEXformats 3 3" xfId="25043"/>
    <cellStyle name="SAPBEXformats 4" xfId="25044"/>
    <cellStyle name="SAPBEXformats 4 2" xfId="25045"/>
    <cellStyle name="SAPBEXformats 4 3" xfId="25046"/>
    <cellStyle name="SAPBEXheaderItem" xfId="25047"/>
    <cellStyle name="SAPBEXheaderItem 2" xfId="25048"/>
    <cellStyle name="SAPBEXheaderItem 2 2" xfId="25049"/>
    <cellStyle name="SAPBEXheaderItem 3" xfId="25050"/>
    <cellStyle name="SAPBEXheaderItem 3 2" xfId="25051"/>
    <cellStyle name="SAPBEXheaderItem 3 3" xfId="25052"/>
    <cellStyle name="SAPBEXheaderItem 4" xfId="25053"/>
    <cellStyle name="SAPBEXheaderItem 5" xfId="25054"/>
    <cellStyle name="SAPBEXheaderItem 6" xfId="25055"/>
    <cellStyle name="SAPBEXheaderItem 7" xfId="25056"/>
    <cellStyle name="SAPBEXheaderItem 8" xfId="25057"/>
    <cellStyle name="SAPBEXheaderItem 9" xfId="25058"/>
    <cellStyle name="SAPBEXheaderItem_Copy of xSAPtemp5457" xfId="25059"/>
    <cellStyle name="SAPBEXheaderText" xfId="25060"/>
    <cellStyle name="SAPBEXheaderText 2" xfId="25061"/>
    <cellStyle name="SAPBEXheaderText 2 2" xfId="25062"/>
    <cellStyle name="SAPBEXheaderText 3" xfId="25063"/>
    <cellStyle name="SAPBEXheaderText 3 2" xfId="25064"/>
    <cellStyle name="SAPBEXheaderText 4" xfId="25065"/>
    <cellStyle name="SAPBEXheaderText 5" xfId="25066"/>
    <cellStyle name="SAPBEXheaderText 6" xfId="25067"/>
    <cellStyle name="SAPBEXheaderText 7" xfId="25068"/>
    <cellStyle name="SAPBEXheaderText 8" xfId="25069"/>
    <cellStyle name="SAPBEXheaderText 9" xfId="25070"/>
    <cellStyle name="SAPBEXheaderText_Copy of xSAPtemp5457" xfId="25071"/>
    <cellStyle name="SAPBEXHLevel0" xfId="25072"/>
    <cellStyle name="SAPBEXHLevel0 2" xfId="25073"/>
    <cellStyle name="SAPBEXHLevel0 2 2" xfId="25074"/>
    <cellStyle name="SAPBEXHLevel0 2 2 2" xfId="25075"/>
    <cellStyle name="SAPBEXHLevel0 2 3" xfId="25076"/>
    <cellStyle name="SAPBEXHLevel0 2 3 2" xfId="25077"/>
    <cellStyle name="SAPBEXHLevel0 2 4" xfId="25078"/>
    <cellStyle name="SAPBEXHLevel0 2 4 2" xfId="25079"/>
    <cellStyle name="SAPBEXHLevel0 2 4 3" xfId="25080"/>
    <cellStyle name="SAPBEXHLevel0 2 5" xfId="25081"/>
    <cellStyle name="SAPBEXHLevel0 2 5 2" xfId="25082"/>
    <cellStyle name="SAPBEXHLevel0 2 5 3" xfId="25083"/>
    <cellStyle name="SAPBEXHLevel0 3" xfId="25084"/>
    <cellStyle name="SAPBEXHLevel0 3 2" xfId="25085"/>
    <cellStyle name="SAPBEXHLevel0 3 2 2" xfId="25086"/>
    <cellStyle name="SAPBEXHLevel0 3 3" xfId="25087"/>
    <cellStyle name="SAPBEXHLevel0 3 3 2" xfId="25088"/>
    <cellStyle name="SAPBEXHLevel0 3 4" xfId="25089"/>
    <cellStyle name="SAPBEXHLevel0 3 4 2" xfId="25090"/>
    <cellStyle name="SAPBEXHLevel0 3 4 3" xfId="25091"/>
    <cellStyle name="SAPBEXHLevel0 3 5" xfId="25092"/>
    <cellStyle name="SAPBEXHLevel0 3 5 2" xfId="25093"/>
    <cellStyle name="SAPBEXHLevel0 3 5 3" xfId="25094"/>
    <cellStyle name="SAPBEXHLevel0 4" xfId="25095"/>
    <cellStyle name="SAPBEXHLevel0 4 2" xfId="25096"/>
    <cellStyle name="SAPBEXHLevel0 4 2 2" xfId="25097"/>
    <cellStyle name="SAPBEXHLevel0 5" xfId="25098"/>
    <cellStyle name="SAPBEXHLevel0 5 2" xfId="25099"/>
    <cellStyle name="SAPBEXHLevel0 5 2 2" xfId="25100"/>
    <cellStyle name="SAPBEXHLevel0 6" xfId="25101"/>
    <cellStyle name="SAPBEXHLevel0 6 2" xfId="25102"/>
    <cellStyle name="SAPBEXHLevel0 7" xfId="25103"/>
    <cellStyle name="SAPBEXHLevel0 7 2" xfId="25104"/>
    <cellStyle name="SAPBEXHLevel0 7 3" xfId="25105"/>
    <cellStyle name="SAPBEXHLevel0 8" xfId="25106"/>
    <cellStyle name="SAPBEXHLevel0 8 2" xfId="25107"/>
    <cellStyle name="SAPBEXHLevel0 8 3" xfId="25108"/>
    <cellStyle name="SAPBEXHLevel0X" xfId="25109"/>
    <cellStyle name="SAPBEXHLevel0X 2" xfId="25110"/>
    <cellStyle name="SAPBEXHLevel0X 2 2" xfId="25111"/>
    <cellStyle name="SAPBEXHLevel0X 2 2 2" xfId="25112"/>
    <cellStyle name="SAPBEXHLevel0X 2 3" xfId="25113"/>
    <cellStyle name="SAPBEXHLevel0X 2 3 2" xfId="25114"/>
    <cellStyle name="SAPBEXHLevel0X 2 4" xfId="25115"/>
    <cellStyle name="SAPBEXHLevel0X 2 4 2" xfId="25116"/>
    <cellStyle name="SAPBEXHLevel0X 2 4 3" xfId="25117"/>
    <cellStyle name="SAPBEXHLevel0X 2 5" xfId="25118"/>
    <cellStyle name="SAPBEXHLevel0X 2 5 2" xfId="25119"/>
    <cellStyle name="SAPBEXHLevel0X 2 5 3" xfId="25120"/>
    <cellStyle name="SAPBEXHLevel0X 3" xfId="25121"/>
    <cellStyle name="SAPBEXHLevel0X 3 2" xfId="25122"/>
    <cellStyle name="SAPBEXHLevel0X 3 2 2" xfId="25123"/>
    <cellStyle name="SAPBEXHLevel0X 3 3" xfId="25124"/>
    <cellStyle name="SAPBEXHLevel0X 3 3 2" xfId="25125"/>
    <cellStyle name="SAPBEXHLevel0X 3 4" xfId="25126"/>
    <cellStyle name="SAPBEXHLevel0X 3 4 2" xfId="25127"/>
    <cellStyle name="SAPBEXHLevel0X 3 4 3" xfId="25128"/>
    <cellStyle name="SAPBEXHLevel0X 3 5" xfId="25129"/>
    <cellStyle name="SAPBEXHLevel0X 3 5 2" xfId="25130"/>
    <cellStyle name="SAPBEXHLevel0X 3 5 3" xfId="25131"/>
    <cellStyle name="SAPBEXHLevel0X 4" xfId="25132"/>
    <cellStyle name="SAPBEXHLevel0X 4 2" xfId="25133"/>
    <cellStyle name="SAPBEXHLevel0X 4 2 2" xfId="25134"/>
    <cellStyle name="SAPBEXHLevel0X 5" xfId="25135"/>
    <cellStyle name="SAPBEXHLevel0X 5 2" xfId="25136"/>
    <cellStyle name="SAPBEXHLevel0X 5 2 2" xfId="25137"/>
    <cellStyle name="SAPBEXHLevel0X 6" xfId="25138"/>
    <cellStyle name="SAPBEXHLevel0X 6 2" xfId="25139"/>
    <cellStyle name="SAPBEXHLevel0X 7" xfId="25140"/>
    <cellStyle name="SAPBEXHLevel0X 7 2" xfId="25141"/>
    <cellStyle name="SAPBEXHLevel0X 7 3" xfId="25142"/>
    <cellStyle name="SAPBEXHLevel0X 8" xfId="25143"/>
    <cellStyle name="SAPBEXHLevel0X 8 2" xfId="25144"/>
    <cellStyle name="SAPBEXHLevel0X 8 3" xfId="25145"/>
    <cellStyle name="SAPBEXHLevel1" xfId="25146"/>
    <cellStyle name="SAPBEXHLevel1 2" xfId="25147"/>
    <cellStyle name="SAPBEXHLevel1 2 2" xfId="25148"/>
    <cellStyle name="SAPBEXHLevel1 2 2 2" xfId="25149"/>
    <cellStyle name="SAPBEXHLevel1 2 3" xfId="25150"/>
    <cellStyle name="SAPBEXHLevel1 2 3 2" xfId="25151"/>
    <cellStyle name="SAPBEXHLevel1 2 4" xfId="25152"/>
    <cellStyle name="SAPBEXHLevel1 2 4 2" xfId="25153"/>
    <cellStyle name="SAPBEXHLevel1 2 4 3" xfId="25154"/>
    <cellStyle name="SAPBEXHLevel1 2 5" xfId="25155"/>
    <cellStyle name="SAPBEXHLevel1 2 5 2" xfId="25156"/>
    <cellStyle name="SAPBEXHLevel1 2 5 3" xfId="25157"/>
    <cellStyle name="SAPBEXHLevel1 3" xfId="25158"/>
    <cellStyle name="SAPBEXHLevel1 3 2" xfId="25159"/>
    <cellStyle name="SAPBEXHLevel1 3 2 2" xfId="25160"/>
    <cellStyle name="SAPBEXHLevel1 3 3" xfId="25161"/>
    <cellStyle name="SAPBEXHLevel1 3 3 2" xfId="25162"/>
    <cellStyle name="SAPBEXHLevel1 3 4" xfId="25163"/>
    <cellStyle name="SAPBEXHLevel1 3 4 2" xfId="25164"/>
    <cellStyle name="SAPBEXHLevel1 3 4 3" xfId="25165"/>
    <cellStyle name="SAPBEXHLevel1 3 5" xfId="25166"/>
    <cellStyle name="SAPBEXHLevel1 3 5 2" xfId="25167"/>
    <cellStyle name="SAPBEXHLevel1 3 5 3" xfId="25168"/>
    <cellStyle name="SAPBEXHLevel1 4" xfId="25169"/>
    <cellStyle name="SAPBEXHLevel1 4 2" xfId="25170"/>
    <cellStyle name="SAPBEXHLevel1 4 2 2" xfId="25171"/>
    <cellStyle name="SAPBEXHLevel1 5" xfId="25172"/>
    <cellStyle name="SAPBEXHLevel1 5 2" xfId="25173"/>
    <cellStyle name="SAPBEXHLevel1 5 2 2" xfId="25174"/>
    <cellStyle name="SAPBEXHLevel1 6" xfId="25175"/>
    <cellStyle name="SAPBEXHLevel1 6 2" xfId="25176"/>
    <cellStyle name="SAPBEXHLevel1 7" xfId="25177"/>
    <cellStyle name="SAPBEXHLevel1 7 2" xfId="25178"/>
    <cellStyle name="SAPBEXHLevel1 7 3" xfId="25179"/>
    <cellStyle name="SAPBEXHLevel1 8" xfId="25180"/>
    <cellStyle name="SAPBEXHLevel1 8 2" xfId="25181"/>
    <cellStyle name="SAPBEXHLevel1 8 3" xfId="25182"/>
    <cellStyle name="SAPBEXHLevel1X" xfId="25183"/>
    <cellStyle name="SAPBEXHLevel1X 2" xfId="25184"/>
    <cellStyle name="SAPBEXHLevel1X 2 2" xfId="25185"/>
    <cellStyle name="SAPBEXHLevel1X 2 2 2" xfId="25186"/>
    <cellStyle name="SAPBEXHLevel1X 2 3" xfId="25187"/>
    <cellStyle name="SAPBEXHLevel1X 2 3 2" xfId="25188"/>
    <cellStyle name="SAPBEXHLevel1X 2 4" xfId="25189"/>
    <cellStyle name="SAPBEXHLevel1X 2 4 2" xfId="25190"/>
    <cellStyle name="SAPBEXHLevel1X 2 4 3" xfId="25191"/>
    <cellStyle name="SAPBEXHLevel1X 2 5" xfId="25192"/>
    <cellStyle name="SAPBEXHLevel1X 2 5 2" xfId="25193"/>
    <cellStyle name="SAPBEXHLevel1X 2 5 3" xfId="25194"/>
    <cellStyle name="SAPBEXHLevel1X 3" xfId="25195"/>
    <cellStyle name="SAPBEXHLevel1X 3 2" xfId="25196"/>
    <cellStyle name="SAPBEXHLevel1X 3 2 2" xfId="25197"/>
    <cellStyle name="SAPBEXHLevel1X 3 3" xfId="25198"/>
    <cellStyle name="SAPBEXHLevel1X 3 3 2" xfId="25199"/>
    <cellStyle name="SAPBEXHLevel1X 3 4" xfId="25200"/>
    <cellStyle name="SAPBEXHLevel1X 3 4 2" xfId="25201"/>
    <cellStyle name="SAPBEXHLevel1X 3 4 3" xfId="25202"/>
    <cellStyle name="SAPBEXHLevel1X 3 5" xfId="25203"/>
    <cellStyle name="SAPBEXHLevel1X 3 5 2" xfId="25204"/>
    <cellStyle name="SAPBEXHLevel1X 3 5 3" xfId="25205"/>
    <cellStyle name="SAPBEXHLevel1X 4" xfId="25206"/>
    <cellStyle name="SAPBEXHLevel1X 4 2" xfId="25207"/>
    <cellStyle name="SAPBEXHLevel1X 4 2 2" xfId="25208"/>
    <cellStyle name="SAPBEXHLevel1X 5" xfId="25209"/>
    <cellStyle name="SAPBEXHLevel1X 5 2" xfId="25210"/>
    <cellStyle name="SAPBEXHLevel1X 5 2 2" xfId="25211"/>
    <cellStyle name="SAPBEXHLevel1X 6" xfId="25212"/>
    <cellStyle name="SAPBEXHLevel1X 6 2" xfId="25213"/>
    <cellStyle name="SAPBEXHLevel1X 7" xfId="25214"/>
    <cellStyle name="SAPBEXHLevel1X 7 2" xfId="25215"/>
    <cellStyle name="SAPBEXHLevel1X 7 3" xfId="25216"/>
    <cellStyle name="SAPBEXHLevel1X 8" xfId="25217"/>
    <cellStyle name="SAPBEXHLevel1X 8 2" xfId="25218"/>
    <cellStyle name="SAPBEXHLevel1X 8 3" xfId="25219"/>
    <cellStyle name="SAPBEXHLevel2" xfId="25220"/>
    <cellStyle name="SAPBEXHLevel2 2" xfId="25221"/>
    <cellStyle name="SAPBEXHLevel2 2 2" xfId="25222"/>
    <cellStyle name="SAPBEXHLevel2 2 2 2" xfId="25223"/>
    <cellStyle name="SAPBEXHLevel2 2 3" xfId="25224"/>
    <cellStyle name="SAPBEXHLevel2 2 3 2" xfId="25225"/>
    <cellStyle name="SAPBEXHLevel2 2 4" xfId="25226"/>
    <cellStyle name="SAPBEXHLevel2 2 4 2" xfId="25227"/>
    <cellStyle name="SAPBEXHLevel2 2 4 3" xfId="25228"/>
    <cellStyle name="SAPBEXHLevel2 2 5" xfId="25229"/>
    <cellStyle name="SAPBEXHLevel2 2 5 2" xfId="25230"/>
    <cellStyle name="SAPBEXHLevel2 2 5 3" xfId="25231"/>
    <cellStyle name="SAPBEXHLevel2 3" xfId="25232"/>
    <cellStyle name="SAPBEXHLevel2 3 2" xfId="25233"/>
    <cellStyle name="SAPBEXHLevel2 3 2 2" xfId="25234"/>
    <cellStyle name="SAPBEXHLevel2 3 3" xfId="25235"/>
    <cellStyle name="SAPBEXHLevel2 3 3 2" xfId="25236"/>
    <cellStyle name="SAPBEXHLevel2 3 4" xfId="25237"/>
    <cellStyle name="SAPBEXHLevel2 3 4 2" xfId="25238"/>
    <cellStyle name="SAPBEXHLevel2 3 4 3" xfId="25239"/>
    <cellStyle name="SAPBEXHLevel2 3 5" xfId="25240"/>
    <cellStyle name="SAPBEXHLevel2 3 5 2" xfId="25241"/>
    <cellStyle name="SAPBEXHLevel2 3 5 3" xfId="25242"/>
    <cellStyle name="SAPBEXHLevel2 4" xfId="25243"/>
    <cellStyle name="SAPBEXHLevel2 4 2" xfId="25244"/>
    <cellStyle name="SAPBEXHLevel2 4 2 2" xfId="25245"/>
    <cellStyle name="SAPBEXHLevel2 5" xfId="25246"/>
    <cellStyle name="SAPBEXHLevel2 5 2" xfId="25247"/>
    <cellStyle name="SAPBEXHLevel2 5 2 2" xfId="25248"/>
    <cellStyle name="SAPBEXHLevel2 6" xfId="25249"/>
    <cellStyle name="SAPBEXHLevel2 6 2" xfId="25250"/>
    <cellStyle name="SAPBEXHLevel2 7" xfId="25251"/>
    <cellStyle name="SAPBEXHLevel2 7 2" xfId="25252"/>
    <cellStyle name="SAPBEXHLevel2 7 3" xfId="25253"/>
    <cellStyle name="SAPBEXHLevel2 8" xfId="25254"/>
    <cellStyle name="SAPBEXHLevel2 8 2" xfId="25255"/>
    <cellStyle name="SAPBEXHLevel2 8 3" xfId="25256"/>
    <cellStyle name="SAPBEXHLevel2X" xfId="25257"/>
    <cellStyle name="SAPBEXHLevel2X 2" xfId="25258"/>
    <cellStyle name="SAPBEXHLevel2X 2 2" xfId="25259"/>
    <cellStyle name="SAPBEXHLevel2X 2 2 2" xfId="25260"/>
    <cellStyle name="SAPBEXHLevel2X 2 3" xfId="25261"/>
    <cellStyle name="SAPBEXHLevel2X 2 3 2" xfId="25262"/>
    <cellStyle name="SAPBEXHLevel2X 2 4" xfId="25263"/>
    <cellStyle name="SAPBEXHLevel2X 2 4 2" xfId="25264"/>
    <cellStyle name="SAPBEXHLevel2X 2 4 3" xfId="25265"/>
    <cellStyle name="SAPBEXHLevel2X 2 5" xfId="25266"/>
    <cellStyle name="SAPBEXHLevel2X 2 5 2" xfId="25267"/>
    <cellStyle name="SAPBEXHLevel2X 2 5 3" xfId="25268"/>
    <cellStyle name="SAPBEXHLevel2X 3" xfId="25269"/>
    <cellStyle name="SAPBEXHLevel2X 3 2" xfId="25270"/>
    <cellStyle name="SAPBEXHLevel2X 3 2 2" xfId="25271"/>
    <cellStyle name="SAPBEXHLevel2X 3 3" xfId="25272"/>
    <cellStyle name="SAPBEXHLevel2X 3 3 2" xfId="25273"/>
    <cellStyle name="SAPBEXHLevel2X 3 4" xfId="25274"/>
    <cellStyle name="SAPBEXHLevel2X 3 4 2" xfId="25275"/>
    <cellStyle name="SAPBEXHLevel2X 3 4 3" xfId="25276"/>
    <cellStyle name="SAPBEXHLevel2X 3 5" xfId="25277"/>
    <cellStyle name="SAPBEXHLevel2X 3 5 2" xfId="25278"/>
    <cellStyle name="SAPBEXHLevel2X 3 5 3" xfId="25279"/>
    <cellStyle name="SAPBEXHLevel2X 4" xfId="25280"/>
    <cellStyle name="SAPBEXHLevel2X 4 2" xfId="25281"/>
    <cellStyle name="SAPBEXHLevel2X 4 2 2" xfId="25282"/>
    <cellStyle name="SAPBEXHLevel2X 5" xfId="25283"/>
    <cellStyle name="SAPBEXHLevel2X 5 2" xfId="25284"/>
    <cellStyle name="SAPBEXHLevel2X 5 2 2" xfId="25285"/>
    <cellStyle name="SAPBEXHLevel2X 6" xfId="25286"/>
    <cellStyle name="SAPBEXHLevel2X 6 2" xfId="25287"/>
    <cellStyle name="SAPBEXHLevel2X 7" xfId="25288"/>
    <cellStyle name="SAPBEXHLevel2X 7 2" xfId="25289"/>
    <cellStyle name="SAPBEXHLevel2X 7 3" xfId="25290"/>
    <cellStyle name="SAPBEXHLevel2X 8" xfId="25291"/>
    <cellStyle name="SAPBEXHLevel2X 8 2" xfId="25292"/>
    <cellStyle name="SAPBEXHLevel2X 8 3" xfId="25293"/>
    <cellStyle name="SAPBEXHLevel3" xfId="25294"/>
    <cellStyle name="SAPBEXHLevel3 2" xfId="25295"/>
    <cellStyle name="SAPBEXHLevel3 2 2" xfId="25296"/>
    <cellStyle name="SAPBEXHLevel3 2 2 2" xfId="25297"/>
    <cellStyle name="SAPBEXHLevel3 2 3" xfId="25298"/>
    <cellStyle name="SAPBEXHLevel3 2 3 2" xfId="25299"/>
    <cellStyle name="SAPBEXHLevel3 2 4" xfId="25300"/>
    <cellStyle name="SAPBEXHLevel3 2 4 2" xfId="25301"/>
    <cellStyle name="SAPBEXHLevel3 2 4 3" xfId="25302"/>
    <cellStyle name="SAPBEXHLevel3 2 5" xfId="25303"/>
    <cellStyle name="SAPBEXHLevel3 2 5 2" xfId="25304"/>
    <cellStyle name="SAPBEXHLevel3 2 5 3" xfId="25305"/>
    <cellStyle name="SAPBEXHLevel3 3" xfId="25306"/>
    <cellStyle name="SAPBEXHLevel3 3 2" xfId="25307"/>
    <cellStyle name="SAPBEXHLevel3 3 2 2" xfId="25308"/>
    <cellStyle name="SAPBEXHLevel3 3 3" xfId="25309"/>
    <cellStyle name="SAPBEXHLevel3 3 3 2" xfId="25310"/>
    <cellStyle name="SAPBEXHLevel3 3 4" xfId="25311"/>
    <cellStyle name="SAPBEXHLevel3 3 4 2" xfId="25312"/>
    <cellStyle name="SAPBEXHLevel3 3 4 3" xfId="25313"/>
    <cellStyle name="SAPBEXHLevel3 3 5" xfId="25314"/>
    <cellStyle name="SAPBEXHLevel3 3 5 2" xfId="25315"/>
    <cellStyle name="SAPBEXHLevel3 3 5 3" xfId="25316"/>
    <cellStyle name="SAPBEXHLevel3 4" xfId="25317"/>
    <cellStyle name="SAPBEXHLevel3 4 2" xfId="25318"/>
    <cellStyle name="SAPBEXHLevel3 4 2 2" xfId="25319"/>
    <cellStyle name="SAPBEXHLevel3 5" xfId="25320"/>
    <cellStyle name="SAPBEXHLevel3 5 2" xfId="25321"/>
    <cellStyle name="SAPBEXHLevel3 5 2 2" xfId="25322"/>
    <cellStyle name="SAPBEXHLevel3 6" xfId="25323"/>
    <cellStyle name="SAPBEXHLevel3 6 2" xfId="25324"/>
    <cellStyle name="SAPBEXHLevel3 7" xfId="25325"/>
    <cellStyle name="SAPBEXHLevel3 7 2" xfId="25326"/>
    <cellStyle name="SAPBEXHLevel3 7 3" xfId="25327"/>
    <cellStyle name="SAPBEXHLevel3 8" xfId="25328"/>
    <cellStyle name="SAPBEXHLevel3 8 2" xfId="25329"/>
    <cellStyle name="SAPBEXHLevel3 8 3" xfId="25330"/>
    <cellStyle name="SAPBEXHLevel3X" xfId="25331"/>
    <cellStyle name="SAPBEXHLevel3X 2" xfId="25332"/>
    <cellStyle name="SAPBEXHLevel3X 2 2" xfId="25333"/>
    <cellStyle name="SAPBEXHLevel3X 2 2 2" xfId="25334"/>
    <cellStyle name="SAPBEXHLevel3X 2 3" xfId="25335"/>
    <cellStyle name="SAPBEXHLevel3X 2 3 2" xfId="25336"/>
    <cellStyle name="SAPBEXHLevel3X 2 4" xfId="25337"/>
    <cellStyle name="SAPBEXHLevel3X 2 4 2" xfId="25338"/>
    <cellStyle name="SAPBEXHLevel3X 2 4 3" xfId="25339"/>
    <cellStyle name="SAPBEXHLevel3X 2 5" xfId="25340"/>
    <cellStyle name="SAPBEXHLevel3X 2 5 2" xfId="25341"/>
    <cellStyle name="SAPBEXHLevel3X 2 5 3" xfId="25342"/>
    <cellStyle name="SAPBEXHLevel3X 3" xfId="25343"/>
    <cellStyle name="SAPBEXHLevel3X 3 2" xfId="25344"/>
    <cellStyle name="SAPBEXHLevel3X 3 2 2" xfId="25345"/>
    <cellStyle name="SAPBEXHLevel3X 3 3" xfId="25346"/>
    <cellStyle name="SAPBEXHLevel3X 3 3 2" xfId="25347"/>
    <cellStyle name="SAPBEXHLevel3X 3 4" xfId="25348"/>
    <cellStyle name="SAPBEXHLevel3X 3 4 2" xfId="25349"/>
    <cellStyle name="SAPBEXHLevel3X 3 4 3" xfId="25350"/>
    <cellStyle name="SAPBEXHLevel3X 3 5" xfId="25351"/>
    <cellStyle name="SAPBEXHLevel3X 3 5 2" xfId="25352"/>
    <cellStyle name="SAPBEXHLevel3X 3 5 3" xfId="25353"/>
    <cellStyle name="SAPBEXHLevel3X 4" xfId="25354"/>
    <cellStyle name="SAPBEXHLevel3X 4 2" xfId="25355"/>
    <cellStyle name="SAPBEXHLevel3X 4 2 2" xfId="25356"/>
    <cellStyle name="SAPBEXHLevel3X 5" xfId="25357"/>
    <cellStyle name="SAPBEXHLevel3X 5 2" xfId="25358"/>
    <cellStyle name="SAPBEXHLevel3X 5 2 2" xfId="25359"/>
    <cellStyle name="SAPBEXHLevel3X 6" xfId="25360"/>
    <cellStyle name="SAPBEXHLevel3X 6 2" xfId="25361"/>
    <cellStyle name="SAPBEXHLevel3X 7" xfId="25362"/>
    <cellStyle name="SAPBEXHLevel3X 7 2" xfId="25363"/>
    <cellStyle name="SAPBEXHLevel3X 7 3" xfId="25364"/>
    <cellStyle name="SAPBEXHLevel3X 8" xfId="25365"/>
    <cellStyle name="SAPBEXHLevel3X 8 2" xfId="25366"/>
    <cellStyle name="SAPBEXHLevel3X 8 3" xfId="25367"/>
    <cellStyle name="SAPBEXinputData" xfId="25368"/>
    <cellStyle name="SAPBEXinputData 2" xfId="25369"/>
    <cellStyle name="SAPBEXinputData 2 2" xfId="25370"/>
    <cellStyle name="SAPBEXinputData 3" xfId="25371"/>
    <cellStyle name="SAPBEXinputData 3 2" xfId="25372"/>
    <cellStyle name="SAPBEXinputData 4" xfId="25373"/>
    <cellStyle name="SAPBEXresData" xfId="25374"/>
    <cellStyle name="SAPBEXresData 2" xfId="25375"/>
    <cellStyle name="SAPBEXresData 2 2" xfId="25376"/>
    <cellStyle name="SAPBEXresData 3" xfId="25377"/>
    <cellStyle name="SAPBEXresData 3 2" xfId="25378"/>
    <cellStyle name="SAPBEXresData 3 3" xfId="25379"/>
    <cellStyle name="SAPBEXresData 4" xfId="25380"/>
    <cellStyle name="SAPBEXresData 4 2" xfId="25381"/>
    <cellStyle name="SAPBEXresData 4 3" xfId="25382"/>
    <cellStyle name="SAPBEXresDataEmph" xfId="25383"/>
    <cellStyle name="SAPBEXresDataEmph 2" xfId="25384"/>
    <cellStyle name="SAPBEXresDataEmph 2 2" xfId="25385"/>
    <cellStyle name="SAPBEXresDataEmph 3" xfId="25386"/>
    <cellStyle name="SAPBEXresDataEmph 3 2" xfId="25387"/>
    <cellStyle name="SAPBEXresDataEmph 3 3" xfId="25388"/>
    <cellStyle name="SAPBEXresDataEmph 4" xfId="25389"/>
    <cellStyle name="SAPBEXresDataEmph 4 2" xfId="25390"/>
    <cellStyle name="SAPBEXresDataEmph 4 3" xfId="25391"/>
    <cellStyle name="SAPBEXresItem" xfId="25392"/>
    <cellStyle name="SAPBEXresItem 2" xfId="25393"/>
    <cellStyle name="SAPBEXresItem 2 2" xfId="25394"/>
    <cellStyle name="SAPBEXresItem 3" xfId="25395"/>
    <cellStyle name="SAPBEXresItem 3 2" xfId="25396"/>
    <cellStyle name="SAPBEXresItem 3 3" xfId="25397"/>
    <cellStyle name="SAPBEXresItem 4" xfId="25398"/>
    <cellStyle name="SAPBEXresItem 4 2" xfId="25399"/>
    <cellStyle name="SAPBEXresItem 4 3" xfId="25400"/>
    <cellStyle name="SAPBEXresItemX" xfId="25401"/>
    <cellStyle name="SAPBEXresItemX 2" xfId="25402"/>
    <cellStyle name="SAPBEXresItemX 2 2" xfId="25403"/>
    <cellStyle name="SAPBEXresItemX 3" xfId="25404"/>
    <cellStyle name="SAPBEXresItemX 3 2" xfId="25405"/>
    <cellStyle name="SAPBEXresItemX 3 3" xfId="25406"/>
    <cellStyle name="SAPBEXresItemX 4" xfId="25407"/>
    <cellStyle name="SAPBEXresItemX 4 2" xfId="25408"/>
    <cellStyle name="SAPBEXresItemX 4 3" xfId="25409"/>
    <cellStyle name="SAPBEXstdData" xfId="25410"/>
    <cellStyle name="SAPBEXstdData 10" xfId="25411"/>
    <cellStyle name="SAPBEXstdData 10 2" xfId="25412"/>
    <cellStyle name="SAPBEXstdData 10 3" xfId="25413"/>
    <cellStyle name="SAPBEXstdData 11" xfId="25414"/>
    <cellStyle name="SAPBEXstdData 11 2" xfId="25415"/>
    <cellStyle name="SAPBEXstdData 11 3" xfId="25416"/>
    <cellStyle name="SAPBEXstdData 2" xfId="25417"/>
    <cellStyle name="SAPBEXstdData 2 2" xfId="25418"/>
    <cellStyle name="SAPBEXstdData 2 2 2" xfId="25419"/>
    <cellStyle name="SAPBEXstdData 3" xfId="25420"/>
    <cellStyle name="SAPBEXstdData 3 2" xfId="25421"/>
    <cellStyle name="SAPBEXstdData 3 2 2" xfId="25422"/>
    <cellStyle name="SAPBEXstdData 4" xfId="25423"/>
    <cellStyle name="SAPBEXstdData 4 2" xfId="25424"/>
    <cellStyle name="SAPBEXstdData 4 2 2" xfId="25425"/>
    <cellStyle name="SAPBEXstdData 5" xfId="25426"/>
    <cellStyle name="SAPBEXstdData 5 2" xfId="25427"/>
    <cellStyle name="SAPBEXstdData 5 2 2" xfId="25428"/>
    <cellStyle name="SAPBEXstdData 6" xfId="25429"/>
    <cellStyle name="SAPBEXstdData 6 2" xfId="25430"/>
    <cellStyle name="SAPBEXstdData 6 2 2" xfId="25431"/>
    <cellStyle name="SAPBEXstdData 7" xfId="25432"/>
    <cellStyle name="SAPBEXstdData 8" xfId="25433"/>
    <cellStyle name="SAPBEXstdData 8 2" xfId="25434"/>
    <cellStyle name="SAPBEXstdData 8 2 2" xfId="25435"/>
    <cellStyle name="SAPBEXstdData 9" xfId="25436"/>
    <cellStyle name="SAPBEXstdData 9 2" xfId="25437"/>
    <cellStyle name="SAPBEXstdData_Copy of xSAPtemp5457" xfId="25438"/>
    <cellStyle name="SAPBEXstdDataEmph" xfId="25439"/>
    <cellStyle name="SAPBEXstdDataEmph 2" xfId="25440"/>
    <cellStyle name="SAPBEXstdDataEmph 2 2" xfId="25441"/>
    <cellStyle name="SAPBEXstdDataEmph 3" xfId="25442"/>
    <cellStyle name="SAPBEXstdDataEmph 3 2" xfId="25443"/>
    <cellStyle name="SAPBEXstdDataEmph 3 3" xfId="25444"/>
    <cellStyle name="SAPBEXstdDataEmph 4" xfId="25445"/>
    <cellStyle name="SAPBEXstdDataEmph 4 2" xfId="25446"/>
    <cellStyle name="SAPBEXstdDataEmph 4 3" xfId="25447"/>
    <cellStyle name="SAPBEXstdItem" xfId="25448"/>
    <cellStyle name="SAPBEXstdItem 10" xfId="25449"/>
    <cellStyle name="SAPBEXstdItem 10 2" xfId="25450"/>
    <cellStyle name="SAPBEXstdItem 11" xfId="25451"/>
    <cellStyle name="SAPBEXstdItem 11 2" xfId="25452"/>
    <cellStyle name="SAPBEXstdItem 11 3" xfId="25453"/>
    <cellStyle name="SAPBEXstdItem 12" xfId="25454"/>
    <cellStyle name="SAPBEXstdItem 12 2" xfId="25455"/>
    <cellStyle name="SAPBEXstdItem 12 3" xfId="25456"/>
    <cellStyle name="SAPBEXstdItem 2" xfId="25457"/>
    <cellStyle name="SAPBEXstdItem 2 2" xfId="25458"/>
    <cellStyle name="SAPBEXstdItem 2 2 2" xfId="25459"/>
    <cellStyle name="SAPBEXstdItem 3" xfId="25460"/>
    <cellStyle name="SAPBEXstdItem 3 2" xfId="25461"/>
    <cellStyle name="SAPBEXstdItem 3 2 2" xfId="25462"/>
    <cellStyle name="SAPBEXstdItem 4" xfId="25463"/>
    <cellStyle name="SAPBEXstdItem 4 2" xfId="25464"/>
    <cellStyle name="SAPBEXstdItem 4 2 2" xfId="25465"/>
    <cellStyle name="SAPBEXstdItem 5" xfId="25466"/>
    <cellStyle name="SAPBEXstdItem 5 2" xfId="25467"/>
    <cellStyle name="SAPBEXstdItem 5 2 2" xfId="25468"/>
    <cellStyle name="SAPBEXstdItem 6" xfId="25469"/>
    <cellStyle name="SAPBEXstdItem 6 2" xfId="25470"/>
    <cellStyle name="SAPBEXstdItem 6 2 2" xfId="25471"/>
    <cellStyle name="SAPBEXstdItem 7" xfId="25472"/>
    <cellStyle name="SAPBEXstdItem 7 2" xfId="25473"/>
    <cellStyle name="SAPBEXstdItem 7 2 2" xfId="25474"/>
    <cellStyle name="SAPBEXstdItem 8" xfId="25475"/>
    <cellStyle name="SAPBEXstdItem 8 2" xfId="25476"/>
    <cellStyle name="SAPBEXstdItem 8 2 2" xfId="25477"/>
    <cellStyle name="SAPBEXstdItem 9" xfId="25478"/>
    <cellStyle name="SAPBEXstdItem 9 2" xfId="25479"/>
    <cellStyle name="SAPBEXstdItem 9 2 2" xfId="25480"/>
    <cellStyle name="SAPBEXstdItem_Copy of xSAPtemp5457" xfId="25481"/>
    <cellStyle name="SAPBEXstdItemX" xfId="25482"/>
    <cellStyle name="SAPBEXstdItemX 10" xfId="25483"/>
    <cellStyle name="SAPBEXstdItemX 10 2" xfId="25484"/>
    <cellStyle name="SAPBEXstdItemX 10 3" xfId="25485"/>
    <cellStyle name="SAPBEXstdItemX 11" xfId="25486"/>
    <cellStyle name="SAPBEXstdItemX 11 2" xfId="25487"/>
    <cellStyle name="SAPBEXstdItemX 11 3" xfId="25488"/>
    <cellStyle name="SAPBEXstdItemX 2" xfId="25489"/>
    <cellStyle name="SAPBEXstdItemX 2 2" xfId="25490"/>
    <cellStyle name="SAPBEXstdItemX 2 2 2" xfId="25491"/>
    <cellStyle name="SAPBEXstdItemX 3" xfId="25492"/>
    <cellStyle name="SAPBEXstdItemX 3 2" xfId="25493"/>
    <cellStyle name="SAPBEXstdItemX 3 2 2" xfId="25494"/>
    <cellStyle name="SAPBEXstdItemX 4" xfId="25495"/>
    <cellStyle name="SAPBEXstdItemX 4 2" xfId="25496"/>
    <cellStyle name="SAPBEXstdItemX 4 2 2" xfId="25497"/>
    <cellStyle name="SAPBEXstdItemX 5" xfId="25498"/>
    <cellStyle name="SAPBEXstdItemX 5 2" xfId="25499"/>
    <cellStyle name="SAPBEXstdItemX 5 2 2" xfId="25500"/>
    <cellStyle name="SAPBEXstdItemX 6" xfId="25501"/>
    <cellStyle name="SAPBEXstdItemX 6 2" xfId="25502"/>
    <cellStyle name="SAPBEXstdItemX 6 2 2" xfId="25503"/>
    <cellStyle name="SAPBEXstdItemX 7" xfId="25504"/>
    <cellStyle name="SAPBEXstdItemX 7 2" xfId="25505"/>
    <cellStyle name="SAPBEXstdItemX 7 2 2" xfId="25506"/>
    <cellStyle name="SAPBEXstdItemX 8" xfId="25507"/>
    <cellStyle name="SAPBEXstdItemX 8 2" xfId="25508"/>
    <cellStyle name="SAPBEXstdItemX 8 2 2" xfId="25509"/>
    <cellStyle name="SAPBEXstdItemX 9" xfId="25510"/>
    <cellStyle name="SAPBEXstdItemX 9 2" xfId="25511"/>
    <cellStyle name="SAPBEXstdItemX_Copy of xSAPtemp5457" xfId="25512"/>
    <cellStyle name="SAPBEXtitle" xfId="25513"/>
    <cellStyle name="SAPBEXtitle 2" xfId="25514"/>
    <cellStyle name="SAPBEXtitle 3" xfId="25515"/>
    <cellStyle name="SAPBEXtitle 4" xfId="25516"/>
    <cellStyle name="SAPBEXtitle 5" xfId="25517"/>
    <cellStyle name="SAPBEXtitle 6" xfId="25518"/>
    <cellStyle name="SAPBEXtitle 7" xfId="25519"/>
    <cellStyle name="SAPBEXtitle 8" xfId="25520"/>
    <cellStyle name="SAPBEXtitle_Copy of xSAPtemp5457" xfId="25521"/>
    <cellStyle name="SAPBEXundefined" xfId="25522"/>
    <cellStyle name="SAPBEXundefined 2" xfId="25523"/>
    <cellStyle name="SAPBEXundefined 2 2" xfId="25524"/>
    <cellStyle name="SAPBEXundefined 3" xfId="25525"/>
    <cellStyle name="SAPBEXundefined 3 2" xfId="25526"/>
    <cellStyle name="SAPBEXundefined 3 3" xfId="25527"/>
    <cellStyle name="SAPBEXundefined 4" xfId="25528"/>
    <cellStyle name="SAPBEXundefined 4 2" xfId="25529"/>
    <cellStyle name="SAPBEXundefined 4 3" xfId="25530"/>
    <cellStyle name="Shade" xfId="25531"/>
    <cellStyle name="Shaded" xfId="25532"/>
    <cellStyle name="Sheet Title" xfId="25533"/>
    <cellStyle name="Special" xfId="25534"/>
    <cellStyle name="Style 1" xfId="25535"/>
    <cellStyle name="Style 1 2" xfId="25536"/>
    <cellStyle name="Style 1 3" xfId="25537"/>
    <cellStyle name="Style 27" xfId="25538"/>
    <cellStyle name="Style 35" xfId="25539"/>
    <cellStyle name="Style 36" xfId="25540"/>
    <cellStyle name="Summary" xfId="25541"/>
    <cellStyle name="System" xfId="25542"/>
    <cellStyle name="Table Col Head" xfId="25543"/>
    <cellStyle name="Table Sub Head" xfId="25544"/>
    <cellStyle name="Table Title" xfId="25545"/>
    <cellStyle name="Table Units" xfId="25546"/>
    <cellStyle name="TableBase" xfId="25547"/>
    <cellStyle name="TableBase 2" xfId="25548"/>
    <cellStyle name="TableBase 2 2" xfId="25549"/>
    <cellStyle name="TableBase 2 3" xfId="25550"/>
    <cellStyle name="TableBase 3" xfId="25551"/>
    <cellStyle name="TableBase 3 2" xfId="25552"/>
    <cellStyle name="TableBase 3 3" xfId="25553"/>
    <cellStyle name="TableHead" xfId="25554"/>
    <cellStyle name="Text" xfId="25555"/>
    <cellStyle name="Time" xfId="25556"/>
    <cellStyle name="Time 2" xfId="25557"/>
    <cellStyle name="Title - Underline" xfId="25558"/>
    <cellStyle name="Title 2" xfId="25559"/>
    <cellStyle name="Titles" xfId="25560"/>
    <cellStyle name="Titles - Other" xfId="25561"/>
    <cellStyle name="Titles - Other 2" xfId="25562"/>
    <cellStyle name="Titles 2" xfId="25563"/>
    <cellStyle name="Titles 3" xfId="25564"/>
    <cellStyle name="Total 10" xfId="25565"/>
    <cellStyle name="Total 11" xfId="25566"/>
    <cellStyle name="Total 12" xfId="25567"/>
    <cellStyle name="Total 13" xfId="25568"/>
    <cellStyle name="Total 14" xfId="25569"/>
    <cellStyle name="Total 15" xfId="25570"/>
    <cellStyle name="Total 16" xfId="25571"/>
    <cellStyle name="Total 17" xfId="25572"/>
    <cellStyle name="Total 18" xfId="25573"/>
    <cellStyle name="Total 19" xfId="25574"/>
    <cellStyle name="Total 2" xfId="25575"/>
    <cellStyle name="Total 2 2" xfId="25576"/>
    <cellStyle name="Total 2 2 2" xfId="25577"/>
    <cellStyle name="Total 2 2 2 2" xfId="25578"/>
    <cellStyle name="Total 2 2 2 3" xfId="25579"/>
    <cellStyle name="Total 2 2 3" xfId="25580"/>
    <cellStyle name="Total 2 2 3 2" xfId="25581"/>
    <cellStyle name="Total 2 2 3 3" xfId="25582"/>
    <cellStyle name="Total 2 2 4" xfId="25583"/>
    <cellStyle name="Total 2 2 4 2" xfId="25584"/>
    <cellStyle name="Total 2 2 4 3" xfId="25585"/>
    <cellStyle name="Total 2 3" xfId="25586"/>
    <cellStyle name="Total 2 4" xfId="25587"/>
    <cellStyle name="Total 2 4 2" xfId="25588"/>
    <cellStyle name="Total 2 4 3" xfId="25589"/>
    <cellStyle name="Total 2 5" xfId="25590"/>
    <cellStyle name="Total 2 5 2" xfId="25591"/>
    <cellStyle name="Total 2 5 3" xfId="25592"/>
    <cellStyle name="Total 2 6" xfId="25593"/>
    <cellStyle name="Total 2 6 2" xfId="25594"/>
    <cellStyle name="Total 2 6 3" xfId="25595"/>
    <cellStyle name="Total 20" xfId="25596"/>
    <cellStyle name="Total 21" xfId="25597"/>
    <cellStyle name="Total 22" xfId="25598"/>
    <cellStyle name="Total 23" xfId="25599"/>
    <cellStyle name="Total 24" xfId="25600"/>
    <cellStyle name="Total 25" xfId="25601"/>
    <cellStyle name="Total 26" xfId="25602"/>
    <cellStyle name="Total 27" xfId="25603"/>
    <cellStyle name="Total 28" xfId="25604"/>
    <cellStyle name="Total 29" xfId="25605"/>
    <cellStyle name="Total 3" xfId="25606"/>
    <cellStyle name="Total 3 2" xfId="25607"/>
    <cellStyle name="Total 3 2 2" xfId="25608"/>
    <cellStyle name="Total 3 2 2 2" xfId="25609"/>
    <cellStyle name="Total 3 2 2 3" xfId="25610"/>
    <cellStyle name="Total 3 2 3" xfId="25611"/>
    <cellStyle name="Total 3 2 3 2" xfId="25612"/>
    <cellStyle name="Total 3 2 3 3" xfId="25613"/>
    <cellStyle name="Total 3 2 4" xfId="25614"/>
    <cellStyle name="Total 3 2 5" xfId="25615"/>
    <cellStyle name="Total 3 3" xfId="25616"/>
    <cellStyle name="Total 3 3 2" xfId="25617"/>
    <cellStyle name="Total 3 3 3" xfId="25618"/>
    <cellStyle name="Total 3 4" xfId="25619"/>
    <cellStyle name="Total 3 4 2" xfId="25620"/>
    <cellStyle name="Total 3 4 3" xfId="25621"/>
    <cellStyle name="Total 3 5" xfId="25622"/>
    <cellStyle name="Total 3 5 2" xfId="25623"/>
    <cellStyle name="Total 3 5 3" xfId="25624"/>
    <cellStyle name="Total 30" xfId="25625"/>
    <cellStyle name="Total 31" xfId="25626"/>
    <cellStyle name="Total 32" xfId="25627"/>
    <cellStyle name="Total 33" xfId="25628"/>
    <cellStyle name="Total 34" xfId="25629"/>
    <cellStyle name="Total 35" xfId="25630"/>
    <cellStyle name="Total 36" xfId="25631"/>
    <cellStyle name="Total 37" xfId="25632"/>
    <cellStyle name="Total 38" xfId="25633"/>
    <cellStyle name="Total 39" xfId="25634"/>
    <cellStyle name="Total 4" xfId="25635"/>
    <cellStyle name="Total 4 2" xfId="25636"/>
    <cellStyle name="Total 4 2 2" xfId="25637"/>
    <cellStyle name="Total 4 2 3" xfId="25638"/>
    <cellStyle name="Total 4 3" xfId="25639"/>
    <cellStyle name="Total 4 3 2" xfId="25640"/>
    <cellStyle name="Total 4 3 3" xfId="25641"/>
    <cellStyle name="Total 4 4" xfId="25642"/>
    <cellStyle name="Total 4 4 2" xfId="25643"/>
    <cellStyle name="Total 4 4 3" xfId="25644"/>
    <cellStyle name="Total 40" xfId="25645"/>
    <cellStyle name="Total 41" xfId="25646"/>
    <cellStyle name="Total 42" xfId="25647"/>
    <cellStyle name="Total 43" xfId="25648"/>
    <cellStyle name="Total 44" xfId="25649"/>
    <cellStyle name="Total 45" xfId="25650"/>
    <cellStyle name="Total 46" xfId="25651"/>
    <cellStyle name="Total 47" xfId="25652"/>
    <cellStyle name="Total 48" xfId="25653"/>
    <cellStyle name="Total 49" xfId="25654"/>
    <cellStyle name="Total 5" xfId="25655"/>
    <cellStyle name="Total 5 2" xfId="25656"/>
    <cellStyle name="Total 5 2 2" xfId="25657"/>
    <cellStyle name="Total 5 2 3" xfId="25658"/>
    <cellStyle name="Total 5 3" xfId="25659"/>
    <cellStyle name="Total 5 3 2" xfId="25660"/>
    <cellStyle name="Total 5 3 3" xfId="25661"/>
    <cellStyle name="Total 5 4" xfId="25662"/>
    <cellStyle name="Total 5 4 2" xfId="25663"/>
    <cellStyle name="Total 5 4 3" xfId="25664"/>
    <cellStyle name="Total 50" xfId="25665"/>
    <cellStyle name="Total 51" xfId="25666"/>
    <cellStyle name="Total 52" xfId="25667"/>
    <cellStyle name="Total 53" xfId="25668"/>
    <cellStyle name="Total 54" xfId="25669"/>
    <cellStyle name="Total 55" xfId="25670"/>
    <cellStyle name="Total 56" xfId="25671"/>
    <cellStyle name="Total 57" xfId="25672"/>
    <cellStyle name="Total 58" xfId="25673"/>
    <cellStyle name="Total 59" xfId="25674"/>
    <cellStyle name="Total 6" xfId="25675"/>
    <cellStyle name="Total 60" xfId="25676"/>
    <cellStyle name="Total 61" xfId="25677"/>
    <cellStyle name="Total 62" xfId="25678"/>
    <cellStyle name="Total 63" xfId="25679"/>
    <cellStyle name="Total 64" xfId="25680"/>
    <cellStyle name="Total 65" xfId="25681"/>
    <cellStyle name="Total 66" xfId="25682"/>
    <cellStyle name="Total 67" xfId="25683"/>
    <cellStyle name="Total 68" xfId="25684"/>
    <cellStyle name="Total 69" xfId="25685"/>
    <cellStyle name="Total 7" xfId="25686"/>
    <cellStyle name="Total 70" xfId="25687"/>
    <cellStyle name="Total 71" xfId="25688"/>
    <cellStyle name="Total 72" xfId="25689"/>
    <cellStyle name="Total 73" xfId="25690"/>
    <cellStyle name="Total 8" xfId="25691"/>
    <cellStyle name="Total 9" xfId="25692"/>
    <cellStyle name="Total2 - Style2" xfId="25693"/>
    <cellStyle name="TRANSMISSION RELIABILITY PORTION OF PROJECT" xfId="25694"/>
    <cellStyle name="Underl - Style4" xfId="25695"/>
    <cellStyle name="UNLocked" xfId="25696"/>
    <cellStyle name="UNLocked 2" xfId="25697"/>
    <cellStyle name="Unprot" xfId="25698"/>
    <cellStyle name="Unprot$" xfId="25699"/>
    <cellStyle name="Unprotect" xfId="25700"/>
    <cellStyle name="UploadThisRowValue" xfId="25701"/>
    <cellStyle name="Warning Text 10" xfId="25702"/>
    <cellStyle name="Warning Text 11" xfId="25703"/>
    <cellStyle name="Warning Text 12" xfId="25704"/>
    <cellStyle name="Warning Text 13" xfId="25705"/>
    <cellStyle name="Warning Text 14" xfId="25706"/>
    <cellStyle name="Warning Text 15" xfId="25707"/>
    <cellStyle name="Warning Text 16" xfId="25708"/>
    <cellStyle name="Warning Text 17" xfId="25709"/>
    <cellStyle name="Warning Text 18" xfId="25710"/>
    <cellStyle name="Warning Text 19" xfId="25711"/>
    <cellStyle name="Warning Text 2" xfId="25712"/>
    <cellStyle name="Warning Text 2 2" xfId="25713"/>
    <cellStyle name="Warning Text 2 3" xfId="25714"/>
    <cellStyle name="Warning Text 20" xfId="25715"/>
    <cellStyle name="Warning Text 21" xfId="25716"/>
    <cellStyle name="Warning Text 22" xfId="25717"/>
    <cellStyle name="Warning Text 23" xfId="25718"/>
    <cellStyle name="Warning Text 24" xfId="25719"/>
    <cellStyle name="Warning Text 25" xfId="25720"/>
    <cellStyle name="Warning Text 26" xfId="25721"/>
    <cellStyle name="Warning Text 27" xfId="25722"/>
    <cellStyle name="Warning Text 28" xfId="25723"/>
    <cellStyle name="Warning Text 29" xfId="25724"/>
    <cellStyle name="Warning Text 3" xfId="25725"/>
    <cellStyle name="Warning Text 3 2" xfId="25726"/>
    <cellStyle name="Warning Text 3 3" xfId="25727"/>
    <cellStyle name="Warning Text 30" xfId="25728"/>
    <cellStyle name="Warning Text 31" xfId="25729"/>
    <cellStyle name="Warning Text 32" xfId="25730"/>
    <cellStyle name="Warning Text 33" xfId="25731"/>
    <cellStyle name="Warning Text 34" xfId="25732"/>
    <cellStyle name="Warning Text 35" xfId="25733"/>
    <cellStyle name="Warning Text 36" xfId="25734"/>
    <cellStyle name="Warning Text 37" xfId="25735"/>
    <cellStyle name="Warning Text 38" xfId="25736"/>
    <cellStyle name="Warning Text 39" xfId="25737"/>
    <cellStyle name="Warning Text 4" xfId="25738"/>
    <cellStyle name="Warning Text 4 2" xfId="25739"/>
    <cellStyle name="Warning Text 40" xfId="25740"/>
    <cellStyle name="Warning Text 41" xfId="25741"/>
    <cellStyle name="Warning Text 42" xfId="25742"/>
    <cellStyle name="Warning Text 43" xfId="25743"/>
    <cellStyle name="Warning Text 44" xfId="25744"/>
    <cellStyle name="Warning Text 45" xfId="25745"/>
    <cellStyle name="Warning Text 46" xfId="25746"/>
    <cellStyle name="Warning Text 47" xfId="25747"/>
    <cellStyle name="Warning Text 48" xfId="25748"/>
    <cellStyle name="Warning Text 49" xfId="25749"/>
    <cellStyle name="Warning Text 5" xfId="25750"/>
    <cellStyle name="Warning Text 5 2" xfId="25751"/>
    <cellStyle name="Warning Text 50" xfId="25752"/>
    <cellStyle name="Warning Text 51" xfId="25753"/>
    <cellStyle name="Warning Text 52" xfId="25754"/>
    <cellStyle name="Warning Text 53" xfId="25755"/>
    <cellStyle name="Warning Text 54" xfId="25756"/>
    <cellStyle name="Warning Text 55" xfId="25757"/>
    <cellStyle name="Warning Text 56" xfId="25758"/>
    <cellStyle name="Warning Text 57" xfId="25759"/>
    <cellStyle name="Warning Text 58" xfId="25760"/>
    <cellStyle name="Warning Text 59" xfId="25761"/>
    <cellStyle name="Warning Text 6" xfId="25762"/>
    <cellStyle name="Warning Text 60" xfId="25763"/>
    <cellStyle name="Warning Text 61" xfId="25764"/>
    <cellStyle name="Warning Text 62" xfId="25765"/>
    <cellStyle name="Warning Text 63" xfId="25766"/>
    <cellStyle name="Warning Text 64" xfId="25767"/>
    <cellStyle name="Warning Text 65" xfId="25768"/>
    <cellStyle name="Warning Text 66" xfId="25769"/>
    <cellStyle name="Warning Text 67" xfId="25770"/>
    <cellStyle name="Warning Text 68" xfId="25771"/>
    <cellStyle name="Warning Text 69" xfId="25772"/>
    <cellStyle name="Warning Text 7" xfId="25773"/>
    <cellStyle name="Warning Text 70" xfId="25774"/>
    <cellStyle name="Warning Text 71" xfId="25775"/>
    <cellStyle name="Warning Text 72" xfId="25776"/>
    <cellStyle name="Warning Text 8" xfId="25777"/>
    <cellStyle name="Warning Text 9" xfId="25778"/>
    <cellStyle name="WhitePattern" xfId="25779"/>
    <cellStyle name="WhitePattern1" xfId="25780"/>
    <cellStyle name="WhitePattern1 2" xfId="25781"/>
    <cellStyle name="WhitePattern1 2 2" xfId="25782"/>
    <cellStyle name="WhitePattern1 2 3" xfId="25783"/>
    <cellStyle name="WhitePattern1 3" xfId="25784"/>
    <cellStyle name="WhitePattern1 3 2" xfId="25785"/>
    <cellStyle name="WhitePattern1 3 3" xfId="25786"/>
    <cellStyle name="WhiteText" xfId="25787"/>
    <cellStyle name="Year" xfId="257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6"/>
  <sheetViews>
    <sheetView tabSelected="1" topLeftCell="R1" zoomScale="80" zoomScaleNormal="80" workbookViewId="0">
      <pane ySplit="14" topLeftCell="A15" activePane="bottomLeft" state="frozen"/>
      <selection pane="bottomLeft" activeCell="V239" sqref="V239"/>
    </sheetView>
  </sheetViews>
  <sheetFormatPr defaultColWidth="9.109375" defaultRowHeight="13.2"/>
  <cols>
    <col min="1" max="1" width="13" style="46" bestFit="1" customWidth="1"/>
    <col min="2" max="2" width="8" style="46" bestFit="1" customWidth="1"/>
    <col min="3" max="3" width="8.33203125" style="46" customWidth="1"/>
    <col min="4" max="4" width="47.33203125" style="46" bestFit="1" customWidth="1"/>
    <col min="5" max="17" width="19.5546875" style="46" hidden="1" customWidth="1"/>
    <col min="18" max="18" width="19.5546875" style="46" bestFit="1" customWidth="1"/>
    <col min="19" max="19" width="3.5546875" style="46" customWidth="1"/>
    <col min="20" max="20" width="17.109375" style="46" customWidth="1"/>
    <col min="21" max="21" width="17" style="46" bestFit="1" customWidth="1"/>
    <col min="22" max="23" width="17" style="46" customWidth="1"/>
    <col min="24" max="24" width="4.21875" style="46" customWidth="1"/>
    <col min="25" max="25" width="4.109375" style="46" customWidth="1"/>
    <col min="26" max="26" width="16.44140625" style="46" customWidth="1"/>
    <col min="27" max="27" width="16.109375" style="46" customWidth="1"/>
    <col min="28" max="28" width="19.5546875" style="46" bestFit="1" customWidth="1"/>
    <col min="29" max="29" width="17.44140625" style="46" customWidth="1"/>
    <col min="30" max="30" width="17" style="46" bestFit="1" customWidth="1"/>
    <col min="31" max="31" width="15.88671875" style="46" bestFit="1" customWidth="1"/>
    <col min="32" max="16384" width="9.109375" style="46"/>
  </cols>
  <sheetData>
    <row r="1" spans="1:32" ht="15.6">
      <c r="A1" s="121" t="s">
        <v>699</v>
      </c>
    </row>
    <row r="2" spans="1:32" ht="15.6">
      <c r="A2" s="121" t="s">
        <v>700</v>
      </c>
    </row>
    <row r="3" spans="1:32" ht="15.6">
      <c r="A3" s="121" t="s">
        <v>701</v>
      </c>
    </row>
    <row r="4" spans="1:32" ht="15.6">
      <c r="A4" s="121"/>
    </row>
    <row r="5" spans="1:32">
      <c r="D5" s="6" t="s">
        <v>418</v>
      </c>
      <c r="E5" s="45" t="s">
        <v>419</v>
      </c>
      <c r="F5" s="45" t="s">
        <v>419</v>
      </c>
      <c r="G5" s="45" t="s">
        <v>419</v>
      </c>
      <c r="H5" s="45" t="s">
        <v>419</v>
      </c>
      <c r="I5" s="45" t="s">
        <v>419</v>
      </c>
      <c r="J5" s="45" t="s">
        <v>419</v>
      </c>
      <c r="K5" s="45" t="s">
        <v>419</v>
      </c>
      <c r="L5" s="45" t="s">
        <v>419</v>
      </c>
      <c r="M5" s="45" t="s">
        <v>419</v>
      </c>
      <c r="N5" s="45" t="s">
        <v>419</v>
      </c>
      <c r="O5" s="45" t="s">
        <v>419</v>
      </c>
      <c r="P5" s="45" t="s">
        <v>419</v>
      </c>
      <c r="Q5" s="45" t="s">
        <v>419</v>
      </c>
    </row>
    <row r="6" spans="1:32">
      <c r="D6" s="6" t="s">
        <v>420</v>
      </c>
      <c r="E6" s="45" t="s">
        <v>430</v>
      </c>
      <c r="F6" s="45" t="s">
        <v>421</v>
      </c>
      <c r="G6" s="45" t="s">
        <v>421</v>
      </c>
      <c r="H6" s="45" t="s">
        <v>421</v>
      </c>
      <c r="I6" s="45" t="s">
        <v>421</v>
      </c>
      <c r="J6" s="45" t="s">
        <v>421</v>
      </c>
      <c r="K6" s="45" t="s">
        <v>421</v>
      </c>
      <c r="L6" s="45" t="s">
        <v>421</v>
      </c>
      <c r="M6" s="45" t="s">
        <v>421</v>
      </c>
      <c r="N6" s="45" t="s">
        <v>421</v>
      </c>
      <c r="O6" s="45" t="s">
        <v>421</v>
      </c>
      <c r="P6" s="45" t="s">
        <v>421</v>
      </c>
      <c r="Q6" s="45" t="s">
        <v>421</v>
      </c>
    </row>
    <row r="7" spans="1:32">
      <c r="D7" s="6" t="s">
        <v>422</v>
      </c>
      <c r="E7" s="45" t="s">
        <v>423</v>
      </c>
      <c r="F7" s="45" t="s">
        <v>423</v>
      </c>
      <c r="G7" s="45" t="s">
        <v>423</v>
      </c>
      <c r="H7" s="45" t="s">
        <v>423</v>
      </c>
      <c r="I7" s="45" t="s">
        <v>423</v>
      </c>
      <c r="J7" s="45" t="s">
        <v>423</v>
      </c>
      <c r="K7" s="45" t="s">
        <v>423</v>
      </c>
      <c r="L7" s="45" t="s">
        <v>423</v>
      </c>
      <c r="M7" s="45" t="s">
        <v>423</v>
      </c>
      <c r="N7" s="45" t="s">
        <v>423</v>
      </c>
      <c r="O7" s="45" t="s">
        <v>423</v>
      </c>
      <c r="P7" s="45" t="s">
        <v>423</v>
      </c>
      <c r="Q7" s="45" t="s">
        <v>423</v>
      </c>
      <c r="Z7" s="46" t="s">
        <v>695</v>
      </c>
    </row>
    <row r="8" spans="1:32">
      <c r="D8" s="6" t="s">
        <v>422</v>
      </c>
      <c r="E8" s="45" t="s">
        <v>531</v>
      </c>
      <c r="F8" s="45" t="s">
        <v>531</v>
      </c>
      <c r="G8" s="45" t="s">
        <v>531</v>
      </c>
      <c r="H8" s="45" t="s">
        <v>531</v>
      </c>
      <c r="I8" s="45" t="s">
        <v>531</v>
      </c>
      <c r="J8" s="45" t="s">
        <v>531</v>
      </c>
      <c r="K8" s="45" t="s">
        <v>531</v>
      </c>
      <c r="L8" s="45" t="s">
        <v>531</v>
      </c>
      <c r="M8" s="45" t="s">
        <v>531</v>
      </c>
      <c r="N8" s="45" t="s">
        <v>531</v>
      </c>
      <c r="O8" s="45" t="s">
        <v>531</v>
      </c>
      <c r="P8" s="45" t="s">
        <v>531</v>
      </c>
      <c r="Q8" s="45" t="s">
        <v>531</v>
      </c>
      <c r="Z8" s="46" t="s">
        <v>346</v>
      </c>
      <c r="AA8" s="112">
        <v>0.75280000000000002</v>
      </c>
    </row>
    <row r="9" spans="1:32">
      <c r="D9" s="6" t="s">
        <v>424</v>
      </c>
      <c r="E9" s="26" t="s">
        <v>131</v>
      </c>
      <c r="F9" s="26" t="s">
        <v>203</v>
      </c>
      <c r="G9" s="26" t="s">
        <v>252</v>
      </c>
      <c r="H9" s="26" t="s">
        <v>254</v>
      </c>
      <c r="I9" s="26" t="s">
        <v>431</v>
      </c>
      <c r="J9" s="26" t="s">
        <v>432</v>
      </c>
      <c r="K9" s="26" t="s">
        <v>433</v>
      </c>
      <c r="L9" s="26" t="s">
        <v>434</v>
      </c>
      <c r="M9" s="26" t="s">
        <v>23</v>
      </c>
      <c r="N9" s="26" t="s">
        <v>435</v>
      </c>
      <c r="O9" s="26" t="s">
        <v>436</v>
      </c>
      <c r="P9" s="26" t="s">
        <v>437</v>
      </c>
      <c r="Q9" s="26" t="s">
        <v>131</v>
      </c>
      <c r="Z9" s="46" t="s">
        <v>348</v>
      </c>
      <c r="AA9" s="112">
        <f>1-AA8</f>
        <v>0.24719999999999998</v>
      </c>
    </row>
    <row r="10" spans="1:32">
      <c r="D10" s="6" t="s">
        <v>425</v>
      </c>
      <c r="E10" s="45" t="s">
        <v>426</v>
      </c>
      <c r="F10" s="45" t="s">
        <v>426</v>
      </c>
      <c r="G10" s="45" t="s">
        <v>426</v>
      </c>
      <c r="H10" s="45" t="s">
        <v>426</v>
      </c>
      <c r="I10" s="45" t="s">
        <v>426</v>
      </c>
      <c r="J10" s="45" t="s">
        <v>426</v>
      </c>
      <c r="K10" s="45" t="s">
        <v>426</v>
      </c>
      <c r="L10" s="45" t="s">
        <v>426</v>
      </c>
      <c r="M10" s="45" t="s">
        <v>426</v>
      </c>
      <c r="N10" s="45" t="s">
        <v>426</v>
      </c>
      <c r="O10" s="45" t="s">
        <v>426</v>
      </c>
      <c r="P10" s="45" t="s">
        <v>426</v>
      </c>
      <c r="Q10" s="45" t="s">
        <v>426</v>
      </c>
    </row>
    <row r="11" spans="1:32">
      <c r="D11" s="6" t="s">
        <v>427</v>
      </c>
      <c r="E11" s="45" t="s">
        <v>428</v>
      </c>
      <c r="F11" s="45" t="s">
        <v>428</v>
      </c>
      <c r="G11" s="45" t="s">
        <v>428</v>
      </c>
      <c r="H11" s="45" t="s">
        <v>428</v>
      </c>
      <c r="I11" s="45" t="s">
        <v>428</v>
      </c>
      <c r="J11" s="45" t="s">
        <v>428</v>
      </c>
      <c r="K11" s="45" t="s">
        <v>428</v>
      </c>
      <c r="L11" s="45" t="s">
        <v>428</v>
      </c>
      <c r="M11" s="45" t="s">
        <v>428</v>
      </c>
      <c r="N11" s="45" t="s">
        <v>428</v>
      </c>
      <c r="O11" s="45" t="s">
        <v>428</v>
      </c>
      <c r="P11" s="45" t="s">
        <v>428</v>
      </c>
      <c r="Q11" s="45" t="s">
        <v>428</v>
      </c>
    </row>
    <row r="12" spans="1:32" ht="15" customHeight="1">
      <c r="A12" s="120" t="s">
        <v>429</v>
      </c>
      <c r="C12" s="120" t="s">
        <v>439</v>
      </c>
      <c r="AA12" s="27" t="s">
        <v>687</v>
      </c>
    </row>
    <row r="13" spans="1:32">
      <c r="A13" s="120"/>
      <c r="B13" s="46" t="s">
        <v>438</v>
      </c>
      <c r="C13" s="120"/>
      <c r="T13" s="106" t="s">
        <v>689</v>
      </c>
      <c r="U13" s="106" t="s">
        <v>689</v>
      </c>
      <c r="V13" s="106" t="s">
        <v>690</v>
      </c>
      <c r="W13" s="106" t="s">
        <v>692</v>
      </c>
      <c r="Z13" s="46" t="s">
        <v>688</v>
      </c>
    </row>
    <row r="14" spans="1:32">
      <c r="E14" s="44" t="s">
        <v>0</v>
      </c>
      <c r="F14" s="7" t="s">
        <v>1</v>
      </c>
      <c r="G14" s="44" t="s">
        <v>2</v>
      </c>
      <c r="H14" s="44" t="s">
        <v>3</v>
      </c>
      <c r="I14" s="44" t="s">
        <v>4</v>
      </c>
      <c r="J14" s="44" t="s">
        <v>5</v>
      </c>
      <c r="K14" s="44" t="s">
        <v>6</v>
      </c>
      <c r="L14" s="44" t="s">
        <v>7</v>
      </c>
      <c r="M14" s="44" t="s">
        <v>8</v>
      </c>
      <c r="N14" s="44" t="s">
        <v>9</v>
      </c>
      <c r="O14" s="44" t="s">
        <v>10</v>
      </c>
      <c r="P14" s="44" t="s">
        <v>11</v>
      </c>
      <c r="Q14" s="44" t="s">
        <v>12</v>
      </c>
      <c r="R14" s="43" t="s">
        <v>13</v>
      </c>
      <c r="T14" s="106" t="s">
        <v>670</v>
      </c>
      <c r="U14" s="106" t="s">
        <v>671</v>
      </c>
      <c r="V14" s="106" t="s">
        <v>691</v>
      </c>
      <c r="W14" s="106" t="s">
        <v>693</v>
      </c>
      <c r="X14" s="106"/>
      <c r="Z14" s="106" t="s">
        <v>672</v>
      </c>
      <c r="AA14" s="106" t="s">
        <v>673</v>
      </c>
      <c r="AB14" s="106" t="s">
        <v>676</v>
      </c>
      <c r="AC14" s="106" t="s">
        <v>674</v>
      </c>
      <c r="AD14" s="46" t="s">
        <v>677</v>
      </c>
      <c r="AE14" s="46" t="s">
        <v>678</v>
      </c>
    </row>
    <row r="15" spans="1:32">
      <c r="A15" s="11" t="s">
        <v>441</v>
      </c>
      <c r="B15" s="11" t="s">
        <v>14</v>
      </c>
      <c r="C15" s="46" t="s">
        <v>15</v>
      </c>
      <c r="D15" s="75" t="s">
        <v>16</v>
      </c>
      <c r="E15" s="51">
        <v>841287581.38</v>
      </c>
      <c r="F15" s="51">
        <v>844250997.01999998</v>
      </c>
      <c r="G15" s="51">
        <v>845780274.45000005</v>
      </c>
      <c r="H15" s="51">
        <v>850849571.23000002</v>
      </c>
      <c r="I15" s="51">
        <v>852735883.73000002</v>
      </c>
      <c r="J15" s="51">
        <v>855868544.54999995</v>
      </c>
      <c r="K15" s="51">
        <v>864307499.25999999</v>
      </c>
      <c r="L15" s="51">
        <v>868541029.21000004</v>
      </c>
      <c r="M15" s="51">
        <v>869411162.35000002</v>
      </c>
      <c r="N15" s="51">
        <v>875369750.46000004</v>
      </c>
      <c r="O15" s="51">
        <v>879842689.62</v>
      </c>
      <c r="P15" s="51">
        <v>881539577.07000005</v>
      </c>
      <c r="Q15" s="51">
        <v>889631646.78999996</v>
      </c>
      <c r="R15" s="76">
        <f>((E15+Q15)+((F15+G15+H15+I15+J15+K15+L15+M15+N15+O15+P15)*2))/24</f>
        <v>862829716.08624995</v>
      </c>
      <c r="T15" s="107"/>
      <c r="W15" s="107">
        <f>+R15</f>
        <v>862829716.08624995</v>
      </c>
      <c r="Z15" s="109">
        <v>677314165.19000006</v>
      </c>
      <c r="AA15" s="109">
        <f>+R15+R16-Z15</f>
        <v>212878619.59249985</v>
      </c>
      <c r="AB15" s="109"/>
      <c r="AF15" s="46" t="s">
        <v>685</v>
      </c>
    </row>
    <row r="16" spans="1:32">
      <c r="A16" s="11" t="s">
        <v>441</v>
      </c>
      <c r="B16" s="11" t="s">
        <v>17</v>
      </c>
      <c r="C16" s="46" t="s">
        <v>15</v>
      </c>
      <c r="D16" s="75" t="s">
        <v>18</v>
      </c>
      <c r="E16" s="51">
        <v>28896553.829999998</v>
      </c>
      <c r="F16" s="51">
        <v>27565439.219999999</v>
      </c>
      <c r="G16" s="51">
        <v>27308385.52</v>
      </c>
      <c r="H16" s="51">
        <v>25405445.93</v>
      </c>
      <c r="I16" s="51">
        <v>26448610.5</v>
      </c>
      <c r="J16" s="51">
        <v>26356690.800000001</v>
      </c>
      <c r="K16" s="51">
        <v>20673671.899999999</v>
      </c>
      <c r="L16" s="51">
        <v>20158872.41</v>
      </c>
      <c r="M16" s="51">
        <v>31410364.16</v>
      </c>
      <c r="N16" s="51">
        <v>29294995.760000002</v>
      </c>
      <c r="O16" s="51">
        <v>31135493.359999999</v>
      </c>
      <c r="P16" s="51">
        <v>31619119.32</v>
      </c>
      <c r="Q16" s="51">
        <v>33062917.120000001</v>
      </c>
      <c r="R16" s="76">
        <f>((E16+Q16)+((F16+G16+H16+I16+J16+K16+L16+M16+N16+O16+P16)*2))/24</f>
        <v>27363068.696249995</v>
      </c>
      <c r="T16" s="107"/>
      <c r="W16" s="107">
        <f>+R16</f>
        <v>27363068.696249995</v>
      </c>
      <c r="Z16" s="109"/>
      <c r="AA16" s="109"/>
      <c r="AB16" s="109"/>
    </row>
    <row r="17" spans="1:32">
      <c r="A17" s="11" t="s">
        <v>441</v>
      </c>
      <c r="B17" s="11" t="s">
        <v>19</v>
      </c>
      <c r="C17" s="11" t="s">
        <v>15</v>
      </c>
      <c r="D17" s="75" t="s">
        <v>20</v>
      </c>
      <c r="E17" s="51">
        <v>10555875.93</v>
      </c>
      <c r="F17" s="51">
        <v>9501126.4000000004</v>
      </c>
      <c r="G17" s="51">
        <v>10899019.84</v>
      </c>
      <c r="H17" s="51">
        <v>10951252.41</v>
      </c>
      <c r="I17" s="51">
        <v>11303827.66</v>
      </c>
      <c r="J17" s="51">
        <v>13181573.25</v>
      </c>
      <c r="K17" s="51">
        <v>17648079.600000001</v>
      </c>
      <c r="L17" s="51">
        <v>18641573.690000001</v>
      </c>
      <c r="M17" s="51">
        <v>9965389.1699999999</v>
      </c>
      <c r="N17" s="51">
        <v>10944845.09</v>
      </c>
      <c r="O17" s="51">
        <v>11645573.119999999</v>
      </c>
      <c r="P17" s="51">
        <v>13934906.949999999</v>
      </c>
      <c r="Q17" s="51">
        <v>12898869.82</v>
      </c>
      <c r="R17" s="76">
        <f>((E17+Q17)+((F17+G17+H17+I17+J17+K17+L17+M17+N17+O17+P17)*2))/24</f>
        <v>12528711.671250001</v>
      </c>
      <c r="T17" s="107"/>
      <c r="W17" s="107">
        <f>+R17</f>
        <v>12528711.671250001</v>
      </c>
      <c r="Z17" s="109"/>
      <c r="AA17" s="109"/>
      <c r="AB17" s="109"/>
      <c r="AC17" s="107">
        <f>+R17</f>
        <v>12528711.671250001</v>
      </c>
    </row>
    <row r="18" spans="1:32">
      <c r="D18" s="75" t="s">
        <v>21</v>
      </c>
      <c r="E18" s="53">
        <f t="shared" ref="E18:R18" si="0">SUM(E15:E17)</f>
        <v>880740011.13999999</v>
      </c>
      <c r="F18" s="53">
        <f t="shared" si="0"/>
        <v>881317562.63999999</v>
      </c>
      <c r="G18" s="53">
        <f t="shared" si="0"/>
        <v>883987679.81000006</v>
      </c>
      <c r="H18" s="53">
        <f t="shared" si="0"/>
        <v>887206269.56999993</v>
      </c>
      <c r="I18" s="53">
        <f t="shared" si="0"/>
        <v>890488321.88999999</v>
      </c>
      <c r="J18" s="53">
        <f t="shared" si="0"/>
        <v>895406808.5999999</v>
      </c>
      <c r="K18" s="53">
        <f t="shared" si="0"/>
        <v>902629250.75999999</v>
      </c>
      <c r="L18" s="53">
        <f t="shared" si="0"/>
        <v>907341475.31000006</v>
      </c>
      <c r="M18" s="53">
        <f t="shared" si="0"/>
        <v>910786915.67999995</v>
      </c>
      <c r="N18" s="53">
        <f t="shared" si="0"/>
        <v>915609591.31000006</v>
      </c>
      <c r="O18" s="53">
        <f t="shared" si="0"/>
        <v>922623756.10000002</v>
      </c>
      <c r="P18" s="53">
        <f t="shared" si="0"/>
        <v>927093603.34000015</v>
      </c>
      <c r="Q18" s="53">
        <f t="shared" si="0"/>
        <v>935593433.73000002</v>
      </c>
      <c r="R18" s="53">
        <f t="shared" si="0"/>
        <v>902721496.4537499</v>
      </c>
      <c r="Z18" s="109"/>
      <c r="AA18" s="109"/>
      <c r="AB18" s="109"/>
    </row>
    <row r="19" spans="1:32">
      <c r="D19" s="75"/>
      <c r="E19" s="47"/>
      <c r="F19" s="23"/>
      <c r="G19" s="33"/>
      <c r="H19" s="33"/>
      <c r="I19" s="30"/>
      <c r="J19" s="42"/>
      <c r="K19" s="16"/>
      <c r="L19" s="65"/>
      <c r="M19" s="61"/>
      <c r="N19" s="2"/>
      <c r="O19" s="57"/>
      <c r="P19" s="12"/>
      <c r="Q19" s="47"/>
      <c r="R19" s="76"/>
      <c r="Z19" s="109"/>
      <c r="AA19" s="109"/>
      <c r="AB19" s="109"/>
    </row>
    <row r="20" spans="1:32">
      <c r="A20" s="11" t="s">
        <v>441</v>
      </c>
      <c r="B20" s="11" t="s">
        <v>22</v>
      </c>
      <c r="C20" s="11" t="s">
        <v>23</v>
      </c>
      <c r="D20" s="9" t="s">
        <v>24</v>
      </c>
      <c r="E20" s="51">
        <v>686205.96</v>
      </c>
      <c r="F20" s="51">
        <v>829635.6</v>
      </c>
      <c r="G20" s="51">
        <v>771254.68</v>
      </c>
      <c r="H20" s="51">
        <v>524465.69999999995</v>
      </c>
      <c r="I20" s="51">
        <v>698101.21</v>
      </c>
      <c r="J20" s="51">
        <v>830365.63</v>
      </c>
      <c r="K20" s="51">
        <v>887437.96</v>
      </c>
      <c r="L20" s="51">
        <v>780282.77</v>
      </c>
      <c r="M20" s="51">
        <v>1016342.45</v>
      </c>
      <c r="N20" s="51">
        <v>906028.11</v>
      </c>
      <c r="O20" s="51">
        <v>908236.76</v>
      </c>
      <c r="P20" s="51">
        <v>933863.07</v>
      </c>
      <c r="Q20" s="51">
        <v>991503.47</v>
      </c>
      <c r="R20" s="76">
        <f>((E20+Q20)+((F20+G20+H20+I20+J20+K20+L20+M20+N20+O20+P20)*2))/24</f>
        <v>827072.38791666657</v>
      </c>
      <c r="T20" s="107"/>
      <c r="W20" s="107"/>
      <c r="Z20" s="109">
        <f>+AB20*$AA$8</f>
        <v>622620.09362366656</v>
      </c>
      <c r="AA20" s="109">
        <f>+AB20*$AA$9</f>
        <v>204452.29429299996</v>
      </c>
      <c r="AB20" s="109">
        <f>+R20</f>
        <v>827072.38791666657</v>
      </c>
    </row>
    <row r="21" spans="1:32">
      <c r="A21" s="11" t="s">
        <v>441</v>
      </c>
      <c r="B21" s="11" t="s">
        <v>22</v>
      </c>
      <c r="C21" s="11"/>
      <c r="D21" s="75" t="s">
        <v>25</v>
      </c>
      <c r="E21" s="51">
        <v>-297303622.94999999</v>
      </c>
      <c r="F21" s="51">
        <v>-298329288.63</v>
      </c>
      <c r="G21" s="51">
        <v>-299555161.89999998</v>
      </c>
      <c r="H21" s="51">
        <v>-300533506.98000002</v>
      </c>
      <c r="I21" s="51">
        <v>-301818176.24000001</v>
      </c>
      <c r="J21" s="51">
        <v>-303247549.05000001</v>
      </c>
      <c r="K21" s="51">
        <v>-304208502.81</v>
      </c>
      <c r="L21" s="51">
        <v>-305547368.5</v>
      </c>
      <c r="M21" s="51">
        <v>-306922056.56</v>
      </c>
      <c r="N21" s="51">
        <v>-308090549.82999998</v>
      </c>
      <c r="O21" s="51">
        <v>-309380893.37</v>
      </c>
      <c r="P21" s="51">
        <v>-310725873.72000003</v>
      </c>
      <c r="Q21" s="51">
        <v>-310640427.29000002</v>
      </c>
      <c r="R21" s="76">
        <f>((E21+Q21)+((F21+G21+H21+I21+J21+K21+L21+M21+N21+O21+P21)*2))/24</f>
        <v>-304360912.72583336</v>
      </c>
      <c r="T21" s="107"/>
      <c r="Z21" s="109"/>
      <c r="AA21" s="109"/>
      <c r="AB21" s="109"/>
    </row>
    <row r="22" spans="1:32">
      <c r="A22" s="11" t="s">
        <v>441</v>
      </c>
      <c r="B22" s="11" t="s">
        <v>26</v>
      </c>
      <c r="C22" s="11"/>
      <c r="D22" s="75" t="s">
        <v>27</v>
      </c>
      <c r="E22" s="51">
        <v>-8070827.1500000004</v>
      </c>
      <c r="F22" s="51">
        <v>-8314228.7599999998</v>
      </c>
      <c r="G22" s="51">
        <v>-8560523.9900000002</v>
      </c>
      <c r="H22" s="51">
        <v>-8770158.4000000004</v>
      </c>
      <c r="I22" s="51">
        <v>-9007056.4499999993</v>
      </c>
      <c r="J22" s="51">
        <v>-9243688.6899999995</v>
      </c>
      <c r="K22" s="51">
        <v>-9480361.2899999991</v>
      </c>
      <c r="L22" s="51">
        <v>-9701458.4700000007</v>
      </c>
      <c r="M22" s="51">
        <v>-9922555.6500000004</v>
      </c>
      <c r="N22" s="51">
        <v>-10143652.83</v>
      </c>
      <c r="O22" s="51">
        <v>-10365313.029999999</v>
      </c>
      <c r="P22" s="51">
        <v>-10586166.609999999</v>
      </c>
      <c r="Q22" s="51">
        <v>-10807311.550000001</v>
      </c>
      <c r="R22" s="76">
        <f>((E22+Q22)+((F22+G22+H22+I22+J22+K22+L22+M22+N22+O22+P22)*2))/24</f>
        <v>-9461186.1266666651</v>
      </c>
      <c r="T22" s="107"/>
      <c r="Z22" s="109"/>
      <c r="AA22" s="109"/>
      <c r="AB22" s="109"/>
    </row>
    <row r="23" spans="1:32">
      <c r="A23" s="11" t="s">
        <v>441</v>
      </c>
      <c r="B23" s="11" t="s">
        <v>28</v>
      </c>
      <c r="C23" s="11"/>
      <c r="D23" s="75" t="s">
        <v>29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8">
        <f>((E23+Q23)+((F23+G23+H23+I23+J23+K23+L23+M23+N23+O23+P23)*2))/24</f>
        <v>0</v>
      </c>
      <c r="T23" s="107"/>
      <c r="Z23" s="109"/>
      <c r="AA23" s="109"/>
      <c r="AB23" s="109"/>
    </row>
    <row r="24" spans="1:32">
      <c r="D24" s="75" t="s">
        <v>30</v>
      </c>
      <c r="E24" s="90">
        <f>SUM(E20:E23)</f>
        <v>-304688244.13999999</v>
      </c>
      <c r="F24" s="90">
        <f t="shared" ref="F24:R24" si="1">SUM(F20:F23)</f>
        <v>-305813881.78999996</v>
      </c>
      <c r="G24" s="90">
        <f t="shared" si="1"/>
        <v>-307344431.20999998</v>
      </c>
      <c r="H24" s="90">
        <f t="shared" si="1"/>
        <v>-308779199.68000001</v>
      </c>
      <c r="I24" s="90">
        <f t="shared" si="1"/>
        <v>-310127131.48000002</v>
      </c>
      <c r="J24" s="90">
        <f t="shared" si="1"/>
        <v>-311660872.11000001</v>
      </c>
      <c r="K24" s="90">
        <f t="shared" si="1"/>
        <v>-312801426.14000005</v>
      </c>
      <c r="L24" s="90">
        <f t="shared" si="1"/>
        <v>-314468544.20000005</v>
      </c>
      <c r="M24" s="90">
        <f t="shared" si="1"/>
        <v>-315828269.75999999</v>
      </c>
      <c r="N24" s="90">
        <f t="shared" si="1"/>
        <v>-317328174.54999995</v>
      </c>
      <c r="O24" s="90">
        <f t="shared" si="1"/>
        <v>-318837969.63999999</v>
      </c>
      <c r="P24" s="90">
        <f t="shared" si="1"/>
        <v>-320378177.26000005</v>
      </c>
      <c r="Q24" s="90">
        <f t="shared" si="1"/>
        <v>-320456235.37</v>
      </c>
      <c r="R24" s="90">
        <f t="shared" si="1"/>
        <v>-312995026.46458334</v>
      </c>
      <c r="Z24" s="109"/>
      <c r="AA24" s="109"/>
      <c r="AB24" s="109"/>
    </row>
    <row r="25" spans="1:32">
      <c r="D25" s="75"/>
      <c r="E25" s="47"/>
      <c r="F25" s="23"/>
      <c r="G25" s="33"/>
      <c r="H25" s="33"/>
      <c r="I25" s="30"/>
      <c r="J25" s="42"/>
      <c r="K25" s="16"/>
      <c r="L25" s="65"/>
      <c r="M25" s="61"/>
      <c r="N25" s="2"/>
      <c r="O25" s="57"/>
      <c r="P25" s="12"/>
      <c r="Q25" s="47"/>
      <c r="R25" s="76"/>
      <c r="Z25" s="109"/>
      <c r="AA25" s="109"/>
      <c r="AB25" s="109"/>
    </row>
    <row r="26" spans="1:32">
      <c r="A26" s="11" t="s">
        <v>441</v>
      </c>
      <c r="B26" s="11" t="s">
        <v>31</v>
      </c>
      <c r="C26" s="11"/>
      <c r="D26" s="75" t="s">
        <v>32</v>
      </c>
      <c r="E26" s="51">
        <v>-3106488.9199999701</v>
      </c>
      <c r="F26" s="51">
        <v>-3114831.04</v>
      </c>
      <c r="G26" s="51">
        <v>-3129854.48</v>
      </c>
      <c r="H26" s="51">
        <v>-3101719.66</v>
      </c>
      <c r="I26" s="51">
        <v>-3114986.65</v>
      </c>
      <c r="J26" s="51">
        <v>-3126477.53</v>
      </c>
      <c r="K26" s="51">
        <v>-3141437.98</v>
      </c>
      <c r="L26" s="51">
        <v>-3157143.28</v>
      </c>
      <c r="M26" s="51">
        <v>-3164800.94</v>
      </c>
      <c r="N26" s="51">
        <v>-3176368.87</v>
      </c>
      <c r="O26" s="51">
        <v>-3178448.47</v>
      </c>
      <c r="P26" s="51">
        <v>-3184113.82</v>
      </c>
      <c r="Q26" s="51">
        <v>-3251382.2</v>
      </c>
      <c r="R26" s="76">
        <f>((E26+Q26)+((F26+G26+H26+I26+J26+K26+L26+M26+N26+O26+P26)*2))/24</f>
        <v>-3147426.523333332</v>
      </c>
      <c r="T26" s="107"/>
      <c r="Z26" s="109"/>
      <c r="AA26" s="109"/>
      <c r="AB26" s="109"/>
    </row>
    <row r="27" spans="1:32">
      <c r="A27" s="11" t="s">
        <v>441</v>
      </c>
      <c r="B27" s="11" t="s">
        <v>33</v>
      </c>
      <c r="C27" s="11"/>
      <c r="D27" s="51" t="s">
        <v>34</v>
      </c>
      <c r="E27" s="89">
        <v>-124586801</v>
      </c>
      <c r="F27" s="89">
        <v>-124938981.86</v>
      </c>
      <c r="G27" s="89">
        <v>-125253035.84999999</v>
      </c>
      <c r="H27" s="89">
        <v>-125305836.09999999</v>
      </c>
      <c r="I27" s="89">
        <v>-125700569.34</v>
      </c>
      <c r="J27" s="89">
        <v>-126092534.17</v>
      </c>
      <c r="K27" s="89">
        <v>-126397292.31</v>
      </c>
      <c r="L27" s="89">
        <v>-126779418.34</v>
      </c>
      <c r="M27" s="89">
        <v>-127152785.67</v>
      </c>
      <c r="N27" s="89">
        <v>-127377044.70999999</v>
      </c>
      <c r="O27" s="89">
        <v>-127747360.28</v>
      </c>
      <c r="P27" s="89">
        <v>-128065696.11</v>
      </c>
      <c r="Q27" s="89">
        <v>-129636963.91</v>
      </c>
      <c r="R27" s="76">
        <f>((E27+Q27)+((F27+G27+H27+I27+J27+K27+L27+M27+N27+O27+P27)*2))/24</f>
        <v>-126493536.43291664</v>
      </c>
      <c r="T27" s="107"/>
      <c r="Z27" s="109"/>
      <c r="AA27" s="109"/>
      <c r="AB27" s="109"/>
    </row>
    <row r="28" spans="1:32">
      <c r="D28" s="75" t="s">
        <v>35</v>
      </c>
      <c r="E28" s="91">
        <f>+E26+E27</f>
        <v>-127693289.91999997</v>
      </c>
      <c r="F28" s="91">
        <f t="shared" ref="F28:R28" si="2">+F26+F27</f>
        <v>-128053812.90000001</v>
      </c>
      <c r="G28" s="91">
        <f t="shared" si="2"/>
        <v>-128382890.33</v>
      </c>
      <c r="H28" s="91">
        <f t="shared" si="2"/>
        <v>-128407555.75999999</v>
      </c>
      <c r="I28" s="91">
        <f t="shared" si="2"/>
        <v>-128815555.99000001</v>
      </c>
      <c r="J28" s="91">
        <f t="shared" si="2"/>
        <v>-129219011.7</v>
      </c>
      <c r="K28" s="91">
        <f t="shared" si="2"/>
        <v>-129538730.29000001</v>
      </c>
      <c r="L28" s="91">
        <f t="shared" si="2"/>
        <v>-129936561.62</v>
      </c>
      <c r="M28" s="91">
        <f t="shared" si="2"/>
        <v>-130317586.61</v>
      </c>
      <c r="N28" s="91">
        <f t="shared" si="2"/>
        <v>-130553413.58</v>
      </c>
      <c r="O28" s="91">
        <f t="shared" si="2"/>
        <v>-130925808.75</v>
      </c>
      <c r="P28" s="91">
        <f t="shared" si="2"/>
        <v>-131249809.92999999</v>
      </c>
      <c r="Q28" s="91">
        <f t="shared" si="2"/>
        <v>-132888346.11</v>
      </c>
      <c r="R28" s="91">
        <f t="shared" si="2"/>
        <v>-129640962.95624997</v>
      </c>
      <c r="Z28" s="109"/>
      <c r="AA28" s="109"/>
      <c r="AB28" s="109"/>
    </row>
    <row r="29" spans="1:32">
      <c r="D29" s="75"/>
      <c r="E29" s="47"/>
      <c r="F29" s="23"/>
      <c r="G29" s="33"/>
      <c r="H29" s="33"/>
      <c r="I29" s="30"/>
      <c r="J29" s="42"/>
      <c r="K29" s="16"/>
      <c r="L29" s="65"/>
      <c r="M29" s="61"/>
      <c r="N29" s="2"/>
      <c r="O29" s="57"/>
      <c r="P29" s="12"/>
      <c r="Q29" s="47"/>
      <c r="R29" s="76"/>
      <c r="Z29" s="109"/>
      <c r="AA29" s="109"/>
      <c r="AB29" s="109"/>
    </row>
    <row r="30" spans="1:32">
      <c r="D30" s="75" t="s">
        <v>36</v>
      </c>
      <c r="E30" s="92">
        <f>+E28+E24</f>
        <v>-432381534.05999994</v>
      </c>
      <c r="F30" s="92">
        <f t="shared" ref="F30:R30" si="3">+F28+F24</f>
        <v>-433867694.68999994</v>
      </c>
      <c r="G30" s="92">
        <f t="shared" si="3"/>
        <v>-435727321.53999996</v>
      </c>
      <c r="H30" s="92">
        <f t="shared" si="3"/>
        <v>-437186755.44</v>
      </c>
      <c r="I30" s="92">
        <f t="shared" si="3"/>
        <v>-438942687.47000003</v>
      </c>
      <c r="J30" s="92">
        <f t="shared" si="3"/>
        <v>-440879883.81</v>
      </c>
      <c r="K30" s="92">
        <f t="shared" si="3"/>
        <v>-442340156.43000007</v>
      </c>
      <c r="L30" s="92">
        <f t="shared" si="3"/>
        <v>-444405105.82000005</v>
      </c>
      <c r="M30" s="92">
        <f t="shared" si="3"/>
        <v>-446145856.37</v>
      </c>
      <c r="N30" s="92">
        <f t="shared" si="3"/>
        <v>-447881588.12999994</v>
      </c>
      <c r="O30" s="92">
        <f t="shared" si="3"/>
        <v>-449763778.38999999</v>
      </c>
      <c r="P30" s="92">
        <f t="shared" si="3"/>
        <v>-451627987.19000006</v>
      </c>
      <c r="Q30" s="92">
        <f t="shared" si="3"/>
        <v>-453344581.48000002</v>
      </c>
      <c r="R30" s="92">
        <f t="shared" si="3"/>
        <v>-442635989.42083329</v>
      </c>
      <c r="W30" s="107">
        <f>+R30</f>
        <v>-442635989.42083329</v>
      </c>
      <c r="Z30" s="109">
        <v>-345424354.83999997</v>
      </c>
      <c r="AA30" s="109">
        <f>+R30-R20-Z30</f>
        <v>-98038706.96875</v>
      </c>
      <c r="AB30" s="109"/>
      <c r="AF30" s="46" t="s">
        <v>686</v>
      </c>
    </row>
    <row r="31" spans="1:32">
      <c r="D31" s="5"/>
      <c r="E31" s="14"/>
      <c r="F31" s="19"/>
      <c r="G31" s="41"/>
      <c r="H31" s="41"/>
      <c r="I31" s="36"/>
      <c r="J31" s="21"/>
      <c r="K31" s="31"/>
      <c r="L31" s="28"/>
      <c r="M31" s="24"/>
      <c r="N31" s="34"/>
      <c r="O31" s="4"/>
      <c r="P31" s="40"/>
      <c r="Q31" s="14"/>
      <c r="R31" s="76"/>
      <c r="Z31" s="109"/>
      <c r="AA31" s="109"/>
      <c r="AB31" s="109"/>
    </row>
    <row r="32" spans="1:32">
      <c r="D32" s="5" t="s">
        <v>37</v>
      </c>
      <c r="E32" s="17">
        <f>+E18+E30</f>
        <v>448358477.08000004</v>
      </c>
      <c r="F32" s="17">
        <f t="shared" ref="F32:R32" si="4">+F18+F30</f>
        <v>447449867.95000005</v>
      </c>
      <c r="G32" s="17">
        <f t="shared" si="4"/>
        <v>448260358.2700001</v>
      </c>
      <c r="H32" s="17">
        <f t="shared" si="4"/>
        <v>450019514.12999994</v>
      </c>
      <c r="I32" s="17">
        <f t="shared" si="4"/>
        <v>451545634.41999996</v>
      </c>
      <c r="J32" s="17">
        <f t="shared" si="4"/>
        <v>454526924.7899999</v>
      </c>
      <c r="K32" s="17">
        <f t="shared" si="4"/>
        <v>460289094.32999992</v>
      </c>
      <c r="L32" s="17">
        <f t="shared" si="4"/>
        <v>462936369.49000001</v>
      </c>
      <c r="M32" s="17">
        <f t="shared" si="4"/>
        <v>464641059.30999994</v>
      </c>
      <c r="N32" s="17">
        <f t="shared" si="4"/>
        <v>467728003.18000013</v>
      </c>
      <c r="O32" s="17">
        <f t="shared" si="4"/>
        <v>472859977.71000004</v>
      </c>
      <c r="P32" s="17">
        <f t="shared" si="4"/>
        <v>475465616.1500001</v>
      </c>
      <c r="Q32" s="17">
        <f t="shared" si="4"/>
        <v>482248852.25</v>
      </c>
      <c r="R32" s="17">
        <f t="shared" si="4"/>
        <v>460085507.03291661</v>
      </c>
      <c r="Z32" s="109"/>
      <c r="AA32" s="109"/>
      <c r="AB32" s="109"/>
    </row>
    <row r="33" spans="1:31">
      <c r="D33" s="5"/>
      <c r="E33" s="47"/>
      <c r="F33" s="23"/>
      <c r="G33" s="33"/>
      <c r="H33" s="33"/>
      <c r="I33" s="30"/>
      <c r="J33" s="42"/>
      <c r="K33" s="16"/>
      <c r="L33" s="65"/>
      <c r="M33" s="61"/>
      <c r="N33" s="2"/>
      <c r="O33" s="57"/>
      <c r="P33" s="12"/>
      <c r="Q33" s="47"/>
      <c r="R33" s="76"/>
      <c r="Z33" s="109"/>
      <c r="AA33" s="109"/>
      <c r="AB33" s="109"/>
    </row>
    <row r="34" spans="1:31">
      <c r="A34" s="11" t="s">
        <v>441</v>
      </c>
      <c r="B34" s="11" t="s">
        <v>38</v>
      </c>
      <c r="C34" s="11"/>
      <c r="D34" s="75" t="s">
        <v>39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76">
        <f>((E34+Q34)+((F34+G34+H34+I34+J34+K34+L34+M34+N34+O34+P34)*2))/24</f>
        <v>0</v>
      </c>
      <c r="T34" s="107">
        <f>+R34</f>
        <v>0</v>
      </c>
      <c r="Z34" s="109"/>
      <c r="AA34" s="109"/>
      <c r="AB34" s="109"/>
    </row>
    <row r="35" spans="1:31">
      <c r="D35" s="5" t="s">
        <v>40</v>
      </c>
      <c r="E35" s="53">
        <f>+E34</f>
        <v>0</v>
      </c>
      <c r="F35" s="85">
        <v>0</v>
      </c>
      <c r="G35" s="78">
        <v>0</v>
      </c>
      <c r="H35" s="78">
        <v>0</v>
      </c>
      <c r="I35" s="74">
        <v>0</v>
      </c>
      <c r="J35" s="71">
        <v>0</v>
      </c>
      <c r="K35" s="68">
        <v>0</v>
      </c>
      <c r="L35" s="64">
        <v>0</v>
      </c>
      <c r="M35" s="60">
        <v>0</v>
      </c>
      <c r="N35" s="8">
        <v>0</v>
      </c>
      <c r="O35" s="56">
        <v>0</v>
      </c>
      <c r="P35" s="81">
        <v>0</v>
      </c>
      <c r="Q35" s="53">
        <v>0</v>
      </c>
      <c r="R35" s="76">
        <f>((E35+Q35)+((F35+G35+H35+I35+J35+K35+L35+M35+N35+O35+P35)*2))/24</f>
        <v>0</v>
      </c>
      <c r="Z35" s="109"/>
      <c r="AA35" s="109"/>
      <c r="AB35" s="109"/>
    </row>
    <row r="36" spans="1:31">
      <c r="D36" s="5"/>
      <c r="E36" s="51"/>
      <c r="F36" s="84"/>
      <c r="G36" s="76"/>
      <c r="H36" s="76"/>
      <c r="I36" s="72"/>
      <c r="J36" s="69"/>
      <c r="K36" s="66"/>
      <c r="L36" s="62"/>
      <c r="M36" s="58"/>
      <c r="N36" s="13"/>
      <c r="O36" s="54"/>
      <c r="P36" s="80"/>
      <c r="Q36" s="51"/>
      <c r="R36" s="76"/>
      <c r="Z36" s="109"/>
      <c r="AA36" s="109"/>
      <c r="AB36" s="109"/>
    </row>
    <row r="37" spans="1:31">
      <c r="A37" s="11" t="s">
        <v>441</v>
      </c>
      <c r="B37" s="11" t="s">
        <v>440</v>
      </c>
      <c r="C37" s="11" t="s">
        <v>117</v>
      </c>
      <c r="D37" s="75" t="s">
        <v>41</v>
      </c>
      <c r="E37" s="51">
        <v>17419.53</v>
      </c>
      <c r="F37" s="51">
        <v>17419.91</v>
      </c>
      <c r="G37" s="51">
        <v>17420.62</v>
      </c>
      <c r="H37" s="51">
        <v>17421.689999999999</v>
      </c>
      <c r="I37" s="51">
        <v>17422.66</v>
      </c>
      <c r="J37" s="51">
        <v>17423.48</v>
      </c>
      <c r="K37" s="51">
        <v>17424.240000000002</v>
      </c>
      <c r="L37" s="51">
        <v>17426.89</v>
      </c>
      <c r="M37" s="51">
        <v>17430.78</v>
      </c>
      <c r="N37" s="51">
        <v>17434.669999999998</v>
      </c>
      <c r="O37" s="51">
        <v>17438.66</v>
      </c>
      <c r="P37" s="51">
        <v>17442.259999999998</v>
      </c>
      <c r="Q37" s="51">
        <v>17446.91</v>
      </c>
      <c r="R37" s="76">
        <f>((E37+Q37)+((F37+G37+H37+I37+J37+K37+L37+M37+N37+O37+P37)*2))/24</f>
        <v>17428.256666666668</v>
      </c>
      <c r="T37" s="107"/>
      <c r="W37" s="107">
        <f>+R37</f>
        <v>17428.256666666668</v>
      </c>
      <c r="Z37" s="109"/>
      <c r="AA37" s="109"/>
      <c r="AB37" s="109"/>
      <c r="AC37" s="107">
        <f>+R37</f>
        <v>17428.256666666668</v>
      </c>
    </row>
    <row r="38" spans="1:31">
      <c r="A38" s="11" t="s">
        <v>441</v>
      </c>
      <c r="B38" s="11" t="s">
        <v>440</v>
      </c>
      <c r="C38" s="11" t="s">
        <v>98</v>
      </c>
      <c r="D38" s="75" t="s">
        <v>41</v>
      </c>
      <c r="E38" s="51">
        <v>10341920.82</v>
      </c>
      <c r="F38" s="51">
        <v>10309409.4</v>
      </c>
      <c r="G38" s="51">
        <v>10334450.35</v>
      </c>
      <c r="H38" s="51">
        <v>10472582.810000001</v>
      </c>
      <c r="I38" s="51">
        <v>10488191.449999999</v>
      </c>
      <c r="J38" s="51">
        <v>10515445.49</v>
      </c>
      <c r="K38" s="51">
        <v>10613052.52</v>
      </c>
      <c r="L38" s="51">
        <v>10693479.199999999</v>
      </c>
      <c r="M38" s="51">
        <v>10688626.24</v>
      </c>
      <c r="N38" s="51">
        <v>10841638.369999999</v>
      </c>
      <c r="O38" s="51">
        <v>10755761.57</v>
      </c>
      <c r="P38" s="51">
        <v>10739616</v>
      </c>
      <c r="Q38" s="51">
        <v>10808520.460000001</v>
      </c>
      <c r="R38" s="76">
        <f>((E38+Q38)+((F38+G38+H38+I38+J38+K38+L38+M38+N38+O38+P38)*2))/24</f>
        <v>10585622.836666668</v>
      </c>
      <c r="T38" s="107"/>
      <c r="W38" s="107">
        <f>+R38</f>
        <v>10585622.836666668</v>
      </c>
      <c r="Z38" s="109"/>
      <c r="AA38" s="109"/>
      <c r="AB38" s="109"/>
      <c r="AC38" s="107">
        <f t="shared" ref="AC38:AC41" si="5">+R38</f>
        <v>10585622.836666668</v>
      </c>
    </row>
    <row r="39" spans="1:31">
      <c r="A39" s="11" t="s">
        <v>441</v>
      </c>
      <c r="B39" s="11" t="s">
        <v>440</v>
      </c>
      <c r="C39" s="11" t="s">
        <v>100</v>
      </c>
      <c r="D39" s="75" t="s">
        <v>41</v>
      </c>
      <c r="E39" s="51">
        <v>81003.98</v>
      </c>
      <c r="F39" s="51">
        <v>78762.429999999993</v>
      </c>
      <c r="G39" s="51">
        <v>78118.78</v>
      </c>
      <c r="H39" s="51">
        <v>82994.8</v>
      </c>
      <c r="I39" s="51">
        <v>83506.67</v>
      </c>
      <c r="J39" s="51">
        <v>84312.05</v>
      </c>
      <c r="K39" s="51">
        <v>83294.850000000006</v>
      </c>
      <c r="L39" s="51">
        <v>86425.72</v>
      </c>
      <c r="M39" s="51">
        <v>86625.27</v>
      </c>
      <c r="N39" s="51">
        <v>87039.24</v>
      </c>
      <c r="O39" s="51">
        <v>85431.05</v>
      </c>
      <c r="P39" s="51">
        <v>86045.88</v>
      </c>
      <c r="Q39" s="51">
        <v>106864.8</v>
      </c>
      <c r="R39" s="76">
        <f>((E39+Q39)+((F39+G39+H39+I39+J39+K39+L39+M39+N39+O39+P39)*2))/24</f>
        <v>84707.594166666662</v>
      </c>
      <c r="T39" s="107"/>
      <c r="W39" s="107">
        <f>+R39</f>
        <v>84707.594166666662</v>
      </c>
      <c r="Z39" s="109"/>
      <c r="AA39" s="109"/>
      <c r="AB39" s="109"/>
      <c r="AC39" s="107">
        <f t="shared" si="5"/>
        <v>84707.594166666662</v>
      </c>
    </row>
    <row r="40" spans="1:31">
      <c r="A40" s="11" t="s">
        <v>441</v>
      </c>
      <c r="B40" s="11" t="s">
        <v>42</v>
      </c>
      <c r="C40" s="11"/>
      <c r="D40" s="75" t="s">
        <v>43</v>
      </c>
      <c r="E40" s="51">
        <v>202030.18</v>
      </c>
      <c r="F40" s="51">
        <v>202030.18</v>
      </c>
      <c r="G40" s="51">
        <v>202030.18</v>
      </c>
      <c r="H40" s="51">
        <v>202030.18</v>
      </c>
      <c r="I40" s="51">
        <v>202030.18</v>
      </c>
      <c r="J40" s="51">
        <v>202030.18</v>
      </c>
      <c r="K40" s="51">
        <v>202030.18</v>
      </c>
      <c r="L40" s="51">
        <v>202030.18</v>
      </c>
      <c r="M40" s="51">
        <v>202030.18</v>
      </c>
      <c r="N40" s="51">
        <v>202030.18</v>
      </c>
      <c r="O40" s="51">
        <v>202030.18</v>
      </c>
      <c r="P40" s="51">
        <v>202030.18</v>
      </c>
      <c r="Q40" s="51">
        <v>202030.18</v>
      </c>
      <c r="R40" s="76">
        <f>((E40+Q40)+((F40+G40+H40+I40+J40+K40+L40+M40+N40+O40+P40)*2))/24</f>
        <v>202030.17999999996</v>
      </c>
      <c r="T40" s="107"/>
      <c r="W40" s="107">
        <f>+R40</f>
        <v>202030.17999999996</v>
      </c>
      <c r="Z40" s="109"/>
      <c r="AA40" s="109"/>
      <c r="AB40" s="109"/>
      <c r="AC40" s="107">
        <f t="shared" si="5"/>
        <v>202030.17999999996</v>
      </c>
    </row>
    <row r="41" spans="1:31">
      <c r="A41" s="11" t="s">
        <v>441</v>
      </c>
      <c r="B41" s="11" t="s">
        <v>44</v>
      </c>
      <c r="C41" s="11"/>
      <c r="D41" s="75" t="s">
        <v>45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76">
        <f>((E41+Q41)+((F41+G41+H41+I41+J41+K41+L41+M41+N41+O41+P41)*2))/24</f>
        <v>0</v>
      </c>
      <c r="T41" s="107">
        <f t="shared" ref="T41" si="6">+R41</f>
        <v>0</v>
      </c>
      <c r="Z41" s="109"/>
      <c r="AA41" s="109"/>
      <c r="AB41" s="109"/>
      <c r="AC41" s="107">
        <f t="shared" si="5"/>
        <v>0</v>
      </c>
    </row>
    <row r="42" spans="1:31">
      <c r="D42" s="5" t="s">
        <v>46</v>
      </c>
      <c r="E42" s="53">
        <f t="shared" ref="E42:R42" si="7">SUM(E37:E41)</f>
        <v>10642374.51</v>
      </c>
      <c r="F42" s="53">
        <f t="shared" si="7"/>
        <v>10607621.92</v>
      </c>
      <c r="G42" s="53">
        <f t="shared" si="7"/>
        <v>10632019.929999998</v>
      </c>
      <c r="H42" s="53">
        <f t="shared" si="7"/>
        <v>10775029.48</v>
      </c>
      <c r="I42" s="53">
        <f t="shared" si="7"/>
        <v>10791150.959999999</v>
      </c>
      <c r="J42" s="53">
        <f t="shared" si="7"/>
        <v>10819211.200000001</v>
      </c>
      <c r="K42" s="53">
        <f t="shared" si="7"/>
        <v>10915801.789999999</v>
      </c>
      <c r="L42" s="53">
        <f t="shared" si="7"/>
        <v>10999361.99</v>
      </c>
      <c r="M42" s="53">
        <f t="shared" si="7"/>
        <v>10994712.469999999</v>
      </c>
      <c r="N42" s="53">
        <f t="shared" si="7"/>
        <v>11148142.459999999</v>
      </c>
      <c r="O42" s="53">
        <f t="shared" si="7"/>
        <v>11060661.460000001</v>
      </c>
      <c r="P42" s="53">
        <f t="shared" si="7"/>
        <v>11045134.32</v>
      </c>
      <c r="Q42" s="53">
        <f t="shared" si="7"/>
        <v>11134862.350000001</v>
      </c>
      <c r="R42" s="53">
        <f t="shared" si="7"/>
        <v>10889788.8675</v>
      </c>
      <c r="Z42" s="109"/>
      <c r="AA42" s="109"/>
      <c r="AB42" s="109"/>
    </row>
    <row r="43" spans="1:31">
      <c r="D43" s="5"/>
      <c r="E43" s="51"/>
      <c r="F43" s="84"/>
      <c r="G43" s="76"/>
      <c r="H43" s="76"/>
      <c r="I43" s="72"/>
      <c r="J43" s="69"/>
      <c r="K43" s="66"/>
      <c r="L43" s="62"/>
      <c r="M43" s="58"/>
      <c r="N43" s="13"/>
      <c r="O43" s="54"/>
      <c r="P43" s="80"/>
      <c r="Q43" s="51"/>
      <c r="R43" s="76"/>
      <c r="Z43" s="109"/>
      <c r="AA43" s="109"/>
      <c r="AB43" s="109"/>
    </row>
    <row r="44" spans="1:31">
      <c r="A44" s="11" t="s">
        <v>441</v>
      </c>
      <c r="B44" s="11" t="s">
        <v>47</v>
      </c>
      <c r="C44" s="11" t="s">
        <v>442</v>
      </c>
      <c r="D44" s="75" t="s">
        <v>48</v>
      </c>
      <c r="E44" s="51">
        <v>1579768.26</v>
      </c>
      <c r="F44" s="51">
        <v>562826.36</v>
      </c>
      <c r="G44" s="51">
        <v>609231.74</v>
      </c>
      <c r="H44" s="51">
        <v>656807.51</v>
      </c>
      <c r="I44" s="51">
        <v>454986.73</v>
      </c>
      <c r="J44" s="51">
        <v>453535.71</v>
      </c>
      <c r="K44" s="51">
        <v>337139.28</v>
      </c>
      <c r="L44" s="51">
        <v>296981.59999999998</v>
      </c>
      <c r="M44" s="51">
        <v>298160.49</v>
      </c>
      <c r="N44" s="51">
        <v>150270.69</v>
      </c>
      <c r="O44" s="51">
        <v>304211.95</v>
      </c>
      <c r="P44" s="51">
        <v>627625.04</v>
      </c>
      <c r="Q44" s="51">
        <v>1008176.55</v>
      </c>
      <c r="R44" s="76">
        <f>((E44+Q44)+((F44+G44+H44+I44+J44+K44+L44+M44+N44+O44+P44)*2))/24</f>
        <v>503812.45874999999</v>
      </c>
      <c r="T44" s="107">
        <f t="shared" ref="T44:T55" si="8">+R44</f>
        <v>503812.45874999999</v>
      </c>
      <c r="Z44" s="109"/>
      <c r="AA44" s="109"/>
      <c r="AB44" s="109"/>
      <c r="AE44" s="107">
        <f t="shared" ref="AE44:AE55" si="9">+T44</f>
        <v>503812.45874999999</v>
      </c>
    </row>
    <row r="45" spans="1:31">
      <c r="A45" s="11" t="s">
        <v>441</v>
      </c>
      <c r="B45" s="11" t="s">
        <v>47</v>
      </c>
      <c r="C45" s="11" t="s">
        <v>443</v>
      </c>
      <c r="D45" s="75" t="s">
        <v>48</v>
      </c>
      <c r="E45" s="51">
        <v>-1001147.12</v>
      </c>
      <c r="F45" s="51">
        <v>-734290.01</v>
      </c>
      <c r="G45" s="51">
        <v>-583224.65</v>
      </c>
      <c r="H45" s="51">
        <v>-994113.66</v>
      </c>
      <c r="I45" s="51">
        <v>-2222780.33</v>
      </c>
      <c r="J45" s="51">
        <v>-729164.69</v>
      </c>
      <c r="K45" s="51">
        <v>-665184.9</v>
      </c>
      <c r="L45" s="51">
        <v>-624958.28</v>
      </c>
      <c r="M45" s="51">
        <v>-391175.31</v>
      </c>
      <c r="N45" s="51">
        <v>-597867.64</v>
      </c>
      <c r="O45" s="51">
        <v>-1438381.66</v>
      </c>
      <c r="P45" s="51">
        <v>-1188654.8799999999</v>
      </c>
      <c r="Q45" s="51">
        <v>-927609.18</v>
      </c>
      <c r="R45" s="76">
        <f>((E45+Q45)+((F45+G45+H45+I45+J45+K45+L45+M45+N45+O45+P45)*2))/24</f>
        <v>-927847.84666666656</v>
      </c>
      <c r="T45" s="107">
        <f t="shared" si="8"/>
        <v>-927847.84666666656</v>
      </c>
      <c r="U45" s="107"/>
      <c r="Z45" s="109"/>
      <c r="AA45" s="109"/>
      <c r="AB45" s="109"/>
      <c r="AE45" s="107">
        <f t="shared" si="9"/>
        <v>-927847.84666666656</v>
      </c>
    </row>
    <row r="46" spans="1:31">
      <c r="A46" s="11" t="s">
        <v>441</v>
      </c>
      <c r="B46" s="11" t="s">
        <v>47</v>
      </c>
      <c r="C46" s="11" t="s">
        <v>444</v>
      </c>
      <c r="D46" s="75" t="s">
        <v>48</v>
      </c>
      <c r="E46" s="51">
        <v>-10046.299999999999</v>
      </c>
      <c r="F46" s="51">
        <v>-800</v>
      </c>
      <c r="G46" s="51">
        <v>-300</v>
      </c>
      <c r="H46" s="51">
        <v>-2275.23</v>
      </c>
      <c r="I46" s="51">
        <v>-450</v>
      </c>
      <c r="J46" s="51">
        <v>-800</v>
      </c>
      <c r="K46" s="51">
        <v>-712</v>
      </c>
      <c r="L46" s="51">
        <v>-200</v>
      </c>
      <c r="M46" s="51">
        <v>-5605.12</v>
      </c>
      <c r="N46" s="51">
        <v>-4119.9799999999996</v>
      </c>
      <c r="O46" s="51">
        <v>-2657.99</v>
      </c>
      <c r="P46" s="51">
        <v>-1800</v>
      </c>
      <c r="Q46" s="51">
        <v>-800</v>
      </c>
      <c r="R46" s="76">
        <f>((E46+Q46)+((F46+G46+H46+I46+J46+K46+L46+M46+N46+O46+P46)*2))/24</f>
        <v>-2095.2891666666669</v>
      </c>
      <c r="T46" s="107">
        <f t="shared" si="8"/>
        <v>-2095.2891666666669</v>
      </c>
      <c r="U46" s="107"/>
      <c r="Z46" s="109"/>
      <c r="AA46" s="109"/>
      <c r="AB46" s="109"/>
      <c r="AE46" s="107">
        <f t="shared" si="9"/>
        <v>-2095.2891666666669</v>
      </c>
    </row>
    <row r="47" spans="1:31">
      <c r="A47" s="11" t="s">
        <v>441</v>
      </c>
      <c r="B47" s="11" t="s">
        <v>47</v>
      </c>
      <c r="C47" s="11" t="s">
        <v>445</v>
      </c>
      <c r="D47" s="75" t="s">
        <v>48</v>
      </c>
      <c r="E47" s="51">
        <v>31227803.27</v>
      </c>
      <c r="F47" s="51">
        <v>33809964.780000001</v>
      </c>
      <c r="G47" s="51">
        <v>44781780.240000002</v>
      </c>
      <c r="H47" s="51">
        <v>52738557.82</v>
      </c>
      <c r="I47" s="51">
        <v>51344433.710000001</v>
      </c>
      <c r="J47" s="51">
        <v>49228033.259999998</v>
      </c>
      <c r="K47" s="51">
        <v>45954234.380000003</v>
      </c>
      <c r="L47" s="51">
        <v>38325837.630000003</v>
      </c>
      <c r="M47" s="51">
        <v>29825864.059999999</v>
      </c>
      <c r="N47" s="51">
        <v>20464235.829999998</v>
      </c>
      <c r="O47" s="51">
        <v>17020318.140000001</v>
      </c>
      <c r="P47" s="51">
        <v>9003401.3299999908</v>
      </c>
      <c r="Q47" s="51">
        <v>3459345.1499999901</v>
      </c>
      <c r="R47" s="76">
        <f>((E47+Q47)+((F47+G47+H47+I47+J47+K47+L47+M47+N47+O47+P47)*2))/24</f>
        <v>34153352.949166663</v>
      </c>
      <c r="T47" s="107">
        <f t="shared" si="8"/>
        <v>34153352.949166663</v>
      </c>
      <c r="U47" s="107"/>
      <c r="Z47" s="109"/>
      <c r="AA47" s="109"/>
      <c r="AB47" s="109"/>
      <c r="AE47" s="107">
        <f t="shared" si="9"/>
        <v>34153352.949166663</v>
      </c>
    </row>
    <row r="48" spans="1:31">
      <c r="A48" s="11" t="s">
        <v>441</v>
      </c>
      <c r="B48" s="11" t="s">
        <v>49</v>
      </c>
      <c r="C48" s="11" t="s">
        <v>50</v>
      </c>
      <c r="D48" s="75" t="s">
        <v>51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76">
        <f>((E48+Q48)+((F48+G48+H48+I48+J48+K48+L48+M48+N48+O48+P48)*2))/24</f>
        <v>0</v>
      </c>
      <c r="T48" s="107">
        <f t="shared" si="8"/>
        <v>0</v>
      </c>
      <c r="U48" s="107"/>
      <c r="Z48" s="109"/>
      <c r="AA48" s="109"/>
      <c r="AB48" s="109"/>
      <c r="AE48" s="107">
        <f t="shared" si="9"/>
        <v>0</v>
      </c>
    </row>
    <row r="49" spans="1:31">
      <c r="A49" s="11" t="s">
        <v>441</v>
      </c>
      <c r="B49" s="11" t="s">
        <v>52</v>
      </c>
      <c r="C49" s="11" t="s">
        <v>446</v>
      </c>
      <c r="D49" s="75" t="s">
        <v>53</v>
      </c>
      <c r="E49" s="51">
        <v>600</v>
      </c>
      <c r="F49" s="51">
        <v>600</v>
      </c>
      <c r="G49" s="51">
        <v>600</v>
      </c>
      <c r="H49" s="51">
        <v>600</v>
      </c>
      <c r="I49" s="51">
        <v>600</v>
      </c>
      <c r="J49" s="51">
        <v>600</v>
      </c>
      <c r="K49" s="51">
        <v>600</v>
      </c>
      <c r="L49" s="51">
        <v>600</v>
      </c>
      <c r="M49" s="51">
        <v>600</v>
      </c>
      <c r="N49" s="51">
        <v>600</v>
      </c>
      <c r="O49" s="51">
        <v>600</v>
      </c>
      <c r="P49" s="51">
        <v>600</v>
      </c>
      <c r="Q49" s="51">
        <v>600</v>
      </c>
      <c r="R49" s="76">
        <f t="shared" ref="R49:R54" si="10">((E49+Q49)+((F49+G49+H49+I49+J49+K49+L49+M49+N49+O49+P49)*2))/24</f>
        <v>600</v>
      </c>
      <c r="T49" s="107">
        <f t="shared" si="8"/>
        <v>600</v>
      </c>
      <c r="U49" s="107"/>
      <c r="Z49" s="109"/>
      <c r="AA49" s="109"/>
      <c r="AB49" s="109"/>
      <c r="AE49" s="107">
        <f t="shared" si="9"/>
        <v>600</v>
      </c>
    </row>
    <row r="50" spans="1:31">
      <c r="A50" s="11" t="s">
        <v>441</v>
      </c>
      <c r="B50" s="11" t="s">
        <v>52</v>
      </c>
      <c r="C50" s="11" t="s">
        <v>447</v>
      </c>
      <c r="D50" s="75" t="s">
        <v>53</v>
      </c>
      <c r="E50" s="51">
        <v>500</v>
      </c>
      <c r="F50" s="51">
        <v>500</v>
      </c>
      <c r="G50" s="51">
        <v>500</v>
      </c>
      <c r="H50" s="51">
        <v>500</v>
      </c>
      <c r="I50" s="51">
        <v>500</v>
      </c>
      <c r="J50" s="51">
        <v>500</v>
      </c>
      <c r="K50" s="51">
        <v>500</v>
      </c>
      <c r="L50" s="51">
        <v>500</v>
      </c>
      <c r="M50" s="51">
        <v>500</v>
      </c>
      <c r="N50" s="51">
        <v>500</v>
      </c>
      <c r="O50" s="51">
        <v>500</v>
      </c>
      <c r="P50" s="51">
        <v>500</v>
      </c>
      <c r="Q50" s="51">
        <v>500</v>
      </c>
      <c r="R50" s="76">
        <f t="shared" si="10"/>
        <v>500</v>
      </c>
      <c r="T50" s="107">
        <f t="shared" si="8"/>
        <v>500</v>
      </c>
      <c r="U50" s="107"/>
      <c r="Z50" s="109"/>
      <c r="AA50" s="109"/>
      <c r="AB50" s="109"/>
      <c r="AE50" s="107">
        <f t="shared" si="9"/>
        <v>500</v>
      </c>
    </row>
    <row r="51" spans="1:31">
      <c r="A51" s="11" t="s">
        <v>441</v>
      </c>
      <c r="B51" s="11" t="s">
        <v>52</v>
      </c>
      <c r="C51" s="11" t="s">
        <v>448</v>
      </c>
      <c r="D51" s="75" t="s">
        <v>53</v>
      </c>
      <c r="E51" s="51">
        <v>300</v>
      </c>
      <c r="F51" s="51">
        <v>300</v>
      </c>
      <c r="G51" s="51">
        <v>300</v>
      </c>
      <c r="H51" s="51">
        <v>300</v>
      </c>
      <c r="I51" s="51">
        <v>300</v>
      </c>
      <c r="J51" s="51">
        <v>300</v>
      </c>
      <c r="K51" s="51">
        <v>300</v>
      </c>
      <c r="L51" s="51">
        <v>300</v>
      </c>
      <c r="M51" s="51">
        <v>300</v>
      </c>
      <c r="N51" s="51">
        <v>300</v>
      </c>
      <c r="O51" s="51">
        <v>300</v>
      </c>
      <c r="P51" s="51">
        <v>300</v>
      </c>
      <c r="Q51" s="51">
        <v>300</v>
      </c>
      <c r="R51" s="76">
        <f t="shared" si="10"/>
        <v>300</v>
      </c>
      <c r="T51" s="107">
        <f t="shared" si="8"/>
        <v>300</v>
      </c>
      <c r="U51" s="107"/>
      <c r="Z51" s="109"/>
      <c r="AA51" s="109"/>
      <c r="AB51" s="109"/>
      <c r="AE51" s="107">
        <f t="shared" si="9"/>
        <v>300</v>
      </c>
    </row>
    <row r="52" spans="1:31">
      <c r="A52" s="11" t="s">
        <v>441</v>
      </c>
      <c r="B52" s="11" t="s">
        <v>52</v>
      </c>
      <c r="C52" s="1" t="s">
        <v>449</v>
      </c>
      <c r="D52" s="75" t="s">
        <v>53</v>
      </c>
      <c r="E52" s="51">
        <v>400</v>
      </c>
      <c r="F52" s="51">
        <v>400</v>
      </c>
      <c r="G52" s="51">
        <v>400</v>
      </c>
      <c r="H52" s="51">
        <v>400</v>
      </c>
      <c r="I52" s="51">
        <v>400</v>
      </c>
      <c r="J52" s="51">
        <v>400</v>
      </c>
      <c r="K52" s="51">
        <v>400</v>
      </c>
      <c r="L52" s="51">
        <v>400</v>
      </c>
      <c r="M52" s="51">
        <v>400</v>
      </c>
      <c r="N52" s="51">
        <v>400</v>
      </c>
      <c r="O52" s="51">
        <v>400</v>
      </c>
      <c r="P52" s="51">
        <v>400</v>
      </c>
      <c r="Q52" s="51">
        <v>400</v>
      </c>
      <c r="R52" s="76">
        <f t="shared" si="10"/>
        <v>400</v>
      </c>
      <c r="T52" s="107">
        <f t="shared" si="8"/>
        <v>400</v>
      </c>
      <c r="U52" s="107"/>
      <c r="Z52" s="109"/>
      <c r="AA52" s="109"/>
      <c r="AB52" s="109"/>
      <c r="AE52" s="107">
        <f t="shared" si="9"/>
        <v>400</v>
      </c>
    </row>
    <row r="53" spans="1:31">
      <c r="A53" s="11" t="s">
        <v>441</v>
      </c>
      <c r="B53" s="11" t="s">
        <v>52</v>
      </c>
      <c r="C53" s="11" t="s">
        <v>450</v>
      </c>
      <c r="D53" s="75" t="s">
        <v>53</v>
      </c>
      <c r="E53" s="51">
        <v>200</v>
      </c>
      <c r="F53" s="51">
        <v>200</v>
      </c>
      <c r="G53" s="51">
        <v>200</v>
      </c>
      <c r="H53" s="51">
        <v>200</v>
      </c>
      <c r="I53" s="51">
        <v>200</v>
      </c>
      <c r="J53" s="51">
        <v>200</v>
      </c>
      <c r="K53" s="51">
        <v>200</v>
      </c>
      <c r="L53" s="51">
        <v>200</v>
      </c>
      <c r="M53" s="51">
        <v>200</v>
      </c>
      <c r="N53" s="51">
        <v>200</v>
      </c>
      <c r="O53" s="51">
        <v>200</v>
      </c>
      <c r="P53" s="51">
        <v>200</v>
      </c>
      <c r="Q53" s="51">
        <v>250</v>
      </c>
      <c r="R53" s="76">
        <f t="shared" si="10"/>
        <v>202.08333333333334</v>
      </c>
      <c r="T53" s="107">
        <f t="shared" si="8"/>
        <v>202.08333333333334</v>
      </c>
      <c r="U53" s="107"/>
      <c r="Z53" s="109"/>
      <c r="AA53" s="109"/>
      <c r="AB53" s="109"/>
      <c r="AE53" s="107">
        <f t="shared" si="9"/>
        <v>202.08333333333334</v>
      </c>
    </row>
    <row r="54" spans="1:31">
      <c r="A54" s="11" t="s">
        <v>441</v>
      </c>
      <c r="B54" s="11" t="s">
        <v>52</v>
      </c>
      <c r="C54" s="11" t="s">
        <v>451</v>
      </c>
      <c r="D54" s="75" t="s">
        <v>53</v>
      </c>
      <c r="E54" s="51">
        <v>500</v>
      </c>
      <c r="F54" s="51">
        <v>500</v>
      </c>
      <c r="G54" s="51">
        <v>500</v>
      </c>
      <c r="H54" s="51">
        <v>500</v>
      </c>
      <c r="I54" s="51">
        <v>500</v>
      </c>
      <c r="J54" s="51">
        <v>500</v>
      </c>
      <c r="K54" s="51">
        <v>500</v>
      </c>
      <c r="L54" s="51">
        <v>500</v>
      </c>
      <c r="M54" s="51">
        <v>500</v>
      </c>
      <c r="N54" s="51">
        <v>500</v>
      </c>
      <c r="O54" s="51">
        <v>500</v>
      </c>
      <c r="P54" s="51">
        <v>500</v>
      </c>
      <c r="Q54" s="51">
        <v>500</v>
      </c>
      <c r="R54" s="76">
        <f t="shared" si="10"/>
        <v>500</v>
      </c>
      <c r="T54" s="107">
        <f t="shared" si="8"/>
        <v>500</v>
      </c>
      <c r="U54" s="107"/>
      <c r="Z54" s="109"/>
      <c r="AA54" s="109"/>
      <c r="AB54" s="109"/>
      <c r="AE54" s="107">
        <f t="shared" si="9"/>
        <v>500</v>
      </c>
    </row>
    <row r="55" spans="1:31">
      <c r="A55" s="11" t="s">
        <v>441</v>
      </c>
      <c r="B55" s="11" t="s">
        <v>52</v>
      </c>
      <c r="C55" s="11" t="s">
        <v>452</v>
      </c>
      <c r="D55" s="75" t="s">
        <v>53</v>
      </c>
      <c r="E55" s="89">
        <v>200</v>
      </c>
      <c r="F55" s="89">
        <v>200</v>
      </c>
      <c r="G55" s="89">
        <v>200</v>
      </c>
      <c r="H55" s="89">
        <v>200</v>
      </c>
      <c r="I55" s="89">
        <v>200</v>
      </c>
      <c r="J55" s="89">
        <v>200</v>
      </c>
      <c r="K55" s="89">
        <v>200</v>
      </c>
      <c r="L55" s="89">
        <v>200</v>
      </c>
      <c r="M55" s="89">
        <v>200</v>
      </c>
      <c r="N55" s="89">
        <v>200</v>
      </c>
      <c r="O55" s="89">
        <v>200</v>
      </c>
      <c r="P55" s="89">
        <v>200</v>
      </c>
      <c r="Q55" s="89">
        <v>200</v>
      </c>
      <c r="R55" s="76">
        <f>((E55+Q55)+((F55+G55+H55+I55+J55+K55+L55+M55+N55+O55+P55)*2))/24</f>
        <v>200</v>
      </c>
      <c r="T55" s="107">
        <f t="shared" si="8"/>
        <v>200</v>
      </c>
      <c r="U55" s="107"/>
      <c r="Z55" s="109"/>
      <c r="AA55" s="109"/>
      <c r="AB55" s="109"/>
      <c r="AE55" s="107">
        <f t="shared" si="9"/>
        <v>200</v>
      </c>
    </row>
    <row r="56" spans="1:31">
      <c r="D56" s="5" t="s">
        <v>54</v>
      </c>
      <c r="E56" s="53">
        <f t="shared" ref="E56:R56" si="11">SUM(E44:E55)</f>
        <v>31799078.109999999</v>
      </c>
      <c r="F56" s="53">
        <f t="shared" si="11"/>
        <v>33640401.130000003</v>
      </c>
      <c r="G56" s="53">
        <f t="shared" si="11"/>
        <v>44810187.330000006</v>
      </c>
      <c r="H56" s="53">
        <f t="shared" si="11"/>
        <v>52401676.439999998</v>
      </c>
      <c r="I56" s="53">
        <f t="shared" si="11"/>
        <v>49578890.109999999</v>
      </c>
      <c r="J56" s="53">
        <f t="shared" si="11"/>
        <v>48954304.280000001</v>
      </c>
      <c r="K56" s="53">
        <f t="shared" si="11"/>
        <v>45628176.760000005</v>
      </c>
      <c r="L56" s="53">
        <f t="shared" si="11"/>
        <v>38000360.950000003</v>
      </c>
      <c r="M56" s="53">
        <f t="shared" si="11"/>
        <v>29729944.119999997</v>
      </c>
      <c r="N56" s="53">
        <f t="shared" si="11"/>
        <v>20015218.899999999</v>
      </c>
      <c r="O56" s="53">
        <f t="shared" si="11"/>
        <v>15886190.440000001</v>
      </c>
      <c r="P56" s="53">
        <f t="shared" si="11"/>
        <v>8443271.4899999909</v>
      </c>
      <c r="Q56" s="53">
        <f t="shared" si="11"/>
        <v>3541862.5199999902</v>
      </c>
      <c r="R56" s="53">
        <f t="shared" si="11"/>
        <v>33729924.355416663</v>
      </c>
      <c r="Z56" s="109"/>
      <c r="AA56" s="109"/>
      <c r="AB56" s="109"/>
    </row>
    <row r="57" spans="1:31">
      <c r="D57" s="5"/>
      <c r="E57" s="51"/>
      <c r="F57" s="84"/>
      <c r="G57" s="76"/>
      <c r="H57" s="76"/>
      <c r="I57" s="72"/>
      <c r="J57" s="69"/>
      <c r="K57" s="66"/>
      <c r="L57" s="62"/>
      <c r="M57" s="58"/>
      <c r="N57" s="13"/>
      <c r="O57" s="54"/>
      <c r="P57" s="80"/>
      <c r="Q57" s="51"/>
      <c r="R57" s="76"/>
      <c r="Z57" s="109"/>
      <c r="AA57" s="109"/>
      <c r="AB57" s="109"/>
    </row>
    <row r="58" spans="1:31">
      <c r="A58" s="11" t="s">
        <v>441</v>
      </c>
      <c r="B58" s="11" t="s">
        <v>55</v>
      </c>
      <c r="C58" s="11"/>
      <c r="D58" s="75" t="s">
        <v>56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76">
        <f>((E58+Q58)+((F58+G58+H58+I58+J58+K58+L58+M58+N58+O58+P58)*2))/24</f>
        <v>0</v>
      </c>
      <c r="T58" s="107">
        <f>+R58</f>
        <v>0</v>
      </c>
      <c r="U58" s="107"/>
      <c r="Z58" s="109"/>
      <c r="AA58" s="109"/>
      <c r="AB58" s="109"/>
    </row>
    <row r="59" spans="1:31">
      <c r="D59" s="5" t="s">
        <v>57</v>
      </c>
      <c r="E59" s="53">
        <f t="shared" ref="E59:R59" si="12">+E58</f>
        <v>0</v>
      </c>
      <c r="F59" s="53">
        <f t="shared" si="12"/>
        <v>0</v>
      </c>
      <c r="G59" s="53">
        <f t="shared" si="12"/>
        <v>0</v>
      </c>
      <c r="H59" s="53">
        <f t="shared" si="12"/>
        <v>0</v>
      </c>
      <c r="I59" s="53">
        <f t="shared" si="12"/>
        <v>0</v>
      </c>
      <c r="J59" s="53">
        <f t="shared" si="12"/>
        <v>0</v>
      </c>
      <c r="K59" s="53">
        <f t="shared" si="12"/>
        <v>0</v>
      </c>
      <c r="L59" s="53">
        <f t="shared" si="12"/>
        <v>0</v>
      </c>
      <c r="M59" s="53">
        <f t="shared" si="12"/>
        <v>0</v>
      </c>
      <c r="N59" s="53">
        <f t="shared" si="12"/>
        <v>0</v>
      </c>
      <c r="O59" s="53">
        <f t="shared" si="12"/>
        <v>0</v>
      </c>
      <c r="P59" s="53">
        <f t="shared" si="12"/>
        <v>0</v>
      </c>
      <c r="Q59" s="53">
        <f t="shared" si="12"/>
        <v>0</v>
      </c>
      <c r="R59" s="53">
        <f t="shared" si="12"/>
        <v>0</v>
      </c>
      <c r="Z59" s="109"/>
      <c r="AA59" s="109"/>
      <c r="AB59" s="109"/>
    </row>
    <row r="60" spans="1:31">
      <c r="D60" s="5"/>
      <c r="E60" s="51"/>
      <c r="F60" s="84"/>
      <c r="G60" s="76"/>
      <c r="H60" s="76"/>
      <c r="I60" s="72"/>
      <c r="J60" s="69"/>
      <c r="K60" s="66"/>
      <c r="L60" s="62"/>
      <c r="M60" s="58"/>
      <c r="N60" s="13"/>
      <c r="O60" s="54"/>
      <c r="P60" s="80"/>
      <c r="Q60" s="51"/>
      <c r="R60" s="76"/>
      <c r="Z60" s="109"/>
      <c r="AA60" s="109"/>
      <c r="AB60" s="109"/>
    </row>
    <row r="61" spans="1:31">
      <c r="A61" s="11" t="s">
        <v>441</v>
      </c>
      <c r="B61" s="11" t="s">
        <v>58</v>
      </c>
      <c r="C61" s="11" t="s">
        <v>203</v>
      </c>
      <c r="D61" s="75" t="s">
        <v>59</v>
      </c>
      <c r="E61" s="51">
        <v>-309043.71999999898</v>
      </c>
      <c r="F61" s="51">
        <v>-396240.37</v>
      </c>
      <c r="G61" s="51">
        <v>724256.02</v>
      </c>
      <c r="H61" s="51">
        <v>18026.330000000002</v>
      </c>
      <c r="I61" s="51">
        <v>-90299.14</v>
      </c>
      <c r="J61" s="51">
        <v>479741.63</v>
      </c>
      <c r="K61" s="51">
        <v>24305.49</v>
      </c>
      <c r="L61" s="51">
        <v>-56499.12</v>
      </c>
      <c r="M61" s="51">
        <v>90997.15</v>
      </c>
      <c r="N61" s="51">
        <v>-15016.02</v>
      </c>
      <c r="O61" s="51">
        <v>257023.43</v>
      </c>
      <c r="P61" s="51">
        <v>-40918.1</v>
      </c>
      <c r="Q61" s="51">
        <v>-154012.34</v>
      </c>
      <c r="R61" s="76">
        <f>((E61+Q61)+((F61+G61+H61+I61+J61+K61+L61+M61+N61+O61+P61)*2))/24</f>
        <v>63654.105833333371</v>
      </c>
      <c r="T61" s="107">
        <f t="shared" ref="T61:T72" si="13">+R61</f>
        <v>63654.105833333371</v>
      </c>
      <c r="U61" s="107"/>
      <c r="Z61" s="109"/>
      <c r="AA61" s="109"/>
      <c r="AB61" s="109"/>
      <c r="AE61" s="107">
        <f t="shared" ref="AE61:AE71" si="14">+T61</f>
        <v>63654.105833333371</v>
      </c>
    </row>
    <row r="62" spans="1:31">
      <c r="A62" s="11" t="s">
        <v>453</v>
      </c>
      <c r="B62" s="11" t="s">
        <v>58</v>
      </c>
      <c r="C62" s="11" t="s">
        <v>203</v>
      </c>
      <c r="D62" s="75" t="s">
        <v>59</v>
      </c>
      <c r="E62" s="51">
        <v>2535439.7400000002</v>
      </c>
      <c r="F62" s="51">
        <v>4786486.83</v>
      </c>
      <c r="G62" s="51">
        <v>3432755.56</v>
      </c>
      <c r="H62" s="51">
        <v>3573056.63</v>
      </c>
      <c r="I62" s="51">
        <v>2682538.7999999998</v>
      </c>
      <c r="J62" s="51">
        <v>1371632.93</v>
      </c>
      <c r="K62" s="51">
        <v>1013763.82</v>
      </c>
      <c r="L62" s="51">
        <v>599327.59</v>
      </c>
      <c r="M62" s="51">
        <v>-5540.1900000002897</v>
      </c>
      <c r="N62" s="51">
        <v>14840.949999999701</v>
      </c>
      <c r="O62" s="51">
        <v>38483.819999999701</v>
      </c>
      <c r="P62" s="51">
        <v>211804</v>
      </c>
      <c r="Q62" s="51">
        <v>2980963.97</v>
      </c>
      <c r="R62" s="76">
        <f t="shared" ref="R62:R70" si="15">((E62+Q62)+((F62+G62+H62+I62+J62+K62+L62+M62+N62+O62+P62)*2))/24</f>
        <v>1706446.0495833333</v>
      </c>
      <c r="T62" s="107">
        <f t="shared" si="13"/>
        <v>1706446.0495833333</v>
      </c>
      <c r="U62" s="107"/>
      <c r="Z62" s="109"/>
      <c r="AA62" s="109"/>
      <c r="AB62" s="109"/>
      <c r="AE62" s="107">
        <f t="shared" si="14"/>
        <v>1706446.0495833333</v>
      </c>
    </row>
    <row r="63" spans="1:31">
      <c r="A63" s="11" t="s">
        <v>454</v>
      </c>
      <c r="B63" s="11" t="s">
        <v>58</v>
      </c>
      <c r="C63" s="11" t="s">
        <v>203</v>
      </c>
      <c r="D63" s="75" t="s">
        <v>59</v>
      </c>
      <c r="E63" s="51">
        <v>6878565.1399999997</v>
      </c>
      <c r="F63" s="51">
        <v>15764715.23</v>
      </c>
      <c r="G63" s="51">
        <v>10378447.16</v>
      </c>
      <c r="H63" s="51">
        <v>9854225.5899999999</v>
      </c>
      <c r="I63" s="51">
        <v>6472434.0899999999</v>
      </c>
      <c r="J63" s="51">
        <v>2529298.13</v>
      </c>
      <c r="K63" s="51">
        <v>1301753.26</v>
      </c>
      <c r="L63" s="51">
        <v>51744.709999999701</v>
      </c>
      <c r="M63" s="51">
        <v>-1705641.32</v>
      </c>
      <c r="N63" s="51">
        <v>-1812350.59</v>
      </c>
      <c r="O63" s="51">
        <v>-1928584.87</v>
      </c>
      <c r="P63" s="51">
        <v>-690176.07</v>
      </c>
      <c r="Q63" s="51">
        <v>7581940.0800000001</v>
      </c>
      <c r="R63" s="76">
        <f t="shared" si="15"/>
        <v>3953843.1608333341</v>
      </c>
      <c r="T63" s="107">
        <f t="shared" si="13"/>
        <v>3953843.1608333341</v>
      </c>
      <c r="U63" s="107"/>
      <c r="Z63" s="109"/>
      <c r="AA63" s="109"/>
      <c r="AB63" s="109"/>
      <c r="AE63" s="107">
        <f t="shared" si="14"/>
        <v>3953843.1608333341</v>
      </c>
    </row>
    <row r="64" spans="1:31">
      <c r="A64" s="11" t="s">
        <v>453</v>
      </c>
      <c r="B64" s="11" t="s">
        <v>58</v>
      </c>
      <c r="C64" s="11" t="s">
        <v>252</v>
      </c>
      <c r="D64" s="75" t="s">
        <v>59</v>
      </c>
      <c r="E64" s="51">
        <v>42282.45</v>
      </c>
      <c r="F64" s="51">
        <v>60231.26</v>
      </c>
      <c r="G64" s="51">
        <v>26599.3</v>
      </c>
      <c r="H64" s="51">
        <v>43473.38</v>
      </c>
      <c r="I64" s="51">
        <v>19275.439999999999</v>
      </c>
      <c r="J64" s="51">
        <v>44013.98</v>
      </c>
      <c r="K64" s="51">
        <v>8493.2000000000007</v>
      </c>
      <c r="L64" s="51">
        <v>48335.360000000001</v>
      </c>
      <c r="M64" s="51">
        <v>18951.47</v>
      </c>
      <c r="N64" s="51">
        <v>11285.99</v>
      </c>
      <c r="O64" s="51">
        <v>30545.24</v>
      </c>
      <c r="P64" s="51">
        <v>39903.019999999997</v>
      </c>
      <c r="Q64" s="51">
        <v>85006.99</v>
      </c>
      <c r="R64" s="76">
        <f t="shared" si="15"/>
        <v>34562.696666666663</v>
      </c>
      <c r="T64" s="107">
        <f t="shared" si="13"/>
        <v>34562.696666666663</v>
      </c>
      <c r="U64" s="107"/>
      <c r="Z64" s="109"/>
      <c r="AA64" s="109"/>
      <c r="AB64" s="109"/>
      <c r="AE64" s="107">
        <f t="shared" si="14"/>
        <v>34562.696666666663</v>
      </c>
    </row>
    <row r="65" spans="1:31">
      <c r="A65" s="11" t="s">
        <v>454</v>
      </c>
      <c r="B65" s="11" t="s">
        <v>58</v>
      </c>
      <c r="C65" s="11" t="s">
        <v>252</v>
      </c>
      <c r="D65" s="75" t="s">
        <v>59</v>
      </c>
      <c r="E65" s="51">
        <v>342368.75</v>
      </c>
      <c r="F65" s="51">
        <v>503415.42</v>
      </c>
      <c r="G65" s="51">
        <v>530399.09</v>
      </c>
      <c r="H65" s="51">
        <v>569592.06000000006</v>
      </c>
      <c r="I65" s="51">
        <v>571798.72</v>
      </c>
      <c r="J65" s="51">
        <v>532290.80000000005</v>
      </c>
      <c r="K65" s="51">
        <v>309357.14</v>
      </c>
      <c r="L65" s="51">
        <v>255781.73</v>
      </c>
      <c r="M65" s="51">
        <v>406677.57</v>
      </c>
      <c r="N65" s="51">
        <v>379301.44</v>
      </c>
      <c r="O65" s="51">
        <v>488598.74</v>
      </c>
      <c r="P65" s="51">
        <v>152573.45000000001</v>
      </c>
      <c r="Q65" s="51">
        <v>319748.76</v>
      </c>
      <c r="R65" s="76">
        <f t="shared" si="15"/>
        <v>419237.07624999998</v>
      </c>
      <c r="T65" s="107">
        <f t="shared" si="13"/>
        <v>419237.07624999998</v>
      </c>
      <c r="U65" s="107"/>
      <c r="Z65" s="109"/>
      <c r="AA65" s="109"/>
      <c r="AB65" s="109"/>
      <c r="AE65" s="107">
        <f t="shared" si="14"/>
        <v>419237.07624999998</v>
      </c>
    </row>
    <row r="66" spans="1:31">
      <c r="A66" s="11" t="s">
        <v>453</v>
      </c>
      <c r="B66" s="11" t="s">
        <v>58</v>
      </c>
      <c r="C66" s="11" t="s">
        <v>431</v>
      </c>
      <c r="D66" s="75" t="s">
        <v>59</v>
      </c>
      <c r="E66" s="51">
        <v>1563988.98</v>
      </c>
      <c r="F66" s="51">
        <v>1155419.31</v>
      </c>
      <c r="G66" s="51">
        <v>943366</v>
      </c>
      <c r="H66" s="51">
        <v>774135.46</v>
      </c>
      <c r="I66" s="51">
        <v>727937.8</v>
      </c>
      <c r="J66" s="51">
        <v>858778.99</v>
      </c>
      <c r="K66" s="51">
        <v>989862.04</v>
      </c>
      <c r="L66" s="51">
        <v>1140875.3</v>
      </c>
      <c r="M66" s="51">
        <v>1356624.06</v>
      </c>
      <c r="N66" s="51">
        <v>1539390.06</v>
      </c>
      <c r="O66" s="51">
        <v>1691146.16</v>
      </c>
      <c r="P66" s="51">
        <v>1702253.72</v>
      </c>
      <c r="Q66" s="51">
        <v>1484267.58</v>
      </c>
      <c r="R66" s="76">
        <f t="shared" si="15"/>
        <v>1200326.4316666669</v>
      </c>
      <c r="T66" s="107">
        <f t="shared" si="13"/>
        <v>1200326.4316666669</v>
      </c>
      <c r="U66" s="107"/>
      <c r="Z66" s="109"/>
      <c r="AA66" s="109"/>
      <c r="AB66" s="109"/>
      <c r="AE66" s="107">
        <f t="shared" si="14"/>
        <v>1200326.4316666669</v>
      </c>
    </row>
    <row r="67" spans="1:31">
      <c r="A67" s="11" t="s">
        <v>454</v>
      </c>
      <c r="B67" s="11" t="s">
        <v>58</v>
      </c>
      <c r="C67" s="11" t="s">
        <v>431</v>
      </c>
      <c r="D67" s="75" t="s">
        <v>59</v>
      </c>
      <c r="E67" s="51">
        <v>6110038.6500000004</v>
      </c>
      <c r="F67" s="51">
        <v>4448739.93</v>
      </c>
      <c r="G67" s="51">
        <v>4011232.68</v>
      </c>
      <c r="H67" s="51">
        <v>3584643.51</v>
      </c>
      <c r="I67" s="51">
        <v>3665591.99</v>
      </c>
      <c r="J67" s="51">
        <v>4367452.1399999997</v>
      </c>
      <c r="K67" s="51">
        <v>4975294.0599999996</v>
      </c>
      <c r="L67" s="51">
        <v>5491883.29</v>
      </c>
      <c r="M67" s="51">
        <v>6136906.9199999999</v>
      </c>
      <c r="N67" s="51">
        <v>6660747.0499999998</v>
      </c>
      <c r="O67" s="51">
        <v>7112030.2300000004</v>
      </c>
      <c r="P67" s="51">
        <v>7157709.9000000004</v>
      </c>
      <c r="Q67" s="51">
        <v>6063627.9299999997</v>
      </c>
      <c r="R67" s="76">
        <f t="shared" si="15"/>
        <v>5308255.4158333326</v>
      </c>
      <c r="T67" s="107">
        <f t="shared" si="13"/>
        <v>5308255.4158333326</v>
      </c>
      <c r="U67" s="107"/>
      <c r="Z67" s="109"/>
      <c r="AA67" s="109"/>
      <c r="AB67" s="109"/>
      <c r="AE67" s="107">
        <f t="shared" si="14"/>
        <v>5308255.4158333326</v>
      </c>
    </row>
    <row r="68" spans="1:31">
      <c r="A68" s="11" t="s">
        <v>441</v>
      </c>
      <c r="B68" s="11" t="s">
        <v>60</v>
      </c>
      <c r="C68" s="11" t="s">
        <v>455</v>
      </c>
      <c r="D68" s="75" t="s">
        <v>61</v>
      </c>
      <c r="E68" s="51">
        <v>1277668.3999999999</v>
      </c>
      <c r="F68" s="51">
        <v>1179104.17</v>
      </c>
      <c r="G68" s="51">
        <v>1359317.83</v>
      </c>
      <c r="H68" s="51">
        <v>2369401.8199999998</v>
      </c>
      <c r="I68" s="51">
        <v>2700799.82</v>
      </c>
      <c r="J68" s="51">
        <v>3038738.58</v>
      </c>
      <c r="K68" s="51">
        <v>1144909.3999999999</v>
      </c>
      <c r="L68" s="51">
        <v>734029.04</v>
      </c>
      <c r="M68" s="51">
        <v>641877.41</v>
      </c>
      <c r="N68" s="51">
        <v>534213.76</v>
      </c>
      <c r="O68" s="51">
        <v>440962.78</v>
      </c>
      <c r="P68" s="51">
        <v>243452.92</v>
      </c>
      <c r="Q68" s="51">
        <v>266593.23</v>
      </c>
      <c r="R68" s="76">
        <f t="shared" si="15"/>
        <v>1263244.8620833333</v>
      </c>
      <c r="T68" s="107">
        <f t="shared" si="13"/>
        <v>1263244.8620833333</v>
      </c>
      <c r="U68" s="107"/>
      <c r="Z68" s="109"/>
      <c r="AA68" s="109"/>
      <c r="AB68" s="109"/>
      <c r="AE68" s="107">
        <f t="shared" si="14"/>
        <v>1263244.8620833333</v>
      </c>
    </row>
    <row r="69" spans="1:31">
      <c r="A69" s="11" t="s">
        <v>441</v>
      </c>
      <c r="B69" s="11" t="s">
        <v>60</v>
      </c>
      <c r="C69" s="11" t="s">
        <v>117</v>
      </c>
      <c r="D69" s="75" t="s">
        <v>61</v>
      </c>
      <c r="E69" s="51">
        <v>0</v>
      </c>
      <c r="F69" s="51">
        <v>-37.270000000000003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76">
        <f>((E69+Q69)+((F69+G69+H69+I69+J69+K69+L69+M69+N69+O69+P69)*2))/24</f>
        <v>-3.1058333333333334</v>
      </c>
      <c r="T69" s="107">
        <f t="shared" si="13"/>
        <v>-3.1058333333333334</v>
      </c>
      <c r="U69" s="107"/>
      <c r="V69" s="107"/>
      <c r="Z69" s="109"/>
      <c r="AA69" s="109"/>
      <c r="AB69" s="109"/>
      <c r="AE69" s="107">
        <f t="shared" si="14"/>
        <v>-3.1058333333333334</v>
      </c>
    </row>
    <row r="70" spans="1:31">
      <c r="A70" s="11" t="s">
        <v>441</v>
      </c>
      <c r="B70" s="11" t="s">
        <v>60</v>
      </c>
      <c r="C70" s="11" t="s">
        <v>158</v>
      </c>
      <c r="D70" s="75" t="s">
        <v>61</v>
      </c>
      <c r="E70" s="51">
        <v>462.63</v>
      </c>
      <c r="F70" s="51">
        <v>490.83</v>
      </c>
      <c r="G70" s="51">
        <v>396.29</v>
      </c>
      <c r="H70" s="51">
        <v>333.52</v>
      </c>
      <c r="I70" s="51">
        <v>285.67</v>
      </c>
      <c r="J70" s="51">
        <v>816.61</v>
      </c>
      <c r="K70" s="51">
        <v>70.650000000000006</v>
      </c>
      <c r="L70" s="51">
        <v>92.44</v>
      </c>
      <c r="M70" s="51">
        <v>311.36</v>
      </c>
      <c r="N70" s="51">
        <v>44.16</v>
      </c>
      <c r="O70" s="51">
        <v>60.53</v>
      </c>
      <c r="P70" s="51">
        <v>528.48</v>
      </c>
      <c r="Q70" s="51">
        <v>387.69</v>
      </c>
      <c r="R70" s="76">
        <f t="shared" si="15"/>
        <v>321.30833333333334</v>
      </c>
      <c r="T70" s="107">
        <f t="shared" si="13"/>
        <v>321.30833333333334</v>
      </c>
      <c r="U70" s="107"/>
      <c r="Z70" s="109"/>
      <c r="AA70" s="109"/>
      <c r="AB70" s="109"/>
      <c r="AE70" s="107">
        <f t="shared" si="14"/>
        <v>321.30833333333334</v>
      </c>
    </row>
    <row r="71" spans="1:31">
      <c r="A71" s="11" t="s">
        <v>441</v>
      </c>
      <c r="B71" s="11" t="s">
        <v>60</v>
      </c>
      <c r="C71" s="11" t="s">
        <v>100</v>
      </c>
      <c r="D71" s="75" t="s">
        <v>61</v>
      </c>
      <c r="E71" s="51">
        <v>686086.06</v>
      </c>
      <c r="F71" s="51">
        <v>699841.76</v>
      </c>
      <c r="G71" s="51">
        <v>811655.13</v>
      </c>
      <c r="H71" s="51">
        <v>816510.09</v>
      </c>
      <c r="I71" s="51">
        <v>812138.64</v>
      </c>
      <c r="J71" s="51">
        <v>840482.83</v>
      </c>
      <c r="K71" s="51">
        <v>874889.38</v>
      </c>
      <c r="L71" s="51">
        <v>918045.51</v>
      </c>
      <c r="M71" s="51">
        <v>964335.27</v>
      </c>
      <c r="N71" s="51">
        <v>1025576.03</v>
      </c>
      <c r="O71" s="51">
        <v>1137159.03</v>
      </c>
      <c r="P71" s="51">
        <v>1296740.6499999999</v>
      </c>
      <c r="Q71" s="51">
        <v>1546301.31</v>
      </c>
      <c r="R71" s="76">
        <f>((E71+Q71)+((F71+G71+H71+I71+J71+K71+L71+M71+N71+O71+P71)*2))/24</f>
        <v>942797.33375000011</v>
      </c>
      <c r="T71" s="107">
        <f t="shared" si="13"/>
        <v>942797.33375000011</v>
      </c>
      <c r="U71" s="107"/>
      <c r="Z71" s="109"/>
      <c r="AA71" s="109"/>
      <c r="AB71" s="109"/>
      <c r="AE71" s="107">
        <f t="shared" si="14"/>
        <v>942797.33375000011</v>
      </c>
    </row>
    <row r="72" spans="1:31">
      <c r="A72" s="11" t="s">
        <v>441</v>
      </c>
      <c r="B72" s="11" t="s">
        <v>62</v>
      </c>
      <c r="C72" s="11"/>
      <c r="D72" s="75" t="s">
        <v>63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8">
        <f>((E72+Q72)+((F72+G72+H72+I72+J72+K72+L72+M72+N72+O72+P72)*2))/24</f>
        <v>0</v>
      </c>
      <c r="T72" s="107">
        <f t="shared" si="13"/>
        <v>0</v>
      </c>
      <c r="U72" s="107"/>
      <c r="Z72" s="109"/>
      <c r="AA72" s="109"/>
      <c r="AB72" s="109"/>
    </row>
    <row r="73" spans="1:31">
      <c r="D73" s="5" t="s">
        <v>64</v>
      </c>
      <c r="E73" s="51">
        <f>SUM(E61:E72)</f>
        <v>19127857.079999998</v>
      </c>
      <c r="F73" s="51">
        <f t="shared" ref="F73:R73" si="16">SUM(F61:F72)</f>
        <v>28202167.100000001</v>
      </c>
      <c r="G73" s="51">
        <f t="shared" si="16"/>
        <v>22218425.059999999</v>
      </c>
      <c r="H73" s="51">
        <f t="shared" si="16"/>
        <v>21603398.390000001</v>
      </c>
      <c r="I73" s="51">
        <f t="shared" si="16"/>
        <v>17562501.830000002</v>
      </c>
      <c r="J73" s="51">
        <f t="shared" si="16"/>
        <v>14063246.619999999</v>
      </c>
      <c r="K73" s="51">
        <f t="shared" si="16"/>
        <v>10642698.440000001</v>
      </c>
      <c r="L73" s="51">
        <f t="shared" si="16"/>
        <v>9183615.8499999996</v>
      </c>
      <c r="M73" s="51">
        <f t="shared" si="16"/>
        <v>7905499.7000000011</v>
      </c>
      <c r="N73" s="51">
        <f t="shared" si="16"/>
        <v>8338032.8299999991</v>
      </c>
      <c r="O73" s="51">
        <f t="shared" si="16"/>
        <v>9267425.0899999999</v>
      </c>
      <c r="P73" s="51">
        <f t="shared" si="16"/>
        <v>10073871.970000001</v>
      </c>
      <c r="Q73" s="51">
        <f t="shared" si="16"/>
        <v>20174825.199999999</v>
      </c>
      <c r="R73" s="51">
        <f t="shared" si="16"/>
        <v>14892685.335000001</v>
      </c>
      <c r="Z73" s="109"/>
      <c r="AA73" s="109"/>
      <c r="AB73" s="109"/>
    </row>
    <row r="74" spans="1:31">
      <c r="D74" s="5" t="s">
        <v>65</v>
      </c>
      <c r="E74" s="51"/>
      <c r="F74" s="84"/>
      <c r="G74" s="76"/>
      <c r="H74" s="76"/>
      <c r="I74" s="72"/>
      <c r="J74" s="69"/>
      <c r="K74" s="66"/>
      <c r="L74" s="62"/>
      <c r="M74" s="58"/>
      <c r="N74" s="13"/>
      <c r="O74" s="54"/>
      <c r="P74" s="80"/>
      <c r="Q74" s="51"/>
      <c r="R74" s="76"/>
      <c r="Z74" s="109"/>
      <c r="AA74" s="109"/>
      <c r="AB74" s="109"/>
    </row>
    <row r="75" spans="1:31">
      <c r="A75" s="11" t="s">
        <v>441</v>
      </c>
      <c r="B75" s="11" t="s">
        <v>66</v>
      </c>
      <c r="C75" s="11" t="s">
        <v>50</v>
      </c>
      <c r="D75" s="5" t="s">
        <v>67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76">
        <f>((E75+Q75)+((F75+G75+H75+I75+J75+K75+L75+M75+N75+O75+P75)*2))/24</f>
        <v>0</v>
      </c>
      <c r="T75" s="107">
        <f t="shared" ref="T75:T76" si="17">+R75</f>
        <v>0</v>
      </c>
      <c r="U75" s="107"/>
      <c r="Z75" s="109"/>
      <c r="AA75" s="109"/>
      <c r="AB75" s="109"/>
    </row>
    <row r="76" spans="1:31">
      <c r="A76" s="11" t="s">
        <v>441</v>
      </c>
      <c r="B76" s="11" t="s">
        <v>66</v>
      </c>
      <c r="C76" s="11" t="s">
        <v>68</v>
      </c>
      <c r="D76" s="5" t="s">
        <v>69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76">
        <f>((E76+Q76)+((F76+G76+H76+I76+J76+K76+L76+M76+N76+O76+P76)*2))/24</f>
        <v>0</v>
      </c>
      <c r="T76" s="107">
        <f t="shared" si="17"/>
        <v>0</v>
      </c>
      <c r="U76" s="107"/>
      <c r="Z76" s="109"/>
      <c r="AA76" s="109"/>
      <c r="AB76" s="109"/>
    </row>
    <row r="77" spans="1:31">
      <c r="D77" s="5"/>
      <c r="E77" s="51"/>
      <c r="F77" s="84"/>
      <c r="G77" s="76"/>
      <c r="H77" s="76"/>
      <c r="I77" s="72"/>
      <c r="J77" s="69"/>
      <c r="K77" s="66"/>
      <c r="L77" s="62"/>
      <c r="M77" s="58"/>
      <c r="N77" s="13"/>
      <c r="O77" s="54"/>
      <c r="P77" s="80"/>
      <c r="Q77" s="51"/>
      <c r="R77" s="76"/>
      <c r="Z77" s="109"/>
      <c r="AA77" s="109"/>
      <c r="AB77" s="109"/>
    </row>
    <row r="78" spans="1:31">
      <c r="A78" s="11" t="s">
        <v>441</v>
      </c>
      <c r="B78" s="11" t="s">
        <v>70</v>
      </c>
      <c r="C78" s="11" t="s">
        <v>292</v>
      </c>
      <c r="D78" s="5" t="s">
        <v>71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76">
        <f t="shared" ref="R78:R87" si="18">((E78+Q78)+((F78+G78+H78+I78+J78+K78+L78+M78+N78+O78+P78)*2))/24</f>
        <v>0</v>
      </c>
      <c r="Z78" s="109"/>
      <c r="AA78" s="109"/>
      <c r="AB78" s="109"/>
    </row>
    <row r="79" spans="1:31">
      <c r="A79" s="11" t="s">
        <v>441</v>
      </c>
      <c r="B79" s="11" t="s">
        <v>70</v>
      </c>
      <c r="C79" s="11" t="s">
        <v>552</v>
      </c>
      <c r="D79" s="5" t="s">
        <v>71</v>
      </c>
      <c r="E79" s="51">
        <v>48558.859999999899</v>
      </c>
      <c r="F79" s="51">
        <v>26116.28</v>
      </c>
      <c r="G79" s="51">
        <v>12988.44</v>
      </c>
      <c r="H79" s="51">
        <v>26792.01</v>
      </c>
      <c r="I79" s="51">
        <v>10961.37</v>
      </c>
      <c r="J79" s="51">
        <v>10764.13</v>
      </c>
      <c r="K79" s="51">
        <v>16249.32</v>
      </c>
      <c r="L79" s="51">
        <v>9995.92</v>
      </c>
      <c r="M79" s="51">
        <v>11586.68</v>
      </c>
      <c r="N79" s="51">
        <v>15190.69</v>
      </c>
      <c r="O79" s="51">
        <v>14691.3</v>
      </c>
      <c r="P79" s="51">
        <v>25150.6</v>
      </c>
      <c r="Q79" s="51">
        <v>10479.629999999999</v>
      </c>
      <c r="R79" s="76">
        <f t="shared" si="18"/>
        <v>17500.498749999995</v>
      </c>
      <c r="T79" s="107"/>
      <c r="W79" s="107">
        <f>+R79</f>
        <v>17500.498749999995</v>
      </c>
      <c r="Z79" s="109"/>
      <c r="AA79" s="109"/>
      <c r="AB79" s="109"/>
      <c r="AC79" s="107">
        <f>+R79</f>
        <v>17500.498749999995</v>
      </c>
    </row>
    <row r="80" spans="1:31">
      <c r="A80" s="11" t="s">
        <v>441</v>
      </c>
      <c r="B80" s="11" t="s">
        <v>70</v>
      </c>
      <c r="C80" s="11" t="s">
        <v>553</v>
      </c>
      <c r="D80" s="5" t="s">
        <v>72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76">
        <f t="shared" si="18"/>
        <v>0</v>
      </c>
      <c r="T80" s="107"/>
      <c r="W80" s="107">
        <f t="shared" ref="W80:W87" si="19">+R80</f>
        <v>0</v>
      </c>
      <c r="Z80" s="109"/>
      <c r="AA80" s="109"/>
      <c r="AB80" s="109"/>
      <c r="AC80" s="107">
        <f t="shared" ref="AC80:AC87" si="20">+R80</f>
        <v>0</v>
      </c>
    </row>
    <row r="81" spans="1:31">
      <c r="A81" s="11" t="s">
        <v>441</v>
      </c>
      <c r="B81" s="11" t="s">
        <v>70</v>
      </c>
      <c r="C81" s="11" t="s">
        <v>554</v>
      </c>
      <c r="D81" s="5" t="s">
        <v>73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111">
        <v>600</v>
      </c>
      <c r="O81" s="111">
        <v>600</v>
      </c>
      <c r="P81" s="111">
        <v>600</v>
      </c>
      <c r="Q81" s="51">
        <v>0</v>
      </c>
      <c r="R81" s="76">
        <f t="shared" si="18"/>
        <v>150</v>
      </c>
      <c r="T81" s="107"/>
      <c r="W81" s="107">
        <f t="shared" si="19"/>
        <v>150</v>
      </c>
      <c r="Z81" s="109"/>
      <c r="AA81" s="109"/>
      <c r="AB81" s="109"/>
      <c r="AC81" s="107">
        <f t="shared" si="20"/>
        <v>150</v>
      </c>
    </row>
    <row r="82" spans="1:31">
      <c r="A82" s="11" t="s">
        <v>441</v>
      </c>
      <c r="B82" s="11" t="s">
        <v>70</v>
      </c>
      <c r="C82" s="11" t="s">
        <v>555</v>
      </c>
      <c r="D82" s="5" t="s">
        <v>74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76">
        <f t="shared" si="18"/>
        <v>0</v>
      </c>
      <c r="T82" s="107"/>
      <c r="W82" s="107">
        <f t="shared" si="19"/>
        <v>0</v>
      </c>
      <c r="Z82" s="109"/>
      <c r="AA82" s="109"/>
      <c r="AB82" s="109"/>
      <c r="AC82" s="107">
        <f t="shared" si="20"/>
        <v>0</v>
      </c>
    </row>
    <row r="83" spans="1:31">
      <c r="A83" s="11" t="s">
        <v>441</v>
      </c>
      <c r="B83" s="11" t="s">
        <v>70</v>
      </c>
      <c r="C83" s="11" t="s">
        <v>556</v>
      </c>
      <c r="D83" s="5" t="s">
        <v>75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76">
        <f t="shared" si="18"/>
        <v>0</v>
      </c>
      <c r="T83" s="107"/>
      <c r="W83" s="107">
        <f t="shared" si="19"/>
        <v>0</v>
      </c>
      <c r="Z83" s="109"/>
      <c r="AA83" s="109"/>
      <c r="AB83" s="109"/>
      <c r="AC83" s="107">
        <f t="shared" si="20"/>
        <v>0</v>
      </c>
    </row>
    <row r="84" spans="1:31">
      <c r="A84" s="11" t="s">
        <v>441</v>
      </c>
      <c r="B84" s="11" t="s">
        <v>70</v>
      </c>
      <c r="C84" s="11" t="s">
        <v>557</v>
      </c>
      <c r="D84" s="5" t="s">
        <v>76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76">
        <f t="shared" si="18"/>
        <v>0</v>
      </c>
      <c r="T84" s="107"/>
      <c r="W84" s="107">
        <f t="shared" si="19"/>
        <v>0</v>
      </c>
      <c r="Z84" s="109"/>
      <c r="AA84" s="109"/>
      <c r="AB84" s="109"/>
      <c r="AC84" s="107">
        <f t="shared" si="20"/>
        <v>0</v>
      </c>
    </row>
    <row r="85" spans="1:31">
      <c r="A85" s="11" t="s">
        <v>441</v>
      </c>
      <c r="B85" s="11" t="s">
        <v>70</v>
      </c>
      <c r="C85" s="11" t="s">
        <v>558</v>
      </c>
      <c r="D85" s="5" t="s">
        <v>77</v>
      </c>
      <c r="E85" s="51">
        <v>69846.27</v>
      </c>
      <c r="F85" s="51">
        <v>58503.92</v>
      </c>
      <c r="G85" s="51">
        <v>34092.58</v>
      </c>
      <c r="H85" s="51">
        <v>47951.48</v>
      </c>
      <c r="I85" s="51">
        <v>31934.7</v>
      </c>
      <c r="J85" s="51">
        <v>39550.07</v>
      </c>
      <c r="K85" s="51">
        <v>35566.370000000003</v>
      </c>
      <c r="L85" s="51">
        <v>64992.26</v>
      </c>
      <c r="M85" s="51">
        <v>38492.42</v>
      </c>
      <c r="N85" s="51">
        <v>34139.53</v>
      </c>
      <c r="O85" s="51">
        <v>64402.559999999998</v>
      </c>
      <c r="P85" s="51">
        <v>39382.44</v>
      </c>
      <c r="Q85" s="51">
        <v>34047.85</v>
      </c>
      <c r="R85" s="76">
        <f t="shared" si="18"/>
        <v>45079.615833333322</v>
      </c>
      <c r="T85" s="107"/>
      <c r="W85" s="107">
        <f t="shared" si="19"/>
        <v>45079.615833333322</v>
      </c>
      <c r="Z85" s="109"/>
      <c r="AA85" s="109"/>
      <c r="AB85" s="109"/>
      <c r="AC85" s="107">
        <f t="shared" si="20"/>
        <v>45079.615833333322</v>
      </c>
    </row>
    <row r="86" spans="1:31">
      <c r="A86" s="11" t="s">
        <v>441</v>
      </c>
      <c r="B86" s="11" t="s">
        <v>70</v>
      </c>
      <c r="C86" s="11" t="s">
        <v>559</v>
      </c>
      <c r="D86" s="5" t="s">
        <v>78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76">
        <f t="shared" si="18"/>
        <v>0</v>
      </c>
      <c r="T86" s="107"/>
      <c r="W86" s="107">
        <f t="shared" si="19"/>
        <v>0</v>
      </c>
      <c r="Z86" s="109"/>
      <c r="AA86" s="109"/>
      <c r="AB86" s="109"/>
      <c r="AC86" s="107">
        <f t="shared" si="20"/>
        <v>0</v>
      </c>
    </row>
    <row r="87" spans="1:31">
      <c r="A87" s="11" t="s">
        <v>441</v>
      </c>
      <c r="B87" s="11" t="s">
        <v>70</v>
      </c>
      <c r="C87" s="11" t="s">
        <v>560</v>
      </c>
      <c r="D87" s="5" t="s">
        <v>79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15532.52</v>
      </c>
      <c r="Q87" s="89">
        <v>15532.52</v>
      </c>
      <c r="R87" s="76">
        <f t="shared" si="18"/>
        <v>1941.5649999999998</v>
      </c>
      <c r="T87" s="107"/>
      <c r="W87" s="107">
        <f t="shared" si="19"/>
        <v>1941.5649999999998</v>
      </c>
      <c r="Z87" s="109"/>
      <c r="AA87" s="109"/>
      <c r="AB87" s="109"/>
      <c r="AC87" s="107">
        <f t="shared" si="20"/>
        <v>1941.5649999999998</v>
      </c>
    </row>
    <row r="88" spans="1:31">
      <c r="D88" s="5" t="s">
        <v>80</v>
      </c>
      <c r="E88" s="53">
        <f>SUM(E75:E87)</f>
        <v>118405.1299999999</v>
      </c>
      <c r="F88" s="53">
        <f t="shared" ref="F88:R88" si="21">SUM(F75:F87)</f>
        <v>84620.2</v>
      </c>
      <c r="G88" s="53">
        <f t="shared" si="21"/>
        <v>47081.020000000004</v>
      </c>
      <c r="H88" s="53">
        <f t="shared" si="21"/>
        <v>74743.490000000005</v>
      </c>
      <c r="I88" s="53">
        <f t="shared" si="21"/>
        <v>42896.07</v>
      </c>
      <c r="J88" s="53">
        <f t="shared" si="21"/>
        <v>50314.2</v>
      </c>
      <c r="K88" s="53">
        <f t="shared" si="21"/>
        <v>51815.69</v>
      </c>
      <c r="L88" s="53">
        <f t="shared" si="21"/>
        <v>74988.180000000008</v>
      </c>
      <c r="M88" s="53">
        <f t="shared" si="21"/>
        <v>50079.1</v>
      </c>
      <c r="N88" s="53">
        <f t="shared" si="21"/>
        <v>49930.22</v>
      </c>
      <c r="O88" s="53">
        <f t="shared" si="21"/>
        <v>79693.86</v>
      </c>
      <c r="P88" s="53">
        <f t="shared" si="21"/>
        <v>80665.56</v>
      </c>
      <c r="Q88" s="53">
        <f t="shared" si="21"/>
        <v>60060</v>
      </c>
      <c r="R88" s="53">
        <f t="shared" si="21"/>
        <v>64671.679583333316</v>
      </c>
      <c r="Z88" s="109"/>
      <c r="AA88" s="109"/>
      <c r="AB88" s="109"/>
    </row>
    <row r="89" spans="1:31">
      <c r="D89" s="5"/>
      <c r="E89" s="51"/>
      <c r="F89" s="84"/>
      <c r="G89" s="76"/>
      <c r="H89" s="76"/>
      <c r="I89" s="72"/>
      <c r="J89" s="69"/>
      <c r="K89" s="66"/>
      <c r="L89" s="62"/>
      <c r="M89" s="58"/>
      <c r="N89" s="10"/>
      <c r="O89" s="54"/>
      <c r="P89" s="80"/>
      <c r="Q89" s="51"/>
      <c r="R89" s="76"/>
      <c r="Z89" s="109"/>
      <c r="AA89" s="109"/>
      <c r="AB89" s="109"/>
    </row>
    <row r="90" spans="1:31">
      <c r="A90" s="11" t="s">
        <v>441</v>
      </c>
      <c r="B90" s="11" t="s">
        <v>81</v>
      </c>
      <c r="D90" s="5" t="s">
        <v>82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76">
        <f>((E90+Q90)+((F90+G90+H90+I90+J90+K90+L90+M90+N90+O90+P90)*2))/24</f>
        <v>0</v>
      </c>
      <c r="Z90" s="109"/>
      <c r="AA90" s="109"/>
      <c r="AB90" s="109"/>
    </row>
    <row r="91" spans="1:31">
      <c r="D91" s="5"/>
      <c r="E91" s="51"/>
      <c r="F91" s="84"/>
      <c r="G91" s="76"/>
      <c r="H91" s="76"/>
      <c r="I91" s="72"/>
      <c r="J91" s="69"/>
      <c r="K91" s="66"/>
      <c r="L91" s="62"/>
      <c r="M91" s="58"/>
      <c r="N91" s="13"/>
      <c r="O91" s="54"/>
      <c r="P91" s="80"/>
      <c r="Q91" s="51"/>
      <c r="R91" s="76"/>
      <c r="Z91" s="109"/>
      <c r="AA91" s="109"/>
      <c r="AB91" s="109"/>
    </row>
    <row r="92" spans="1:31">
      <c r="D92" s="5" t="s">
        <v>83</v>
      </c>
      <c r="E92" s="51">
        <f>+E90+E88+E73</f>
        <v>19246262.209999997</v>
      </c>
      <c r="F92" s="51">
        <f t="shared" ref="F92:R92" si="22">+F90+F88+F73</f>
        <v>28286787.300000001</v>
      </c>
      <c r="G92" s="51">
        <f t="shared" si="22"/>
        <v>22265506.079999998</v>
      </c>
      <c r="H92" s="51">
        <f t="shared" si="22"/>
        <v>21678141.879999999</v>
      </c>
      <c r="I92" s="51">
        <f t="shared" si="22"/>
        <v>17605397.900000002</v>
      </c>
      <c r="J92" s="51">
        <f t="shared" si="22"/>
        <v>14113560.819999998</v>
      </c>
      <c r="K92" s="51">
        <f t="shared" si="22"/>
        <v>10694514.130000001</v>
      </c>
      <c r="L92" s="51">
        <f t="shared" si="22"/>
        <v>9258604.0299999993</v>
      </c>
      <c r="M92" s="51">
        <f t="shared" si="22"/>
        <v>7955578.8000000007</v>
      </c>
      <c r="N92" s="51">
        <f t="shared" si="22"/>
        <v>8387963.0499999989</v>
      </c>
      <c r="O92" s="51">
        <f t="shared" si="22"/>
        <v>9347118.9499999993</v>
      </c>
      <c r="P92" s="51">
        <f t="shared" si="22"/>
        <v>10154537.530000001</v>
      </c>
      <c r="Q92" s="51">
        <f t="shared" si="22"/>
        <v>20234885.199999999</v>
      </c>
      <c r="R92" s="51">
        <f t="shared" si="22"/>
        <v>14957357.014583334</v>
      </c>
      <c r="Z92" s="109"/>
      <c r="AA92" s="109"/>
      <c r="AB92" s="109"/>
    </row>
    <row r="93" spans="1:31">
      <c r="D93" s="5"/>
      <c r="E93" s="51"/>
      <c r="F93" s="84"/>
      <c r="G93" s="76"/>
      <c r="H93" s="76"/>
      <c r="I93" s="72"/>
      <c r="J93" s="69"/>
      <c r="K93" s="66"/>
      <c r="L93" s="62"/>
      <c r="M93" s="58"/>
      <c r="N93" s="13"/>
      <c r="O93" s="54"/>
      <c r="P93" s="80"/>
      <c r="Q93" s="51"/>
      <c r="R93" s="76">
        <f>((E93+Q93)+((F93+G93+H93+I93+J93+K93+L93+M93+N93+O93+P93)*2))/24</f>
        <v>0</v>
      </c>
      <c r="Z93" s="109"/>
      <c r="AA93" s="109"/>
      <c r="AB93" s="109"/>
    </row>
    <row r="94" spans="1:31">
      <c r="A94" s="11" t="s">
        <v>453</v>
      </c>
      <c r="B94" s="11" t="s">
        <v>84</v>
      </c>
      <c r="C94" s="11" t="s">
        <v>292</v>
      </c>
      <c r="D94" s="75" t="s">
        <v>85</v>
      </c>
      <c r="E94" s="51">
        <v>-91260.54</v>
      </c>
      <c r="F94" s="51">
        <v>-93770.76</v>
      </c>
      <c r="G94" s="51">
        <v>-93770.76</v>
      </c>
      <c r="H94" s="51">
        <v>-93770.76</v>
      </c>
      <c r="I94" s="51">
        <v>-93770.76</v>
      </c>
      <c r="J94" s="51">
        <v>-93770.76</v>
      </c>
      <c r="K94" s="51">
        <v>-93770.76</v>
      </c>
      <c r="L94" s="51">
        <v>-93770.76</v>
      </c>
      <c r="M94" s="51">
        <v>-93770.76</v>
      </c>
      <c r="N94" s="51">
        <v>-93770.76</v>
      </c>
      <c r="O94" s="51">
        <v>-93770.76</v>
      </c>
      <c r="P94" s="51">
        <v>-93770.76</v>
      </c>
      <c r="Q94" s="51">
        <v>-93770.76</v>
      </c>
      <c r="R94" s="76">
        <f>((E94+Q94)+((F94+G94+H94+I94+J94+K94+L94+M94+N94+O94+P94)*2))/24</f>
        <v>-93666.167499999996</v>
      </c>
      <c r="T94" s="107">
        <f t="shared" ref="T94:T112" si="23">+R94</f>
        <v>-93666.167499999996</v>
      </c>
      <c r="Z94" s="109"/>
      <c r="AA94" s="109"/>
      <c r="AB94" s="109"/>
      <c r="AE94" s="107">
        <f t="shared" ref="AE94:AE112" si="24">+T94</f>
        <v>-93666.167499999996</v>
      </c>
    </row>
    <row r="95" spans="1:31">
      <c r="A95" s="11" t="s">
        <v>454</v>
      </c>
      <c r="B95" s="11" t="s">
        <v>84</v>
      </c>
      <c r="C95" s="11" t="s">
        <v>292</v>
      </c>
      <c r="D95" s="75" t="s">
        <v>85</v>
      </c>
      <c r="E95" s="51">
        <v>-326764.93</v>
      </c>
      <c r="F95" s="51">
        <v>-307668.37</v>
      </c>
      <c r="G95" s="51">
        <v>-307668.37</v>
      </c>
      <c r="H95" s="51">
        <v>-307668.37</v>
      </c>
      <c r="I95" s="51">
        <v>-307668.37</v>
      </c>
      <c r="J95" s="51">
        <v>-307668.37</v>
      </c>
      <c r="K95" s="51">
        <v>-307668.37</v>
      </c>
      <c r="L95" s="51">
        <v>-307668.37</v>
      </c>
      <c r="M95" s="51">
        <v>-307668.37</v>
      </c>
      <c r="N95" s="51">
        <v>-307668.37</v>
      </c>
      <c r="O95" s="51">
        <v>-307668.37</v>
      </c>
      <c r="P95" s="51">
        <v>-307668.37</v>
      </c>
      <c r="Q95" s="51">
        <v>-307668.37</v>
      </c>
      <c r="R95" s="76">
        <f t="shared" ref="R95:R107" si="25">((E95+Q95)+((F95+G95+H95+I95+J95+K95+L95+M95+N95+O95+P95)*2))/24</f>
        <v>-308464.06000000006</v>
      </c>
      <c r="T95" s="107">
        <f t="shared" si="23"/>
        <v>-308464.06000000006</v>
      </c>
      <c r="Z95" s="109"/>
      <c r="AA95" s="109"/>
      <c r="AB95" s="109"/>
      <c r="AE95" s="107">
        <f t="shared" si="24"/>
        <v>-308464.06000000006</v>
      </c>
    </row>
    <row r="96" spans="1:31">
      <c r="A96" s="11" t="s">
        <v>453</v>
      </c>
      <c r="B96" s="11" t="s">
        <v>84</v>
      </c>
      <c r="C96" s="11" t="s">
        <v>456</v>
      </c>
      <c r="D96" s="75" t="s">
        <v>85</v>
      </c>
      <c r="E96" s="51">
        <v>295381.08</v>
      </c>
      <c r="F96" s="51">
        <v>10972.94</v>
      </c>
      <c r="G96" s="51">
        <v>22069.15</v>
      </c>
      <c r="H96" s="51">
        <v>30571.62</v>
      </c>
      <c r="I96" s="51">
        <v>43036.08</v>
      </c>
      <c r="J96" s="51">
        <v>62573.84</v>
      </c>
      <c r="K96" s="51">
        <v>98404.52</v>
      </c>
      <c r="L96" s="51">
        <v>150214.04999999999</v>
      </c>
      <c r="M96" s="51">
        <v>199929.63</v>
      </c>
      <c r="N96" s="51">
        <v>234132.29</v>
      </c>
      <c r="O96" s="51">
        <v>267698.32</v>
      </c>
      <c r="P96" s="51">
        <v>290816</v>
      </c>
      <c r="Q96" s="51">
        <v>307017.14</v>
      </c>
      <c r="R96" s="76">
        <f t="shared" si="25"/>
        <v>142634.79583333337</v>
      </c>
      <c r="T96" s="107">
        <f t="shared" si="23"/>
        <v>142634.79583333337</v>
      </c>
      <c r="Z96" s="109"/>
      <c r="AA96" s="109"/>
      <c r="AB96" s="109"/>
      <c r="AE96" s="107">
        <f t="shared" si="24"/>
        <v>142634.79583333337</v>
      </c>
    </row>
    <row r="97" spans="1:31">
      <c r="A97" s="11" t="s">
        <v>454</v>
      </c>
      <c r="B97" s="11" t="s">
        <v>84</v>
      </c>
      <c r="C97" s="11" t="s">
        <v>456</v>
      </c>
      <c r="D97" s="75" t="s">
        <v>85</v>
      </c>
      <c r="E97" s="51">
        <v>1124772.79</v>
      </c>
      <c r="F97" s="51">
        <v>63436.590000000098</v>
      </c>
      <c r="G97" s="51">
        <v>111390.1</v>
      </c>
      <c r="H97" s="51">
        <v>197480.97</v>
      </c>
      <c r="I97" s="51">
        <v>246982.54</v>
      </c>
      <c r="J97" s="51">
        <v>293040.34000000003</v>
      </c>
      <c r="K97" s="51">
        <v>398667.74</v>
      </c>
      <c r="L97" s="51">
        <v>569516.18000000005</v>
      </c>
      <c r="M97" s="51">
        <v>719650.05</v>
      </c>
      <c r="N97" s="51">
        <v>873977.07</v>
      </c>
      <c r="O97" s="51">
        <v>969568.43</v>
      </c>
      <c r="P97" s="51">
        <v>1004542.36</v>
      </c>
      <c r="Q97" s="51">
        <v>1144601</v>
      </c>
      <c r="R97" s="76">
        <f t="shared" si="25"/>
        <v>548578.27208333334</v>
      </c>
      <c r="T97" s="107">
        <f t="shared" si="23"/>
        <v>548578.27208333334</v>
      </c>
      <c r="Z97" s="109"/>
      <c r="AA97" s="109"/>
      <c r="AB97" s="109"/>
      <c r="AE97" s="107">
        <f t="shared" si="24"/>
        <v>548578.27208333334</v>
      </c>
    </row>
    <row r="98" spans="1:31">
      <c r="A98" s="11" t="s">
        <v>453</v>
      </c>
      <c r="B98" s="11" t="s">
        <v>84</v>
      </c>
      <c r="C98" s="11" t="s">
        <v>457</v>
      </c>
      <c r="D98" s="75" t="s">
        <v>85</v>
      </c>
      <c r="E98" s="51">
        <v>-126157.51</v>
      </c>
      <c r="F98" s="51">
        <v>-7302.1599999999899</v>
      </c>
      <c r="G98" s="51">
        <v>-14516.36</v>
      </c>
      <c r="H98" s="51">
        <v>-25826.09</v>
      </c>
      <c r="I98" s="51">
        <v>-34568.589999999997</v>
      </c>
      <c r="J98" s="51">
        <v>-42056.39</v>
      </c>
      <c r="K98" s="51">
        <v>-48177.19</v>
      </c>
      <c r="L98" s="51">
        <v>-54153.98</v>
      </c>
      <c r="M98" s="51">
        <v>-62207.9</v>
      </c>
      <c r="N98" s="51">
        <v>-73178.77</v>
      </c>
      <c r="O98" s="51">
        <v>-82221.17</v>
      </c>
      <c r="P98" s="51">
        <v>-96959.77</v>
      </c>
      <c r="Q98" s="51">
        <v>-109961.57</v>
      </c>
      <c r="R98" s="76">
        <f t="shared" si="25"/>
        <v>-54935.659166666672</v>
      </c>
      <c r="T98" s="107">
        <f t="shared" si="23"/>
        <v>-54935.659166666672</v>
      </c>
      <c r="Z98" s="109"/>
      <c r="AA98" s="109"/>
      <c r="AB98" s="109"/>
      <c r="AE98" s="107">
        <f t="shared" si="24"/>
        <v>-54935.659166666672</v>
      </c>
    </row>
    <row r="99" spans="1:31">
      <c r="A99" s="11" t="s">
        <v>454</v>
      </c>
      <c r="B99" s="11" t="s">
        <v>84</v>
      </c>
      <c r="C99" s="11" t="s">
        <v>457</v>
      </c>
      <c r="D99" s="75" t="s">
        <v>85</v>
      </c>
      <c r="E99" s="51">
        <v>-430893.57</v>
      </c>
      <c r="F99" s="51">
        <v>-22928.75</v>
      </c>
      <c r="G99" s="51">
        <v>-71250.53</v>
      </c>
      <c r="H99" s="51">
        <v>-104336.79</v>
      </c>
      <c r="I99" s="51">
        <v>-133805.70000000001</v>
      </c>
      <c r="J99" s="51">
        <v>-160611.91</v>
      </c>
      <c r="K99" s="51">
        <v>-185663.53</v>
      </c>
      <c r="L99" s="51">
        <v>-210172.11</v>
      </c>
      <c r="M99" s="51">
        <v>-247473.84</v>
      </c>
      <c r="N99" s="51">
        <v>-280589.86</v>
      </c>
      <c r="O99" s="51">
        <v>-329868.65000000002</v>
      </c>
      <c r="P99" s="51">
        <v>-360161.4</v>
      </c>
      <c r="Q99" s="51">
        <v>-390143.46</v>
      </c>
      <c r="R99" s="76">
        <f t="shared" si="25"/>
        <v>-209781.79874999999</v>
      </c>
      <c r="T99" s="107">
        <f t="shared" si="23"/>
        <v>-209781.79874999999</v>
      </c>
      <c r="Z99" s="109"/>
      <c r="AA99" s="109"/>
      <c r="AB99" s="109"/>
      <c r="AE99" s="107">
        <f t="shared" si="24"/>
        <v>-209781.79874999999</v>
      </c>
    </row>
    <row r="100" spans="1:31">
      <c r="A100" s="11" t="s">
        <v>453</v>
      </c>
      <c r="B100" s="11" t="s">
        <v>84</v>
      </c>
      <c r="C100" s="11" t="s">
        <v>458</v>
      </c>
      <c r="D100" s="75" t="s">
        <v>85</v>
      </c>
      <c r="E100" s="51">
        <v>-171733.79</v>
      </c>
      <c r="F100" s="51">
        <v>-49314.54</v>
      </c>
      <c r="G100" s="51">
        <v>-67541.55</v>
      </c>
      <c r="H100" s="51">
        <v>-48026.34</v>
      </c>
      <c r="I100" s="51">
        <v>-43702.5</v>
      </c>
      <c r="J100" s="51">
        <v>-50125.55</v>
      </c>
      <c r="K100" s="51">
        <v>-57155.82</v>
      </c>
      <c r="L100" s="51">
        <v>-86376.84</v>
      </c>
      <c r="M100" s="51">
        <v>-113920.59</v>
      </c>
      <c r="N100" s="51">
        <v>-126764.88</v>
      </c>
      <c r="O100" s="51">
        <v>-148484.51999999999</v>
      </c>
      <c r="P100" s="51">
        <v>-157688.19</v>
      </c>
      <c r="Q100" s="51">
        <v>-198133.19</v>
      </c>
      <c r="R100" s="76">
        <f t="shared" si="25"/>
        <v>-94502.900833333333</v>
      </c>
      <c r="T100" s="107">
        <f t="shared" si="23"/>
        <v>-94502.900833333333</v>
      </c>
      <c r="Z100" s="109"/>
      <c r="AA100" s="109"/>
      <c r="AB100" s="109"/>
      <c r="AE100" s="107">
        <f t="shared" si="24"/>
        <v>-94502.900833333333</v>
      </c>
    </row>
    <row r="101" spans="1:31">
      <c r="A101" s="11" t="s">
        <v>454</v>
      </c>
      <c r="B101" s="11" t="s">
        <v>84</v>
      </c>
      <c r="C101" s="11" t="s">
        <v>458</v>
      </c>
      <c r="D101" s="75" t="s">
        <v>85</v>
      </c>
      <c r="E101" s="51">
        <v>-674782.66</v>
      </c>
      <c r="F101" s="51">
        <v>-218236.12</v>
      </c>
      <c r="G101" s="51">
        <v>-243823.66</v>
      </c>
      <c r="H101" s="51">
        <v>-260791.13</v>
      </c>
      <c r="I101" s="51">
        <v>-235527.89</v>
      </c>
      <c r="J101" s="51">
        <v>-232812.24</v>
      </c>
      <c r="K101" s="51">
        <v>-235224.44</v>
      </c>
      <c r="L101" s="51">
        <v>-330284.74</v>
      </c>
      <c r="M101" s="51">
        <v>-386766.87</v>
      </c>
      <c r="N101" s="51">
        <v>-474693.33</v>
      </c>
      <c r="O101" s="51">
        <v>-517585.66</v>
      </c>
      <c r="P101" s="51">
        <v>-544276.41</v>
      </c>
      <c r="Q101" s="51">
        <v>-764078.27</v>
      </c>
      <c r="R101" s="76">
        <f t="shared" si="25"/>
        <v>-366621.07958333334</v>
      </c>
      <c r="T101" s="107">
        <f t="shared" si="23"/>
        <v>-366621.07958333334</v>
      </c>
      <c r="Z101" s="109"/>
      <c r="AA101" s="109"/>
      <c r="AB101" s="109"/>
      <c r="AE101" s="107">
        <f t="shared" si="24"/>
        <v>-366621.07958333334</v>
      </c>
    </row>
    <row r="102" spans="1:31">
      <c r="A102" s="11" t="s">
        <v>453</v>
      </c>
      <c r="B102" s="11" t="s">
        <v>86</v>
      </c>
      <c r="C102" s="11" t="s">
        <v>292</v>
      </c>
      <c r="D102" s="75" t="s">
        <v>87</v>
      </c>
      <c r="E102" s="51">
        <v>-14580</v>
      </c>
      <c r="F102" s="51">
        <v>-9708</v>
      </c>
      <c r="G102" s="51">
        <v>-9708</v>
      </c>
      <c r="H102" s="51">
        <v>-9708</v>
      </c>
      <c r="I102" s="51">
        <v>-9708</v>
      </c>
      <c r="J102" s="51">
        <v>-9708</v>
      </c>
      <c r="K102" s="51">
        <v>-9708</v>
      </c>
      <c r="L102" s="51">
        <v>-9708</v>
      </c>
      <c r="M102" s="51">
        <v>-9708</v>
      </c>
      <c r="N102" s="51">
        <v>-9708</v>
      </c>
      <c r="O102" s="51">
        <v>-9708</v>
      </c>
      <c r="P102" s="51">
        <v>-9708</v>
      </c>
      <c r="Q102" s="51">
        <v>-9708</v>
      </c>
      <c r="R102" s="76">
        <f t="shared" si="25"/>
        <v>-9911</v>
      </c>
      <c r="T102" s="107">
        <f t="shared" si="23"/>
        <v>-9911</v>
      </c>
      <c r="Z102" s="109"/>
      <c r="AA102" s="109"/>
      <c r="AB102" s="109"/>
      <c r="AE102" s="107">
        <f t="shared" si="24"/>
        <v>-9911</v>
      </c>
    </row>
    <row r="103" spans="1:31">
      <c r="A103" s="11" t="s">
        <v>454</v>
      </c>
      <c r="B103" s="11" t="s">
        <v>86</v>
      </c>
      <c r="C103" s="11" t="s">
        <v>292</v>
      </c>
      <c r="D103" s="75" t="s">
        <v>87</v>
      </c>
      <c r="E103" s="51">
        <v>-45420</v>
      </c>
      <c r="F103" s="51">
        <v>-30292</v>
      </c>
      <c r="G103" s="51">
        <v>-30292</v>
      </c>
      <c r="H103" s="51">
        <v>-30292</v>
      </c>
      <c r="I103" s="51">
        <v>-30292</v>
      </c>
      <c r="J103" s="51">
        <v>-30292</v>
      </c>
      <c r="K103" s="51">
        <v>-30292</v>
      </c>
      <c r="L103" s="51">
        <v>-30292</v>
      </c>
      <c r="M103" s="51">
        <v>-30292</v>
      </c>
      <c r="N103" s="51">
        <v>-30292</v>
      </c>
      <c r="O103" s="51">
        <v>-30292</v>
      </c>
      <c r="P103" s="51">
        <v>-30292</v>
      </c>
      <c r="Q103" s="51">
        <v>-30292</v>
      </c>
      <c r="R103" s="76">
        <f t="shared" si="25"/>
        <v>-30922.333333333332</v>
      </c>
      <c r="T103" s="107">
        <f t="shared" si="23"/>
        <v>-30922.333333333332</v>
      </c>
      <c r="Z103" s="109"/>
      <c r="AA103" s="109"/>
      <c r="AB103" s="109"/>
      <c r="AE103" s="107">
        <f t="shared" si="24"/>
        <v>-30922.333333333332</v>
      </c>
    </row>
    <row r="104" spans="1:31">
      <c r="A104" s="11" t="s">
        <v>453</v>
      </c>
      <c r="B104" s="11" t="s">
        <v>86</v>
      </c>
      <c r="C104" s="11" t="s">
        <v>456</v>
      </c>
      <c r="D104" s="75" t="s">
        <v>87</v>
      </c>
      <c r="E104" s="51">
        <v>0</v>
      </c>
      <c r="F104" s="51">
        <v>0</v>
      </c>
      <c r="G104" s="51">
        <v>1217.49</v>
      </c>
      <c r="H104" s="51">
        <v>1217.49</v>
      </c>
      <c r="I104" s="51">
        <v>1217.49</v>
      </c>
      <c r="J104" s="51">
        <v>5266.92</v>
      </c>
      <c r="K104" s="51">
        <v>5266.92</v>
      </c>
      <c r="L104" s="51">
        <v>10397.61</v>
      </c>
      <c r="M104" s="51">
        <v>10397.61</v>
      </c>
      <c r="N104" s="51">
        <v>10397.61</v>
      </c>
      <c r="O104" s="51">
        <v>10397.61</v>
      </c>
      <c r="P104" s="51">
        <v>10397.61</v>
      </c>
      <c r="Q104" s="51">
        <v>10397.61</v>
      </c>
      <c r="R104" s="76">
        <f>((E104+Q104)+((F104+G104+H104+I104+J104+K104+L104+M104+N104+O104+P104)*2))/24</f>
        <v>5947.763750000001</v>
      </c>
      <c r="T104" s="107">
        <f t="shared" si="23"/>
        <v>5947.763750000001</v>
      </c>
      <c r="Z104" s="109"/>
      <c r="AA104" s="109"/>
      <c r="AB104" s="109"/>
      <c r="AE104" s="107">
        <f t="shared" si="24"/>
        <v>5947.763750000001</v>
      </c>
    </row>
    <row r="105" spans="1:31">
      <c r="A105" s="11" t="s">
        <v>454</v>
      </c>
      <c r="B105" s="11" t="s">
        <v>86</v>
      </c>
      <c r="C105" s="11" t="s">
        <v>456</v>
      </c>
      <c r="D105" s="75" t="s">
        <v>87</v>
      </c>
      <c r="E105" s="51">
        <v>1229.55</v>
      </c>
      <c r="F105" s="51">
        <v>0</v>
      </c>
      <c r="G105" s="51">
        <v>0</v>
      </c>
      <c r="H105" s="51">
        <v>12809.74</v>
      </c>
      <c r="I105" s="51">
        <v>12809.74</v>
      </c>
      <c r="J105" s="51">
        <v>12809.74</v>
      </c>
      <c r="K105" s="51">
        <v>14007.62</v>
      </c>
      <c r="L105" s="51">
        <v>14007.62</v>
      </c>
      <c r="M105" s="51">
        <v>14007.62</v>
      </c>
      <c r="N105" s="51">
        <v>14007.62</v>
      </c>
      <c r="O105" s="51">
        <v>14007.62</v>
      </c>
      <c r="P105" s="51">
        <v>14007.62</v>
      </c>
      <c r="Q105" s="51">
        <v>14007.62</v>
      </c>
      <c r="R105" s="76">
        <f t="shared" si="25"/>
        <v>10841.127083333333</v>
      </c>
      <c r="T105" s="107">
        <f t="shared" si="23"/>
        <v>10841.127083333333</v>
      </c>
      <c r="Z105" s="109"/>
      <c r="AA105" s="109"/>
      <c r="AB105" s="109"/>
      <c r="AE105" s="107">
        <f t="shared" si="24"/>
        <v>10841.127083333333</v>
      </c>
    </row>
    <row r="106" spans="1:31">
      <c r="A106" s="11" t="s">
        <v>454</v>
      </c>
      <c r="B106" s="11" t="s">
        <v>86</v>
      </c>
      <c r="C106" s="11" t="s">
        <v>457</v>
      </c>
      <c r="D106" s="75" t="s">
        <v>87</v>
      </c>
      <c r="E106" s="51">
        <v>-1170.1099999999999</v>
      </c>
      <c r="F106" s="51">
        <v>0</v>
      </c>
      <c r="G106" s="51">
        <v>0</v>
      </c>
      <c r="H106" s="51">
        <v>-12809.74</v>
      </c>
      <c r="I106" s="51">
        <v>-12809.74</v>
      </c>
      <c r="J106" s="51">
        <v>-12809.74</v>
      </c>
      <c r="K106" s="51">
        <v>-12809.74</v>
      </c>
      <c r="L106" s="51">
        <v>-12809.74</v>
      </c>
      <c r="M106" s="51">
        <v>-12809.74</v>
      </c>
      <c r="N106" s="51">
        <v>-12809.74</v>
      </c>
      <c r="O106" s="51">
        <v>-12809.74</v>
      </c>
      <c r="P106" s="51">
        <v>-12809.74</v>
      </c>
      <c r="Q106" s="51">
        <v>-12809.74</v>
      </c>
      <c r="R106" s="76">
        <f t="shared" si="25"/>
        <v>-10189.798750000002</v>
      </c>
      <c r="T106" s="107">
        <f t="shared" si="23"/>
        <v>-10189.798750000002</v>
      </c>
      <c r="Z106" s="109"/>
      <c r="AA106" s="109"/>
      <c r="AB106" s="109"/>
      <c r="AE106" s="107">
        <f t="shared" si="24"/>
        <v>-10189.798750000002</v>
      </c>
    </row>
    <row r="107" spans="1:31">
      <c r="A107" s="11" t="s">
        <v>453</v>
      </c>
      <c r="B107" s="11" t="s">
        <v>86</v>
      </c>
      <c r="C107" s="11" t="s">
        <v>458</v>
      </c>
      <c r="D107" s="75" t="s">
        <v>87</v>
      </c>
      <c r="E107" s="51">
        <v>4872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-10581.61</v>
      </c>
      <c r="R107" s="76">
        <f t="shared" si="25"/>
        <v>-237.9004166666667</v>
      </c>
      <c r="T107" s="107">
        <f t="shared" si="23"/>
        <v>-237.9004166666667</v>
      </c>
      <c r="Z107" s="109"/>
      <c r="AA107" s="109"/>
      <c r="AB107" s="109"/>
      <c r="AE107" s="107">
        <f t="shared" si="24"/>
        <v>-237.9004166666667</v>
      </c>
    </row>
    <row r="108" spans="1:31">
      <c r="A108" s="11" t="s">
        <v>454</v>
      </c>
      <c r="B108" s="11" t="s">
        <v>86</v>
      </c>
      <c r="C108" s="11" t="s">
        <v>458</v>
      </c>
      <c r="D108" s="75" t="s">
        <v>87</v>
      </c>
      <c r="E108" s="51">
        <v>15068.56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-1013.88</v>
      </c>
      <c r="R108" s="76">
        <f>((E108+Q108)+((F108+G108+H108+I108+J108+K108+L108+M108+N108+O108+P108)*2))/24</f>
        <v>585.61166666666668</v>
      </c>
      <c r="T108" s="107">
        <f t="shared" si="23"/>
        <v>585.61166666666668</v>
      </c>
      <c r="Z108" s="109"/>
      <c r="AA108" s="109"/>
      <c r="AB108" s="109"/>
      <c r="AE108" s="107">
        <f t="shared" si="24"/>
        <v>585.61166666666668</v>
      </c>
    </row>
    <row r="109" spans="1:31">
      <c r="A109" s="11" t="s">
        <v>441</v>
      </c>
      <c r="B109" s="11" t="s">
        <v>88</v>
      </c>
      <c r="C109" s="11" t="s">
        <v>292</v>
      </c>
      <c r="D109" s="75" t="s">
        <v>89</v>
      </c>
      <c r="E109" s="51">
        <v>-40900</v>
      </c>
      <c r="F109" s="51">
        <v>-20000</v>
      </c>
      <c r="G109" s="51">
        <v>-20000</v>
      </c>
      <c r="H109" s="51">
        <v>-20000</v>
      </c>
      <c r="I109" s="51">
        <v>-20000</v>
      </c>
      <c r="J109" s="51">
        <v>-20000</v>
      </c>
      <c r="K109" s="51">
        <v>-20000</v>
      </c>
      <c r="L109" s="51">
        <v>-20000</v>
      </c>
      <c r="M109" s="51">
        <v>-20000</v>
      </c>
      <c r="N109" s="51">
        <v>-20000</v>
      </c>
      <c r="O109" s="51">
        <v>-20000</v>
      </c>
      <c r="P109" s="51">
        <v>-20000</v>
      </c>
      <c r="Q109" s="51">
        <v>-20000</v>
      </c>
      <c r="R109" s="76">
        <f>((E109+Q109)+((F109+G109+H109+I109+J109+K109+L109+M109+N109+O109+P109)*2))/24</f>
        <v>-20870.833333333332</v>
      </c>
      <c r="T109" s="107">
        <f t="shared" si="23"/>
        <v>-20870.833333333332</v>
      </c>
      <c r="Z109" s="109"/>
      <c r="AA109" s="109"/>
      <c r="AB109" s="109"/>
      <c r="AE109" s="107">
        <f t="shared" si="24"/>
        <v>-20870.833333333332</v>
      </c>
    </row>
    <row r="110" spans="1:31">
      <c r="A110" s="11" t="s">
        <v>441</v>
      </c>
      <c r="B110" s="11" t="s">
        <v>88</v>
      </c>
      <c r="C110" s="11" t="s">
        <v>456</v>
      </c>
      <c r="D110" s="75" t="s">
        <v>89</v>
      </c>
      <c r="E110" s="51">
        <v>8516.8700000000008</v>
      </c>
      <c r="F110" s="51">
        <v>4981.47</v>
      </c>
      <c r="G110" s="51">
        <v>2697.1</v>
      </c>
      <c r="H110" s="51">
        <v>4106.1499999999996</v>
      </c>
      <c r="I110" s="51">
        <v>6661.32</v>
      </c>
      <c r="J110" s="51">
        <v>13344.52</v>
      </c>
      <c r="K110" s="51">
        <v>14481.26</v>
      </c>
      <c r="L110" s="51">
        <v>14838.54</v>
      </c>
      <c r="M110" s="51">
        <v>17911.96</v>
      </c>
      <c r="N110" s="51">
        <v>19113.240000000002</v>
      </c>
      <c r="O110" s="51">
        <v>19113.240000000002</v>
      </c>
      <c r="P110" s="51">
        <v>19840.55</v>
      </c>
      <c r="Q110" s="51">
        <v>19840.55</v>
      </c>
      <c r="R110" s="76">
        <f>((E110+Q110)+((F110+G110+H110+I110+J110+K110+L110+M110+N110+O110+P110)*2))/24</f>
        <v>12605.671666666667</v>
      </c>
      <c r="T110" s="107">
        <f t="shared" si="23"/>
        <v>12605.671666666667</v>
      </c>
      <c r="Z110" s="109"/>
      <c r="AA110" s="109"/>
      <c r="AB110" s="109"/>
      <c r="AE110" s="107">
        <f t="shared" si="24"/>
        <v>12605.671666666667</v>
      </c>
    </row>
    <row r="111" spans="1:31">
      <c r="A111" s="11" t="s">
        <v>441</v>
      </c>
      <c r="B111" s="11" t="s">
        <v>88</v>
      </c>
      <c r="C111" s="11" t="s">
        <v>457</v>
      </c>
      <c r="D111" s="75" t="s">
        <v>89</v>
      </c>
      <c r="E111" s="51">
        <v>-1919.94</v>
      </c>
      <c r="F111" s="51">
        <v>-640.99</v>
      </c>
      <c r="G111" s="51">
        <v>0</v>
      </c>
      <c r="H111" s="51">
        <v>0</v>
      </c>
      <c r="I111" s="51">
        <v>0</v>
      </c>
      <c r="J111" s="51">
        <v>0</v>
      </c>
      <c r="K111" s="51">
        <v>-122.73</v>
      </c>
      <c r="L111" s="51">
        <v>-452.73</v>
      </c>
      <c r="M111" s="51">
        <v>-452.73</v>
      </c>
      <c r="N111" s="51">
        <v>-452.73</v>
      </c>
      <c r="O111" s="51">
        <v>-452.73</v>
      </c>
      <c r="P111" s="51">
        <v>-628.98</v>
      </c>
      <c r="Q111" s="51">
        <v>-1615.4</v>
      </c>
      <c r="R111" s="76">
        <f>((E111+Q111)+((F111+G111+H111+I111+J111+K111+L111+M111+N111+O111+P111)*2))/24</f>
        <v>-414.27416666666664</v>
      </c>
      <c r="T111" s="107">
        <f t="shared" si="23"/>
        <v>-414.27416666666664</v>
      </c>
      <c r="Z111" s="109"/>
      <c r="AA111" s="109"/>
      <c r="AB111" s="109"/>
      <c r="AE111" s="107">
        <f t="shared" si="24"/>
        <v>-414.27416666666664</v>
      </c>
    </row>
    <row r="112" spans="1:31">
      <c r="A112" s="11" t="s">
        <v>441</v>
      </c>
      <c r="B112" s="11" t="s">
        <v>88</v>
      </c>
      <c r="C112" s="11" t="s">
        <v>458</v>
      </c>
      <c r="D112" s="75" t="s">
        <v>89</v>
      </c>
      <c r="E112" s="89">
        <v>14303.07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-17238.73</v>
      </c>
      <c r="R112" s="88">
        <f>((E112+Q112)+((F112+G112+H112+I112+J112+K112+L112+M112+N112+O112+P112)*2))/24</f>
        <v>-122.31916666666666</v>
      </c>
      <c r="T112" s="107">
        <f t="shared" si="23"/>
        <v>-122.31916666666666</v>
      </c>
      <c r="Z112" s="109"/>
      <c r="AA112" s="109"/>
      <c r="AB112" s="109"/>
      <c r="AE112" s="107">
        <f t="shared" si="24"/>
        <v>-122.31916666666666</v>
      </c>
    </row>
    <row r="113" spans="1:31">
      <c r="D113" s="5" t="s">
        <v>90</v>
      </c>
      <c r="E113" s="52">
        <f t="shared" ref="E113:R113" si="26">SUM(E94:E112)</f>
        <v>-461439.12999999989</v>
      </c>
      <c r="F113" s="52">
        <f t="shared" si="26"/>
        <v>-680470.69</v>
      </c>
      <c r="G113" s="52">
        <f t="shared" si="26"/>
        <v>-721197.39</v>
      </c>
      <c r="H113" s="52">
        <f t="shared" si="26"/>
        <v>-667043.25</v>
      </c>
      <c r="I113" s="52">
        <f t="shared" si="26"/>
        <v>-611146.38</v>
      </c>
      <c r="J113" s="52">
        <f t="shared" si="26"/>
        <v>-572819.6</v>
      </c>
      <c r="K113" s="52">
        <f t="shared" si="26"/>
        <v>-469764.51999999996</v>
      </c>
      <c r="L113" s="52">
        <f t="shared" si="26"/>
        <v>-396715.26999999996</v>
      </c>
      <c r="M113" s="52">
        <f t="shared" si="26"/>
        <v>-323173.92999999993</v>
      </c>
      <c r="N113" s="52">
        <f t="shared" si="26"/>
        <v>-278300.61000000004</v>
      </c>
      <c r="O113" s="52">
        <f t="shared" si="26"/>
        <v>-272076.37999999995</v>
      </c>
      <c r="P113" s="52">
        <f t="shared" si="26"/>
        <v>-294359.4800000001</v>
      </c>
      <c r="Q113" s="52">
        <f t="shared" si="26"/>
        <v>-471151.06000000006</v>
      </c>
      <c r="R113" s="52">
        <f t="shared" si="26"/>
        <v>-479446.88291666657</v>
      </c>
      <c r="Z113" s="109"/>
      <c r="AA113" s="109"/>
      <c r="AB113" s="109"/>
    </row>
    <row r="114" spans="1:31">
      <c r="D114" s="5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Z114" s="109"/>
      <c r="AA114" s="109"/>
      <c r="AB114" s="109"/>
    </row>
    <row r="115" spans="1:31">
      <c r="D115" s="5" t="s">
        <v>91</v>
      </c>
      <c r="E115" s="53">
        <f t="shared" ref="E115:R115" si="27">+E92+E113</f>
        <v>18784823.079999998</v>
      </c>
      <c r="F115" s="53">
        <f t="shared" si="27"/>
        <v>27606316.609999999</v>
      </c>
      <c r="G115" s="53">
        <f t="shared" si="27"/>
        <v>21544308.689999998</v>
      </c>
      <c r="H115" s="53">
        <f t="shared" si="27"/>
        <v>21011098.629999999</v>
      </c>
      <c r="I115" s="53">
        <f t="shared" si="27"/>
        <v>16994251.520000003</v>
      </c>
      <c r="J115" s="53">
        <f t="shared" si="27"/>
        <v>13540741.219999999</v>
      </c>
      <c r="K115" s="53">
        <f t="shared" si="27"/>
        <v>10224749.610000001</v>
      </c>
      <c r="L115" s="53">
        <f t="shared" si="27"/>
        <v>8861888.7599999998</v>
      </c>
      <c r="M115" s="53">
        <f t="shared" si="27"/>
        <v>7632404.870000001</v>
      </c>
      <c r="N115" s="53">
        <f t="shared" si="27"/>
        <v>8109662.4399999985</v>
      </c>
      <c r="O115" s="53">
        <f t="shared" si="27"/>
        <v>9075042.5699999984</v>
      </c>
      <c r="P115" s="53">
        <f t="shared" si="27"/>
        <v>9860178.0500000007</v>
      </c>
      <c r="Q115" s="53">
        <f t="shared" si="27"/>
        <v>19763734.140000001</v>
      </c>
      <c r="R115" s="53">
        <f t="shared" si="27"/>
        <v>14477910.131666668</v>
      </c>
      <c r="Z115" s="109"/>
      <c r="AA115" s="109"/>
      <c r="AB115" s="109"/>
    </row>
    <row r="116" spans="1:31">
      <c r="D116" s="5"/>
      <c r="E116" s="51"/>
      <c r="F116" s="84"/>
      <c r="G116" s="76"/>
      <c r="H116" s="76"/>
      <c r="I116" s="72"/>
      <c r="J116" s="69"/>
      <c r="K116" s="66"/>
      <c r="L116" s="62"/>
      <c r="M116" s="58"/>
      <c r="N116" s="13"/>
      <c r="O116" s="54"/>
      <c r="P116" s="80"/>
      <c r="Q116" s="51"/>
      <c r="R116" s="76"/>
      <c r="Z116" s="109"/>
      <c r="AA116" s="109"/>
      <c r="AB116" s="109"/>
    </row>
    <row r="117" spans="1:31">
      <c r="A117" s="11" t="s">
        <v>441</v>
      </c>
      <c r="B117" s="11" t="s">
        <v>92</v>
      </c>
      <c r="C117" s="11" t="s">
        <v>362</v>
      </c>
      <c r="D117" s="75" t="s">
        <v>93</v>
      </c>
      <c r="E117" s="51">
        <v>3478355.86</v>
      </c>
      <c r="F117" s="51">
        <v>3300951.98</v>
      </c>
      <c r="G117" s="51">
        <v>3212520.69</v>
      </c>
      <c r="H117" s="51">
        <v>3338456.05</v>
      </c>
      <c r="I117" s="51">
        <v>3445300.56</v>
      </c>
      <c r="J117" s="51">
        <v>3453950.86</v>
      </c>
      <c r="K117" s="51">
        <v>3537060.15</v>
      </c>
      <c r="L117" s="51">
        <v>3531873.91</v>
      </c>
      <c r="M117" s="51">
        <v>3430088.57</v>
      </c>
      <c r="N117" s="51">
        <v>3694853.11</v>
      </c>
      <c r="O117" s="51">
        <v>3674570.25</v>
      </c>
      <c r="P117" s="51">
        <v>3498606.38</v>
      </c>
      <c r="Q117" s="51">
        <v>3285651.4</v>
      </c>
      <c r="R117" s="76">
        <f>((E117+Q117)+((F117+G117+H117+I117+J117+K117+L117+M117+N117+O117+P117)*2))/24</f>
        <v>3458353.0116666667</v>
      </c>
      <c r="T117" s="107">
        <f t="shared" ref="T117:T142" si="28">+R117</f>
        <v>3458353.0116666667</v>
      </c>
      <c r="Z117" s="109"/>
      <c r="AA117" s="109"/>
      <c r="AB117" s="109"/>
      <c r="AE117" s="107">
        <f t="shared" ref="AE117:AE142" si="29">+T117</f>
        <v>3458353.0116666667</v>
      </c>
    </row>
    <row r="118" spans="1:31">
      <c r="A118" s="11" t="s">
        <v>459</v>
      </c>
      <c r="B118" s="11" t="s">
        <v>92</v>
      </c>
      <c r="C118" s="11" t="s">
        <v>362</v>
      </c>
      <c r="D118" s="75" t="s">
        <v>93</v>
      </c>
      <c r="E118" s="51">
        <v>157396.41</v>
      </c>
      <c r="F118" s="51">
        <v>163856.38</v>
      </c>
      <c r="G118" s="51">
        <v>172099.83</v>
      </c>
      <c r="H118" s="51">
        <v>169658.23</v>
      </c>
      <c r="I118" s="51">
        <v>168314.69</v>
      </c>
      <c r="J118" s="51">
        <v>168963.18</v>
      </c>
      <c r="K118" s="51">
        <v>171265.22</v>
      </c>
      <c r="L118" s="51">
        <v>179041.7</v>
      </c>
      <c r="M118" s="51">
        <v>183493.62</v>
      </c>
      <c r="N118" s="51">
        <v>304635.58</v>
      </c>
      <c r="O118" s="51">
        <v>270465.09000000003</v>
      </c>
      <c r="P118" s="51">
        <v>332898.90999999997</v>
      </c>
      <c r="Q118" s="51">
        <v>336210.17</v>
      </c>
      <c r="R118" s="76">
        <f t="shared" ref="R118:R135" si="30">((E118+Q118)+((F118+G118+H118+I118+J118+K118+L118+M118+N118+O118+P118)*2))/24</f>
        <v>210957.97666666665</v>
      </c>
      <c r="T118" s="107">
        <f t="shared" si="28"/>
        <v>210957.97666666665</v>
      </c>
      <c r="Z118" s="109"/>
      <c r="AA118" s="109"/>
      <c r="AB118" s="109"/>
      <c r="AE118" s="107">
        <f t="shared" si="29"/>
        <v>210957.97666666665</v>
      </c>
    </row>
    <row r="119" spans="1:31">
      <c r="A119" s="11" t="s">
        <v>460</v>
      </c>
      <c r="B119" s="11" t="s">
        <v>92</v>
      </c>
      <c r="C119" s="11" t="s">
        <v>362</v>
      </c>
      <c r="D119" s="75" t="s">
        <v>93</v>
      </c>
      <c r="E119" s="51">
        <v>438022.8</v>
      </c>
      <c r="F119" s="51">
        <v>456791.49</v>
      </c>
      <c r="G119" s="51">
        <v>378982.97</v>
      </c>
      <c r="H119" s="51">
        <v>378661.01</v>
      </c>
      <c r="I119" s="51">
        <v>388091.78</v>
      </c>
      <c r="J119" s="51">
        <v>378501.32</v>
      </c>
      <c r="K119" s="51">
        <v>393785.8</v>
      </c>
      <c r="L119" s="51">
        <v>399161.12</v>
      </c>
      <c r="M119" s="51">
        <v>377874.86</v>
      </c>
      <c r="N119" s="51">
        <v>393906.69</v>
      </c>
      <c r="O119" s="51">
        <v>365096.68</v>
      </c>
      <c r="P119" s="51">
        <v>398552.55</v>
      </c>
      <c r="Q119" s="51">
        <v>378175.34</v>
      </c>
      <c r="R119" s="76">
        <f t="shared" si="30"/>
        <v>393125.44500000007</v>
      </c>
      <c r="T119" s="107">
        <f t="shared" si="28"/>
        <v>393125.44500000007</v>
      </c>
      <c r="Z119" s="109"/>
      <c r="AA119" s="109"/>
      <c r="AB119" s="109"/>
      <c r="AE119" s="107">
        <f t="shared" si="29"/>
        <v>393125.44500000007</v>
      </c>
    </row>
    <row r="120" spans="1:31">
      <c r="A120" s="11" t="s">
        <v>461</v>
      </c>
      <c r="B120" s="11" t="s">
        <v>92</v>
      </c>
      <c r="C120" s="11" t="s">
        <v>362</v>
      </c>
      <c r="D120" s="75" t="s">
        <v>93</v>
      </c>
      <c r="E120" s="51">
        <v>404805.92</v>
      </c>
      <c r="F120" s="51">
        <v>443702.72</v>
      </c>
      <c r="G120" s="51">
        <v>476176.1</v>
      </c>
      <c r="H120" s="51">
        <v>565432.73</v>
      </c>
      <c r="I120" s="51">
        <v>517118.39</v>
      </c>
      <c r="J120" s="51">
        <v>578348.12</v>
      </c>
      <c r="K120" s="51">
        <v>606841.30000000005</v>
      </c>
      <c r="L120" s="51">
        <v>627608.55000000005</v>
      </c>
      <c r="M120" s="51">
        <v>703403.7</v>
      </c>
      <c r="N120" s="51">
        <v>734806.46</v>
      </c>
      <c r="O120" s="51">
        <v>711113.58</v>
      </c>
      <c r="P120" s="51">
        <v>728318.69</v>
      </c>
      <c r="Q120" s="51">
        <v>718805.86</v>
      </c>
      <c r="R120" s="76">
        <f t="shared" si="30"/>
        <v>604556.35249999992</v>
      </c>
      <c r="T120" s="107">
        <f t="shared" si="28"/>
        <v>604556.35249999992</v>
      </c>
      <c r="Z120" s="109"/>
      <c r="AA120" s="109"/>
      <c r="AB120" s="109"/>
      <c r="AE120" s="107">
        <f t="shared" si="29"/>
        <v>604556.35249999992</v>
      </c>
    </row>
    <row r="121" spans="1:31">
      <c r="A121" s="11" t="s">
        <v>462</v>
      </c>
      <c r="B121" s="11" t="s">
        <v>92</v>
      </c>
      <c r="C121" s="11" t="s">
        <v>362</v>
      </c>
      <c r="D121" s="75" t="s">
        <v>93</v>
      </c>
      <c r="E121" s="51">
        <v>271531.98</v>
      </c>
      <c r="F121" s="51">
        <v>279884.89</v>
      </c>
      <c r="G121" s="51">
        <v>278879.71999999997</v>
      </c>
      <c r="H121" s="51">
        <v>259995.85</v>
      </c>
      <c r="I121" s="51">
        <v>274512.57</v>
      </c>
      <c r="J121" s="51">
        <v>276407.93</v>
      </c>
      <c r="K121" s="51">
        <v>270886.49</v>
      </c>
      <c r="L121" s="51">
        <v>277302.28000000003</v>
      </c>
      <c r="M121" s="51">
        <v>312584.05</v>
      </c>
      <c r="N121" s="51">
        <v>303956.19</v>
      </c>
      <c r="O121" s="51">
        <v>289957.40000000002</v>
      </c>
      <c r="P121" s="51">
        <v>290155.73</v>
      </c>
      <c r="Q121" s="51">
        <v>278175.96999999997</v>
      </c>
      <c r="R121" s="76">
        <f t="shared" si="30"/>
        <v>282448.08958333329</v>
      </c>
      <c r="T121" s="107">
        <f t="shared" si="28"/>
        <v>282448.08958333329</v>
      </c>
      <c r="Z121" s="109"/>
      <c r="AA121" s="109"/>
      <c r="AB121" s="109"/>
      <c r="AE121" s="107">
        <f t="shared" si="29"/>
        <v>282448.08958333329</v>
      </c>
    </row>
    <row r="122" spans="1:31">
      <c r="A122" s="11" t="s">
        <v>463</v>
      </c>
      <c r="B122" s="11" t="s">
        <v>92</v>
      </c>
      <c r="C122" s="11" t="s">
        <v>362</v>
      </c>
      <c r="D122" s="75" t="s">
        <v>93</v>
      </c>
      <c r="E122" s="51">
        <v>52620.89</v>
      </c>
      <c r="F122" s="51">
        <v>52202.64</v>
      </c>
      <c r="G122" s="51">
        <v>73119.27</v>
      </c>
      <c r="H122" s="51">
        <v>87180.12</v>
      </c>
      <c r="I122" s="51">
        <v>87831.5</v>
      </c>
      <c r="J122" s="51">
        <v>87214.79</v>
      </c>
      <c r="K122" s="51">
        <v>70874.31</v>
      </c>
      <c r="L122" s="51">
        <v>68993.899999999994</v>
      </c>
      <c r="M122" s="51">
        <v>68637.02</v>
      </c>
      <c r="N122" s="51">
        <v>65584.37</v>
      </c>
      <c r="O122" s="51">
        <v>66523.83</v>
      </c>
      <c r="P122" s="51">
        <v>66412.59</v>
      </c>
      <c r="Q122" s="51">
        <v>61760.08</v>
      </c>
      <c r="R122" s="76">
        <f t="shared" si="30"/>
        <v>70980.402083333334</v>
      </c>
      <c r="T122" s="107">
        <f t="shared" si="28"/>
        <v>70980.402083333334</v>
      </c>
      <c r="Z122" s="109"/>
      <c r="AA122" s="109"/>
      <c r="AB122" s="109"/>
      <c r="AE122" s="107">
        <f t="shared" si="29"/>
        <v>70980.402083333334</v>
      </c>
    </row>
    <row r="123" spans="1:31">
      <c r="A123" s="11" t="s">
        <v>464</v>
      </c>
      <c r="B123" s="11" t="s">
        <v>92</v>
      </c>
      <c r="C123" s="11" t="s">
        <v>362</v>
      </c>
      <c r="D123" s="75" t="s">
        <v>93</v>
      </c>
      <c r="E123" s="51">
        <v>173335.1</v>
      </c>
      <c r="F123" s="51">
        <v>185385.54</v>
      </c>
      <c r="G123" s="51">
        <v>188250.94</v>
      </c>
      <c r="H123" s="51">
        <v>189393.17</v>
      </c>
      <c r="I123" s="51">
        <v>183342.22</v>
      </c>
      <c r="J123" s="51">
        <v>182637.49</v>
      </c>
      <c r="K123" s="51">
        <v>184485.33</v>
      </c>
      <c r="L123" s="51">
        <v>184222.41</v>
      </c>
      <c r="M123" s="51">
        <v>199360.26</v>
      </c>
      <c r="N123" s="51">
        <v>203184.15</v>
      </c>
      <c r="O123" s="51">
        <v>187235.86</v>
      </c>
      <c r="P123" s="51">
        <v>201200.29</v>
      </c>
      <c r="Q123" s="51">
        <v>208687.12</v>
      </c>
      <c r="R123" s="76">
        <f t="shared" si="30"/>
        <v>189975.73083333331</v>
      </c>
      <c r="T123" s="107">
        <f t="shared" si="28"/>
        <v>189975.73083333331</v>
      </c>
      <c r="Z123" s="109"/>
      <c r="AA123" s="109"/>
      <c r="AB123" s="109"/>
      <c r="AE123" s="107">
        <f t="shared" si="29"/>
        <v>189975.73083333331</v>
      </c>
    </row>
    <row r="124" spans="1:31">
      <c r="A124" s="11" t="s">
        <v>465</v>
      </c>
      <c r="B124" s="11" t="s">
        <v>92</v>
      </c>
      <c r="C124" s="11" t="s">
        <v>362</v>
      </c>
      <c r="D124" s="75" t="s">
        <v>93</v>
      </c>
      <c r="E124" s="51">
        <v>379827.34</v>
      </c>
      <c r="F124" s="51">
        <v>383939.2</v>
      </c>
      <c r="G124" s="51">
        <v>384357.12</v>
      </c>
      <c r="H124" s="51">
        <v>258216.63</v>
      </c>
      <c r="I124" s="51">
        <v>281801.53999999998</v>
      </c>
      <c r="J124" s="51">
        <v>285986.90000000002</v>
      </c>
      <c r="K124" s="51">
        <v>340404.53</v>
      </c>
      <c r="L124" s="51">
        <v>339683.72</v>
      </c>
      <c r="M124" s="51">
        <v>371903.01</v>
      </c>
      <c r="N124" s="51">
        <v>389301.34</v>
      </c>
      <c r="O124" s="51">
        <v>369063.85</v>
      </c>
      <c r="P124" s="51">
        <v>335711.23</v>
      </c>
      <c r="Q124" s="51">
        <v>324562.34000000003</v>
      </c>
      <c r="R124" s="76">
        <f t="shared" si="30"/>
        <v>341046.99249999999</v>
      </c>
      <c r="T124" s="107">
        <f t="shared" si="28"/>
        <v>341046.99249999999</v>
      </c>
      <c r="Z124" s="109"/>
      <c r="AA124" s="109"/>
      <c r="AB124" s="109"/>
      <c r="AE124" s="107">
        <f t="shared" si="29"/>
        <v>341046.99249999999</v>
      </c>
    </row>
    <row r="125" spans="1:31">
      <c r="A125" s="11" t="s">
        <v>476</v>
      </c>
      <c r="B125" s="11" t="s">
        <v>92</v>
      </c>
      <c r="C125" s="11" t="s">
        <v>362</v>
      </c>
      <c r="D125" s="75" t="s">
        <v>93</v>
      </c>
      <c r="E125" s="51">
        <v>42175.98</v>
      </c>
      <c r="F125" s="51">
        <v>45369.13</v>
      </c>
      <c r="G125" s="51">
        <v>44828.93</v>
      </c>
      <c r="H125" s="51">
        <v>43573.61</v>
      </c>
      <c r="I125" s="51">
        <v>43659.67</v>
      </c>
      <c r="J125" s="51">
        <v>46796.22</v>
      </c>
      <c r="K125" s="51">
        <v>47503.03</v>
      </c>
      <c r="L125" s="51">
        <v>48559.09</v>
      </c>
      <c r="M125" s="51">
        <v>58007.45</v>
      </c>
      <c r="N125" s="51">
        <v>50180.58</v>
      </c>
      <c r="O125" s="51">
        <v>51574.16</v>
      </c>
      <c r="P125" s="51">
        <v>84573.3</v>
      </c>
      <c r="Q125" s="51">
        <v>88232.45</v>
      </c>
      <c r="R125" s="76">
        <f t="shared" si="30"/>
        <v>52485.782083333332</v>
      </c>
      <c r="T125" s="107">
        <f t="shared" si="28"/>
        <v>52485.782083333332</v>
      </c>
      <c r="Z125" s="109"/>
      <c r="AA125" s="109"/>
      <c r="AB125" s="109"/>
      <c r="AE125" s="107">
        <f t="shared" si="29"/>
        <v>52485.782083333332</v>
      </c>
    </row>
    <row r="126" spans="1:31">
      <c r="A126" s="11" t="s">
        <v>466</v>
      </c>
      <c r="B126" s="11" t="s">
        <v>92</v>
      </c>
      <c r="C126" s="11" t="s">
        <v>362</v>
      </c>
      <c r="D126" s="75" t="s">
        <v>93</v>
      </c>
      <c r="E126" s="51">
        <v>351531.24</v>
      </c>
      <c r="F126" s="51">
        <v>363983.08</v>
      </c>
      <c r="G126" s="51">
        <v>372970.55</v>
      </c>
      <c r="H126" s="51">
        <v>355342.79</v>
      </c>
      <c r="I126" s="51">
        <v>360870.92</v>
      </c>
      <c r="J126" s="51">
        <v>315703.77</v>
      </c>
      <c r="K126" s="51">
        <v>331923</v>
      </c>
      <c r="L126" s="51">
        <v>326360.61</v>
      </c>
      <c r="M126" s="51">
        <v>318743.71999999997</v>
      </c>
      <c r="N126" s="51">
        <v>306110.75</v>
      </c>
      <c r="O126" s="51">
        <v>315339.05</v>
      </c>
      <c r="P126" s="51">
        <v>330057.95</v>
      </c>
      <c r="Q126" s="51">
        <v>316829.11</v>
      </c>
      <c r="R126" s="76">
        <f t="shared" si="30"/>
        <v>335965.53041666659</v>
      </c>
      <c r="T126" s="107">
        <f t="shared" si="28"/>
        <v>335965.53041666659</v>
      </c>
      <c r="Z126" s="109"/>
      <c r="AA126" s="109"/>
      <c r="AB126" s="109"/>
      <c r="AE126" s="107">
        <f t="shared" si="29"/>
        <v>335965.53041666659</v>
      </c>
    </row>
    <row r="127" spans="1:31">
      <c r="A127" s="11" t="s">
        <v>467</v>
      </c>
      <c r="B127" s="11" t="s">
        <v>92</v>
      </c>
      <c r="C127" s="11" t="s">
        <v>362</v>
      </c>
      <c r="D127" s="75" t="s">
        <v>93</v>
      </c>
      <c r="E127" s="51">
        <v>276329.71999999997</v>
      </c>
      <c r="F127" s="51">
        <v>258907.08</v>
      </c>
      <c r="G127" s="51">
        <v>256230.43</v>
      </c>
      <c r="H127" s="51">
        <v>258383.56</v>
      </c>
      <c r="I127" s="51">
        <v>248116.23</v>
      </c>
      <c r="J127" s="51">
        <v>256214.33</v>
      </c>
      <c r="K127" s="51">
        <v>250161.19</v>
      </c>
      <c r="L127" s="51">
        <v>245642.38</v>
      </c>
      <c r="M127" s="51">
        <v>241316.94</v>
      </c>
      <c r="N127" s="51">
        <v>252944.47</v>
      </c>
      <c r="O127" s="51">
        <v>259792.1</v>
      </c>
      <c r="P127" s="51">
        <v>255926.83</v>
      </c>
      <c r="Q127" s="51">
        <v>261395.28</v>
      </c>
      <c r="R127" s="76">
        <f t="shared" si="30"/>
        <v>254374.8366666667</v>
      </c>
      <c r="T127" s="107">
        <f t="shared" si="28"/>
        <v>254374.8366666667</v>
      </c>
      <c r="Z127" s="109"/>
      <c r="AA127" s="109"/>
      <c r="AB127" s="109"/>
      <c r="AE127" s="107">
        <f t="shared" si="29"/>
        <v>254374.8366666667</v>
      </c>
    </row>
    <row r="128" spans="1:31">
      <c r="A128" s="11" t="s">
        <v>468</v>
      </c>
      <c r="B128" s="11" t="s">
        <v>92</v>
      </c>
      <c r="C128" s="11" t="s">
        <v>362</v>
      </c>
      <c r="D128" s="75" t="s">
        <v>93</v>
      </c>
      <c r="E128" s="51">
        <v>136093.64000000001</v>
      </c>
      <c r="F128" s="51">
        <v>158167.9</v>
      </c>
      <c r="G128" s="51">
        <v>157270.49</v>
      </c>
      <c r="H128" s="51">
        <v>154456.73000000001</v>
      </c>
      <c r="I128" s="51">
        <v>155505.5</v>
      </c>
      <c r="J128" s="51">
        <v>158873.95000000001</v>
      </c>
      <c r="K128" s="51">
        <v>159049.97</v>
      </c>
      <c r="L128" s="51">
        <v>155075.1</v>
      </c>
      <c r="M128" s="51">
        <v>150425</v>
      </c>
      <c r="N128" s="51">
        <v>183511.11</v>
      </c>
      <c r="O128" s="51">
        <v>181719.23</v>
      </c>
      <c r="P128" s="51">
        <v>180020.14</v>
      </c>
      <c r="Q128" s="51">
        <v>154660.06</v>
      </c>
      <c r="R128" s="76">
        <f t="shared" si="30"/>
        <v>161620.99750000003</v>
      </c>
      <c r="T128" s="107">
        <f t="shared" si="28"/>
        <v>161620.99750000003</v>
      </c>
      <c r="Z128" s="109"/>
      <c r="AA128" s="109"/>
      <c r="AB128" s="109"/>
      <c r="AE128" s="107">
        <f t="shared" si="29"/>
        <v>161620.99750000003</v>
      </c>
    </row>
    <row r="129" spans="1:31">
      <c r="A129" s="11" t="s">
        <v>475</v>
      </c>
      <c r="B129" s="11" t="s">
        <v>92</v>
      </c>
      <c r="C129" s="11" t="s">
        <v>362</v>
      </c>
      <c r="D129" s="75" t="s">
        <v>93</v>
      </c>
      <c r="E129" s="51">
        <v>175041.87</v>
      </c>
      <c r="F129" s="51">
        <v>175185.84</v>
      </c>
      <c r="G129" s="51">
        <v>174225.71</v>
      </c>
      <c r="H129" s="51">
        <v>169289.13</v>
      </c>
      <c r="I129" s="51">
        <v>164783.5</v>
      </c>
      <c r="J129" s="51">
        <v>173793.07</v>
      </c>
      <c r="K129" s="51">
        <v>176233.17</v>
      </c>
      <c r="L129" s="51">
        <v>171011.27</v>
      </c>
      <c r="M129" s="51">
        <v>170000.46</v>
      </c>
      <c r="N129" s="51">
        <v>122324.88</v>
      </c>
      <c r="O129" s="51">
        <v>124630.09</v>
      </c>
      <c r="P129" s="51">
        <v>139876.79999999999</v>
      </c>
      <c r="Q129" s="51">
        <v>147698.59</v>
      </c>
      <c r="R129" s="76">
        <f t="shared" si="30"/>
        <v>160227.01249999998</v>
      </c>
      <c r="T129" s="107">
        <f t="shared" si="28"/>
        <v>160227.01249999998</v>
      </c>
      <c r="Z129" s="109"/>
      <c r="AA129" s="109"/>
      <c r="AB129" s="109"/>
      <c r="AE129" s="107">
        <f t="shared" si="29"/>
        <v>160227.01249999998</v>
      </c>
    </row>
    <row r="130" spans="1:31">
      <c r="A130" s="11" t="s">
        <v>469</v>
      </c>
      <c r="B130" s="11" t="s">
        <v>92</v>
      </c>
      <c r="C130" s="11" t="s">
        <v>362</v>
      </c>
      <c r="D130" s="75" t="s">
        <v>93</v>
      </c>
      <c r="E130" s="51">
        <v>63293.45</v>
      </c>
      <c r="F130" s="51">
        <v>58736.21</v>
      </c>
      <c r="G130" s="51">
        <v>52988.67</v>
      </c>
      <c r="H130" s="51">
        <v>54430.58</v>
      </c>
      <c r="I130" s="51">
        <v>54192.959999999999</v>
      </c>
      <c r="J130" s="51">
        <v>54654.9</v>
      </c>
      <c r="K130" s="51">
        <v>53566.96</v>
      </c>
      <c r="L130" s="51">
        <v>58698.46</v>
      </c>
      <c r="M130" s="51">
        <v>55218.53</v>
      </c>
      <c r="N130" s="51">
        <v>86702.57</v>
      </c>
      <c r="O130" s="51">
        <v>71951.95</v>
      </c>
      <c r="P130" s="51">
        <v>62085.440000000002</v>
      </c>
      <c r="Q130" s="51">
        <v>62912.71</v>
      </c>
      <c r="R130" s="76">
        <f t="shared" si="30"/>
        <v>60527.525833333326</v>
      </c>
      <c r="T130" s="107">
        <f t="shared" si="28"/>
        <v>60527.525833333326</v>
      </c>
      <c r="Z130" s="109"/>
      <c r="AA130" s="109"/>
      <c r="AB130" s="109"/>
      <c r="AE130" s="107">
        <f t="shared" si="29"/>
        <v>60527.525833333326</v>
      </c>
    </row>
    <row r="131" spans="1:31">
      <c r="A131" s="11" t="s">
        <v>470</v>
      </c>
      <c r="B131" s="11" t="s">
        <v>92</v>
      </c>
      <c r="C131" s="11" t="s">
        <v>362</v>
      </c>
      <c r="D131" s="75" t="s">
        <v>93</v>
      </c>
      <c r="E131" s="51">
        <v>98030.04</v>
      </c>
      <c r="F131" s="51">
        <v>104064.14</v>
      </c>
      <c r="G131" s="51">
        <v>99350.52</v>
      </c>
      <c r="H131" s="51">
        <v>88714.68</v>
      </c>
      <c r="I131" s="51">
        <v>93950.24</v>
      </c>
      <c r="J131" s="51">
        <v>88456.42</v>
      </c>
      <c r="K131" s="51">
        <v>94474.59</v>
      </c>
      <c r="L131" s="51">
        <v>93068.92</v>
      </c>
      <c r="M131" s="51">
        <v>85664.42</v>
      </c>
      <c r="N131" s="51">
        <v>92949.57</v>
      </c>
      <c r="O131" s="51">
        <v>105776.1</v>
      </c>
      <c r="P131" s="51">
        <v>92682.16</v>
      </c>
      <c r="Q131" s="51">
        <v>100899.21</v>
      </c>
      <c r="R131" s="76">
        <f t="shared" si="30"/>
        <v>94884.698749999996</v>
      </c>
      <c r="T131" s="107">
        <f t="shared" si="28"/>
        <v>94884.698749999996</v>
      </c>
      <c r="Z131" s="109"/>
      <c r="AA131" s="109"/>
      <c r="AB131" s="109"/>
      <c r="AE131" s="107">
        <f t="shared" si="29"/>
        <v>94884.698749999996</v>
      </c>
    </row>
    <row r="132" spans="1:31">
      <c r="A132" s="11" t="s">
        <v>441</v>
      </c>
      <c r="B132" s="11" t="s">
        <v>92</v>
      </c>
      <c r="C132" s="11" t="s">
        <v>471</v>
      </c>
      <c r="D132" s="75" t="s">
        <v>93</v>
      </c>
      <c r="E132" s="51">
        <v>338137.37</v>
      </c>
      <c r="F132" s="51">
        <v>261348.26</v>
      </c>
      <c r="G132" s="51">
        <v>272123.58</v>
      </c>
      <c r="H132" s="51">
        <v>279633.3</v>
      </c>
      <c r="I132" s="51">
        <v>357791.82</v>
      </c>
      <c r="J132" s="51">
        <v>362477.3</v>
      </c>
      <c r="K132" s="51">
        <v>362477.3</v>
      </c>
      <c r="L132" s="51">
        <v>307502.13</v>
      </c>
      <c r="M132" s="51">
        <v>310275.3</v>
      </c>
      <c r="N132" s="51">
        <v>425221.44</v>
      </c>
      <c r="O132" s="51">
        <v>311148.46000000002</v>
      </c>
      <c r="P132" s="51">
        <v>311148.46000000002</v>
      </c>
      <c r="Q132" s="51">
        <v>311582.09000000003</v>
      </c>
      <c r="R132" s="76">
        <f t="shared" si="30"/>
        <v>323833.92333333334</v>
      </c>
      <c r="T132" s="107">
        <f t="shared" si="28"/>
        <v>323833.92333333334</v>
      </c>
      <c r="Z132" s="109"/>
      <c r="AA132" s="109"/>
      <c r="AB132" s="109"/>
      <c r="AE132" s="107">
        <f t="shared" si="29"/>
        <v>323833.92333333334</v>
      </c>
    </row>
    <row r="133" spans="1:31">
      <c r="A133" s="11" t="s">
        <v>453</v>
      </c>
      <c r="B133" s="11" t="s">
        <v>92</v>
      </c>
      <c r="C133" s="11" t="s">
        <v>472</v>
      </c>
      <c r="D133" s="75" t="s">
        <v>93</v>
      </c>
      <c r="E133" s="51">
        <v>40420.85</v>
      </c>
      <c r="F133" s="51">
        <v>40420.85</v>
      </c>
      <c r="G133" s="51">
        <v>40420.85</v>
      </c>
      <c r="H133" s="51">
        <v>40468.69</v>
      </c>
      <c r="I133" s="51">
        <v>40468.69</v>
      </c>
      <c r="J133" s="51">
        <v>40468.69</v>
      </c>
      <c r="K133" s="51">
        <v>40510.57</v>
      </c>
      <c r="L133" s="51">
        <v>40510.57</v>
      </c>
      <c r="M133" s="51">
        <v>43940.800000000003</v>
      </c>
      <c r="N133" s="51">
        <v>43940.800000000003</v>
      </c>
      <c r="O133" s="51">
        <v>43940.800000000003</v>
      </c>
      <c r="P133" s="51">
        <v>43940.800000000003</v>
      </c>
      <c r="Q133" s="51">
        <v>45284.17</v>
      </c>
      <c r="R133" s="76">
        <f t="shared" si="30"/>
        <v>41823.718333333331</v>
      </c>
      <c r="T133" s="107">
        <f t="shared" si="28"/>
        <v>41823.718333333331</v>
      </c>
      <c r="Z133" s="109"/>
      <c r="AA133" s="109"/>
      <c r="AB133" s="109"/>
      <c r="AE133" s="107">
        <f t="shared" si="29"/>
        <v>41823.718333333331</v>
      </c>
    </row>
    <row r="134" spans="1:31">
      <c r="A134" s="11" t="s">
        <v>454</v>
      </c>
      <c r="B134" s="11" t="s">
        <v>92</v>
      </c>
      <c r="C134" s="11" t="s">
        <v>472</v>
      </c>
      <c r="D134" s="75" t="s">
        <v>93</v>
      </c>
      <c r="E134" s="51">
        <v>142271.26999999999</v>
      </c>
      <c r="F134" s="51">
        <v>142271.26999999999</v>
      </c>
      <c r="G134" s="51">
        <v>142271.26999999999</v>
      </c>
      <c r="H134" s="51">
        <v>142328.82</v>
      </c>
      <c r="I134" s="51">
        <v>142328.82</v>
      </c>
      <c r="J134" s="51">
        <v>142328.82</v>
      </c>
      <c r="K134" s="51">
        <v>142328.82</v>
      </c>
      <c r="L134" s="51">
        <v>142328.82</v>
      </c>
      <c r="M134" s="51">
        <v>142328.82</v>
      </c>
      <c r="N134" s="51">
        <v>142328.82</v>
      </c>
      <c r="O134" s="51">
        <v>142370.43</v>
      </c>
      <c r="P134" s="51">
        <v>142371.48000000001</v>
      </c>
      <c r="Q134" s="51">
        <v>142371.48000000001</v>
      </c>
      <c r="R134" s="76">
        <f t="shared" si="30"/>
        <v>142325.63041666668</v>
      </c>
      <c r="T134" s="107">
        <f t="shared" si="28"/>
        <v>142325.63041666668</v>
      </c>
      <c r="Z134" s="109"/>
      <c r="AA134" s="109"/>
      <c r="AB134" s="109"/>
      <c r="AE134" s="107">
        <f t="shared" si="29"/>
        <v>142325.63041666668</v>
      </c>
    </row>
    <row r="135" spans="1:31">
      <c r="A135" s="11" t="s">
        <v>441</v>
      </c>
      <c r="B135" s="11" t="s">
        <v>94</v>
      </c>
      <c r="C135" s="11" t="s">
        <v>473</v>
      </c>
      <c r="D135" s="75" t="s">
        <v>95</v>
      </c>
      <c r="E135" s="51">
        <v>0</v>
      </c>
      <c r="F135" s="51">
        <v>3974.9</v>
      </c>
      <c r="G135" s="51">
        <v>9473.67</v>
      </c>
      <c r="H135" s="51">
        <v>27704.84</v>
      </c>
      <c r="I135" s="51">
        <v>44958.080000000002</v>
      </c>
      <c r="J135" s="51">
        <v>55071.33</v>
      </c>
      <c r="K135" s="51">
        <v>67012.37</v>
      </c>
      <c r="L135" s="51">
        <v>81770.84</v>
      </c>
      <c r="M135" s="51">
        <v>121159.92</v>
      </c>
      <c r="N135" s="51">
        <v>134749.34</v>
      </c>
      <c r="O135" s="51">
        <v>143286.43</v>
      </c>
      <c r="P135" s="51">
        <v>154879.12</v>
      </c>
      <c r="Q135" s="51">
        <v>0</v>
      </c>
      <c r="R135" s="76">
        <f t="shared" si="30"/>
        <v>70336.736666666664</v>
      </c>
      <c r="T135" s="107">
        <f t="shared" si="28"/>
        <v>70336.736666666664</v>
      </c>
      <c r="Z135" s="109"/>
      <c r="AA135" s="109"/>
      <c r="AB135" s="109"/>
      <c r="AE135" s="107">
        <f t="shared" si="29"/>
        <v>70336.736666666664</v>
      </c>
    </row>
    <row r="136" spans="1:31">
      <c r="A136" s="11" t="s">
        <v>441</v>
      </c>
      <c r="B136" s="11" t="s">
        <v>94</v>
      </c>
      <c r="C136" s="11" t="s">
        <v>477</v>
      </c>
      <c r="D136" s="75" t="s">
        <v>95</v>
      </c>
      <c r="E136" s="51">
        <v>-1.4566126083082099E-13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-449.2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76">
        <f t="shared" ref="R136:R142" si="31">((E136+Q136)+((F136+G136+H136+I136+J136+K136+L136+M136+N136+O136+P136)*2))/24</f>
        <v>-37.433333333333337</v>
      </c>
      <c r="T136" s="107">
        <f t="shared" si="28"/>
        <v>-37.433333333333337</v>
      </c>
      <c r="Z136" s="109"/>
      <c r="AA136" s="109"/>
      <c r="AB136" s="109"/>
      <c r="AE136" s="107">
        <f t="shared" si="29"/>
        <v>-37.433333333333337</v>
      </c>
    </row>
    <row r="137" spans="1:31">
      <c r="A137" s="11" t="s">
        <v>441</v>
      </c>
      <c r="B137" s="11" t="s">
        <v>94</v>
      </c>
      <c r="C137" s="11" t="s">
        <v>474</v>
      </c>
      <c r="D137" s="75" t="s">
        <v>95</v>
      </c>
      <c r="E137" s="51">
        <v>0</v>
      </c>
      <c r="F137" s="51">
        <v>2320.35</v>
      </c>
      <c r="G137" s="51">
        <v>-4822.13</v>
      </c>
      <c r="H137" s="51">
        <v>-4598.07</v>
      </c>
      <c r="I137" s="51">
        <v>-3051.51</v>
      </c>
      <c r="J137" s="51">
        <v>12016.23</v>
      </c>
      <c r="K137" s="51">
        <v>18440.2</v>
      </c>
      <c r="L137" s="51">
        <v>20816.79</v>
      </c>
      <c r="M137" s="51">
        <v>30717.03</v>
      </c>
      <c r="N137" s="51">
        <v>32080.83</v>
      </c>
      <c r="O137" s="51">
        <v>30502.92</v>
      </c>
      <c r="P137" s="51">
        <v>32833.57</v>
      </c>
      <c r="Q137" s="51">
        <v>0</v>
      </c>
      <c r="R137" s="76">
        <f t="shared" si="31"/>
        <v>13938.017500000002</v>
      </c>
      <c r="T137" s="107">
        <f t="shared" si="28"/>
        <v>13938.017500000002</v>
      </c>
      <c r="Z137" s="109"/>
      <c r="AA137" s="109"/>
      <c r="AB137" s="109"/>
      <c r="AE137" s="107">
        <f t="shared" si="29"/>
        <v>13938.017500000002</v>
      </c>
    </row>
    <row r="138" spans="1:31">
      <c r="A138" s="11" t="s">
        <v>441</v>
      </c>
      <c r="B138" s="11" t="s">
        <v>96</v>
      </c>
      <c r="C138" s="11" t="s">
        <v>117</v>
      </c>
      <c r="D138" s="75" t="s">
        <v>97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76">
        <f t="shared" si="31"/>
        <v>0</v>
      </c>
      <c r="T138" s="107">
        <f t="shared" si="28"/>
        <v>0</v>
      </c>
      <c r="Z138" s="109"/>
      <c r="AA138" s="109"/>
      <c r="AB138" s="109"/>
      <c r="AE138" s="107">
        <f t="shared" si="29"/>
        <v>0</v>
      </c>
    </row>
    <row r="139" spans="1:31">
      <c r="A139" s="11" t="s">
        <v>441</v>
      </c>
      <c r="B139" s="11" t="s">
        <v>96</v>
      </c>
      <c r="C139" s="11" t="s">
        <v>158</v>
      </c>
      <c r="D139" s="75" t="s">
        <v>97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76">
        <f t="shared" si="31"/>
        <v>0</v>
      </c>
      <c r="T139" s="107">
        <f t="shared" si="28"/>
        <v>0</v>
      </c>
      <c r="Z139" s="109"/>
      <c r="AA139" s="109"/>
      <c r="AB139" s="109"/>
      <c r="AE139" s="107">
        <f t="shared" si="29"/>
        <v>0</v>
      </c>
    </row>
    <row r="140" spans="1:31">
      <c r="A140" s="11" t="s">
        <v>441</v>
      </c>
      <c r="B140" s="11" t="s">
        <v>96</v>
      </c>
      <c r="C140" s="11" t="s">
        <v>98</v>
      </c>
      <c r="D140" s="75" t="s">
        <v>99</v>
      </c>
      <c r="E140" s="51">
        <v>52788.7</v>
      </c>
      <c r="F140" s="51">
        <v>592943.59</v>
      </c>
      <c r="G140" s="51">
        <v>0</v>
      </c>
      <c r="H140" s="51">
        <v>278037.19</v>
      </c>
      <c r="I140" s="51">
        <v>364258.05</v>
      </c>
      <c r="J140" s="51">
        <v>91779.05</v>
      </c>
      <c r="K140" s="51">
        <v>6720.03999999999</v>
      </c>
      <c r="L140" s="51">
        <v>-6.3664629124105001E-12</v>
      </c>
      <c r="M140" s="51">
        <v>-6.3664629124105001E-12</v>
      </c>
      <c r="N140" s="51">
        <v>149539.65</v>
      </c>
      <c r="O140" s="51">
        <v>206387.69</v>
      </c>
      <c r="P140" s="51">
        <v>280814.13</v>
      </c>
      <c r="Q140" s="51">
        <v>87958.720000000001</v>
      </c>
      <c r="R140" s="76">
        <f t="shared" si="31"/>
        <v>170071.09166666667</v>
      </c>
      <c r="T140" s="107">
        <f t="shared" si="28"/>
        <v>170071.09166666667</v>
      </c>
      <c r="Z140" s="109"/>
      <c r="AA140" s="109"/>
      <c r="AB140" s="109"/>
      <c r="AE140" s="107">
        <f t="shared" si="29"/>
        <v>170071.09166666667</v>
      </c>
    </row>
    <row r="141" spans="1:31">
      <c r="A141" s="11" t="s">
        <v>441</v>
      </c>
      <c r="B141" s="11" t="s">
        <v>96</v>
      </c>
      <c r="C141" s="11" t="s">
        <v>100</v>
      </c>
      <c r="D141" s="75" t="s">
        <v>101</v>
      </c>
      <c r="E141" s="51">
        <v>186057.52</v>
      </c>
      <c r="F141" s="51">
        <v>200402.73</v>
      </c>
      <c r="G141" s="51">
        <v>219068.21</v>
      </c>
      <c r="H141" s="51">
        <v>236891.08</v>
      </c>
      <c r="I141" s="51">
        <v>206008.55</v>
      </c>
      <c r="J141" s="51">
        <v>206008.55</v>
      </c>
      <c r="K141" s="51">
        <v>1820.00999999998</v>
      </c>
      <c r="L141" s="51">
        <v>-1.9781509763561199E-11</v>
      </c>
      <c r="M141" s="51">
        <v>51352.98</v>
      </c>
      <c r="N141" s="51">
        <v>89896.35</v>
      </c>
      <c r="O141" s="51">
        <v>89896.35</v>
      </c>
      <c r="P141" s="51">
        <v>38697.56</v>
      </c>
      <c r="Q141" s="51">
        <v>38697.56</v>
      </c>
      <c r="R141" s="76">
        <f t="shared" si="31"/>
        <v>121034.99250000004</v>
      </c>
      <c r="T141" s="107">
        <f t="shared" si="28"/>
        <v>121034.99250000004</v>
      </c>
      <c r="Z141" s="109"/>
      <c r="AA141" s="109"/>
      <c r="AB141" s="109"/>
      <c r="AE141" s="107">
        <f t="shared" si="29"/>
        <v>121034.99250000004</v>
      </c>
    </row>
    <row r="142" spans="1:31">
      <c r="A142" s="11" t="s">
        <v>441</v>
      </c>
      <c r="B142" s="11" t="s">
        <v>102</v>
      </c>
      <c r="C142" s="11" t="s">
        <v>117</v>
      </c>
      <c r="D142" s="75" t="s">
        <v>103</v>
      </c>
      <c r="E142" s="51">
        <v>712311.02</v>
      </c>
      <c r="F142" s="51">
        <v>697965.81</v>
      </c>
      <c r="G142" s="51">
        <v>679300.33</v>
      </c>
      <c r="H142" s="51">
        <v>661477.46</v>
      </c>
      <c r="I142" s="51">
        <v>1205358</v>
      </c>
      <c r="J142" s="51">
        <v>1258794.78</v>
      </c>
      <c r="K142" s="51">
        <v>1462983.32</v>
      </c>
      <c r="L142" s="51">
        <v>1461900.81</v>
      </c>
      <c r="M142" s="51">
        <v>1905391.12</v>
      </c>
      <c r="N142" s="51">
        <v>2374582.09</v>
      </c>
      <c r="O142" s="51">
        <v>2374582.09</v>
      </c>
      <c r="P142" s="51">
        <v>2393533.4399999999</v>
      </c>
      <c r="Q142" s="51">
        <v>1705163.69</v>
      </c>
      <c r="R142" s="76">
        <f t="shared" si="31"/>
        <v>1473717.2170833331</v>
      </c>
      <c r="T142" s="107">
        <f t="shared" si="28"/>
        <v>1473717.2170833331</v>
      </c>
      <c r="Z142" s="109"/>
      <c r="AA142" s="109"/>
      <c r="AB142" s="109"/>
      <c r="AE142" s="107">
        <f t="shared" si="29"/>
        <v>1473717.2170833331</v>
      </c>
    </row>
    <row r="143" spans="1:31">
      <c r="D143" s="75" t="s">
        <v>104</v>
      </c>
      <c r="E143" s="53">
        <f t="shared" ref="E143:R143" si="32">SUM(E117:E142)</f>
        <v>7970378.9699999988</v>
      </c>
      <c r="F143" s="53">
        <f t="shared" si="32"/>
        <v>8372775.9799999986</v>
      </c>
      <c r="G143" s="53">
        <f t="shared" si="32"/>
        <v>7680087.7199999979</v>
      </c>
      <c r="H143" s="53">
        <f t="shared" si="32"/>
        <v>8033128.1799999997</v>
      </c>
      <c r="I143" s="53">
        <f t="shared" si="32"/>
        <v>8825512.7700000014</v>
      </c>
      <c r="J143" s="53">
        <f t="shared" si="32"/>
        <v>8675448.0000000019</v>
      </c>
      <c r="K143" s="53">
        <f t="shared" si="32"/>
        <v>8790358.4700000007</v>
      </c>
      <c r="L143" s="53">
        <f t="shared" si="32"/>
        <v>8761133.3800000008</v>
      </c>
      <c r="M143" s="53">
        <f t="shared" si="32"/>
        <v>9331887.5800000001</v>
      </c>
      <c r="N143" s="53">
        <f t="shared" si="32"/>
        <v>10577291.140000001</v>
      </c>
      <c r="O143" s="53">
        <f t="shared" si="32"/>
        <v>10386924.389999999</v>
      </c>
      <c r="P143" s="53">
        <f t="shared" si="32"/>
        <v>10395297.549999999</v>
      </c>
      <c r="Q143" s="53">
        <f t="shared" si="32"/>
        <v>9055713.3999999985</v>
      </c>
      <c r="R143" s="53">
        <f t="shared" si="32"/>
        <v>9028574.2787500005</v>
      </c>
      <c r="Z143" s="109"/>
      <c r="AA143" s="109"/>
      <c r="AB143" s="109"/>
    </row>
    <row r="144" spans="1:31">
      <c r="D144" s="5"/>
      <c r="E144" s="51"/>
      <c r="F144" s="84"/>
      <c r="G144" s="76"/>
      <c r="H144" s="76"/>
      <c r="I144" s="72"/>
      <c r="J144" s="69"/>
      <c r="K144" s="66"/>
      <c r="L144" s="62"/>
      <c r="M144" s="58"/>
      <c r="N144" s="13"/>
      <c r="O144" s="54"/>
      <c r="P144" s="80"/>
      <c r="Q144" s="51"/>
      <c r="R144" s="76"/>
      <c r="Z144" s="109"/>
      <c r="AA144" s="109"/>
      <c r="AB144" s="109"/>
    </row>
    <row r="145" spans="1:31">
      <c r="A145" s="11" t="s">
        <v>441</v>
      </c>
      <c r="B145" s="11" t="s">
        <v>105</v>
      </c>
      <c r="C145" s="11" t="s">
        <v>437</v>
      </c>
      <c r="D145" s="75" t="s">
        <v>106</v>
      </c>
      <c r="E145" s="51">
        <v>141934.38</v>
      </c>
      <c r="F145" s="51">
        <v>1047402.23</v>
      </c>
      <c r="G145" s="51">
        <v>951220.2</v>
      </c>
      <c r="H145" s="51">
        <v>862269.45</v>
      </c>
      <c r="I145" s="51">
        <v>753777.95</v>
      </c>
      <c r="J145" s="51">
        <v>645735.46</v>
      </c>
      <c r="K145" s="51">
        <v>573398.41</v>
      </c>
      <c r="L145" s="51">
        <v>465355.91</v>
      </c>
      <c r="M145" s="51">
        <v>357313.43</v>
      </c>
      <c r="N145" s="51">
        <v>282349.87</v>
      </c>
      <c r="O145" s="51">
        <v>171680.88</v>
      </c>
      <c r="P145" s="51">
        <v>233437.62</v>
      </c>
      <c r="Q145" s="51">
        <v>146719</v>
      </c>
      <c r="R145" s="76">
        <f t="shared" ref="R145:R157" si="33">((E145+Q145)+((F145+G145+H145+I145+J145+K145+L145+M145+N145+O145+P145)*2))/24</f>
        <v>540689.00833333342</v>
      </c>
      <c r="T145" s="107">
        <f t="shared" ref="T145:T157" si="34">+R145</f>
        <v>540689.00833333342</v>
      </c>
      <c r="Z145" s="109"/>
      <c r="AA145" s="109"/>
      <c r="AB145" s="109"/>
      <c r="AE145" s="107">
        <f t="shared" ref="AE145:AE157" si="35">+T145</f>
        <v>540689.00833333342</v>
      </c>
    </row>
    <row r="146" spans="1:31">
      <c r="A146" s="11" t="s">
        <v>441</v>
      </c>
      <c r="B146" s="11" t="s">
        <v>107</v>
      </c>
      <c r="C146" s="11" t="s">
        <v>137</v>
      </c>
      <c r="D146" s="20" t="s">
        <v>108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723561.32</v>
      </c>
      <c r="O146" s="51">
        <v>526131.56999999995</v>
      </c>
      <c r="P146" s="51">
        <v>439278.83</v>
      </c>
      <c r="Q146" s="51">
        <v>-5.8207660913467401E-11</v>
      </c>
      <c r="R146" s="76">
        <f t="shared" si="33"/>
        <v>140747.64333333334</v>
      </c>
      <c r="T146" s="107">
        <f t="shared" si="34"/>
        <v>140747.64333333334</v>
      </c>
      <c r="Z146" s="109"/>
      <c r="AA146" s="109"/>
      <c r="AB146" s="109"/>
      <c r="AE146" s="107">
        <f t="shared" si="35"/>
        <v>140747.64333333334</v>
      </c>
    </row>
    <row r="147" spans="1:31">
      <c r="A147" s="11" t="s">
        <v>453</v>
      </c>
      <c r="B147" s="11" t="s">
        <v>107</v>
      </c>
      <c r="C147" s="11" t="s">
        <v>139</v>
      </c>
      <c r="D147" s="20" t="s">
        <v>108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28602.61</v>
      </c>
      <c r="O147" s="51">
        <v>28475.47</v>
      </c>
      <c r="P147" s="51">
        <v>-48137.99</v>
      </c>
      <c r="Q147" s="51">
        <v>-7.2759576141834308E-12</v>
      </c>
      <c r="R147" s="76">
        <f t="shared" si="33"/>
        <v>745.00750000000005</v>
      </c>
      <c r="T147" s="107">
        <f t="shared" si="34"/>
        <v>745.00750000000005</v>
      </c>
      <c r="Z147" s="109"/>
      <c r="AA147" s="109"/>
      <c r="AB147" s="109"/>
      <c r="AE147" s="107">
        <f t="shared" si="35"/>
        <v>745.00750000000005</v>
      </c>
    </row>
    <row r="148" spans="1:31">
      <c r="A148" s="11" t="s">
        <v>441</v>
      </c>
      <c r="B148" s="11" t="s">
        <v>107</v>
      </c>
      <c r="C148" s="11" t="s">
        <v>141</v>
      </c>
      <c r="D148" s="20" t="s">
        <v>108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76">
        <f t="shared" si="33"/>
        <v>0</v>
      </c>
      <c r="T148" s="107">
        <f t="shared" si="34"/>
        <v>0</v>
      </c>
      <c r="Z148" s="109"/>
      <c r="AA148" s="109"/>
      <c r="AB148" s="109"/>
      <c r="AE148" s="107">
        <f t="shared" si="35"/>
        <v>0</v>
      </c>
    </row>
    <row r="149" spans="1:31">
      <c r="A149" s="11" t="s">
        <v>441</v>
      </c>
      <c r="B149" s="11" t="s">
        <v>107</v>
      </c>
      <c r="C149" s="11" t="s">
        <v>109</v>
      </c>
      <c r="D149" s="20" t="s">
        <v>110</v>
      </c>
      <c r="E149" s="51">
        <v>2719098.63</v>
      </c>
      <c r="F149" s="51">
        <v>2487523.08</v>
      </c>
      <c r="G149" s="51">
        <v>2183281.08</v>
      </c>
      <c r="H149" s="51">
        <v>344683.95</v>
      </c>
      <c r="I149" s="51">
        <v>344683.95</v>
      </c>
      <c r="J149" s="51">
        <v>1242211.08</v>
      </c>
      <c r="K149" s="51">
        <v>1373709.51</v>
      </c>
      <c r="L149" s="51">
        <v>1911378.55</v>
      </c>
      <c r="M149" s="51">
        <v>2541463.54</v>
      </c>
      <c r="N149" s="51">
        <v>2763023.48</v>
      </c>
      <c r="O149" s="51">
        <v>2763023.48</v>
      </c>
      <c r="P149" s="51">
        <v>2763023.48</v>
      </c>
      <c r="Q149" s="51">
        <v>1381150.02</v>
      </c>
      <c r="R149" s="76">
        <f t="shared" si="33"/>
        <v>1897344.125416667</v>
      </c>
      <c r="T149" s="107">
        <f t="shared" si="34"/>
        <v>1897344.125416667</v>
      </c>
      <c r="Z149" s="109"/>
      <c r="AA149" s="109"/>
      <c r="AB149" s="109"/>
      <c r="AE149" s="107">
        <f t="shared" si="35"/>
        <v>1897344.125416667</v>
      </c>
    </row>
    <row r="150" spans="1:31">
      <c r="A150" s="11" t="s">
        <v>441</v>
      </c>
      <c r="B150" s="11" t="s">
        <v>107</v>
      </c>
      <c r="C150" s="11" t="s">
        <v>480</v>
      </c>
      <c r="D150" s="75" t="s">
        <v>111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177533.27</v>
      </c>
      <c r="Q150" s="51">
        <v>209141.59</v>
      </c>
      <c r="R150" s="76">
        <f t="shared" si="33"/>
        <v>23508.672083333335</v>
      </c>
      <c r="T150" s="107">
        <f t="shared" si="34"/>
        <v>23508.672083333335</v>
      </c>
      <c r="Z150" s="109"/>
      <c r="AA150" s="109"/>
      <c r="AB150" s="109"/>
      <c r="AE150" s="107">
        <f t="shared" si="35"/>
        <v>23508.672083333335</v>
      </c>
    </row>
    <row r="151" spans="1:31">
      <c r="A151" s="11" t="s">
        <v>453</v>
      </c>
      <c r="B151" s="11" t="s">
        <v>107</v>
      </c>
      <c r="C151" s="11" t="s">
        <v>117</v>
      </c>
      <c r="D151" s="75" t="s">
        <v>111</v>
      </c>
      <c r="E151" s="51">
        <v>-2.00000000368163E-2</v>
      </c>
      <c r="F151" s="51">
        <v>-0.02</v>
      </c>
      <c r="G151" s="51">
        <v>-0.02</v>
      </c>
      <c r="H151" s="51">
        <v>140843.79</v>
      </c>
      <c r="I151" s="51">
        <v>125194.48</v>
      </c>
      <c r="J151" s="51">
        <v>109545.17</v>
      </c>
      <c r="K151" s="51">
        <v>93895.86</v>
      </c>
      <c r="L151" s="51">
        <v>78246.55</v>
      </c>
      <c r="M151" s="51">
        <v>62597.24</v>
      </c>
      <c r="N151" s="51">
        <v>46947.93</v>
      </c>
      <c r="O151" s="51">
        <v>31298.62</v>
      </c>
      <c r="P151" s="51">
        <v>15649.31</v>
      </c>
      <c r="Q151" s="51">
        <v>2.5465851649642E-11</v>
      </c>
      <c r="R151" s="76">
        <f t="shared" si="33"/>
        <v>58684.908333333333</v>
      </c>
      <c r="T151" s="107">
        <f t="shared" si="34"/>
        <v>58684.908333333333</v>
      </c>
      <c r="Z151" s="109"/>
      <c r="AA151" s="109"/>
      <c r="AB151" s="109"/>
      <c r="AE151" s="107">
        <f t="shared" si="35"/>
        <v>58684.908333333333</v>
      </c>
    </row>
    <row r="152" spans="1:31">
      <c r="A152" s="11" t="s">
        <v>453</v>
      </c>
      <c r="B152" s="11" t="s">
        <v>107</v>
      </c>
      <c r="C152" s="11" t="s">
        <v>98</v>
      </c>
      <c r="D152" s="75" t="s">
        <v>111</v>
      </c>
      <c r="E152" s="51">
        <v>34537.9</v>
      </c>
      <c r="F152" s="51">
        <v>27630.32</v>
      </c>
      <c r="G152" s="51">
        <v>20722.740000000002</v>
      </c>
      <c r="H152" s="51">
        <v>13815.16</v>
      </c>
      <c r="I152" s="51">
        <v>6907.58</v>
      </c>
      <c r="J152" s="51">
        <v>-1.8189894035458601E-12</v>
      </c>
      <c r="K152" s="51">
        <v>71772.25</v>
      </c>
      <c r="L152" s="51">
        <v>65247.5</v>
      </c>
      <c r="M152" s="51">
        <v>58722.75</v>
      </c>
      <c r="N152" s="51">
        <v>52198</v>
      </c>
      <c r="O152" s="51">
        <v>45673.25</v>
      </c>
      <c r="P152" s="51">
        <v>39148.5</v>
      </c>
      <c r="Q152" s="51">
        <v>32623.75</v>
      </c>
      <c r="R152" s="76">
        <f t="shared" si="33"/>
        <v>36284.90625</v>
      </c>
      <c r="T152" s="107">
        <f t="shared" si="34"/>
        <v>36284.90625</v>
      </c>
      <c r="Z152" s="109"/>
      <c r="AA152" s="109"/>
      <c r="AB152" s="109"/>
      <c r="AE152" s="107">
        <f t="shared" si="35"/>
        <v>36284.90625</v>
      </c>
    </row>
    <row r="153" spans="1:31">
      <c r="A153" s="11" t="s">
        <v>453</v>
      </c>
      <c r="B153" s="11" t="s">
        <v>107</v>
      </c>
      <c r="C153" s="11" t="s">
        <v>158</v>
      </c>
      <c r="D153" s="75" t="s">
        <v>111</v>
      </c>
      <c r="E153" s="51">
        <v>677406.93</v>
      </c>
      <c r="F153" s="51">
        <v>564505.77</v>
      </c>
      <c r="G153" s="51">
        <v>451604.61</v>
      </c>
      <c r="H153" s="51">
        <v>338703.45</v>
      </c>
      <c r="I153" s="51">
        <v>225802.29</v>
      </c>
      <c r="J153" s="51">
        <v>112901.13</v>
      </c>
      <c r="K153" s="51">
        <v>-5.8207660913467401E-11</v>
      </c>
      <c r="L153" s="51">
        <v>-5.8207660913467401E-11</v>
      </c>
      <c r="M153" s="51">
        <v>-5.8207660913467401E-11</v>
      </c>
      <c r="N153" s="51">
        <v>-5.8207660913467401E-11</v>
      </c>
      <c r="O153" s="51">
        <v>-5.8207660913467401E-11</v>
      </c>
      <c r="P153" s="51">
        <v>801657.79</v>
      </c>
      <c r="Q153" s="51">
        <v>687135.25</v>
      </c>
      <c r="R153" s="76">
        <f t="shared" si="33"/>
        <v>264787.17749999999</v>
      </c>
      <c r="T153" s="107">
        <f t="shared" si="34"/>
        <v>264787.17749999999</v>
      </c>
      <c r="Z153" s="109"/>
      <c r="AA153" s="109"/>
      <c r="AB153" s="109"/>
      <c r="AE153" s="107">
        <f t="shared" si="35"/>
        <v>264787.17749999999</v>
      </c>
    </row>
    <row r="154" spans="1:31">
      <c r="A154" s="11" t="s">
        <v>453</v>
      </c>
      <c r="B154" s="11" t="s">
        <v>112</v>
      </c>
      <c r="C154" s="11" t="s">
        <v>478</v>
      </c>
      <c r="D154" s="75" t="s">
        <v>113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76">
        <f t="shared" si="33"/>
        <v>0</v>
      </c>
      <c r="T154" s="107">
        <f t="shared" si="34"/>
        <v>0</v>
      </c>
      <c r="Z154" s="109"/>
      <c r="AA154" s="109"/>
      <c r="AB154" s="109"/>
      <c r="AE154" s="107">
        <f t="shared" si="35"/>
        <v>0</v>
      </c>
    </row>
    <row r="155" spans="1:31">
      <c r="A155" s="11" t="s">
        <v>454</v>
      </c>
      <c r="B155" s="11" t="s">
        <v>112</v>
      </c>
      <c r="C155" s="11" t="s">
        <v>479</v>
      </c>
      <c r="D155" s="75" t="s">
        <v>113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76">
        <f t="shared" si="33"/>
        <v>0</v>
      </c>
      <c r="T155" s="107">
        <f t="shared" si="34"/>
        <v>0</v>
      </c>
      <c r="Z155" s="109"/>
      <c r="AA155" s="109"/>
      <c r="AB155" s="109"/>
      <c r="AE155" s="107">
        <f t="shared" si="35"/>
        <v>0</v>
      </c>
    </row>
    <row r="156" spans="1:31">
      <c r="A156" s="11" t="s">
        <v>441</v>
      </c>
      <c r="B156" s="11" t="s">
        <v>114</v>
      </c>
      <c r="C156" s="11" t="s">
        <v>117</v>
      </c>
      <c r="D156" s="75" t="s">
        <v>115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76">
        <f t="shared" si="33"/>
        <v>0</v>
      </c>
      <c r="T156" s="107">
        <f t="shared" si="34"/>
        <v>0</v>
      </c>
      <c r="Z156" s="109"/>
      <c r="AA156" s="109"/>
      <c r="AB156" s="109"/>
      <c r="AE156" s="107">
        <f t="shared" si="35"/>
        <v>0</v>
      </c>
    </row>
    <row r="157" spans="1:31">
      <c r="A157" s="11" t="s">
        <v>441</v>
      </c>
      <c r="B157" s="11" t="s">
        <v>116</v>
      </c>
      <c r="C157" s="11" t="s">
        <v>117</v>
      </c>
      <c r="D157" s="75" t="s">
        <v>118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76">
        <f t="shared" si="33"/>
        <v>0</v>
      </c>
      <c r="T157" s="107">
        <f t="shared" si="34"/>
        <v>0</v>
      </c>
      <c r="Z157" s="109"/>
      <c r="AA157" s="109"/>
      <c r="AB157" s="109"/>
      <c r="AE157" s="107">
        <f t="shared" si="35"/>
        <v>0</v>
      </c>
    </row>
    <row r="158" spans="1:31">
      <c r="D158" s="75" t="s">
        <v>119</v>
      </c>
      <c r="E158" s="53">
        <f t="shared" ref="E158:R158" si="36">SUM(E145:E157)</f>
        <v>3572977.82</v>
      </c>
      <c r="F158" s="53">
        <f t="shared" si="36"/>
        <v>4127061.38</v>
      </c>
      <c r="G158" s="53">
        <f t="shared" si="36"/>
        <v>3606828.6100000003</v>
      </c>
      <c r="H158" s="53">
        <f t="shared" si="36"/>
        <v>1700315.7999999998</v>
      </c>
      <c r="I158" s="53">
        <f t="shared" si="36"/>
        <v>1456366.25</v>
      </c>
      <c r="J158" s="53">
        <f t="shared" si="36"/>
        <v>2110392.84</v>
      </c>
      <c r="K158" s="53">
        <f t="shared" si="36"/>
        <v>2112776.0300000003</v>
      </c>
      <c r="L158" s="53">
        <f t="shared" si="36"/>
        <v>2520228.5099999998</v>
      </c>
      <c r="M158" s="53">
        <f t="shared" si="36"/>
        <v>3020096.9600000004</v>
      </c>
      <c r="N158" s="53">
        <f t="shared" si="36"/>
        <v>3896683.21</v>
      </c>
      <c r="O158" s="53">
        <f t="shared" si="36"/>
        <v>3566283.27</v>
      </c>
      <c r="P158" s="53">
        <f t="shared" si="36"/>
        <v>4421590.8100000005</v>
      </c>
      <c r="Q158" s="53">
        <f t="shared" si="36"/>
        <v>2456769.6100000003</v>
      </c>
      <c r="R158" s="53">
        <f t="shared" si="36"/>
        <v>2962791.4487500004</v>
      </c>
      <c r="Z158" s="109"/>
      <c r="AA158" s="109"/>
      <c r="AB158" s="109"/>
    </row>
    <row r="159" spans="1:31">
      <c r="D159" s="5"/>
      <c r="E159" s="51"/>
      <c r="F159" s="86"/>
      <c r="G159" s="76"/>
      <c r="H159" s="76"/>
      <c r="I159" s="72"/>
      <c r="J159" s="69"/>
      <c r="K159" s="66"/>
      <c r="L159" s="62"/>
      <c r="M159" s="58"/>
      <c r="N159" s="13"/>
      <c r="O159" s="54"/>
      <c r="P159" s="82"/>
      <c r="Q159" s="51"/>
      <c r="R159" s="76"/>
      <c r="Z159" s="109"/>
      <c r="AA159" s="109"/>
      <c r="AB159" s="109"/>
    </row>
    <row r="160" spans="1:31">
      <c r="A160" s="11" t="s">
        <v>453</v>
      </c>
      <c r="B160" s="11" t="s">
        <v>120</v>
      </c>
      <c r="C160" s="11" t="s">
        <v>117</v>
      </c>
      <c r="D160" s="75" t="s">
        <v>121</v>
      </c>
      <c r="E160" s="51">
        <v>4903434.7300000004</v>
      </c>
      <c r="F160" s="51">
        <v>3869605.74</v>
      </c>
      <c r="G160" s="51">
        <v>3180952.9</v>
      </c>
      <c r="H160" s="51">
        <v>2393067.38</v>
      </c>
      <c r="I160" s="51">
        <v>1394256.84</v>
      </c>
      <c r="J160" s="51">
        <v>974131.02</v>
      </c>
      <c r="K160" s="51">
        <v>679202.03</v>
      </c>
      <c r="L160" s="51">
        <v>514539.24</v>
      </c>
      <c r="M160" s="51">
        <v>428095.03</v>
      </c>
      <c r="N160" s="51">
        <v>615361.19999999995</v>
      </c>
      <c r="O160" s="51">
        <v>1775897.12</v>
      </c>
      <c r="P160" s="51">
        <v>2753184.16</v>
      </c>
      <c r="Q160" s="51">
        <v>5386168.7699999996</v>
      </c>
      <c r="R160" s="76">
        <f>((E160+Q160)+((F160+G160+H160+I160+J160+K160+L160+M160+N160+O160+P160)*2))/24</f>
        <v>1976924.5341666664</v>
      </c>
      <c r="T160" s="107">
        <f t="shared" ref="T160:T169" si="37">+R160</f>
        <v>1976924.5341666664</v>
      </c>
      <c r="Z160" s="109"/>
      <c r="AA160" s="109"/>
      <c r="AB160" s="109"/>
      <c r="AE160" s="107">
        <f t="shared" ref="AE160:AE169" si="38">+T160</f>
        <v>1976924.5341666664</v>
      </c>
    </row>
    <row r="161" spans="1:31">
      <c r="A161" s="11" t="s">
        <v>454</v>
      </c>
      <c r="B161" s="11" t="s">
        <v>120</v>
      </c>
      <c r="C161" s="11" t="s">
        <v>117</v>
      </c>
      <c r="D161" s="75" t="s">
        <v>121</v>
      </c>
      <c r="E161" s="51">
        <v>12256437.789999999</v>
      </c>
      <c r="F161" s="51">
        <v>10666175.199999999</v>
      </c>
      <c r="G161" s="51">
        <v>7996734.5599999996</v>
      </c>
      <c r="H161" s="51">
        <v>6156393.4500000002</v>
      </c>
      <c r="I161" s="51">
        <v>3355246.86</v>
      </c>
      <c r="J161" s="51">
        <v>2355948.31</v>
      </c>
      <c r="K161" s="51">
        <v>1562430.88</v>
      </c>
      <c r="L161" s="51">
        <v>1361602.81</v>
      </c>
      <c r="M161" s="51">
        <v>1141337.43</v>
      </c>
      <c r="N161" s="51">
        <v>1486370.64</v>
      </c>
      <c r="O161" s="51">
        <v>3886255.76</v>
      </c>
      <c r="P161" s="51">
        <v>7353414.6200000001</v>
      </c>
      <c r="Q161" s="51">
        <v>14358958.449999999</v>
      </c>
      <c r="R161" s="76">
        <f t="shared" ref="R161:R168" si="39">((E161+Q161)+((F161+G161+H161+I161+J161+K161+L161+M161+N161+O161+P161)*2))/24</f>
        <v>5052467.3866666658</v>
      </c>
      <c r="T161" s="107">
        <f t="shared" si="37"/>
        <v>5052467.3866666658</v>
      </c>
      <c r="Z161" s="109"/>
      <c r="AA161" s="109"/>
      <c r="AB161" s="109"/>
      <c r="AE161" s="107">
        <f t="shared" si="38"/>
        <v>5052467.3866666658</v>
      </c>
    </row>
    <row r="162" spans="1:31">
      <c r="A162" s="11" t="s">
        <v>453</v>
      </c>
      <c r="B162" s="11" t="s">
        <v>120</v>
      </c>
      <c r="C162" s="11" t="s">
        <v>98</v>
      </c>
      <c r="D162" s="75" t="s">
        <v>121</v>
      </c>
      <c r="E162" s="51">
        <v>2868532.9</v>
      </c>
      <c r="F162" s="51">
        <v>2263436.91</v>
      </c>
      <c r="G162" s="51">
        <v>1913933.47</v>
      </c>
      <c r="H162" s="51">
        <v>1383647.98</v>
      </c>
      <c r="I162" s="51">
        <v>823529.27</v>
      </c>
      <c r="J162" s="51">
        <v>617838.57999999996</v>
      </c>
      <c r="K162" s="51">
        <v>455322.67</v>
      </c>
      <c r="L162" s="51">
        <v>411380.78</v>
      </c>
      <c r="M162" s="51">
        <v>378040.54</v>
      </c>
      <c r="N162" s="51">
        <v>507629.45</v>
      </c>
      <c r="O162" s="51">
        <v>1108562.43</v>
      </c>
      <c r="P162" s="51">
        <v>1503342.29</v>
      </c>
      <c r="Q162" s="51">
        <v>2836438.46</v>
      </c>
      <c r="R162" s="76">
        <f t="shared" si="39"/>
        <v>1184929.1708333332</v>
      </c>
      <c r="T162" s="107">
        <f t="shared" si="37"/>
        <v>1184929.1708333332</v>
      </c>
      <c r="Z162" s="109"/>
      <c r="AA162" s="109"/>
      <c r="AB162" s="109"/>
      <c r="AE162" s="107">
        <f t="shared" si="38"/>
        <v>1184929.1708333332</v>
      </c>
    </row>
    <row r="163" spans="1:31">
      <c r="A163" s="11" t="s">
        <v>454</v>
      </c>
      <c r="B163" s="11" t="s">
        <v>120</v>
      </c>
      <c r="C163" s="11" t="s">
        <v>98</v>
      </c>
      <c r="D163" s="75" t="s">
        <v>121</v>
      </c>
      <c r="E163" s="51">
        <v>8083995.7199999997</v>
      </c>
      <c r="F163" s="51">
        <v>7305944.3200000003</v>
      </c>
      <c r="G163" s="51">
        <v>5658630.3099999996</v>
      </c>
      <c r="H163" s="51">
        <v>4262955.03</v>
      </c>
      <c r="I163" s="51">
        <v>2423210.7599999998</v>
      </c>
      <c r="J163" s="51">
        <v>1850740.23</v>
      </c>
      <c r="K163" s="51">
        <v>1304616.47</v>
      </c>
      <c r="L163" s="51">
        <v>1238949.6000000001</v>
      </c>
      <c r="M163" s="51">
        <v>1113050.77</v>
      </c>
      <c r="N163" s="51">
        <v>1405339.72</v>
      </c>
      <c r="O163" s="51">
        <v>3057778.73</v>
      </c>
      <c r="P163" s="51">
        <v>4886542.6100000003</v>
      </c>
      <c r="Q163" s="51">
        <v>8981548.7599999998</v>
      </c>
      <c r="R163" s="76">
        <f t="shared" si="39"/>
        <v>3586710.8991666674</v>
      </c>
      <c r="T163" s="107">
        <f t="shared" si="37"/>
        <v>3586710.8991666674</v>
      </c>
      <c r="Z163" s="109"/>
      <c r="AA163" s="109"/>
      <c r="AB163" s="109"/>
      <c r="AE163" s="107">
        <f t="shared" si="38"/>
        <v>3586710.8991666674</v>
      </c>
    </row>
    <row r="164" spans="1:31">
      <c r="A164" s="11" t="s">
        <v>453</v>
      </c>
      <c r="B164" s="11" t="s">
        <v>120</v>
      </c>
      <c r="C164" s="11" t="s">
        <v>158</v>
      </c>
      <c r="D164" s="75" t="s">
        <v>121</v>
      </c>
      <c r="E164" s="51">
        <v>227911.99</v>
      </c>
      <c r="F164" s="51">
        <v>230772.39</v>
      </c>
      <c r="G164" s="51">
        <v>177379.45</v>
      </c>
      <c r="H164" s="51">
        <v>150037.38</v>
      </c>
      <c r="I164" s="51">
        <v>101253.69</v>
      </c>
      <c r="J164" s="51">
        <v>81576.55</v>
      </c>
      <c r="K164" s="51">
        <v>71941.62</v>
      </c>
      <c r="L164" s="51">
        <v>70757.63</v>
      </c>
      <c r="M164" s="51">
        <v>73005.58</v>
      </c>
      <c r="N164" s="51">
        <v>78350.05</v>
      </c>
      <c r="O164" s="51">
        <v>119945.49</v>
      </c>
      <c r="P164" s="51">
        <v>121961.78</v>
      </c>
      <c r="Q164" s="51">
        <v>211874.71</v>
      </c>
      <c r="R164" s="76">
        <f t="shared" si="39"/>
        <v>124739.58</v>
      </c>
      <c r="T164" s="107">
        <f t="shared" si="37"/>
        <v>124739.58</v>
      </c>
      <c r="Z164" s="109"/>
      <c r="AA164" s="109"/>
      <c r="AB164" s="109"/>
      <c r="AE164" s="107">
        <f t="shared" si="38"/>
        <v>124739.58</v>
      </c>
    </row>
    <row r="165" spans="1:31">
      <c r="A165" s="11" t="s">
        <v>454</v>
      </c>
      <c r="B165" s="11" t="s">
        <v>120</v>
      </c>
      <c r="C165" s="11" t="s">
        <v>158</v>
      </c>
      <c r="D165" s="75" t="s">
        <v>121</v>
      </c>
      <c r="E165" s="51">
        <v>291687.52</v>
      </c>
      <c r="F165" s="51">
        <v>290972.61</v>
      </c>
      <c r="G165" s="51">
        <v>239165.62</v>
      </c>
      <c r="H165" s="51">
        <v>237758.22</v>
      </c>
      <c r="I165" s="51">
        <v>172685.98</v>
      </c>
      <c r="J165" s="51">
        <v>144303.67999999999</v>
      </c>
      <c r="K165" s="51">
        <v>118175.12</v>
      </c>
      <c r="L165" s="51">
        <v>139489.96</v>
      </c>
      <c r="M165" s="51">
        <v>109514.81</v>
      </c>
      <c r="N165" s="51">
        <v>122060.03</v>
      </c>
      <c r="O165" s="51">
        <v>169298.12</v>
      </c>
      <c r="P165" s="51">
        <v>194542.92</v>
      </c>
      <c r="Q165" s="51">
        <v>283640.55</v>
      </c>
      <c r="R165" s="76">
        <f t="shared" si="39"/>
        <v>185469.25875000001</v>
      </c>
      <c r="T165" s="107">
        <f t="shared" si="37"/>
        <v>185469.25875000001</v>
      </c>
      <c r="Z165" s="109"/>
      <c r="AA165" s="109"/>
      <c r="AB165" s="109"/>
      <c r="AE165" s="107">
        <f t="shared" si="38"/>
        <v>185469.25875000001</v>
      </c>
    </row>
    <row r="166" spans="1:31">
      <c r="A166" s="11" t="s">
        <v>453</v>
      </c>
      <c r="B166" s="11" t="s">
        <v>122</v>
      </c>
      <c r="C166" s="11" t="s">
        <v>158</v>
      </c>
      <c r="D166" s="75" t="s">
        <v>123</v>
      </c>
      <c r="E166" s="51">
        <v>213263.22</v>
      </c>
      <c r="F166" s="51">
        <v>220516.74</v>
      </c>
      <c r="G166" s="51">
        <v>223101.47</v>
      </c>
      <c r="H166" s="51">
        <v>219705.94</v>
      </c>
      <c r="I166" s="51">
        <v>217484.52</v>
      </c>
      <c r="J166" s="51">
        <v>220776.14</v>
      </c>
      <c r="K166" s="51">
        <v>224713.15</v>
      </c>
      <c r="L166" s="51">
        <v>211754.69</v>
      </c>
      <c r="M166" s="51">
        <v>220090.28</v>
      </c>
      <c r="N166" s="51">
        <v>231126.2</v>
      </c>
      <c r="O166" s="51">
        <v>248955.74</v>
      </c>
      <c r="P166" s="51">
        <v>226784.98</v>
      </c>
      <c r="Q166" s="51">
        <v>233456.33</v>
      </c>
      <c r="R166" s="76">
        <f t="shared" si="39"/>
        <v>224030.80208333334</v>
      </c>
      <c r="T166" s="107">
        <f t="shared" si="37"/>
        <v>224030.80208333334</v>
      </c>
      <c r="Z166" s="109"/>
      <c r="AA166" s="109"/>
      <c r="AB166" s="109"/>
      <c r="AE166" s="107">
        <f t="shared" si="38"/>
        <v>224030.80208333334</v>
      </c>
    </row>
    <row r="167" spans="1:31">
      <c r="A167" s="11" t="s">
        <v>454</v>
      </c>
      <c r="B167" s="11" t="s">
        <v>122</v>
      </c>
      <c r="C167" s="1" t="s">
        <v>158</v>
      </c>
      <c r="D167" s="75" t="s">
        <v>123</v>
      </c>
      <c r="E167" s="51">
        <v>1155150.45</v>
      </c>
      <c r="F167" s="51">
        <v>1199510.2</v>
      </c>
      <c r="G167" s="51">
        <v>1109357.54</v>
      </c>
      <c r="H167" s="51">
        <v>1084212.26</v>
      </c>
      <c r="I167" s="51">
        <v>1015472.72</v>
      </c>
      <c r="J167" s="51">
        <v>1024241.51</v>
      </c>
      <c r="K167" s="51">
        <v>1037938.3</v>
      </c>
      <c r="L167" s="51">
        <v>1038871.38</v>
      </c>
      <c r="M167" s="51">
        <v>1058751.1100000001</v>
      </c>
      <c r="N167" s="51">
        <v>1290126.6399999999</v>
      </c>
      <c r="O167" s="51">
        <v>1347318.28</v>
      </c>
      <c r="P167" s="51">
        <v>1315856.57</v>
      </c>
      <c r="Q167" s="51">
        <v>1407815.71</v>
      </c>
      <c r="R167" s="76">
        <f t="shared" si="39"/>
        <v>1150261.6325000001</v>
      </c>
      <c r="T167" s="107">
        <f t="shared" si="37"/>
        <v>1150261.6325000001</v>
      </c>
      <c r="Z167" s="109"/>
      <c r="AA167" s="109"/>
      <c r="AB167" s="109"/>
      <c r="AE167" s="107">
        <f t="shared" si="38"/>
        <v>1150261.6325000001</v>
      </c>
    </row>
    <row r="168" spans="1:31">
      <c r="A168" s="11" t="s">
        <v>453</v>
      </c>
      <c r="B168" s="11" t="s">
        <v>122</v>
      </c>
      <c r="C168" s="11" t="s">
        <v>100</v>
      </c>
      <c r="D168" s="75" t="s">
        <v>123</v>
      </c>
      <c r="E168" s="51">
        <v>125332.5</v>
      </c>
      <c r="F168" s="51">
        <v>120495.18</v>
      </c>
      <c r="G168" s="51">
        <v>122632.95</v>
      </c>
      <c r="H168" s="51">
        <v>120632.09</v>
      </c>
      <c r="I168" s="51">
        <v>109128.6</v>
      </c>
      <c r="J168" s="51">
        <v>106350.57</v>
      </c>
      <c r="K168" s="51">
        <v>109637.61</v>
      </c>
      <c r="L168" s="51">
        <v>107381.8</v>
      </c>
      <c r="M168" s="51">
        <v>111735.49</v>
      </c>
      <c r="N168" s="51">
        <v>115215.24</v>
      </c>
      <c r="O168" s="51">
        <v>105231.93</v>
      </c>
      <c r="P168" s="51">
        <v>107911.43</v>
      </c>
      <c r="Q168" s="51">
        <v>118489.37</v>
      </c>
      <c r="R168" s="76">
        <f t="shared" si="39"/>
        <v>113188.65208333333</v>
      </c>
      <c r="T168" s="107">
        <f t="shared" si="37"/>
        <v>113188.65208333333</v>
      </c>
      <c r="Z168" s="109"/>
      <c r="AA168" s="109"/>
      <c r="AB168" s="109"/>
      <c r="AE168" s="107">
        <f t="shared" si="38"/>
        <v>113188.65208333333</v>
      </c>
    </row>
    <row r="169" spans="1:31">
      <c r="A169" s="11" t="s">
        <v>454</v>
      </c>
      <c r="B169" s="11" t="s">
        <v>122</v>
      </c>
      <c r="C169" s="11" t="s">
        <v>100</v>
      </c>
      <c r="D169" s="75" t="s">
        <v>123</v>
      </c>
      <c r="E169" s="89">
        <v>614585.31000000006</v>
      </c>
      <c r="F169" s="89">
        <v>616384.78</v>
      </c>
      <c r="G169" s="89">
        <v>590107.78</v>
      </c>
      <c r="H169" s="89">
        <v>522178.24</v>
      </c>
      <c r="I169" s="89">
        <v>513460.17</v>
      </c>
      <c r="J169" s="89">
        <v>546328.93999999994</v>
      </c>
      <c r="K169" s="89">
        <v>563779.17000000004</v>
      </c>
      <c r="L169" s="89">
        <v>628717.28</v>
      </c>
      <c r="M169" s="89">
        <v>757608.82</v>
      </c>
      <c r="N169" s="89">
        <v>694769.32</v>
      </c>
      <c r="O169" s="89">
        <v>586694.39</v>
      </c>
      <c r="P169" s="89">
        <v>616802.82999999996</v>
      </c>
      <c r="Q169" s="89">
        <v>703891.54</v>
      </c>
      <c r="R169" s="88">
        <f>((E169+Q169)+((F169+G169+H169+I169+J169+K169+L169+M169+N169+O169+P169)*2))/24</f>
        <v>608005.84541666671</v>
      </c>
      <c r="T169" s="107">
        <f t="shared" si="37"/>
        <v>608005.84541666671</v>
      </c>
      <c r="Z169" s="109"/>
      <c r="AA169" s="109"/>
      <c r="AB169" s="109"/>
      <c r="AE169" s="107">
        <f t="shared" si="38"/>
        <v>608005.84541666671</v>
      </c>
    </row>
    <row r="170" spans="1:31">
      <c r="D170" s="75" t="s">
        <v>124</v>
      </c>
      <c r="E170" s="53">
        <f>SUM(E160:E169)</f>
        <v>30740332.129999992</v>
      </c>
      <c r="F170" s="53">
        <f t="shared" ref="F170:Q170" si="40">SUM(F160:F169)</f>
        <v>26783814.07</v>
      </c>
      <c r="G170" s="53">
        <f t="shared" si="40"/>
        <v>21211996.049999997</v>
      </c>
      <c r="H170" s="53">
        <f t="shared" si="40"/>
        <v>16530587.970000001</v>
      </c>
      <c r="I170" s="53">
        <f t="shared" si="40"/>
        <v>10125729.410000002</v>
      </c>
      <c r="J170" s="53">
        <f t="shared" si="40"/>
        <v>7922235.5299999993</v>
      </c>
      <c r="K170" s="53">
        <f t="shared" si="40"/>
        <v>6127757.0200000005</v>
      </c>
      <c r="L170" s="53">
        <f t="shared" si="40"/>
        <v>5723445.1699999999</v>
      </c>
      <c r="M170" s="53">
        <f t="shared" si="40"/>
        <v>5391229.8600000003</v>
      </c>
      <c r="N170" s="53">
        <f t="shared" si="40"/>
        <v>6546348.4900000002</v>
      </c>
      <c r="O170" s="53">
        <f t="shared" si="40"/>
        <v>12405937.989999998</v>
      </c>
      <c r="P170" s="53">
        <f t="shared" si="40"/>
        <v>19080344.189999998</v>
      </c>
      <c r="Q170" s="53">
        <f t="shared" si="40"/>
        <v>34522282.649999991</v>
      </c>
      <c r="R170" s="53">
        <f>SUM(R160:R169)</f>
        <v>14206727.761666667</v>
      </c>
      <c r="Z170" s="109"/>
      <c r="AA170" s="109"/>
      <c r="AB170" s="109"/>
    </row>
    <row r="171" spans="1:31">
      <c r="D171" s="5"/>
      <c r="E171" s="51"/>
      <c r="F171" s="86"/>
      <c r="G171" s="76"/>
      <c r="H171" s="76"/>
      <c r="I171" s="72"/>
      <c r="J171" s="69"/>
      <c r="K171" s="66"/>
      <c r="L171" s="62"/>
      <c r="M171" s="58"/>
      <c r="N171" s="13"/>
      <c r="O171" s="54"/>
      <c r="P171" s="82"/>
      <c r="Q171" s="51"/>
      <c r="R171" s="76"/>
      <c r="Z171" s="109"/>
      <c r="AA171" s="109"/>
      <c r="AB171" s="109"/>
    </row>
    <row r="172" spans="1:31">
      <c r="A172" s="11" t="s">
        <v>453</v>
      </c>
      <c r="B172" s="11" t="s">
        <v>125</v>
      </c>
      <c r="C172" s="11" t="s">
        <v>483</v>
      </c>
      <c r="D172" s="75" t="s">
        <v>127</v>
      </c>
      <c r="E172" s="51">
        <v>1046839.47</v>
      </c>
      <c r="F172" s="51">
        <v>1043849.9</v>
      </c>
      <c r="G172" s="51">
        <v>1040860.3</v>
      </c>
      <c r="H172" s="51">
        <v>1234602.46</v>
      </c>
      <c r="I172" s="51">
        <v>1231035.8500000001</v>
      </c>
      <c r="J172" s="51">
        <v>1227469.24</v>
      </c>
      <c r="K172" s="51">
        <v>1220128.8400000001</v>
      </c>
      <c r="L172" s="51">
        <v>1215932.1200000001</v>
      </c>
      <c r="M172" s="51">
        <v>1211735.3999999999</v>
      </c>
      <c r="N172" s="51">
        <v>1207973.5</v>
      </c>
      <c r="O172" s="51">
        <v>1203825.0900000001</v>
      </c>
      <c r="P172" s="51">
        <v>1196257.51</v>
      </c>
      <c r="Q172" s="51">
        <v>1197013.44</v>
      </c>
      <c r="R172" s="76">
        <f>((E172+Q172)+((F172+G172+H172+I172+J172+K172+L172+M172+N172+O172+P172)*2))/24</f>
        <v>1179633.0554166667</v>
      </c>
      <c r="T172" s="107">
        <f t="shared" ref="T172:T175" si="41">+R172</f>
        <v>1179633.0554166667</v>
      </c>
      <c r="Z172" s="109"/>
      <c r="AA172" s="109"/>
      <c r="AB172" s="109"/>
      <c r="AE172" s="107">
        <f>+T172</f>
        <v>1179633.0554166667</v>
      </c>
    </row>
    <row r="173" spans="1:31">
      <c r="A173" s="11" t="s">
        <v>453</v>
      </c>
      <c r="B173" s="11" t="s">
        <v>125</v>
      </c>
      <c r="C173" s="11" t="s">
        <v>484</v>
      </c>
      <c r="D173" s="75" t="s">
        <v>126</v>
      </c>
      <c r="E173" s="51">
        <v>71217.440000000002</v>
      </c>
      <c r="F173" s="51">
        <v>74677.58</v>
      </c>
      <c r="G173" s="51">
        <v>78137.740000000005</v>
      </c>
      <c r="H173" s="51">
        <v>97407.88</v>
      </c>
      <c r="I173" s="51">
        <v>101562.55</v>
      </c>
      <c r="J173" s="51">
        <v>105717.26</v>
      </c>
      <c r="K173" s="51">
        <v>109485.34</v>
      </c>
      <c r="L173" s="51">
        <v>113575.61</v>
      </c>
      <c r="M173" s="51">
        <v>117665.87</v>
      </c>
      <c r="N173" s="51">
        <v>121206.01</v>
      </c>
      <c r="O173" s="51">
        <v>125235.32</v>
      </c>
      <c r="P173" s="51">
        <v>127355.57</v>
      </c>
      <c r="Q173" s="51">
        <v>117915.62</v>
      </c>
      <c r="R173" s="76">
        <f>((E173+Q173)+((F173+G173+H173+I173+J173+K173+L173+M173+N173+O173+P173)*2))/24</f>
        <v>105549.43833333334</v>
      </c>
      <c r="T173" s="107">
        <f t="shared" si="41"/>
        <v>105549.43833333334</v>
      </c>
      <c r="Z173" s="109"/>
      <c r="AA173" s="109"/>
      <c r="AB173" s="109"/>
      <c r="AE173" s="107">
        <f>+T173</f>
        <v>105549.43833333334</v>
      </c>
    </row>
    <row r="174" spans="1:31">
      <c r="A174" s="11" t="s">
        <v>441</v>
      </c>
      <c r="B174" s="11" t="s">
        <v>125</v>
      </c>
      <c r="C174" s="11" t="s">
        <v>481</v>
      </c>
      <c r="D174" s="75" t="s">
        <v>127</v>
      </c>
      <c r="E174" s="51">
        <v>23658791.530000001</v>
      </c>
      <c r="F174" s="51">
        <v>23590998.620000001</v>
      </c>
      <c r="G174" s="51">
        <v>23523205.690000001</v>
      </c>
      <c r="H174" s="51">
        <v>23405999.100000001</v>
      </c>
      <c r="I174" s="51">
        <v>23338190.969999999</v>
      </c>
      <c r="J174" s="51">
        <v>23270382.850000001</v>
      </c>
      <c r="K174" s="51">
        <v>23130827.550000001</v>
      </c>
      <c r="L174" s="51">
        <v>23051039.609999999</v>
      </c>
      <c r="M174" s="51">
        <v>22971251.649999999</v>
      </c>
      <c r="N174" s="51">
        <v>22899730.420000002</v>
      </c>
      <c r="O174" s="51">
        <v>22994877</v>
      </c>
      <c r="P174" s="51">
        <v>22917218.559999999</v>
      </c>
      <c r="Q174" s="51">
        <v>22931590.550000001</v>
      </c>
      <c r="R174" s="76">
        <f>((E174+Q174)+((F174+G174+H174+I174+J174+K174+L174+M174+N174+O174+P174)*2))/24</f>
        <v>23199076.088333335</v>
      </c>
      <c r="T174" s="107">
        <f t="shared" si="41"/>
        <v>23199076.088333335</v>
      </c>
      <c r="Z174" s="109"/>
      <c r="AA174" s="109"/>
      <c r="AB174" s="109"/>
      <c r="AE174" s="107">
        <f>+T174</f>
        <v>23199076.088333335</v>
      </c>
    </row>
    <row r="175" spans="1:31">
      <c r="A175" s="11" t="s">
        <v>441</v>
      </c>
      <c r="B175" s="11" t="s">
        <v>125</v>
      </c>
      <c r="C175" s="11" t="s">
        <v>482</v>
      </c>
      <c r="D175" s="75" t="s">
        <v>126</v>
      </c>
      <c r="E175" s="51">
        <v>1614949.09</v>
      </c>
      <c r="F175" s="51">
        <v>1693412.54</v>
      </c>
      <c r="G175" s="51">
        <v>1771876.02</v>
      </c>
      <c r="H175" s="51">
        <v>1851955.56</v>
      </c>
      <c r="I175" s="51">
        <v>1930944.17</v>
      </c>
      <c r="J175" s="51">
        <v>2009932.72</v>
      </c>
      <c r="K175" s="51">
        <v>2081571.92</v>
      </c>
      <c r="L175" s="51">
        <v>2159335.81</v>
      </c>
      <c r="M175" s="51">
        <v>2237099.79</v>
      </c>
      <c r="N175" s="51">
        <v>2304404.86</v>
      </c>
      <c r="O175" s="51">
        <v>2381009.86</v>
      </c>
      <c r="P175" s="51">
        <v>2421279.31</v>
      </c>
      <c r="Q175" s="51">
        <v>2241807.33</v>
      </c>
      <c r="R175" s="76">
        <f>((E175+Q175)+((F175+G175+H175+I175+J175+K175+L175+M175+N175+O175+P175)*2))/24</f>
        <v>2064266.7308333332</v>
      </c>
      <c r="T175" s="107">
        <f t="shared" si="41"/>
        <v>2064266.7308333332</v>
      </c>
      <c r="Z175" s="109"/>
      <c r="AA175" s="109"/>
      <c r="AB175" s="109"/>
      <c r="AE175" s="107">
        <f>+T175</f>
        <v>2064266.7308333332</v>
      </c>
    </row>
    <row r="176" spans="1:31">
      <c r="D176" s="5"/>
      <c r="E176" s="51"/>
      <c r="F176" s="86"/>
      <c r="G176" s="76"/>
      <c r="H176" s="76"/>
      <c r="I176" s="72"/>
      <c r="J176" s="69"/>
      <c r="K176" s="66"/>
      <c r="L176" s="62"/>
      <c r="M176" s="58"/>
      <c r="N176" s="13"/>
      <c r="O176" s="54"/>
      <c r="P176" s="82"/>
      <c r="Q176" s="51"/>
      <c r="R176" s="76"/>
      <c r="Z176" s="109"/>
      <c r="AA176" s="109"/>
      <c r="AB176" s="109"/>
    </row>
    <row r="177" spans="1:30">
      <c r="A177" s="46" t="s">
        <v>454</v>
      </c>
      <c r="B177" s="11" t="s">
        <v>128</v>
      </c>
      <c r="C177" s="11" t="s">
        <v>117</v>
      </c>
      <c r="D177" s="75" t="s">
        <v>129</v>
      </c>
      <c r="E177" s="51">
        <v>-9.3132257461547893E-10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318120.33</v>
      </c>
      <c r="R177" s="76">
        <f>((E177+Q177)+((F177+G177+H177+I177+J177+K177+L177+M177+N177+O177+P177)*2))/24</f>
        <v>13255.013749999962</v>
      </c>
      <c r="T177" s="107"/>
      <c r="W177" s="107">
        <f>+R177</f>
        <v>13255.013749999962</v>
      </c>
      <c r="Z177" s="109"/>
      <c r="AA177" s="109"/>
      <c r="AB177" s="109"/>
      <c r="AC177" s="107">
        <f>+R177</f>
        <v>13255.013749999962</v>
      </c>
    </row>
    <row r="178" spans="1:30">
      <c r="D178" s="5"/>
      <c r="E178" s="51"/>
      <c r="F178" s="86"/>
      <c r="G178" s="76"/>
      <c r="H178" s="76"/>
      <c r="I178" s="72"/>
      <c r="J178" s="69"/>
      <c r="K178" s="66"/>
      <c r="L178" s="62"/>
      <c r="M178" s="58"/>
      <c r="N178" s="13"/>
      <c r="O178" s="54"/>
      <c r="P178" s="82"/>
      <c r="Q178" s="51"/>
      <c r="R178" s="76"/>
      <c r="Z178" s="109"/>
      <c r="AA178" s="109"/>
      <c r="AB178" s="109"/>
    </row>
    <row r="179" spans="1:30">
      <c r="A179" s="11" t="s">
        <v>441</v>
      </c>
      <c r="B179" s="1" t="s">
        <v>130</v>
      </c>
      <c r="C179" s="11" t="s">
        <v>131</v>
      </c>
      <c r="D179" s="75" t="s">
        <v>132</v>
      </c>
      <c r="E179" s="51">
        <v>78604.129999999903</v>
      </c>
      <c r="F179" s="51">
        <v>78044.67</v>
      </c>
      <c r="G179" s="51">
        <v>77485.210000000006</v>
      </c>
      <c r="H179" s="51">
        <v>76925.75</v>
      </c>
      <c r="I179" s="51">
        <v>76366.289999999994</v>
      </c>
      <c r="J179" s="51">
        <v>75806.83</v>
      </c>
      <c r="K179" s="51">
        <v>75247.37</v>
      </c>
      <c r="L179" s="51">
        <v>74687.91</v>
      </c>
      <c r="M179" s="51">
        <v>74128.45</v>
      </c>
      <c r="N179" s="51">
        <v>73568.989999999903</v>
      </c>
      <c r="O179" s="51">
        <v>73009.529999999897</v>
      </c>
      <c r="P179" s="51">
        <v>72450.069999999905</v>
      </c>
      <c r="Q179" s="51">
        <v>71890.609999999899</v>
      </c>
      <c r="R179" s="76">
        <f t="shared" ref="R179:R191" si="42">((E179+Q179)+((F179+G179+H179+I179+J179+K179+L179+M179+N179+O179+P179)*2))/24</f>
        <v>75247.369999999966</v>
      </c>
      <c r="T179" s="107"/>
      <c r="V179" s="107">
        <f>+R179</f>
        <v>75247.369999999966</v>
      </c>
      <c r="Z179" s="109"/>
      <c r="AA179" s="109"/>
      <c r="AB179" s="109"/>
      <c r="AD179" s="107">
        <f>+R179</f>
        <v>75247.369999999966</v>
      </c>
    </row>
    <row r="180" spans="1:30">
      <c r="A180" s="11" t="s">
        <v>441</v>
      </c>
      <c r="B180" s="1" t="s">
        <v>130</v>
      </c>
      <c r="C180" s="11" t="s">
        <v>133</v>
      </c>
      <c r="D180" s="75" t="s">
        <v>134</v>
      </c>
      <c r="E180" s="51">
        <v>66295.419999999896</v>
      </c>
      <c r="F180" s="51">
        <v>65875.820000000007</v>
      </c>
      <c r="G180" s="51">
        <v>65456.22</v>
      </c>
      <c r="H180" s="51">
        <v>65036.62</v>
      </c>
      <c r="I180" s="51">
        <v>64617.02</v>
      </c>
      <c r="J180" s="51">
        <v>64197.42</v>
      </c>
      <c r="K180" s="51">
        <v>63777.82</v>
      </c>
      <c r="L180" s="51">
        <v>63358.22</v>
      </c>
      <c r="M180" s="51">
        <v>62938.62</v>
      </c>
      <c r="N180" s="51">
        <v>62519.02</v>
      </c>
      <c r="O180" s="51">
        <v>62099.42</v>
      </c>
      <c r="P180" s="51">
        <v>61679.82</v>
      </c>
      <c r="Q180" s="51">
        <v>61260.22</v>
      </c>
      <c r="R180" s="76">
        <f t="shared" si="42"/>
        <v>63777.82</v>
      </c>
      <c r="T180" s="107"/>
      <c r="V180" s="107">
        <f t="shared" ref="V180:V191" si="43">+R180</f>
        <v>63777.82</v>
      </c>
      <c r="Z180" s="109"/>
      <c r="AA180" s="109"/>
      <c r="AB180" s="109"/>
      <c r="AD180" s="107">
        <f t="shared" ref="AD180:AD191" si="44">+R180</f>
        <v>63777.82</v>
      </c>
    </row>
    <row r="181" spans="1:30">
      <c r="A181" s="11" t="s">
        <v>441</v>
      </c>
      <c r="B181" s="1" t="s">
        <v>130</v>
      </c>
      <c r="C181" s="11" t="s">
        <v>135</v>
      </c>
      <c r="D181" s="75" t="s">
        <v>136</v>
      </c>
      <c r="E181" s="51">
        <v>1240690.05</v>
      </c>
      <c r="F181" s="51">
        <v>1235272.18</v>
      </c>
      <c r="G181" s="51">
        <v>1229854.31</v>
      </c>
      <c r="H181" s="51">
        <v>1224436.44</v>
      </c>
      <c r="I181" s="51">
        <v>1219018.57</v>
      </c>
      <c r="J181" s="51">
        <v>1213600.7</v>
      </c>
      <c r="K181" s="51">
        <v>1208182.83</v>
      </c>
      <c r="L181" s="51">
        <v>1202764.96</v>
      </c>
      <c r="M181" s="51">
        <v>1197347.0900000001</v>
      </c>
      <c r="N181" s="51">
        <v>1191929.22</v>
      </c>
      <c r="O181" s="51">
        <v>1186511.3500000001</v>
      </c>
      <c r="P181" s="51">
        <v>1181093.48</v>
      </c>
      <c r="Q181" s="51">
        <v>1175675.6100000001</v>
      </c>
      <c r="R181" s="76">
        <f t="shared" si="42"/>
        <v>1208182.83</v>
      </c>
      <c r="T181" s="107"/>
      <c r="V181" s="107">
        <f t="shared" si="43"/>
        <v>1208182.83</v>
      </c>
      <c r="Z181" s="109"/>
      <c r="AA181" s="109"/>
      <c r="AB181" s="109"/>
      <c r="AD181" s="107">
        <f t="shared" si="44"/>
        <v>1208182.83</v>
      </c>
    </row>
    <row r="182" spans="1:30">
      <c r="A182" s="11" t="s">
        <v>441</v>
      </c>
      <c r="B182" s="1" t="s">
        <v>130</v>
      </c>
      <c r="C182" s="11" t="s">
        <v>137</v>
      </c>
      <c r="D182" s="75" t="s">
        <v>138</v>
      </c>
      <c r="E182" s="51">
        <v>73826.64</v>
      </c>
      <c r="F182" s="51">
        <v>72478.58</v>
      </c>
      <c r="G182" s="51">
        <v>71130.52</v>
      </c>
      <c r="H182" s="51">
        <v>69782.460000000006</v>
      </c>
      <c r="I182" s="51">
        <v>68434.399999999994</v>
      </c>
      <c r="J182" s="51">
        <v>67086.34</v>
      </c>
      <c r="K182" s="51">
        <v>65738.28</v>
      </c>
      <c r="L182" s="51">
        <v>64390.22</v>
      </c>
      <c r="M182" s="51">
        <v>63042.16</v>
      </c>
      <c r="N182" s="51">
        <v>61694.1</v>
      </c>
      <c r="O182" s="51">
        <v>60346.04</v>
      </c>
      <c r="P182" s="51">
        <v>58997.98</v>
      </c>
      <c r="Q182" s="51">
        <v>57649.919999999998</v>
      </c>
      <c r="R182" s="76">
        <f t="shared" si="42"/>
        <v>65738.28</v>
      </c>
      <c r="T182" s="107"/>
      <c r="V182" s="107">
        <f t="shared" si="43"/>
        <v>65738.28</v>
      </c>
      <c r="Z182" s="109"/>
      <c r="AA182" s="109"/>
      <c r="AB182" s="109"/>
      <c r="AD182" s="107">
        <f t="shared" si="44"/>
        <v>65738.28</v>
      </c>
    </row>
    <row r="183" spans="1:30">
      <c r="A183" s="11" t="s">
        <v>441</v>
      </c>
      <c r="B183" s="1" t="s">
        <v>130</v>
      </c>
      <c r="C183" s="11" t="s">
        <v>139</v>
      </c>
      <c r="D183" s="75" t="s">
        <v>140</v>
      </c>
      <c r="E183" s="51">
        <v>164515.07999999999</v>
      </c>
      <c r="F183" s="51">
        <v>163867.57999999999</v>
      </c>
      <c r="G183" s="51">
        <v>163220.07999999999</v>
      </c>
      <c r="H183" s="51">
        <v>162572.57999999999</v>
      </c>
      <c r="I183" s="51">
        <v>161925.07999999999</v>
      </c>
      <c r="J183" s="51">
        <v>161277.57999999999</v>
      </c>
      <c r="K183" s="51">
        <v>160630.07999999999</v>
      </c>
      <c r="L183" s="51">
        <v>159982.57999999999</v>
      </c>
      <c r="M183" s="51">
        <v>159335.07999999999</v>
      </c>
      <c r="N183" s="51">
        <v>158687.57999999999</v>
      </c>
      <c r="O183" s="51">
        <v>158040.07999999999</v>
      </c>
      <c r="P183" s="51">
        <v>157392.57999999999</v>
      </c>
      <c r="Q183" s="51">
        <v>156745.07999999999</v>
      </c>
      <c r="R183" s="76">
        <f t="shared" si="42"/>
        <v>160630.08000000002</v>
      </c>
      <c r="T183" s="107"/>
      <c r="V183" s="107">
        <f t="shared" si="43"/>
        <v>160630.08000000002</v>
      </c>
      <c r="Z183" s="109"/>
      <c r="AA183" s="109"/>
      <c r="AB183" s="109"/>
      <c r="AD183" s="107">
        <f t="shared" si="44"/>
        <v>160630.08000000002</v>
      </c>
    </row>
    <row r="184" spans="1:30">
      <c r="A184" s="11" t="s">
        <v>441</v>
      </c>
      <c r="B184" s="1" t="s">
        <v>130</v>
      </c>
      <c r="C184" s="11" t="s">
        <v>141</v>
      </c>
      <c r="D184" s="48" t="s">
        <v>142</v>
      </c>
      <c r="E184" s="51">
        <v>120596.71</v>
      </c>
      <c r="F184" s="51">
        <v>119548.04</v>
      </c>
      <c r="G184" s="51">
        <v>118499.37</v>
      </c>
      <c r="H184" s="51">
        <v>117450.7</v>
      </c>
      <c r="I184" s="51">
        <v>116402.03</v>
      </c>
      <c r="J184" s="51">
        <v>115353.36</v>
      </c>
      <c r="K184" s="51">
        <v>114304.69</v>
      </c>
      <c r="L184" s="51">
        <v>113256.02</v>
      </c>
      <c r="M184" s="51">
        <v>112207.35</v>
      </c>
      <c r="N184" s="51">
        <v>111158.68</v>
      </c>
      <c r="O184" s="51">
        <v>110110.01</v>
      </c>
      <c r="P184" s="51">
        <v>109061.34</v>
      </c>
      <c r="Q184" s="51">
        <v>108012.67</v>
      </c>
      <c r="R184" s="76">
        <f t="shared" si="42"/>
        <v>114304.69</v>
      </c>
      <c r="T184" s="107"/>
      <c r="V184" s="107">
        <f t="shared" si="43"/>
        <v>114304.69</v>
      </c>
      <c r="Z184" s="109"/>
      <c r="AA184" s="109"/>
      <c r="AB184" s="109"/>
      <c r="AD184" s="107">
        <f t="shared" si="44"/>
        <v>114304.69</v>
      </c>
    </row>
    <row r="185" spans="1:30">
      <c r="A185" s="11" t="s">
        <v>441</v>
      </c>
      <c r="B185" s="1" t="s">
        <v>130</v>
      </c>
      <c r="C185" s="11" t="s">
        <v>143</v>
      </c>
      <c r="D185" s="48" t="s">
        <v>144</v>
      </c>
      <c r="E185" s="51">
        <v>126678.97</v>
      </c>
      <c r="F185" s="51">
        <v>125840.04</v>
      </c>
      <c r="G185" s="51">
        <v>125001.11</v>
      </c>
      <c r="H185" s="51">
        <v>124162.18</v>
      </c>
      <c r="I185" s="51">
        <v>123323.25</v>
      </c>
      <c r="J185" s="51">
        <v>122484.32</v>
      </c>
      <c r="K185" s="51">
        <v>121645.39</v>
      </c>
      <c r="L185" s="51">
        <v>120806.46</v>
      </c>
      <c r="M185" s="51">
        <v>119967.53</v>
      </c>
      <c r="N185" s="51">
        <v>119128.6</v>
      </c>
      <c r="O185" s="51">
        <v>118289.67</v>
      </c>
      <c r="P185" s="51">
        <v>117450.74</v>
      </c>
      <c r="Q185" s="51">
        <v>116611.81</v>
      </c>
      <c r="R185" s="76">
        <f t="shared" si="42"/>
        <v>121645.38999999997</v>
      </c>
      <c r="T185" s="107"/>
      <c r="V185" s="107">
        <f t="shared" si="43"/>
        <v>121645.38999999997</v>
      </c>
      <c r="Z185" s="109"/>
      <c r="AA185" s="109"/>
      <c r="AB185" s="109"/>
      <c r="AD185" s="107">
        <f t="shared" si="44"/>
        <v>121645.38999999997</v>
      </c>
    </row>
    <row r="186" spans="1:30">
      <c r="A186" s="11" t="s">
        <v>441</v>
      </c>
      <c r="B186" s="1" t="s">
        <v>130</v>
      </c>
      <c r="C186" s="11" t="s">
        <v>109</v>
      </c>
      <c r="D186" s="48" t="s">
        <v>145</v>
      </c>
      <c r="E186" s="51">
        <v>103750.1</v>
      </c>
      <c r="F186" s="51">
        <v>100291.77</v>
      </c>
      <c r="G186" s="51">
        <v>96833.44</v>
      </c>
      <c r="H186" s="51">
        <v>93375.11</v>
      </c>
      <c r="I186" s="51">
        <v>89916.78</v>
      </c>
      <c r="J186" s="51">
        <v>86458.45</v>
      </c>
      <c r="K186" s="51">
        <v>83000.12</v>
      </c>
      <c r="L186" s="51">
        <v>79541.789999999994</v>
      </c>
      <c r="M186" s="51">
        <v>76083.460000000006</v>
      </c>
      <c r="N186" s="51">
        <v>72625.13</v>
      </c>
      <c r="O186" s="51">
        <v>69166.8</v>
      </c>
      <c r="P186" s="51">
        <v>65708.47</v>
      </c>
      <c r="Q186" s="51">
        <v>62250.14</v>
      </c>
      <c r="R186" s="76">
        <f t="shared" si="42"/>
        <v>83000.12</v>
      </c>
      <c r="T186" s="107"/>
      <c r="V186" s="107">
        <f t="shared" si="43"/>
        <v>83000.12</v>
      </c>
      <c r="Z186" s="109"/>
      <c r="AA186" s="109"/>
      <c r="AB186" s="109"/>
      <c r="AD186" s="107">
        <f t="shared" si="44"/>
        <v>83000.12</v>
      </c>
    </row>
    <row r="187" spans="1:30">
      <c r="A187" s="11" t="s">
        <v>441</v>
      </c>
      <c r="B187" s="1" t="s">
        <v>130</v>
      </c>
      <c r="C187" s="11" t="s">
        <v>146</v>
      </c>
      <c r="D187" s="48" t="s">
        <v>147</v>
      </c>
      <c r="E187" s="51">
        <v>61144.39</v>
      </c>
      <c r="F187" s="51">
        <v>60967.67</v>
      </c>
      <c r="G187" s="51">
        <v>60790.95</v>
      </c>
      <c r="H187" s="51">
        <v>59506.01</v>
      </c>
      <c r="I187" s="51">
        <v>59332.52</v>
      </c>
      <c r="J187" s="51">
        <v>59159.03</v>
      </c>
      <c r="K187" s="51">
        <v>58985.54</v>
      </c>
      <c r="L187" s="51">
        <v>58812.05</v>
      </c>
      <c r="M187" s="51">
        <v>58638.559999999998</v>
      </c>
      <c r="N187" s="51">
        <v>58465.07</v>
      </c>
      <c r="O187" s="51">
        <v>58291.58</v>
      </c>
      <c r="P187" s="51">
        <v>58118.09</v>
      </c>
      <c r="Q187" s="51">
        <v>57944.6</v>
      </c>
      <c r="R187" s="76">
        <f t="shared" si="42"/>
        <v>59217.630416666652</v>
      </c>
      <c r="T187" s="107"/>
      <c r="V187" s="107">
        <f t="shared" si="43"/>
        <v>59217.630416666652</v>
      </c>
      <c r="Z187" s="109"/>
      <c r="AA187" s="109"/>
      <c r="AB187" s="109"/>
      <c r="AD187" s="107">
        <f t="shared" si="44"/>
        <v>59217.630416666652</v>
      </c>
    </row>
    <row r="188" spans="1:30">
      <c r="A188" s="11" t="s">
        <v>441</v>
      </c>
      <c r="B188" s="1" t="s">
        <v>130</v>
      </c>
      <c r="C188" s="11" t="s">
        <v>148</v>
      </c>
      <c r="D188" s="48" t="s">
        <v>149</v>
      </c>
      <c r="E188" s="51">
        <v>60452.25</v>
      </c>
      <c r="F188" s="51">
        <v>60322.52</v>
      </c>
      <c r="G188" s="51">
        <v>60192.79</v>
      </c>
      <c r="H188" s="51">
        <v>58941.24</v>
      </c>
      <c r="I188" s="51">
        <v>58813.94</v>
      </c>
      <c r="J188" s="51">
        <v>58686.64</v>
      </c>
      <c r="K188" s="51">
        <v>58559.34</v>
      </c>
      <c r="L188" s="51">
        <v>58432.04</v>
      </c>
      <c r="M188" s="51">
        <v>58304.74</v>
      </c>
      <c r="N188" s="51">
        <v>58177.440000000002</v>
      </c>
      <c r="O188" s="51">
        <v>58050.14</v>
      </c>
      <c r="P188" s="51">
        <v>57922.84</v>
      </c>
      <c r="Q188" s="51">
        <v>57795.54</v>
      </c>
      <c r="R188" s="76">
        <f t="shared" si="42"/>
        <v>58793.963749999995</v>
      </c>
      <c r="T188" s="107"/>
      <c r="V188" s="107">
        <f t="shared" si="43"/>
        <v>58793.963749999995</v>
      </c>
      <c r="Z188" s="109"/>
      <c r="AA188" s="109"/>
      <c r="AB188" s="109"/>
      <c r="AD188" s="107">
        <f t="shared" si="44"/>
        <v>58793.963749999995</v>
      </c>
    </row>
    <row r="189" spans="1:30">
      <c r="A189" s="11" t="s">
        <v>441</v>
      </c>
      <c r="B189" s="1" t="s">
        <v>130</v>
      </c>
      <c r="C189" s="11" t="s">
        <v>150</v>
      </c>
      <c r="D189" s="48" t="s">
        <v>149</v>
      </c>
      <c r="E189" s="51">
        <v>61497.83</v>
      </c>
      <c r="F189" s="51">
        <v>61321.11</v>
      </c>
      <c r="G189" s="51">
        <v>61144.39</v>
      </c>
      <c r="H189" s="51">
        <v>59852.99</v>
      </c>
      <c r="I189" s="51">
        <v>59679.5</v>
      </c>
      <c r="J189" s="51">
        <v>59506.01</v>
      </c>
      <c r="K189" s="51">
        <v>59332.52</v>
      </c>
      <c r="L189" s="51">
        <v>59159.03</v>
      </c>
      <c r="M189" s="51">
        <v>58985.54</v>
      </c>
      <c r="N189" s="51">
        <v>58812.05</v>
      </c>
      <c r="O189" s="51">
        <v>58638.559999999998</v>
      </c>
      <c r="P189" s="51">
        <v>58465.07</v>
      </c>
      <c r="Q189" s="51">
        <v>58291.58</v>
      </c>
      <c r="R189" s="76">
        <f t="shared" si="42"/>
        <v>59565.956249999988</v>
      </c>
      <c r="T189" s="107"/>
      <c r="V189" s="107">
        <f t="shared" si="43"/>
        <v>59565.956249999988</v>
      </c>
      <c r="Z189" s="109"/>
      <c r="AA189" s="109"/>
      <c r="AB189" s="109"/>
      <c r="AD189" s="107">
        <f t="shared" si="44"/>
        <v>59565.956249999988</v>
      </c>
    </row>
    <row r="190" spans="1:30">
      <c r="A190" s="11" t="s">
        <v>441</v>
      </c>
      <c r="B190" s="1" t="s">
        <v>130</v>
      </c>
      <c r="C190" s="11" t="s">
        <v>151</v>
      </c>
      <c r="D190" s="48" t="s">
        <v>149</v>
      </c>
      <c r="E190" s="51">
        <v>60711.71</v>
      </c>
      <c r="F190" s="51">
        <v>60581.98</v>
      </c>
      <c r="G190" s="51">
        <v>60452.25</v>
      </c>
      <c r="H190" s="51">
        <v>59195.839999999997</v>
      </c>
      <c r="I190" s="51">
        <v>59068.54</v>
      </c>
      <c r="J190" s="51">
        <v>58941.24</v>
      </c>
      <c r="K190" s="51">
        <v>58813.94</v>
      </c>
      <c r="L190" s="51">
        <v>58686.64</v>
      </c>
      <c r="M190" s="51">
        <v>58559.34</v>
      </c>
      <c r="N190" s="51">
        <v>58432.04</v>
      </c>
      <c r="O190" s="51">
        <v>58304.74</v>
      </c>
      <c r="P190" s="51">
        <v>58177.440000000002</v>
      </c>
      <c r="Q190" s="51">
        <v>58050.14</v>
      </c>
      <c r="R190" s="76">
        <f t="shared" si="42"/>
        <v>59049.576250000006</v>
      </c>
      <c r="T190" s="107"/>
      <c r="V190" s="107">
        <f t="shared" si="43"/>
        <v>59049.576250000006</v>
      </c>
      <c r="Z190" s="109"/>
      <c r="AA190" s="109"/>
      <c r="AB190" s="109"/>
      <c r="AD190" s="107">
        <f t="shared" si="44"/>
        <v>59049.576250000006</v>
      </c>
    </row>
    <row r="191" spans="1:30">
      <c r="A191" s="11" t="s">
        <v>441</v>
      </c>
      <c r="B191" s="1" t="s">
        <v>130</v>
      </c>
      <c r="C191" s="11" t="s">
        <v>152</v>
      </c>
      <c r="D191" s="48" t="s">
        <v>153</v>
      </c>
      <c r="E191" s="89">
        <v>0</v>
      </c>
      <c r="F191" s="89">
        <v>-2104120.19</v>
      </c>
      <c r="G191" s="89">
        <v>-2093227.2</v>
      </c>
      <c r="H191" s="89">
        <v>-2077862.81</v>
      </c>
      <c r="I191" s="89">
        <v>-2066981.14</v>
      </c>
      <c r="J191" s="89">
        <v>-2056099.47</v>
      </c>
      <c r="K191" s="89">
        <v>-2045217.8</v>
      </c>
      <c r="L191" s="89">
        <v>-2034336.13</v>
      </c>
      <c r="M191" s="89">
        <v>-2023454.46</v>
      </c>
      <c r="N191" s="89">
        <v>-2012572.79</v>
      </c>
      <c r="O191" s="89">
        <v>-2001691.12</v>
      </c>
      <c r="P191" s="89">
        <v>-1990809.45</v>
      </c>
      <c r="Q191" s="89">
        <v>-1979927.78</v>
      </c>
      <c r="R191" s="88">
        <f t="shared" si="42"/>
        <v>-1958028.0374999999</v>
      </c>
      <c r="T191" s="107"/>
      <c r="V191" s="107">
        <f t="shared" si="43"/>
        <v>-1958028.0374999999</v>
      </c>
      <c r="Z191" s="109"/>
      <c r="AA191" s="109"/>
      <c r="AB191" s="109"/>
      <c r="AD191" s="107">
        <f t="shared" si="44"/>
        <v>-1958028.0374999999</v>
      </c>
    </row>
    <row r="192" spans="1:30">
      <c r="D192" s="49" t="s">
        <v>154</v>
      </c>
      <c r="E192" s="51">
        <f>SUM(E179:E191)</f>
        <v>2218763.2799999998</v>
      </c>
      <c r="F192" s="51">
        <f t="shared" ref="F192:R192" si="45">SUM(F179:F191)</f>
        <v>100291.77000000002</v>
      </c>
      <c r="G192" s="51">
        <f t="shared" si="45"/>
        <v>96833.440000000177</v>
      </c>
      <c r="H192" s="51">
        <f t="shared" si="45"/>
        <v>93375.10999999987</v>
      </c>
      <c r="I192" s="51">
        <f t="shared" si="45"/>
        <v>89916.780000000028</v>
      </c>
      <c r="J192" s="51">
        <f t="shared" si="45"/>
        <v>86458.450000000419</v>
      </c>
      <c r="K192" s="51">
        <f t="shared" si="45"/>
        <v>83000.120000000345</v>
      </c>
      <c r="L192" s="51">
        <f t="shared" si="45"/>
        <v>79541.790000000037</v>
      </c>
      <c r="M192" s="51">
        <f t="shared" si="45"/>
        <v>76083.460000000428</v>
      </c>
      <c r="N192" s="51">
        <f t="shared" si="45"/>
        <v>72625.130000000354</v>
      </c>
      <c r="O192" s="51">
        <f t="shared" si="45"/>
        <v>69166.800000000047</v>
      </c>
      <c r="P192" s="51">
        <f t="shared" si="45"/>
        <v>65708.470000000205</v>
      </c>
      <c r="Q192" s="51">
        <f t="shared" si="45"/>
        <v>62250.139999999898</v>
      </c>
      <c r="R192" s="51">
        <f t="shared" si="45"/>
        <v>171125.66916666715</v>
      </c>
      <c r="Z192" s="109"/>
      <c r="AA192" s="109"/>
      <c r="AB192" s="109"/>
    </row>
    <row r="193" spans="1:31">
      <c r="D193" s="50"/>
      <c r="E193" s="51"/>
      <c r="F193" s="86"/>
      <c r="G193" s="76"/>
      <c r="H193" s="76"/>
      <c r="I193" s="72"/>
      <c r="J193" s="69"/>
      <c r="K193" s="66"/>
      <c r="L193" s="62"/>
      <c r="M193" s="58"/>
      <c r="N193" s="13"/>
      <c r="O193" s="54"/>
      <c r="P193" s="82"/>
      <c r="Q193" s="51"/>
      <c r="R193" s="76"/>
      <c r="Z193" s="109"/>
      <c r="AA193" s="109"/>
      <c r="AB193" s="109"/>
    </row>
    <row r="194" spans="1:31">
      <c r="A194" s="11" t="s">
        <v>441</v>
      </c>
      <c r="B194" s="11" t="s">
        <v>155</v>
      </c>
      <c r="C194" s="11" t="s">
        <v>117</v>
      </c>
      <c r="D194" s="49" t="s">
        <v>156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76">
        <f>((E194+Q194)+((F194+G194+H194+I194+J194+K194+L194+M194+N194+O194+P194)*2))/24</f>
        <v>0</v>
      </c>
      <c r="T194" s="107"/>
      <c r="V194" s="107">
        <f t="shared" ref="V194:V198" si="46">+R194</f>
        <v>0</v>
      </c>
      <c r="Z194" s="109"/>
      <c r="AA194" s="109"/>
      <c r="AB194" s="109"/>
      <c r="AD194" s="107">
        <f>+R194</f>
        <v>0</v>
      </c>
    </row>
    <row r="195" spans="1:31">
      <c r="A195" s="11" t="s">
        <v>441</v>
      </c>
      <c r="B195" s="11" t="s">
        <v>155</v>
      </c>
      <c r="C195" s="11" t="s">
        <v>98</v>
      </c>
      <c r="D195" s="75" t="s">
        <v>157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76">
        <f>((E195+Q195)+((F195+G195+H195+I195+J195+K195+L195+M195+N195+O195+P195)*2))/24</f>
        <v>0</v>
      </c>
      <c r="T195" s="107"/>
      <c r="V195" s="107">
        <f t="shared" si="46"/>
        <v>0</v>
      </c>
      <c r="Z195" s="109"/>
      <c r="AA195" s="109"/>
      <c r="AB195" s="109"/>
      <c r="AD195" s="107">
        <f t="shared" ref="AD195:AD198" si="47">+R195</f>
        <v>0</v>
      </c>
    </row>
    <row r="196" spans="1:31">
      <c r="A196" s="11" t="s">
        <v>441</v>
      </c>
      <c r="B196" s="11" t="s">
        <v>155</v>
      </c>
      <c r="C196" s="11" t="s">
        <v>158</v>
      </c>
      <c r="D196" s="75" t="s">
        <v>159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76">
        <f>((E196+Q196)+((F196+G196+H196+I196+J196+K196+L196+M196+N196+O196+P196)*2))/24</f>
        <v>0</v>
      </c>
      <c r="T196" s="107"/>
      <c r="V196" s="107">
        <f t="shared" si="46"/>
        <v>0</v>
      </c>
      <c r="Z196" s="109"/>
      <c r="AA196" s="109"/>
      <c r="AB196" s="109"/>
      <c r="AD196" s="107">
        <f t="shared" si="47"/>
        <v>0</v>
      </c>
    </row>
    <row r="197" spans="1:31">
      <c r="A197" s="11" t="s">
        <v>441</v>
      </c>
      <c r="B197" s="11" t="s">
        <v>155</v>
      </c>
      <c r="C197" s="11" t="s">
        <v>100</v>
      </c>
      <c r="D197" s="75" t="s">
        <v>160</v>
      </c>
      <c r="E197" s="51">
        <v>867212.39</v>
      </c>
      <c r="F197" s="51">
        <v>863798.17</v>
      </c>
      <c r="G197" s="51">
        <v>860383.95</v>
      </c>
      <c r="H197" s="51">
        <v>856969.73</v>
      </c>
      <c r="I197" s="51">
        <v>853555.51</v>
      </c>
      <c r="J197" s="51">
        <v>850141.29</v>
      </c>
      <c r="K197" s="51">
        <v>846727.07</v>
      </c>
      <c r="L197" s="51">
        <v>843312.85</v>
      </c>
      <c r="M197" s="51">
        <v>839898.63</v>
      </c>
      <c r="N197" s="51">
        <v>836484.41</v>
      </c>
      <c r="O197" s="51">
        <v>833070.19</v>
      </c>
      <c r="P197" s="51">
        <v>829655.97</v>
      </c>
      <c r="Q197" s="51">
        <v>826241.75</v>
      </c>
      <c r="R197" s="76">
        <f>((E197+Q197)+((F197+G197+H197+I197+J197+K197+L197+M197+N197+O197+P197)*2))/24</f>
        <v>846727.07000000018</v>
      </c>
      <c r="T197" s="107"/>
      <c r="V197" s="107">
        <f t="shared" si="46"/>
        <v>846727.07000000018</v>
      </c>
      <c r="Z197" s="109"/>
      <c r="AA197" s="109"/>
      <c r="AB197" s="109"/>
      <c r="AD197" s="107">
        <f t="shared" si="47"/>
        <v>846727.07000000018</v>
      </c>
    </row>
    <row r="198" spans="1:31">
      <c r="A198" s="11" t="s">
        <v>441</v>
      </c>
      <c r="B198" s="11" t="s">
        <v>155</v>
      </c>
      <c r="D198" s="75" t="s">
        <v>161</v>
      </c>
      <c r="E198" s="89">
        <v>0</v>
      </c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0</v>
      </c>
      <c r="R198" s="76">
        <f>((E198+Q198)+((F198+G198+H198+I198+J198+K198+L198+M198+N198+O198+P198)*2))/24</f>
        <v>0</v>
      </c>
      <c r="T198" s="107"/>
      <c r="V198" s="107">
        <f t="shared" si="46"/>
        <v>0</v>
      </c>
      <c r="Z198" s="109"/>
      <c r="AA198" s="109"/>
      <c r="AB198" s="109"/>
      <c r="AD198" s="107">
        <f t="shared" si="47"/>
        <v>0</v>
      </c>
    </row>
    <row r="199" spans="1:31">
      <c r="D199" s="75" t="s">
        <v>154</v>
      </c>
      <c r="E199" s="53">
        <f t="shared" ref="E199:R199" si="48">SUM(E194:E198)</f>
        <v>867212.39</v>
      </c>
      <c r="F199" s="53">
        <f t="shared" si="48"/>
        <v>863798.17</v>
      </c>
      <c r="G199" s="53">
        <f t="shared" si="48"/>
        <v>860383.95</v>
      </c>
      <c r="H199" s="53">
        <f t="shared" si="48"/>
        <v>856969.73</v>
      </c>
      <c r="I199" s="53">
        <f t="shared" si="48"/>
        <v>853555.51</v>
      </c>
      <c r="J199" s="53">
        <f t="shared" si="48"/>
        <v>850141.29</v>
      </c>
      <c r="K199" s="53">
        <f t="shared" si="48"/>
        <v>846727.07</v>
      </c>
      <c r="L199" s="53">
        <f t="shared" si="48"/>
        <v>843312.85</v>
      </c>
      <c r="M199" s="53">
        <f t="shared" si="48"/>
        <v>839898.63</v>
      </c>
      <c r="N199" s="53">
        <f t="shared" si="48"/>
        <v>836484.41</v>
      </c>
      <c r="O199" s="53">
        <f t="shared" si="48"/>
        <v>833070.19</v>
      </c>
      <c r="P199" s="53">
        <f t="shared" si="48"/>
        <v>829655.97</v>
      </c>
      <c r="Q199" s="53">
        <f t="shared" si="48"/>
        <v>826241.75</v>
      </c>
      <c r="R199" s="53">
        <f t="shared" si="48"/>
        <v>846727.07000000018</v>
      </c>
      <c r="Z199" s="109"/>
      <c r="AA199" s="109"/>
      <c r="AB199" s="109"/>
    </row>
    <row r="200" spans="1:31">
      <c r="D200" s="5"/>
      <c r="E200" s="51"/>
      <c r="F200" s="86"/>
      <c r="G200" s="76"/>
      <c r="H200" s="76"/>
      <c r="I200" s="72"/>
      <c r="J200" s="69"/>
      <c r="K200" s="66"/>
      <c r="L200" s="62"/>
      <c r="M200" s="58"/>
      <c r="N200" s="13"/>
      <c r="O200" s="54"/>
      <c r="P200" s="82"/>
      <c r="Q200" s="51"/>
      <c r="R200" s="76"/>
      <c r="Z200" s="109"/>
      <c r="AA200" s="109"/>
      <c r="AB200" s="109"/>
    </row>
    <row r="201" spans="1:31">
      <c r="A201" s="11" t="s">
        <v>441</v>
      </c>
      <c r="B201" s="11" t="s">
        <v>116</v>
      </c>
      <c r="C201" s="11" t="s">
        <v>98</v>
      </c>
      <c r="D201" s="75" t="s">
        <v>162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76">
        <f t="shared" ref="R201:R209" si="49">((E201+Q201)+((F201+G201+H201+I201+J201+K201+L201+M201+N201+O201+P201)*2))/24</f>
        <v>0</v>
      </c>
      <c r="T201" s="107">
        <f t="shared" ref="T201:T247" si="50">+R201</f>
        <v>0</v>
      </c>
      <c r="Z201" s="109"/>
      <c r="AA201" s="109"/>
      <c r="AB201" s="109"/>
      <c r="AE201" s="107">
        <f t="shared" ref="AE201:AE237" si="51">+T201</f>
        <v>0</v>
      </c>
    </row>
    <row r="202" spans="1:31">
      <c r="A202" s="11" t="s">
        <v>441</v>
      </c>
      <c r="B202" s="11" t="s">
        <v>107</v>
      </c>
      <c r="C202" s="11" t="s">
        <v>143</v>
      </c>
      <c r="D202" s="75" t="s">
        <v>111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76">
        <f t="shared" si="49"/>
        <v>0</v>
      </c>
      <c r="T202" s="107">
        <f t="shared" si="50"/>
        <v>0</v>
      </c>
      <c r="Z202" s="109"/>
      <c r="AA202" s="109"/>
      <c r="AB202" s="109"/>
      <c r="AE202" s="107">
        <f t="shared" si="51"/>
        <v>0</v>
      </c>
    </row>
    <row r="203" spans="1:31">
      <c r="A203" s="11" t="s">
        <v>453</v>
      </c>
      <c r="B203" s="11" t="s">
        <v>163</v>
      </c>
      <c r="C203" s="11" t="s">
        <v>485</v>
      </c>
      <c r="D203" s="75" t="s">
        <v>164</v>
      </c>
      <c r="E203" s="51">
        <v>175415.88</v>
      </c>
      <c r="F203" s="51">
        <v>174992.17</v>
      </c>
      <c r="G203" s="51">
        <v>174568.43</v>
      </c>
      <c r="H203" s="51">
        <v>968314.03</v>
      </c>
      <c r="I203" s="51">
        <v>967042.41</v>
      </c>
      <c r="J203" s="51">
        <v>965770.77</v>
      </c>
      <c r="K203" s="51">
        <v>964564.8</v>
      </c>
      <c r="L203" s="51">
        <v>963304.13</v>
      </c>
      <c r="M203" s="51">
        <v>962043.42</v>
      </c>
      <c r="N203" s="51">
        <v>975086.57</v>
      </c>
      <c r="O203" s="51">
        <v>975415.22</v>
      </c>
      <c r="P203" s="51">
        <v>914535</v>
      </c>
      <c r="Q203" s="51">
        <v>872885.49</v>
      </c>
      <c r="R203" s="76">
        <f t="shared" si="49"/>
        <v>794148.96958333335</v>
      </c>
      <c r="T203" s="107">
        <f t="shared" si="50"/>
        <v>794148.96958333335</v>
      </c>
      <c r="Z203" s="109"/>
      <c r="AA203" s="109"/>
      <c r="AB203" s="109"/>
      <c r="AE203" s="107">
        <f t="shared" si="51"/>
        <v>794148.96958333335</v>
      </c>
    </row>
    <row r="204" spans="1:31">
      <c r="A204" s="11" t="s">
        <v>454</v>
      </c>
      <c r="B204" s="11" t="s">
        <v>163</v>
      </c>
      <c r="C204" s="11" t="s">
        <v>486</v>
      </c>
      <c r="D204" s="75" t="s">
        <v>164</v>
      </c>
      <c r="E204" s="51">
        <v>1.16415321826935E-10</v>
      </c>
      <c r="F204" s="51">
        <v>3260.41</v>
      </c>
      <c r="G204" s="51">
        <v>6537.55</v>
      </c>
      <c r="H204" s="51">
        <v>9831.5</v>
      </c>
      <c r="I204" s="51">
        <v>13142.34</v>
      </c>
      <c r="J204" s="51">
        <v>16470.14</v>
      </c>
      <c r="K204" s="51">
        <v>19815.060000000001</v>
      </c>
      <c r="L204" s="51">
        <v>23177.11</v>
      </c>
      <c r="M204" s="51">
        <v>-3.6379788070917101E-12</v>
      </c>
      <c r="N204" s="51">
        <v>-3.6379788070917101E-12</v>
      </c>
      <c r="O204" s="51">
        <v>-3.6379788070917101E-12</v>
      </c>
      <c r="P204" s="51">
        <v>-3.6379788070917101E-12</v>
      </c>
      <c r="Q204" s="51">
        <v>-3.6379788070917101E-12</v>
      </c>
      <c r="R204" s="76">
        <f t="shared" si="49"/>
        <v>7686.1758333333382</v>
      </c>
      <c r="T204" s="107">
        <f t="shared" si="50"/>
        <v>7686.1758333333382</v>
      </c>
      <c r="Z204" s="109"/>
      <c r="AA204" s="109"/>
      <c r="AB204" s="109"/>
      <c r="AE204" s="107">
        <f t="shared" si="51"/>
        <v>7686.1758333333382</v>
      </c>
    </row>
    <row r="205" spans="1:31">
      <c r="A205" s="11" t="s">
        <v>453</v>
      </c>
      <c r="B205" s="11" t="s">
        <v>163</v>
      </c>
      <c r="C205" s="11" t="s">
        <v>487</v>
      </c>
      <c r="D205" s="75" t="s">
        <v>164</v>
      </c>
      <c r="E205" s="51">
        <v>0</v>
      </c>
      <c r="F205" s="51">
        <v>147.78</v>
      </c>
      <c r="G205" s="51">
        <v>296.29000000000002</v>
      </c>
      <c r="H205" s="51">
        <v>445.51</v>
      </c>
      <c r="I205" s="51">
        <v>595.49</v>
      </c>
      <c r="J205" s="51">
        <v>746.19</v>
      </c>
      <c r="K205" s="51">
        <v>897.65</v>
      </c>
      <c r="L205" s="51">
        <v>1049.83</v>
      </c>
      <c r="M205" s="51">
        <v>2.2737367544323201E-13</v>
      </c>
      <c r="N205" s="51">
        <v>2.2737367544323201E-13</v>
      </c>
      <c r="O205" s="51">
        <v>2.2737367544323201E-13</v>
      </c>
      <c r="P205" s="51">
        <v>2.2737367544323201E-13</v>
      </c>
      <c r="Q205" s="51">
        <v>2.2737367544323201E-13</v>
      </c>
      <c r="R205" s="76">
        <f t="shared" si="49"/>
        <v>348.2283333333333</v>
      </c>
      <c r="T205" s="107">
        <f t="shared" si="50"/>
        <v>348.2283333333333</v>
      </c>
      <c r="Z205" s="109"/>
      <c r="AA205" s="109"/>
      <c r="AB205" s="109"/>
      <c r="AE205" s="107">
        <f t="shared" si="51"/>
        <v>348.2283333333333</v>
      </c>
    </row>
    <row r="206" spans="1:31">
      <c r="A206" s="11" t="s">
        <v>454</v>
      </c>
      <c r="B206" s="11" t="s">
        <v>163</v>
      </c>
      <c r="C206" s="11" t="s">
        <v>488</v>
      </c>
      <c r="D206" s="75" t="s">
        <v>164</v>
      </c>
      <c r="E206" s="51">
        <v>49879715.100000001</v>
      </c>
      <c r="F206" s="51">
        <v>49879715.100000001</v>
      </c>
      <c r="G206" s="51">
        <v>49879715.100000001</v>
      </c>
      <c r="H206" s="51">
        <v>49879715.100000001</v>
      </c>
      <c r="I206" s="51">
        <v>49879715.100000001</v>
      </c>
      <c r="J206" s="51">
        <v>49879715.100000001</v>
      </c>
      <c r="K206" s="51">
        <v>49879715.100000001</v>
      </c>
      <c r="L206" s="51">
        <v>49879715.100000001</v>
      </c>
      <c r="M206" s="51">
        <v>49879715.100000001</v>
      </c>
      <c r="N206" s="51">
        <v>49879715.100000001</v>
      </c>
      <c r="O206" s="51">
        <v>49879715.100000001</v>
      </c>
      <c r="P206" s="51">
        <v>49879715.100000001</v>
      </c>
      <c r="Q206" s="51">
        <v>47758057.100000001</v>
      </c>
      <c r="R206" s="76">
        <f t="shared" si="49"/>
        <v>49791312.683333345</v>
      </c>
      <c r="T206" s="107">
        <f t="shared" si="50"/>
        <v>49791312.683333345</v>
      </c>
      <c r="Z206" s="109"/>
      <c r="AA206" s="109"/>
      <c r="AB206" s="109"/>
      <c r="AE206" s="107">
        <f t="shared" si="51"/>
        <v>49791312.683333345</v>
      </c>
    </row>
    <row r="207" spans="1:31">
      <c r="A207" s="11" t="s">
        <v>454</v>
      </c>
      <c r="B207" s="11" t="s">
        <v>163</v>
      </c>
      <c r="C207" s="11" t="s">
        <v>489</v>
      </c>
      <c r="D207" s="75" t="s">
        <v>164</v>
      </c>
      <c r="E207" s="51">
        <v>1771115</v>
      </c>
      <c r="F207" s="51">
        <v>1771115</v>
      </c>
      <c r="G207" s="51">
        <v>1771115</v>
      </c>
      <c r="H207" s="51">
        <v>1771115</v>
      </c>
      <c r="I207" s="51">
        <v>1771115</v>
      </c>
      <c r="J207" s="51">
        <v>1771115</v>
      </c>
      <c r="K207" s="51">
        <v>1771115</v>
      </c>
      <c r="L207" s="51">
        <v>1771115</v>
      </c>
      <c r="M207" s="51">
        <v>1771115</v>
      </c>
      <c r="N207" s="51">
        <v>1771115</v>
      </c>
      <c r="O207" s="51">
        <v>1771115</v>
      </c>
      <c r="P207" s="51">
        <v>1771115</v>
      </c>
      <c r="Q207" s="51">
        <v>1237512</v>
      </c>
      <c r="R207" s="76">
        <f t="shared" si="49"/>
        <v>1748881.5416666667</v>
      </c>
      <c r="T207" s="107">
        <f t="shared" si="50"/>
        <v>1748881.5416666667</v>
      </c>
      <c r="Z207" s="109"/>
      <c r="AA207" s="109"/>
      <c r="AB207" s="109"/>
      <c r="AE207" s="107">
        <f t="shared" si="51"/>
        <v>1748881.5416666667</v>
      </c>
    </row>
    <row r="208" spans="1:31">
      <c r="A208" s="11" t="s">
        <v>453</v>
      </c>
      <c r="B208" s="11" t="s">
        <v>163</v>
      </c>
      <c r="C208" s="11" t="s">
        <v>490</v>
      </c>
      <c r="D208" s="75" t="s">
        <v>164</v>
      </c>
      <c r="E208" s="51">
        <v>-355126.66</v>
      </c>
      <c r="F208" s="51">
        <v>-355126.69</v>
      </c>
      <c r="G208" s="51">
        <v>-355126.66</v>
      </c>
      <c r="H208" s="51">
        <v>-270504.86</v>
      </c>
      <c r="I208" s="51">
        <v>-269865.07</v>
      </c>
      <c r="J208" s="51">
        <v>-269225.28999999998</v>
      </c>
      <c r="K208" s="51">
        <v>-268516.27</v>
      </c>
      <c r="L208" s="51">
        <v>-267788.53000000003</v>
      </c>
      <c r="M208" s="51">
        <v>-267060.81</v>
      </c>
      <c r="N208" s="51">
        <v>-267210.95</v>
      </c>
      <c r="O208" s="51">
        <v>-266582.58</v>
      </c>
      <c r="P208" s="51">
        <v>-265700.55</v>
      </c>
      <c r="Q208" s="51">
        <v>-241113.93</v>
      </c>
      <c r="R208" s="76">
        <f t="shared" si="49"/>
        <v>-285069.04625000001</v>
      </c>
      <c r="T208" s="107">
        <f t="shared" si="50"/>
        <v>-285069.04625000001</v>
      </c>
      <c r="Z208" s="109"/>
      <c r="AA208" s="109"/>
      <c r="AB208" s="109"/>
      <c r="AE208" s="107">
        <f t="shared" si="51"/>
        <v>-285069.04625000001</v>
      </c>
    </row>
    <row r="209" spans="1:31">
      <c r="A209" s="11" t="s">
        <v>454</v>
      </c>
      <c r="B209" s="11" t="s">
        <v>163</v>
      </c>
      <c r="C209" s="11" t="s">
        <v>491</v>
      </c>
      <c r="D209" s="75" t="s">
        <v>164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30117.18</v>
      </c>
      <c r="M209" s="51">
        <v>172031.18</v>
      </c>
      <c r="N209" s="51">
        <v>500380.48</v>
      </c>
      <c r="O209" s="51">
        <v>1504154.47</v>
      </c>
      <c r="P209" s="51">
        <v>0</v>
      </c>
      <c r="Q209" s="51">
        <v>0</v>
      </c>
      <c r="R209" s="76">
        <f t="shared" si="49"/>
        <v>183890.27583333335</v>
      </c>
      <c r="T209" s="107">
        <f t="shared" si="50"/>
        <v>183890.27583333335</v>
      </c>
      <c r="Z209" s="109"/>
      <c r="AA209" s="109"/>
      <c r="AB209" s="109"/>
      <c r="AE209" s="107">
        <f t="shared" si="51"/>
        <v>183890.27583333335</v>
      </c>
    </row>
    <row r="210" spans="1:31">
      <c r="A210" s="11" t="s">
        <v>441</v>
      </c>
      <c r="B210" s="11" t="s">
        <v>165</v>
      </c>
      <c r="C210" s="11" t="s">
        <v>492</v>
      </c>
      <c r="D210" s="75" t="s">
        <v>166</v>
      </c>
      <c r="E210" s="51">
        <v>0</v>
      </c>
      <c r="F210" s="51">
        <v>-2075.12</v>
      </c>
      <c r="G210" s="51">
        <v>-4185.32</v>
      </c>
      <c r="H210" s="51">
        <v>-7192.76</v>
      </c>
      <c r="I210" s="51">
        <v>-9197.7199999999993</v>
      </c>
      <c r="J210" s="51">
        <v>-11202.68</v>
      </c>
      <c r="K210" s="51">
        <v>-13207.64</v>
      </c>
      <c r="L210" s="51">
        <v>-15212.6</v>
      </c>
      <c r="M210" s="51">
        <v>-18220.04</v>
      </c>
      <c r="N210" s="51">
        <v>-20225</v>
      </c>
      <c r="O210" s="51">
        <v>-22229.96</v>
      </c>
      <c r="P210" s="51">
        <v>-24234.92</v>
      </c>
      <c r="Q210" s="51">
        <v>3.6379788070917101E-12</v>
      </c>
      <c r="R210" s="76">
        <f t="shared" ref="R210:R229" si="52">((E210+Q210)+((F210+G210+H210+I210+J210+K210+L210+M210+N210+O210+P210)*2))/24</f>
        <v>-12265.313333333334</v>
      </c>
      <c r="T210" s="107">
        <f t="shared" si="50"/>
        <v>-12265.313333333334</v>
      </c>
      <c r="Z210" s="109"/>
      <c r="AA210" s="109"/>
      <c r="AB210" s="109"/>
      <c r="AE210" s="107">
        <f t="shared" si="51"/>
        <v>-12265.313333333334</v>
      </c>
    </row>
    <row r="211" spans="1:31">
      <c r="A211" s="11" t="s">
        <v>441</v>
      </c>
      <c r="B211" s="11" t="s">
        <v>165</v>
      </c>
      <c r="C211" s="1" t="s">
        <v>493</v>
      </c>
      <c r="D211" s="75" t="s">
        <v>166</v>
      </c>
      <c r="E211" s="51">
        <v>0</v>
      </c>
      <c r="F211" s="51">
        <v>244953.9</v>
      </c>
      <c r="G211" s="51">
        <v>488078.87</v>
      </c>
      <c r="H211" s="51">
        <v>708570.74</v>
      </c>
      <c r="I211" s="51">
        <v>956674.35</v>
      </c>
      <c r="J211" s="51">
        <v>1208706.1200000001</v>
      </c>
      <c r="K211" s="51">
        <v>1463457.97</v>
      </c>
      <c r="L211" s="51">
        <v>1716960.12</v>
      </c>
      <c r="M211" s="51">
        <v>1951932.78</v>
      </c>
      <c r="N211" s="51">
        <v>2210826.21</v>
      </c>
      <c r="O211" s="51">
        <v>2468846.23</v>
      </c>
      <c r="P211" s="51">
        <v>2728321.79</v>
      </c>
      <c r="Q211" s="51">
        <v>0</v>
      </c>
      <c r="R211" s="76">
        <f t="shared" si="52"/>
        <v>1345610.7566666666</v>
      </c>
      <c r="T211" s="107">
        <f t="shared" si="50"/>
        <v>1345610.7566666666</v>
      </c>
      <c r="Z211" s="109"/>
      <c r="AA211" s="109"/>
      <c r="AB211" s="109"/>
      <c r="AE211" s="107">
        <f t="shared" si="51"/>
        <v>1345610.7566666666</v>
      </c>
    </row>
    <row r="212" spans="1:31">
      <c r="A212" s="11" t="s">
        <v>441</v>
      </c>
      <c r="B212" s="11" t="s">
        <v>165</v>
      </c>
      <c r="C212" s="11" t="s">
        <v>494</v>
      </c>
      <c r="D212" s="75" t="s">
        <v>166</v>
      </c>
      <c r="E212" s="51">
        <v>4.65661287307739E-10</v>
      </c>
      <c r="F212" s="51">
        <v>-271672.83</v>
      </c>
      <c r="G212" s="51">
        <v>-503427.95</v>
      </c>
      <c r="H212" s="51">
        <v>-763675.75</v>
      </c>
      <c r="I212" s="51">
        <v>-1003916.57</v>
      </c>
      <c r="J212" s="51">
        <v>-1257875.1599999999</v>
      </c>
      <c r="K212" s="51">
        <v>-1478788.67</v>
      </c>
      <c r="L212" s="51">
        <v>-1703239.93</v>
      </c>
      <c r="M212" s="51">
        <v>-1989786.64</v>
      </c>
      <c r="N212" s="51">
        <v>-2245886.87</v>
      </c>
      <c r="O212" s="51">
        <v>-2490386.59</v>
      </c>
      <c r="P212" s="51">
        <v>-2745798.97</v>
      </c>
      <c r="Q212" s="51">
        <v>0</v>
      </c>
      <c r="R212" s="76">
        <f t="shared" si="52"/>
        <v>-1371204.6608333334</v>
      </c>
      <c r="T212" s="107">
        <f t="shared" si="50"/>
        <v>-1371204.6608333334</v>
      </c>
      <c r="Z212" s="109"/>
      <c r="AA212" s="109"/>
      <c r="AB212" s="109"/>
      <c r="AE212" s="107">
        <f t="shared" si="51"/>
        <v>-1371204.6608333334</v>
      </c>
    </row>
    <row r="213" spans="1:31">
      <c r="A213" s="11" t="s">
        <v>441</v>
      </c>
      <c r="B213" s="11" t="s">
        <v>165</v>
      </c>
      <c r="C213" s="11" t="s">
        <v>495</v>
      </c>
      <c r="D213" s="75" t="s">
        <v>166</v>
      </c>
      <c r="E213" s="51">
        <v>0</v>
      </c>
      <c r="F213" s="51">
        <v>-438.52</v>
      </c>
      <c r="G213" s="51">
        <v>-895.5</v>
      </c>
      <c r="H213" s="51">
        <v>-1497.9</v>
      </c>
      <c r="I213" s="51">
        <v>-1899.5</v>
      </c>
      <c r="J213" s="51">
        <v>-2301.1</v>
      </c>
      <c r="K213" s="51">
        <v>-2702.7</v>
      </c>
      <c r="L213" s="51">
        <v>-3104.3</v>
      </c>
      <c r="M213" s="51">
        <v>-3706.7</v>
      </c>
      <c r="N213" s="51">
        <v>-4108.3</v>
      </c>
      <c r="O213" s="51">
        <v>-4509.8999999999996</v>
      </c>
      <c r="P213" s="51">
        <v>-4911.5</v>
      </c>
      <c r="Q213" s="51">
        <v>-9.0949470177292804E-13</v>
      </c>
      <c r="R213" s="76">
        <f t="shared" si="52"/>
        <v>-2506.3266666666664</v>
      </c>
      <c r="T213" s="107">
        <f t="shared" si="50"/>
        <v>-2506.3266666666664</v>
      </c>
      <c r="Z213" s="109"/>
      <c r="AA213" s="109"/>
      <c r="AB213" s="109"/>
      <c r="AE213" s="107">
        <f t="shared" si="51"/>
        <v>-2506.3266666666664</v>
      </c>
    </row>
    <row r="214" spans="1:31">
      <c r="A214" s="11" t="s">
        <v>441</v>
      </c>
      <c r="B214" s="11" t="s">
        <v>165</v>
      </c>
      <c r="C214" s="11" t="s">
        <v>496</v>
      </c>
      <c r="D214" s="75" t="s">
        <v>166</v>
      </c>
      <c r="E214" s="51">
        <v>0</v>
      </c>
      <c r="F214" s="51">
        <v>15703.92</v>
      </c>
      <c r="G214" s="51">
        <v>31554.66</v>
      </c>
      <c r="H214" s="51">
        <v>42939.03</v>
      </c>
      <c r="I214" s="51">
        <v>58830.37</v>
      </c>
      <c r="J214" s="51">
        <v>75066.48</v>
      </c>
      <c r="K214" s="51">
        <v>91528.12</v>
      </c>
      <c r="L214" s="51">
        <v>107680.92</v>
      </c>
      <c r="M214" s="51">
        <v>119822.65</v>
      </c>
      <c r="N214" s="51">
        <v>136479.64000000001</v>
      </c>
      <c r="O214" s="51">
        <v>153138.76</v>
      </c>
      <c r="P214" s="51">
        <v>169666.5</v>
      </c>
      <c r="Q214" s="51">
        <v>-2.91038304567337E-11</v>
      </c>
      <c r="R214" s="76">
        <f t="shared" si="52"/>
        <v>83534.254166666666</v>
      </c>
      <c r="T214" s="107">
        <f t="shared" si="50"/>
        <v>83534.254166666666</v>
      </c>
      <c r="Z214" s="109"/>
      <c r="AA214" s="109"/>
      <c r="AB214" s="109"/>
      <c r="AE214" s="107">
        <f t="shared" si="51"/>
        <v>83534.254166666666</v>
      </c>
    </row>
    <row r="215" spans="1:31">
      <c r="A215" s="11" t="s">
        <v>441</v>
      </c>
      <c r="B215" s="11" t="s">
        <v>165</v>
      </c>
      <c r="C215" s="11" t="s">
        <v>497</v>
      </c>
      <c r="D215" s="75" t="s">
        <v>166</v>
      </c>
      <c r="E215" s="51">
        <v>2.91038304567337E-11</v>
      </c>
      <c r="F215" s="51">
        <v>-14131.09</v>
      </c>
      <c r="G215" s="51">
        <v>-28322.26</v>
      </c>
      <c r="H215" s="51">
        <v>-44165.61</v>
      </c>
      <c r="I215" s="51">
        <v>-58754.55</v>
      </c>
      <c r="J215" s="51">
        <v>-74150.759999999995</v>
      </c>
      <c r="K215" s="51">
        <v>-89476.93</v>
      </c>
      <c r="L215" s="51">
        <v>-103141.75999999999</v>
      </c>
      <c r="M215" s="51">
        <v>-120551.17</v>
      </c>
      <c r="N215" s="51">
        <v>-136031.22</v>
      </c>
      <c r="O215" s="51">
        <v>-150762.95000000001</v>
      </c>
      <c r="P215" s="51">
        <v>-166160.4</v>
      </c>
      <c r="Q215" s="51">
        <v>-2.91038304567337E-11</v>
      </c>
      <c r="R215" s="76">
        <f t="shared" si="52"/>
        <v>-82137.391666666677</v>
      </c>
      <c r="T215" s="107">
        <f t="shared" si="50"/>
        <v>-82137.391666666677</v>
      </c>
      <c r="Z215" s="109"/>
      <c r="AA215" s="109"/>
      <c r="AB215" s="109"/>
      <c r="AE215" s="107">
        <f t="shared" si="51"/>
        <v>-82137.391666666677</v>
      </c>
    </row>
    <row r="216" spans="1:31">
      <c r="A216" s="11" t="s">
        <v>441</v>
      </c>
      <c r="B216" s="11" t="s">
        <v>165</v>
      </c>
      <c r="C216" s="11" t="s">
        <v>498</v>
      </c>
      <c r="D216" s="75" t="s">
        <v>166</v>
      </c>
      <c r="E216" s="51">
        <v>0</v>
      </c>
      <c r="F216" s="51">
        <v>-189.22</v>
      </c>
      <c r="G216" s="51">
        <v>-388.59</v>
      </c>
      <c r="H216" s="51">
        <v>-641.97</v>
      </c>
      <c r="I216" s="51">
        <v>-810.89</v>
      </c>
      <c r="J216" s="51">
        <v>-979.81</v>
      </c>
      <c r="K216" s="51">
        <v>-1148.73</v>
      </c>
      <c r="L216" s="51">
        <v>-1317.65</v>
      </c>
      <c r="M216" s="51">
        <v>-1571.03</v>
      </c>
      <c r="N216" s="51">
        <v>-1739.95</v>
      </c>
      <c r="O216" s="51">
        <v>-1908.87</v>
      </c>
      <c r="P216" s="51">
        <v>-2077.79</v>
      </c>
      <c r="Q216" s="51">
        <v>-4.5474735088646402E-13</v>
      </c>
      <c r="R216" s="76">
        <f t="shared" si="52"/>
        <v>-1064.5416666666667</v>
      </c>
      <c r="T216" s="107">
        <f t="shared" si="50"/>
        <v>-1064.5416666666667</v>
      </c>
      <c r="Z216" s="109"/>
      <c r="AA216" s="109"/>
      <c r="AB216" s="109"/>
      <c r="AE216" s="107">
        <f t="shared" si="51"/>
        <v>-1064.5416666666667</v>
      </c>
    </row>
    <row r="217" spans="1:31">
      <c r="A217" s="11" t="s">
        <v>441</v>
      </c>
      <c r="B217" s="11" t="s">
        <v>165</v>
      </c>
      <c r="C217" s="11" t="s">
        <v>42</v>
      </c>
      <c r="D217" s="75" t="s">
        <v>166</v>
      </c>
      <c r="E217" s="51">
        <v>9.0949470177292804E-13</v>
      </c>
      <c r="F217" s="51">
        <v>566.14</v>
      </c>
      <c r="G217" s="51">
        <v>1050.72</v>
      </c>
      <c r="H217" s="51">
        <v>-497.13</v>
      </c>
      <c r="I217" s="51">
        <v>1.7400000000001199</v>
      </c>
      <c r="J217" s="51">
        <v>489.19</v>
      </c>
      <c r="K217" s="51">
        <v>1038.8599999999999</v>
      </c>
      <c r="L217" s="51">
        <v>1500.74</v>
      </c>
      <c r="M217" s="51">
        <v>-352.7</v>
      </c>
      <c r="N217" s="51">
        <v>180.31</v>
      </c>
      <c r="O217" s="51">
        <v>704.33</v>
      </c>
      <c r="P217" s="51">
        <v>1232.6500000000001</v>
      </c>
      <c r="Q217" s="51">
        <v>0</v>
      </c>
      <c r="R217" s="76">
        <f t="shared" si="52"/>
        <v>492.9041666666667</v>
      </c>
      <c r="T217" s="107">
        <f t="shared" si="50"/>
        <v>492.9041666666667</v>
      </c>
      <c r="Z217" s="109"/>
      <c r="AA217" s="109"/>
      <c r="AB217" s="109"/>
      <c r="AE217" s="107">
        <f t="shared" si="51"/>
        <v>492.9041666666667</v>
      </c>
    </row>
    <row r="218" spans="1:31">
      <c r="A218" s="11" t="s">
        <v>441</v>
      </c>
      <c r="B218" s="11" t="s">
        <v>165</v>
      </c>
      <c r="C218" s="1" t="s">
        <v>499</v>
      </c>
      <c r="D218" s="75" t="s">
        <v>166</v>
      </c>
      <c r="E218" s="51">
        <v>0</v>
      </c>
      <c r="F218" s="51">
        <v>55.26</v>
      </c>
      <c r="G218" s="51">
        <v>105.5</v>
      </c>
      <c r="H218" s="51">
        <v>-416.4</v>
      </c>
      <c r="I218" s="51">
        <v>-371.92</v>
      </c>
      <c r="J218" s="51">
        <v>-380.07</v>
      </c>
      <c r="K218" s="51">
        <v>-3.91999999999996</v>
      </c>
      <c r="L218" s="51">
        <v>190.32</v>
      </c>
      <c r="M218" s="51">
        <v>-55.96</v>
      </c>
      <c r="N218" s="51">
        <v>-505.85</v>
      </c>
      <c r="O218" s="51">
        <v>-462.61</v>
      </c>
      <c r="P218" s="51">
        <v>-489.98</v>
      </c>
      <c r="Q218" s="51">
        <v>1.13686837721616E-13</v>
      </c>
      <c r="R218" s="76">
        <f t="shared" si="52"/>
        <v>-194.63583333333335</v>
      </c>
      <c r="T218" s="107">
        <f t="shared" si="50"/>
        <v>-194.63583333333335</v>
      </c>
      <c r="Z218" s="109"/>
      <c r="AA218" s="109"/>
      <c r="AB218" s="109"/>
      <c r="AE218" s="107">
        <f t="shared" si="51"/>
        <v>-194.63583333333335</v>
      </c>
    </row>
    <row r="219" spans="1:31">
      <c r="A219" s="11" t="s">
        <v>441</v>
      </c>
      <c r="B219" s="11" t="s">
        <v>165</v>
      </c>
      <c r="C219" s="11" t="s">
        <v>259</v>
      </c>
      <c r="D219" s="75" t="s">
        <v>166</v>
      </c>
      <c r="E219" s="51">
        <v>0</v>
      </c>
      <c r="F219" s="51">
        <v>336.14</v>
      </c>
      <c r="G219" s="51">
        <v>731.99</v>
      </c>
      <c r="H219" s="51">
        <v>-1084.99</v>
      </c>
      <c r="I219" s="51">
        <v>-729.62</v>
      </c>
      <c r="J219" s="51">
        <v>-408.26</v>
      </c>
      <c r="K219" s="51">
        <v>-51.61</v>
      </c>
      <c r="L219" s="51">
        <v>289.45999999999998</v>
      </c>
      <c r="M219" s="51">
        <v>-1523.08</v>
      </c>
      <c r="N219" s="51">
        <v>-1164.21</v>
      </c>
      <c r="O219" s="51">
        <v>-803.26</v>
      </c>
      <c r="P219" s="51">
        <v>-452.43</v>
      </c>
      <c r="Q219" s="51">
        <v>0</v>
      </c>
      <c r="R219" s="76">
        <f t="shared" si="52"/>
        <v>-404.98916666666668</v>
      </c>
      <c r="T219" s="107">
        <f t="shared" si="50"/>
        <v>-404.98916666666668</v>
      </c>
      <c r="Z219" s="109"/>
      <c r="AA219" s="109"/>
      <c r="AB219" s="109"/>
      <c r="AE219" s="107">
        <f t="shared" si="51"/>
        <v>-404.98916666666668</v>
      </c>
    </row>
    <row r="220" spans="1:31">
      <c r="A220" s="11" t="s">
        <v>441</v>
      </c>
      <c r="B220" s="11" t="s">
        <v>165</v>
      </c>
      <c r="C220" s="11" t="s">
        <v>500</v>
      </c>
      <c r="D220" s="75" t="s">
        <v>166</v>
      </c>
      <c r="E220" s="51">
        <v>-1.4210854715202001E-14</v>
      </c>
      <c r="F220" s="51">
        <v>36.590000000000003</v>
      </c>
      <c r="G220" s="51">
        <v>72.31</v>
      </c>
      <c r="H220" s="51">
        <v>-110.49</v>
      </c>
      <c r="I220" s="51">
        <v>-75.66</v>
      </c>
      <c r="J220" s="51">
        <v>-37.549999999999997</v>
      </c>
      <c r="K220" s="51">
        <v>-2.1300000000000101</v>
      </c>
      <c r="L220" s="51">
        <v>28.47</v>
      </c>
      <c r="M220" s="51">
        <v>-155.66</v>
      </c>
      <c r="N220" s="51">
        <v>-121.12</v>
      </c>
      <c r="O220" s="51">
        <v>-85.57</v>
      </c>
      <c r="P220" s="51">
        <v>-50.4</v>
      </c>
      <c r="Q220" s="51">
        <v>-7.1054273576010003E-15</v>
      </c>
      <c r="R220" s="76">
        <f t="shared" si="52"/>
        <v>-41.767499999999998</v>
      </c>
      <c r="T220" s="107">
        <f t="shared" si="50"/>
        <v>-41.767499999999998</v>
      </c>
      <c r="Z220" s="109"/>
      <c r="AA220" s="109"/>
      <c r="AB220" s="109"/>
      <c r="AE220" s="107">
        <f t="shared" si="51"/>
        <v>-41.767499999999998</v>
      </c>
    </row>
    <row r="221" spans="1:31">
      <c r="A221" s="11" t="s">
        <v>441</v>
      </c>
      <c r="B221" s="11" t="s">
        <v>165</v>
      </c>
      <c r="C221" s="11" t="s">
        <v>501</v>
      </c>
      <c r="D221" s="75" t="s">
        <v>166</v>
      </c>
      <c r="E221" s="51">
        <v>4.2632564145605999E-14</v>
      </c>
      <c r="F221" s="51">
        <v>-13.87</v>
      </c>
      <c r="G221" s="51">
        <v>-29.9</v>
      </c>
      <c r="H221" s="51">
        <v>-69.239999999999995</v>
      </c>
      <c r="I221" s="51">
        <v>1321.81</v>
      </c>
      <c r="J221" s="51">
        <v>1421.28</v>
      </c>
      <c r="K221" s="51">
        <v>1516.83</v>
      </c>
      <c r="L221" s="51">
        <v>1647.71</v>
      </c>
      <c r="M221" s="51">
        <v>1723.97</v>
      </c>
      <c r="N221" s="51">
        <v>1833.26</v>
      </c>
      <c r="O221" s="51">
        <v>1954.89</v>
      </c>
      <c r="P221" s="51">
        <v>2065.3000000000002</v>
      </c>
      <c r="Q221" s="51">
        <v>-4.5474735088646402E-13</v>
      </c>
      <c r="R221" s="76">
        <f t="shared" si="52"/>
        <v>1114.3366666666668</v>
      </c>
      <c r="T221" s="107">
        <f t="shared" si="50"/>
        <v>1114.3366666666668</v>
      </c>
      <c r="Z221" s="109"/>
      <c r="AA221" s="109"/>
      <c r="AB221" s="109"/>
      <c r="AE221" s="107">
        <f t="shared" si="51"/>
        <v>1114.3366666666668</v>
      </c>
    </row>
    <row r="222" spans="1:31">
      <c r="A222" s="11" t="s">
        <v>441</v>
      </c>
      <c r="B222" s="11" t="s">
        <v>165</v>
      </c>
      <c r="C222" s="11" t="s">
        <v>362</v>
      </c>
      <c r="D222" s="75" t="s">
        <v>166</v>
      </c>
      <c r="E222" s="51">
        <v>-5.6843418860808002E-14</v>
      </c>
      <c r="F222" s="51">
        <v>111.12</v>
      </c>
      <c r="G222" s="51">
        <v>232.87</v>
      </c>
      <c r="H222" s="51">
        <v>-353.34</v>
      </c>
      <c r="I222" s="51">
        <v>-312.99</v>
      </c>
      <c r="J222" s="51">
        <v>-173.87</v>
      </c>
      <c r="K222" s="51">
        <v>-60.61</v>
      </c>
      <c r="L222" s="51">
        <v>52.65</v>
      </c>
      <c r="M222" s="51">
        <v>-514.28</v>
      </c>
      <c r="N222" s="51">
        <v>-402.18</v>
      </c>
      <c r="O222" s="51">
        <v>-288.98</v>
      </c>
      <c r="P222" s="51">
        <v>-175.78</v>
      </c>
      <c r="Q222" s="51">
        <v>2.8421709430404001E-14</v>
      </c>
      <c r="R222" s="76">
        <f t="shared" si="52"/>
        <v>-157.11583333333331</v>
      </c>
      <c r="T222" s="107">
        <f t="shared" si="50"/>
        <v>-157.11583333333331</v>
      </c>
      <c r="Z222" s="109"/>
      <c r="AA222" s="109"/>
      <c r="AB222" s="109"/>
      <c r="AE222" s="107">
        <f t="shared" si="51"/>
        <v>-157.11583333333331</v>
      </c>
    </row>
    <row r="223" spans="1:31">
      <c r="A223" s="11" t="s">
        <v>441</v>
      </c>
      <c r="B223" s="11" t="s">
        <v>165</v>
      </c>
      <c r="C223" s="11" t="s">
        <v>472</v>
      </c>
      <c r="D223" s="75" t="s">
        <v>166</v>
      </c>
      <c r="E223" s="51">
        <v>5.3290705182007498E-15</v>
      </c>
      <c r="F223" s="51">
        <v>3.1</v>
      </c>
      <c r="G223" s="51">
        <v>6.06</v>
      </c>
      <c r="H223" s="51">
        <v>-12.58</v>
      </c>
      <c r="I223" s="51">
        <v>-10.08</v>
      </c>
      <c r="J223" s="51">
        <v>-8.7200000000000006</v>
      </c>
      <c r="K223" s="51">
        <v>-5.62</v>
      </c>
      <c r="L223" s="51">
        <v>-2.8</v>
      </c>
      <c r="M223" s="51">
        <v>-22.2</v>
      </c>
      <c r="N223" s="51">
        <v>-19.059999999999999</v>
      </c>
      <c r="O223" s="51">
        <v>-16.2</v>
      </c>
      <c r="P223" s="51">
        <v>-13.02</v>
      </c>
      <c r="Q223" s="51">
        <v>0</v>
      </c>
      <c r="R223" s="76">
        <f t="shared" si="52"/>
        <v>-8.4266666666666676</v>
      </c>
      <c r="T223" s="107">
        <f t="shared" si="50"/>
        <v>-8.4266666666666676</v>
      </c>
      <c r="Z223" s="109"/>
      <c r="AA223" s="109"/>
      <c r="AB223" s="109"/>
      <c r="AE223" s="107">
        <f t="shared" si="51"/>
        <v>-8.4266666666666676</v>
      </c>
    </row>
    <row r="224" spans="1:31">
      <c r="A224" s="11" t="s">
        <v>441</v>
      </c>
      <c r="B224" s="11" t="s">
        <v>165</v>
      </c>
      <c r="C224" s="11" t="s">
        <v>502</v>
      </c>
      <c r="D224" s="75" t="s">
        <v>166</v>
      </c>
      <c r="E224" s="51">
        <v>0</v>
      </c>
      <c r="F224" s="51">
        <v>-1008.98</v>
      </c>
      <c r="G224" s="51">
        <v>-2032.73</v>
      </c>
      <c r="H224" s="51">
        <v>-3173.1</v>
      </c>
      <c r="I224" s="51">
        <v>-4225.6899999999996</v>
      </c>
      <c r="J224" s="51">
        <v>-5322.19</v>
      </c>
      <c r="K224" s="51">
        <v>-6426.47</v>
      </c>
      <c r="L224" s="51">
        <v>-7411.82</v>
      </c>
      <c r="M224" s="51">
        <v>-8670.92</v>
      </c>
      <c r="N224" s="51">
        <v>-9789.93</v>
      </c>
      <c r="O224" s="51">
        <v>-10866.57</v>
      </c>
      <c r="P224" s="51">
        <v>-11995.35</v>
      </c>
      <c r="Q224" s="51">
        <v>0</v>
      </c>
      <c r="R224" s="76">
        <f t="shared" si="52"/>
        <v>-5910.3125</v>
      </c>
      <c r="T224" s="107">
        <f t="shared" si="50"/>
        <v>-5910.3125</v>
      </c>
      <c r="Z224" s="109"/>
      <c r="AA224" s="109"/>
      <c r="AB224" s="109"/>
      <c r="AE224" s="107">
        <f t="shared" si="51"/>
        <v>-5910.3125</v>
      </c>
    </row>
    <row r="225" spans="1:31">
      <c r="A225" s="11" t="s">
        <v>441</v>
      </c>
      <c r="B225" s="11" t="s">
        <v>165</v>
      </c>
      <c r="C225" s="11" t="s">
        <v>503</v>
      </c>
      <c r="D225" s="75" t="s">
        <v>166</v>
      </c>
      <c r="E225" s="51">
        <v>-4.2632564145605999E-14</v>
      </c>
      <c r="F225" s="51">
        <v>-478.28</v>
      </c>
      <c r="G225" s="51">
        <v>-961.27</v>
      </c>
      <c r="H225" s="51">
        <v>-2468.9499999999998</v>
      </c>
      <c r="I225" s="51">
        <v>-3024.78</v>
      </c>
      <c r="J225" s="51">
        <v>-3526.08</v>
      </c>
      <c r="K225" s="51">
        <v>-3337.36</v>
      </c>
      <c r="L225" s="51">
        <v>-3773.79</v>
      </c>
      <c r="M225" s="51">
        <v>-5183.28</v>
      </c>
      <c r="N225" s="51">
        <v>-5600.67</v>
      </c>
      <c r="O225" s="51">
        <v>-6027.93</v>
      </c>
      <c r="P225" s="51">
        <v>-6444.95</v>
      </c>
      <c r="Q225" s="51">
        <v>-9.0949470177292804E-13</v>
      </c>
      <c r="R225" s="76">
        <f t="shared" si="52"/>
        <v>-3402.2783333333332</v>
      </c>
      <c r="T225" s="107">
        <f t="shared" si="50"/>
        <v>-3402.2783333333332</v>
      </c>
      <c r="Z225" s="109"/>
      <c r="AA225" s="109"/>
      <c r="AB225" s="109"/>
      <c r="AE225" s="107">
        <f t="shared" si="51"/>
        <v>-3402.2783333333332</v>
      </c>
    </row>
    <row r="226" spans="1:31">
      <c r="A226" s="11" t="s">
        <v>441</v>
      </c>
      <c r="B226" s="11" t="s">
        <v>165</v>
      </c>
      <c r="C226" s="1" t="s">
        <v>504</v>
      </c>
      <c r="D226" s="75" t="s">
        <v>166</v>
      </c>
      <c r="E226" s="51">
        <v>-2.2737367544323201E-13</v>
      </c>
      <c r="F226" s="51">
        <v>-1233.1500000000001</v>
      </c>
      <c r="G226" s="51">
        <v>-2397.37</v>
      </c>
      <c r="H226" s="51">
        <v>-787.71</v>
      </c>
      <c r="I226" s="51">
        <v>-2014.86</v>
      </c>
      <c r="J226" s="51">
        <v>-3316.7</v>
      </c>
      <c r="K226" s="51">
        <v>-2.1499999999996402</v>
      </c>
      <c r="L226" s="51">
        <v>-841.96</v>
      </c>
      <c r="M226" s="51">
        <v>-2366.9699999999998</v>
      </c>
      <c r="N226" s="51">
        <v>-849.95999999999901</v>
      </c>
      <c r="O226" s="51">
        <v>-1633.91</v>
      </c>
      <c r="P226" s="51">
        <v>-2386.29</v>
      </c>
      <c r="Q226" s="51">
        <v>4.5474735088646402E-13</v>
      </c>
      <c r="R226" s="76">
        <f t="shared" si="52"/>
        <v>-1485.9191666666663</v>
      </c>
      <c r="T226" s="107">
        <f t="shared" si="50"/>
        <v>-1485.9191666666663</v>
      </c>
      <c r="Z226" s="109"/>
      <c r="AA226" s="109"/>
      <c r="AB226" s="109"/>
      <c r="AE226" s="107">
        <f t="shared" si="51"/>
        <v>-1485.9191666666663</v>
      </c>
    </row>
    <row r="227" spans="1:31">
      <c r="A227" s="11" t="s">
        <v>441</v>
      </c>
      <c r="B227" s="11" t="s">
        <v>165</v>
      </c>
      <c r="C227" s="11" t="s">
        <v>505</v>
      </c>
      <c r="D227" s="75" t="s">
        <v>166</v>
      </c>
      <c r="E227" s="51">
        <v>0</v>
      </c>
      <c r="F227" s="51">
        <v>-189.83</v>
      </c>
      <c r="G227" s="51">
        <v>-378.12</v>
      </c>
      <c r="H227" s="51">
        <v>-588.85</v>
      </c>
      <c r="I227" s="51">
        <v>-787.85</v>
      </c>
      <c r="J227" s="51">
        <v>-994.61</v>
      </c>
      <c r="K227" s="51">
        <v>-1208.5</v>
      </c>
      <c r="L227" s="51">
        <v>-1396.49</v>
      </c>
      <c r="M227" s="51">
        <v>-1639.96</v>
      </c>
      <c r="N227" s="51">
        <v>-1854.87</v>
      </c>
      <c r="O227" s="51">
        <v>-2065.1999999999998</v>
      </c>
      <c r="P227" s="51">
        <v>-2287.15</v>
      </c>
      <c r="Q227" s="51">
        <v>0</v>
      </c>
      <c r="R227" s="76">
        <f t="shared" si="52"/>
        <v>-1115.9524999999999</v>
      </c>
      <c r="T227" s="107">
        <f t="shared" si="50"/>
        <v>-1115.9524999999999</v>
      </c>
      <c r="Z227" s="109"/>
      <c r="AA227" s="109"/>
      <c r="AB227" s="109"/>
      <c r="AE227" s="107">
        <f t="shared" si="51"/>
        <v>-1115.9524999999999</v>
      </c>
    </row>
    <row r="228" spans="1:31">
      <c r="A228" s="11" t="s">
        <v>441</v>
      </c>
      <c r="B228" s="11" t="s">
        <v>165</v>
      </c>
      <c r="C228" s="11" t="s">
        <v>348</v>
      </c>
      <c r="D228" s="75" t="s">
        <v>166</v>
      </c>
      <c r="E228" s="51">
        <v>7.2759576141834308E-12</v>
      </c>
      <c r="F228" s="51">
        <v>2473</v>
      </c>
      <c r="G228" s="51">
        <v>3205.34</v>
      </c>
      <c r="H228" s="51">
        <v>2580.4299999999998</v>
      </c>
      <c r="I228" s="51">
        <v>2683.99</v>
      </c>
      <c r="J228" s="51">
        <v>2005.66</v>
      </c>
      <c r="K228" s="51">
        <v>2313.46</v>
      </c>
      <c r="L228" s="51">
        <v>3682.54</v>
      </c>
      <c r="M228" s="51">
        <v>1601.46</v>
      </c>
      <c r="N228" s="51">
        <v>961.87</v>
      </c>
      <c r="O228" s="51">
        <v>877.88</v>
      </c>
      <c r="P228" s="51">
        <v>1594.72</v>
      </c>
      <c r="Q228" s="51">
        <v>4.5474735088646402E-13</v>
      </c>
      <c r="R228" s="76">
        <f t="shared" si="52"/>
        <v>1998.3625000000004</v>
      </c>
      <c r="T228" s="107">
        <f t="shared" si="50"/>
        <v>1998.3625000000004</v>
      </c>
      <c r="Z228" s="109"/>
      <c r="AA228" s="109"/>
      <c r="AB228" s="109"/>
      <c r="AE228" s="107">
        <f t="shared" si="51"/>
        <v>1998.3625000000004</v>
      </c>
    </row>
    <row r="229" spans="1:31">
      <c r="A229" s="11" t="s">
        <v>441</v>
      </c>
      <c r="B229" s="11" t="s">
        <v>165</v>
      </c>
      <c r="C229" s="11" t="s">
        <v>506</v>
      </c>
      <c r="D229" s="75" t="s">
        <v>166</v>
      </c>
      <c r="E229" s="51">
        <v>-1067.71</v>
      </c>
      <c r="F229" s="51">
        <v>-386.56</v>
      </c>
      <c r="G229" s="51">
        <v>-741.95</v>
      </c>
      <c r="H229" s="51">
        <v>-1221.0999999999999</v>
      </c>
      <c r="I229" s="51">
        <v>-427.27</v>
      </c>
      <c r="J229" s="51">
        <v>-820.14</v>
      </c>
      <c r="K229" s="51">
        <v>-1175.31</v>
      </c>
      <c r="L229" s="51">
        <v>-456.56</v>
      </c>
      <c r="M229" s="51">
        <v>-994.11</v>
      </c>
      <c r="N229" s="51">
        <v>-1397.08</v>
      </c>
      <c r="O229" s="51">
        <v>-469.13</v>
      </c>
      <c r="P229" s="51">
        <v>-832.86</v>
      </c>
      <c r="Q229" s="51">
        <v>-1179.49</v>
      </c>
      <c r="R229" s="76">
        <f t="shared" si="52"/>
        <v>-837.13916666666671</v>
      </c>
      <c r="T229" s="107">
        <f t="shared" si="50"/>
        <v>-837.13916666666671</v>
      </c>
      <c r="Z229" s="109"/>
      <c r="AA229" s="109"/>
      <c r="AB229" s="109"/>
      <c r="AE229" s="107">
        <f t="shared" si="51"/>
        <v>-837.13916666666671</v>
      </c>
    </row>
    <row r="230" spans="1:31">
      <c r="A230" s="11" t="s">
        <v>441</v>
      </c>
      <c r="B230" s="11" t="s">
        <v>165</v>
      </c>
      <c r="C230" s="11" t="s">
        <v>346</v>
      </c>
      <c r="D230" s="75" t="s">
        <v>166</v>
      </c>
      <c r="E230" s="51">
        <v>-66564.61</v>
      </c>
      <c r="F230" s="51">
        <v>-85608.68</v>
      </c>
      <c r="G230" s="51">
        <v>-44897.07</v>
      </c>
      <c r="H230" s="51">
        <v>-71549.539999999994</v>
      </c>
      <c r="I230" s="51">
        <v>-94303.42</v>
      </c>
      <c r="J230" s="51">
        <v>-53414.83</v>
      </c>
      <c r="K230" s="51">
        <v>-73285.8</v>
      </c>
      <c r="L230" s="51">
        <v>-83277.919999999998</v>
      </c>
      <c r="M230" s="51">
        <v>-51225.86</v>
      </c>
      <c r="N230" s="51">
        <v>-71286.789999999994</v>
      </c>
      <c r="O230" s="51">
        <v>-92257.14</v>
      </c>
      <c r="P230" s="51">
        <v>-44185.64</v>
      </c>
      <c r="Q230" s="51">
        <v>-63018.53</v>
      </c>
      <c r="R230" s="76">
        <f t="shared" ref="R230:R237" si="53">((E230+Q230)+((F230+G230+H230+I230+J230+K230+L230+M230+N230+O230+P230)*2))/24</f>
        <v>-69173.688333333339</v>
      </c>
      <c r="T230" s="107">
        <f t="shared" si="50"/>
        <v>-69173.688333333339</v>
      </c>
      <c r="Z230" s="109"/>
      <c r="AA230" s="109"/>
      <c r="AB230" s="109"/>
      <c r="AE230" s="107">
        <f t="shared" si="51"/>
        <v>-69173.688333333339</v>
      </c>
    </row>
    <row r="231" spans="1:31">
      <c r="A231" s="11" t="s">
        <v>15</v>
      </c>
      <c r="B231" s="93" t="s">
        <v>167</v>
      </c>
      <c r="C231" s="46" t="s">
        <v>15</v>
      </c>
      <c r="D231" s="75" t="s">
        <v>168</v>
      </c>
      <c r="E231" s="51">
        <v>10483.599999999395</v>
      </c>
      <c r="F231" s="51">
        <v>-18042.149999999965</v>
      </c>
      <c r="G231" s="51">
        <v>-35788.389999999985</v>
      </c>
      <c r="H231" s="51">
        <v>-81566.229999999952</v>
      </c>
      <c r="I231" s="51">
        <v>-75237.21000000005</v>
      </c>
      <c r="J231" s="51">
        <v>-87120.200000000259</v>
      </c>
      <c r="K231" s="51">
        <v>-142541.12000000017</v>
      </c>
      <c r="L231" s="51">
        <v>-155721.53000000009</v>
      </c>
      <c r="M231" s="51">
        <v>-128242.38000000009</v>
      </c>
      <c r="N231" s="51">
        <v>-104739.89999999988</v>
      </c>
      <c r="O231" s="51">
        <v>-68900.880000000179</v>
      </c>
      <c r="P231" s="51">
        <v>-15703.479999999923</v>
      </c>
      <c r="Q231" s="51">
        <v>168813.17000000004</v>
      </c>
      <c r="R231" s="76">
        <f t="shared" si="53"/>
        <v>-68662.923750000075</v>
      </c>
      <c r="T231" s="107">
        <f t="shared" si="50"/>
        <v>-68662.923750000075</v>
      </c>
      <c r="Z231" s="109"/>
      <c r="AA231" s="109"/>
      <c r="AB231" s="109"/>
      <c r="AE231" s="107">
        <f t="shared" si="51"/>
        <v>-68662.923750000075</v>
      </c>
    </row>
    <row r="232" spans="1:31">
      <c r="A232" s="11" t="s">
        <v>441</v>
      </c>
      <c r="B232" s="11" t="s">
        <v>112</v>
      </c>
      <c r="C232" s="11" t="s">
        <v>508</v>
      </c>
      <c r="D232" s="75" t="s">
        <v>169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76">
        <f t="shared" si="53"/>
        <v>0</v>
      </c>
      <c r="T232" s="107">
        <f t="shared" si="50"/>
        <v>0</v>
      </c>
      <c r="Z232" s="109"/>
      <c r="AA232" s="109"/>
      <c r="AB232" s="109"/>
      <c r="AE232" s="107">
        <f t="shared" si="51"/>
        <v>0</v>
      </c>
    </row>
    <row r="233" spans="1:31">
      <c r="A233" s="11" t="s">
        <v>441</v>
      </c>
      <c r="B233" s="11" t="s">
        <v>112</v>
      </c>
      <c r="C233" s="11" t="s">
        <v>507</v>
      </c>
      <c r="D233" s="75" t="s">
        <v>170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76">
        <f t="shared" si="53"/>
        <v>0</v>
      </c>
      <c r="T233" s="107">
        <f t="shared" si="50"/>
        <v>0</v>
      </c>
      <c r="Z233" s="109"/>
      <c r="AA233" s="109"/>
      <c r="AB233" s="109"/>
      <c r="AE233" s="107">
        <f t="shared" si="51"/>
        <v>0</v>
      </c>
    </row>
    <row r="234" spans="1:31">
      <c r="A234" s="11" t="s">
        <v>441</v>
      </c>
      <c r="B234" s="11" t="s">
        <v>112</v>
      </c>
      <c r="C234" s="11" t="s">
        <v>509</v>
      </c>
      <c r="D234" s="75" t="s">
        <v>171</v>
      </c>
      <c r="E234" s="51">
        <v>998935.74</v>
      </c>
      <c r="F234" s="51">
        <v>985897.7</v>
      </c>
      <c r="G234" s="51">
        <v>970609.92</v>
      </c>
      <c r="H234" s="51">
        <v>954524.1</v>
      </c>
      <c r="I234" s="51">
        <v>938438.28</v>
      </c>
      <c r="J234" s="51">
        <v>962286.22</v>
      </c>
      <c r="K234" s="51">
        <v>953634.98</v>
      </c>
      <c r="L234" s="51">
        <v>945067.25</v>
      </c>
      <c r="M234" s="51">
        <v>936499.52</v>
      </c>
      <c r="N234" s="51">
        <v>927931.79</v>
      </c>
      <c r="O234" s="51">
        <v>944933.42</v>
      </c>
      <c r="P234" s="51">
        <v>938997.83</v>
      </c>
      <c r="Q234" s="51">
        <v>1321815.02</v>
      </c>
      <c r="R234" s="76">
        <f t="shared" si="53"/>
        <v>968266.36583333311</v>
      </c>
      <c r="T234" s="107">
        <f t="shared" si="50"/>
        <v>968266.36583333311</v>
      </c>
      <c r="Z234" s="109"/>
      <c r="AA234" s="109"/>
      <c r="AB234" s="109"/>
      <c r="AE234" s="107">
        <f t="shared" si="51"/>
        <v>968266.36583333311</v>
      </c>
    </row>
    <row r="235" spans="1:31">
      <c r="A235" s="11" t="s">
        <v>441</v>
      </c>
      <c r="B235" s="11" t="s">
        <v>112</v>
      </c>
      <c r="C235" s="11" t="s">
        <v>172</v>
      </c>
      <c r="D235" s="75" t="s">
        <v>173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76">
        <f t="shared" si="53"/>
        <v>0</v>
      </c>
      <c r="T235" s="107">
        <f t="shared" si="50"/>
        <v>0</v>
      </c>
      <c r="Z235" s="109"/>
      <c r="AA235" s="109"/>
      <c r="AB235" s="109"/>
      <c r="AE235" s="107">
        <f t="shared" si="51"/>
        <v>0</v>
      </c>
    </row>
    <row r="236" spans="1:31">
      <c r="A236" s="11" t="s">
        <v>454</v>
      </c>
      <c r="B236" s="11" t="s">
        <v>112</v>
      </c>
      <c r="C236" s="11" t="s">
        <v>510</v>
      </c>
      <c r="D236" s="75" t="s">
        <v>174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76">
        <f t="shared" si="53"/>
        <v>0</v>
      </c>
      <c r="T236" s="107">
        <f t="shared" si="50"/>
        <v>0</v>
      </c>
      <c r="Z236" s="109"/>
      <c r="AA236" s="109"/>
      <c r="AB236" s="109"/>
      <c r="AE236" s="107">
        <f t="shared" si="51"/>
        <v>0</v>
      </c>
    </row>
    <row r="237" spans="1:31">
      <c r="A237" s="11" t="s">
        <v>453</v>
      </c>
      <c r="B237" s="11" t="s">
        <v>112</v>
      </c>
      <c r="C237" s="11" t="s">
        <v>511</v>
      </c>
      <c r="D237" s="75" t="s">
        <v>174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76">
        <f t="shared" si="53"/>
        <v>0</v>
      </c>
      <c r="T237" s="107">
        <f t="shared" si="50"/>
        <v>0</v>
      </c>
      <c r="Z237" s="109"/>
      <c r="AA237" s="109"/>
      <c r="AB237" s="109"/>
      <c r="AE237" s="107">
        <f t="shared" si="51"/>
        <v>0</v>
      </c>
    </row>
    <row r="238" spans="1:31">
      <c r="A238" s="11" t="s">
        <v>453</v>
      </c>
      <c r="B238" s="11" t="s">
        <v>112</v>
      </c>
      <c r="C238" s="11" t="s">
        <v>525</v>
      </c>
      <c r="D238" s="75" t="s">
        <v>175</v>
      </c>
      <c r="E238" s="51">
        <v>64946.27</v>
      </c>
      <c r="F238" s="51">
        <v>92142.77</v>
      </c>
      <c r="G238" s="51">
        <v>86484.57</v>
      </c>
      <c r="H238" s="51">
        <v>81477.23</v>
      </c>
      <c r="I238" s="51">
        <v>78037.11</v>
      </c>
      <c r="J238" s="51">
        <v>76264.84</v>
      </c>
      <c r="K238" s="51">
        <v>74720.13</v>
      </c>
      <c r="L238" s="51">
        <v>4361.7799999999797</v>
      </c>
      <c r="M238" s="51">
        <v>3431.8799999999801</v>
      </c>
      <c r="N238" s="51">
        <v>2394.4899999999798</v>
      </c>
      <c r="O238" s="51">
        <v>687.089999999984</v>
      </c>
      <c r="P238" s="51">
        <v>70452.63</v>
      </c>
      <c r="Q238" s="51">
        <v>59312.94</v>
      </c>
      <c r="R238" s="76">
        <f t="shared" ref="R238:R246" si="54">((E238+Q238)+((F238+G238+H238+I238+J238+K238+L238+M238+N238+O238+P238)*2))/24</f>
        <v>52715.34375</v>
      </c>
      <c r="T238" s="107"/>
      <c r="W238" s="122">
        <f>+R238</f>
        <v>52715.34375</v>
      </c>
      <c r="Z238" s="109"/>
      <c r="AA238" s="109"/>
      <c r="AB238" s="109"/>
      <c r="AC238" s="122">
        <f>+R238</f>
        <v>52715.34375</v>
      </c>
      <c r="AE238" s="107"/>
    </row>
    <row r="239" spans="1:31">
      <c r="A239" s="11" t="s">
        <v>453</v>
      </c>
      <c r="B239" s="11" t="s">
        <v>112</v>
      </c>
      <c r="C239" s="11" t="s">
        <v>514</v>
      </c>
      <c r="D239" s="75" t="s">
        <v>175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71750.289999999994</v>
      </c>
      <c r="M239" s="51">
        <v>72205.38</v>
      </c>
      <c r="N239" s="51">
        <v>81128.58</v>
      </c>
      <c r="O239" s="51">
        <v>88256.15</v>
      </c>
      <c r="P239" s="51">
        <v>15239.75</v>
      </c>
      <c r="Q239" s="51">
        <v>15336.41</v>
      </c>
      <c r="R239" s="76">
        <f t="shared" si="54"/>
        <v>28020.696250000005</v>
      </c>
      <c r="T239" s="107"/>
      <c r="W239" s="122">
        <f t="shared" ref="W239:W240" si="55">+R239</f>
        <v>28020.696250000005</v>
      </c>
      <c r="Z239" s="109"/>
      <c r="AA239" s="109"/>
      <c r="AB239" s="109"/>
      <c r="AC239" s="122">
        <f t="shared" ref="AC239:AC240" si="56">+R239</f>
        <v>28020.696250000005</v>
      </c>
      <c r="AE239" s="107"/>
    </row>
    <row r="240" spans="1:31">
      <c r="A240" s="11" t="s">
        <v>453</v>
      </c>
      <c r="B240" s="11" t="s">
        <v>112</v>
      </c>
      <c r="C240" s="11" t="s">
        <v>526</v>
      </c>
      <c r="D240" s="75" t="s">
        <v>175</v>
      </c>
      <c r="E240" s="51">
        <v>11201.49</v>
      </c>
      <c r="F240" s="51">
        <v>10986.59</v>
      </c>
      <c r="G240" s="51">
        <v>45079.12</v>
      </c>
      <c r="H240" s="51">
        <v>49885.26</v>
      </c>
      <c r="I240" s="51">
        <v>49763.73</v>
      </c>
      <c r="J240" s="51">
        <v>49658.27</v>
      </c>
      <c r="K240" s="51">
        <v>49551.88</v>
      </c>
      <c r="L240" s="51">
        <v>6238.84</v>
      </c>
      <c r="M240" s="51">
        <v>473.13999999999697</v>
      </c>
      <c r="N240" s="51">
        <v>280.58999999999702</v>
      </c>
      <c r="O240" s="51">
        <v>63.099999999996697</v>
      </c>
      <c r="P240" s="51">
        <v>47327.519999999997</v>
      </c>
      <c r="Q240" s="51">
        <v>42467.74</v>
      </c>
      <c r="R240" s="76">
        <f t="shared" si="54"/>
        <v>28011.887916666663</v>
      </c>
      <c r="T240" s="107"/>
      <c r="W240" s="122">
        <f t="shared" si="55"/>
        <v>28011.887916666663</v>
      </c>
      <c r="Z240" s="109"/>
      <c r="AA240" s="109"/>
      <c r="AB240" s="109"/>
      <c r="AC240" s="122">
        <f t="shared" si="56"/>
        <v>28011.887916666663</v>
      </c>
      <c r="AE240" s="107"/>
    </row>
    <row r="241" spans="1:31">
      <c r="A241" s="11" t="s">
        <v>454</v>
      </c>
      <c r="B241" s="11" t="s">
        <v>112</v>
      </c>
      <c r="C241" s="11" t="s">
        <v>529</v>
      </c>
      <c r="D241" s="75" t="s">
        <v>175</v>
      </c>
      <c r="E241" s="51">
        <v>-9369.99</v>
      </c>
      <c r="F241" s="51">
        <v>-6136.25</v>
      </c>
      <c r="G241" s="51">
        <v>-3360.06</v>
      </c>
      <c r="H241" s="51">
        <v>-1517.38</v>
      </c>
      <c r="I241" s="51">
        <v>182.14</v>
      </c>
      <c r="J241" s="51">
        <v>2425.7399999999998</v>
      </c>
      <c r="K241" s="51">
        <v>5009.04</v>
      </c>
      <c r="L241" s="51">
        <v>8007.15</v>
      </c>
      <c r="M241" s="51">
        <v>11617.84</v>
      </c>
      <c r="N241" s="51">
        <v>0</v>
      </c>
      <c r="O241" s="51">
        <v>0</v>
      </c>
      <c r="P241" s="51">
        <v>0</v>
      </c>
      <c r="Q241" s="51">
        <v>0</v>
      </c>
      <c r="R241" s="76">
        <f>((E241+Q241)+((F241+G241+H241+I241+J241+K241+L241+M241+N241+O241+P241)*2))/24</f>
        <v>961.93541666666681</v>
      </c>
      <c r="T241" s="107">
        <f t="shared" si="50"/>
        <v>961.93541666666681</v>
      </c>
      <c r="Z241" s="109"/>
      <c r="AA241" s="109"/>
      <c r="AB241" s="109"/>
      <c r="AE241" s="107">
        <f>+T241</f>
        <v>961.93541666666681</v>
      </c>
    </row>
    <row r="242" spans="1:31">
      <c r="A242" s="11" t="s">
        <v>453</v>
      </c>
      <c r="B242" s="11" t="s">
        <v>112</v>
      </c>
      <c r="C242" s="11" t="s">
        <v>515</v>
      </c>
      <c r="D242" s="75" t="s">
        <v>175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50112.55</v>
      </c>
      <c r="M242" s="51">
        <v>56047.26</v>
      </c>
      <c r="N242" s="51">
        <v>56391.28</v>
      </c>
      <c r="O242" s="51">
        <v>56748.95</v>
      </c>
      <c r="P242" s="51">
        <v>5722.0799999999899</v>
      </c>
      <c r="Q242" s="51">
        <v>15323.37</v>
      </c>
      <c r="R242" s="76">
        <f t="shared" si="54"/>
        <v>19390.317083333332</v>
      </c>
      <c r="T242" s="107">
        <f t="shared" si="50"/>
        <v>19390.317083333332</v>
      </c>
      <c r="Z242" s="109"/>
      <c r="AA242" s="109"/>
      <c r="AB242" s="109"/>
      <c r="AE242" s="107">
        <f>+T242</f>
        <v>19390.317083333332</v>
      </c>
    </row>
    <row r="243" spans="1:31">
      <c r="A243" s="11" t="s">
        <v>454</v>
      </c>
      <c r="B243" s="11" t="s">
        <v>112</v>
      </c>
      <c r="C243" s="11" t="s">
        <v>527</v>
      </c>
      <c r="D243" s="75" t="s">
        <v>175</v>
      </c>
      <c r="E243" s="51">
        <v>16255320.83</v>
      </c>
      <c r="F243" s="51">
        <v>16259234.85</v>
      </c>
      <c r="G243" s="51">
        <v>16259234.85</v>
      </c>
      <c r="H243" s="51">
        <v>16272056.949999999</v>
      </c>
      <c r="I243" s="51">
        <v>16288076.949999999</v>
      </c>
      <c r="J243" s="51">
        <v>16289984.949999999</v>
      </c>
      <c r="K243" s="51">
        <v>15989122.390000001</v>
      </c>
      <c r="L243" s="51">
        <v>15866311.17</v>
      </c>
      <c r="M243" s="51">
        <v>15870707.33</v>
      </c>
      <c r="N243" s="51">
        <v>15931764.66</v>
      </c>
      <c r="O243" s="51">
        <v>15943334.359999999</v>
      </c>
      <c r="P243" s="51">
        <v>15890366.970000001</v>
      </c>
      <c r="Q243" s="51">
        <v>15841014.98</v>
      </c>
      <c r="R243" s="76">
        <f t="shared" si="54"/>
        <v>16075696.944583332</v>
      </c>
      <c r="T243" s="107">
        <f t="shared" si="50"/>
        <v>16075696.944583332</v>
      </c>
      <c r="Z243" s="109"/>
      <c r="AA243" s="109"/>
      <c r="AB243" s="109"/>
      <c r="AE243" s="107">
        <f>+T243</f>
        <v>16075696.944583332</v>
      </c>
    </row>
    <row r="244" spans="1:31">
      <c r="A244" s="11" t="s">
        <v>454</v>
      </c>
      <c r="B244" s="11" t="s">
        <v>112</v>
      </c>
      <c r="C244" s="11" t="s">
        <v>530</v>
      </c>
      <c r="D244" s="75" t="s">
        <v>175</v>
      </c>
      <c r="E244" s="51">
        <v>-3994.21</v>
      </c>
      <c r="F244" s="51">
        <v>-4005.24</v>
      </c>
      <c r="G244" s="51">
        <v>-4015.58</v>
      </c>
      <c r="H244" s="51">
        <v>-4026.66</v>
      </c>
      <c r="I244" s="51">
        <v>-4038.11</v>
      </c>
      <c r="J244" s="51">
        <v>-4049.98</v>
      </c>
      <c r="K244" s="51">
        <v>-4061.5</v>
      </c>
      <c r="L244" s="51">
        <v>-4073.57</v>
      </c>
      <c r="M244" s="51">
        <v>-4085.68</v>
      </c>
      <c r="N244" s="51">
        <v>-4.5474735088646402E-13</v>
      </c>
      <c r="O244" s="51">
        <v>-4.5474735088646402E-13</v>
      </c>
      <c r="P244" s="51">
        <v>-4.5474735088646402E-13</v>
      </c>
      <c r="Q244" s="51">
        <v>-4.5474735088646402E-13</v>
      </c>
      <c r="R244" s="76">
        <f>((E244+Q244)+((F244+G244+H244+I244+J244+K244+L244+M244+N244+O244+P244)*2))/24</f>
        <v>-2862.7854166666671</v>
      </c>
      <c r="T244" s="107">
        <f t="shared" si="50"/>
        <v>-2862.7854166666671</v>
      </c>
      <c r="Z244" s="109"/>
      <c r="AA244" s="109"/>
      <c r="AB244" s="109"/>
      <c r="AE244" s="107">
        <f>+T244</f>
        <v>-2862.7854166666671</v>
      </c>
    </row>
    <row r="245" spans="1:31">
      <c r="A245" s="11" t="s">
        <v>453</v>
      </c>
      <c r="B245" s="11" t="s">
        <v>112</v>
      </c>
      <c r="C245" s="11" t="s">
        <v>523</v>
      </c>
      <c r="D245" s="75" t="s">
        <v>175</v>
      </c>
      <c r="E245" s="51">
        <v>1882524.13</v>
      </c>
      <c r="F245" s="51">
        <v>1899810.94</v>
      </c>
      <c r="G245" s="51">
        <v>1901768.5</v>
      </c>
      <c r="H245" s="51">
        <v>1905479.73</v>
      </c>
      <c r="I245" s="51">
        <v>1911999.84</v>
      </c>
      <c r="J245" s="51">
        <v>1896857.98</v>
      </c>
      <c r="K245" s="51">
        <v>1905165.12</v>
      </c>
      <c r="L245" s="51">
        <v>1910975.07</v>
      </c>
      <c r="M245" s="51">
        <v>1909938.91</v>
      </c>
      <c r="N245" s="51">
        <v>1914096.1</v>
      </c>
      <c r="O245" s="51">
        <v>1925850.83</v>
      </c>
      <c r="P245" s="51">
        <v>1930217.68</v>
      </c>
      <c r="Q245" s="51">
        <v>1946127.31</v>
      </c>
      <c r="R245" s="76">
        <f t="shared" si="54"/>
        <v>1910540.5350000001</v>
      </c>
      <c r="T245" s="107"/>
      <c r="W245" s="107">
        <f>+R245</f>
        <v>1910540.5350000001</v>
      </c>
      <c r="Z245" s="109"/>
      <c r="AA245" s="109"/>
      <c r="AB245" s="109"/>
      <c r="AC245" s="107">
        <f>+R245</f>
        <v>1910540.5350000001</v>
      </c>
      <c r="AE245" s="107"/>
    </row>
    <row r="246" spans="1:31">
      <c r="A246" s="11" t="s">
        <v>453</v>
      </c>
      <c r="B246" s="11" t="s">
        <v>112</v>
      </c>
      <c r="C246" s="11" t="s">
        <v>521</v>
      </c>
      <c r="D246" s="75" t="s">
        <v>175</v>
      </c>
      <c r="E246" s="51">
        <v>479.89</v>
      </c>
      <c r="F246" s="51">
        <v>480.68</v>
      </c>
      <c r="G246" s="51">
        <v>481.42</v>
      </c>
      <c r="H246" s="51">
        <v>482.21</v>
      </c>
      <c r="I246" s="51">
        <v>482.97</v>
      </c>
      <c r="J246" s="51">
        <v>483.76</v>
      </c>
      <c r="K246" s="51">
        <v>484.53</v>
      </c>
      <c r="L246" s="51">
        <v>485.32</v>
      </c>
      <c r="M246" s="51">
        <v>486.12</v>
      </c>
      <c r="N246" s="51">
        <v>486.89</v>
      </c>
      <c r="O246" s="51">
        <v>487.69</v>
      </c>
      <c r="P246" s="51">
        <v>5.6843418860808002E-14</v>
      </c>
      <c r="Q246" s="51">
        <v>5.6843418860808002E-14</v>
      </c>
      <c r="R246" s="76">
        <f t="shared" si="54"/>
        <v>423.46124999999989</v>
      </c>
      <c r="T246" s="107"/>
      <c r="W246" s="107">
        <f>+R246</f>
        <v>423.46124999999989</v>
      </c>
      <c r="Z246" s="109"/>
      <c r="AA246" s="109"/>
      <c r="AB246" s="109"/>
      <c r="AC246" s="107">
        <f>+R246</f>
        <v>423.46124999999989</v>
      </c>
      <c r="AE246" s="107"/>
    </row>
    <row r="247" spans="1:31">
      <c r="A247" s="11" t="s">
        <v>454</v>
      </c>
      <c r="B247" s="11" t="s">
        <v>112</v>
      </c>
      <c r="C247" s="11" t="s">
        <v>528</v>
      </c>
      <c r="D247" s="75" t="s">
        <v>175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1829584.26</v>
      </c>
      <c r="Q247" s="51">
        <v>2219857.09</v>
      </c>
      <c r="R247" s="76">
        <f>((E247+Q247)+((F247+G247+H247+I247+J247+K247+L247+M247+N247+O247+P247)*2))/24</f>
        <v>244959.40041666664</v>
      </c>
      <c r="T247" s="107">
        <f t="shared" si="50"/>
        <v>244959.40041666664</v>
      </c>
      <c r="Z247" s="109"/>
      <c r="AA247" s="109"/>
      <c r="AB247" s="109"/>
      <c r="AE247" s="107">
        <f>+T247</f>
        <v>244959.40041666664</v>
      </c>
    </row>
    <row r="248" spans="1:31">
      <c r="A248" s="11" t="s">
        <v>454</v>
      </c>
      <c r="B248" s="11" t="s">
        <v>176</v>
      </c>
      <c r="C248" s="11" t="s">
        <v>512</v>
      </c>
      <c r="D248" s="75" t="s">
        <v>177</v>
      </c>
      <c r="E248" s="51">
        <v>353466.37</v>
      </c>
      <c r="F248" s="51">
        <v>396597.03</v>
      </c>
      <c r="G248" s="51">
        <v>444345.07</v>
      </c>
      <c r="H248" s="51">
        <v>450121.58</v>
      </c>
      <c r="I248" s="51">
        <v>455874.65</v>
      </c>
      <c r="J248" s="51">
        <v>497742.3</v>
      </c>
      <c r="K248" s="51">
        <v>506146.8</v>
      </c>
      <c r="L248" s="51">
        <v>515139.37</v>
      </c>
      <c r="M248" s="51">
        <v>536634.17000000004</v>
      </c>
      <c r="N248" s="51">
        <v>562702.56000000006</v>
      </c>
      <c r="O248" s="51">
        <v>564375.25</v>
      </c>
      <c r="P248" s="51">
        <v>258154.98</v>
      </c>
      <c r="Q248" s="51">
        <v>342409.84</v>
      </c>
      <c r="R248" s="76">
        <f t="shared" ref="R248:R258" si="57">((E248+Q248)+((F248+G248+H248+I248+J248+K248+L248+M248+N248+O248+P248)*2))/24</f>
        <v>461314.32208333333</v>
      </c>
      <c r="T248" s="107"/>
      <c r="W248" s="107">
        <f>+R248</f>
        <v>461314.32208333333</v>
      </c>
      <c r="Z248" s="109"/>
      <c r="AA248" s="109"/>
      <c r="AB248" s="109"/>
      <c r="AC248" s="107">
        <f t="shared" ref="AC248:AC260" si="58">+R248</f>
        <v>461314.32208333333</v>
      </c>
      <c r="AE248" s="107"/>
    </row>
    <row r="249" spans="1:31">
      <c r="A249" s="11" t="s">
        <v>454</v>
      </c>
      <c r="B249" s="11" t="s">
        <v>176</v>
      </c>
      <c r="C249" s="11" t="s">
        <v>513</v>
      </c>
      <c r="D249" s="75" t="s">
        <v>177</v>
      </c>
      <c r="E249" s="51">
        <v>30806.42</v>
      </c>
      <c r="F249" s="51">
        <v>39442.58</v>
      </c>
      <c r="G249" s="51">
        <v>42979.5</v>
      </c>
      <c r="H249" s="51">
        <v>47510.9</v>
      </c>
      <c r="I249" s="51">
        <v>73049.740000000005</v>
      </c>
      <c r="J249" s="51">
        <v>76953.2</v>
      </c>
      <c r="K249" s="51">
        <v>77172.039999999994</v>
      </c>
      <c r="L249" s="51">
        <v>90089.59</v>
      </c>
      <c r="M249" s="51">
        <v>93457.09</v>
      </c>
      <c r="N249" s="51">
        <v>101035.6</v>
      </c>
      <c r="O249" s="51">
        <v>101335.94</v>
      </c>
      <c r="P249" s="51">
        <v>19670.41</v>
      </c>
      <c r="Q249" s="51">
        <v>29326.92</v>
      </c>
      <c r="R249" s="76">
        <f t="shared" si="57"/>
        <v>66063.604999999996</v>
      </c>
      <c r="T249" s="107"/>
      <c r="W249" s="107">
        <f t="shared" ref="W249:W260" si="59">+R249</f>
        <v>66063.604999999996</v>
      </c>
      <c r="Z249" s="109"/>
      <c r="AA249" s="109"/>
      <c r="AB249" s="109"/>
      <c r="AC249" s="107">
        <f t="shared" si="58"/>
        <v>66063.604999999996</v>
      </c>
      <c r="AE249" s="107"/>
    </row>
    <row r="250" spans="1:31">
      <c r="A250" s="11" t="s">
        <v>454</v>
      </c>
      <c r="B250" s="11" t="s">
        <v>176</v>
      </c>
      <c r="C250" s="11" t="s">
        <v>514</v>
      </c>
      <c r="D250" s="75" t="s">
        <v>177</v>
      </c>
      <c r="E250" s="51">
        <v>737661.95</v>
      </c>
      <c r="F250" s="51">
        <v>800415.5</v>
      </c>
      <c r="G250" s="51">
        <v>963389.94</v>
      </c>
      <c r="H250" s="51">
        <v>1139590.18</v>
      </c>
      <c r="I250" s="51">
        <v>1341688.31</v>
      </c>
      <c r="J250" s="51">
        <v>1467981.58</v>
      </c>
      <c r="K250" s="51">
        <v>1498274.48</v>
      </c>
      <c r="L250" s="51">
        <v>1898331.86</v>
      </c>
      <c r="M250" s="51">
        <v>1947486.76</v>
      </c>
      <c r="N250" s="51">
        <v>2055594.99</v>
      </c>
      <c r="O250" s="51">
        <v>2153910.5499999998</v>
      </c>
      <c r="P250" s="51">
        <v>386485.3</v>
      </c>
      <c r="Q250" s="51">
        <v>535877.85</v>
      </c>
      <c r="R250" s="76">
        <f t="shared" si="57"/>
        <v>1357493.2791666666</v>
      </c>
      <c r="T250" s="107"/>
      <c r="W250" s="107">
        <f t="shared" si="59"/>
        <v>1357493.2791666666</v>
      </c>
      <c r="Z250" s="109"/>
      <c r="AA250" s="109"/>
      <c r="AB250" s="109"/>
      <c r="AC250" s="107">
        <f t="shared" si="58"/>
        <v>1357493.2791666666</v>
      </c>
      <c r="AE250" s="107"/>
    </row>
    <row r="251" spans="1:31">
      <c r="A251" s="11" t="s">
        <v>454</v>
      </c>
      <c r="B251" s="11" t="s">
        <v>176</v>
      </c>
      <c r="C251" s="11" t="s">
        <v>515</v>
      </c>
      <c r="D251" s="75" t="s">
        <v>177</v>
      </c>
      <c r="E251" s="51">
        <v>145886.24</v>
      </c>
      <c r="F251" s="51">
        <v>236355.98</v>
      </c>
      <c r="G251" s="51">
        <v>261269.65</v>
      </c>
      <c r="H251" s="51">
        <v>295561.98</v>
      </c>
      <c r="I251" s="51">
        <v>321045.01</v>
      </c>
      <c r="J251" s="51">
        <v>342461.79</v>
      </c>
      <c r="K251" s="51">
        <v>416560.72</v>
      </c>
      <c r="L251" s="51">
        <v>438116.64</v>
      </c>
      <c r="M251" s="51">
        <v>482208.84</v>
      </c>
      <c r="N251" s="51">
        <v>525370.56999999995</v>
      </c>
      <c r="O251" s="51">
        <v>573340.79</v>
      </c>
      <c r="P251" s="51">
        <v>170987.44</v>
      </c>
      <c r="Q251" s="51">
        <v>195142.29</v>
      </c>
      <c r="R251" s="76">
        <f t="shared" si="57"/>
        <v>352816.13958333334</v>
      </c>
      <c r="T251" s="107"/>
      <c r="W251" s="107">
        <f t="shared" si="59"/>
        <v>352816.13958333334</v>
      </c>
      <c r="Z251" s="109"/>
      <c r="AA251" s="109"/>
      <c r="AB251" s="109"/>
      <c r="AC251" s="107">
        <f t="shared" si="58"/>
        <v>352816.13958333334</v>
      </c>
      <c r="AE251" s="107"/>
    </row>
    <row r="252" spans="1:31">
      <c r="A252" s="11" t="s">
        <v>453</v>
      </c>
      <c r="B252" s="11" t="s">
        <v>176</v>
      </c>
      <c r="C252" s="11" t="s">
        <v>516</v>
      </c>
      <c r="D252" s="75" t="s">
        <v>177</v>
      </c>
      <c r="E252" s="51">
        <v>143796.94</v>
      </c>
      <c r="F252" s="51">
        <v>309035.58</v>
      </c>
      <c r="G252" s="51">
        <v>685127.92</v>
      </c>
      <c r="H252" s="51">
        <v>781697.76</v>
      </c>
      <c r="I252" s="51">
        <v>1156477.74</v>
      </c>
      <c r="J252" s="51">
        <v>1423761.68</v>
      </c>
      <c r="K252" s="51">
        <v>1470466.86</v>
      </c>
      <c r="L252" s="51">
        <v>1572001.66</v>
      </c>
      <c r="M252" s="51">
        <v>1741080.44</v>
      </c>
      <c r="N252" s="51">
        <v>1654692.88</v>
      </c>
      <c r="O252" s="51">
        <v>1754551.75</v>
      </c>
      <c r="P252" s="51">
        <v>875554.02</v>
      </c>
      <c r="Q252" s="51">
        <v>-4091.5</v>
      </c>
      <c r="R252" s="76">
        <f t="shared" si="57"/>
        <v>1124525.0841666667</v>
      </c>
      <c r="T252" s="107"/>
      <c r="W252" s="107">
        <f t="shared" si="59"/>
        <v>1124525.0841666667</v>
      </c>
      <c r="Z252" s="109"/>
      <c r="AA252" s="109"/>
      <c r="AB252" s="109"/>
      <c r="AC252" s="107">
        <f t="shared" si="58"/>
        <v>1124525.0841666667</v>
      </c>
      <c r="AE252" s="107"/>
    </row>
    <row r="253" spans="1:31">
      <c r="A253" s="11" t="s">
        <v>453</v>
      </c>
      <c r="B253" s="11" t="s">
        <v>176</v>
      </c>
      <c r="C253" s="11" t="s">
        <v>517</v>
      </c>
      <c r="D253" s="75" t="s">
        <v>177</v>
      </c>
      <c r="E253" s="51">
        <v>-82916.92</v>
      </c>
      <c r="F253" s="51">
        <v>-211709.92</v>
      </c>
      <c r="G253" s="51">
        <v>-273948.06</v>
      </c>
      <c r="H253" s="51">
        <v>-108655.6</v>
      </c>
      <c r="I253" s="51">
        <v>-11817.05</v>
      </c>
      <c r="J253" s="51">
        <v>-388295.87</v>
      </c>
      <c r="K253" s="51">
        <v>-468811.62</v>
      </c>
      <c r="L253" s="51">
        <v>-590218.77</v>
      </c>
      <c r="M253" s="51">
        <v>-723976.95</v>
      </c>
      <c r="N253" s="51">
        <v>-631443.59</v>
      </c>
      <c r="O253" s="51">
        <v>-872481.37</v>
      </c>
      <c r="P253" s="51">
        <v>-720979.04</v>
      </c>
      <c r="Q253" s="51">
        <v>-1172118.56</v>
      </c>
      <c r="R253" s="76">
        <f t="shared" si="57"/>
        <v>-469154.63166666665</v>
      </c>
      <c r="T253" s="107"/>
      <c r="W253" s="107">
        <f t="shared" si="59"/>
        <v>-469154.63166666665</v>
      </c>
      <c r="Z253" s="109"/>
      <c r="AA253" s="109"/>
      <c r="AB253" s="109"/>
      <c r="AC253" s="107">
        <f t="shared" si="58"/>
        <v>-469154.63166666665</v>
      </c>
      <c r="AE253" s="107"/>
    </row>
    <row r="254" spans="1:31">
      <c r="A254" s="11" t="s">
        <v>453</v>
      </c>
      <c r="B254" s="11" t="s">
        <v>176</v>
      </c>
      <c r="C254" s="11" t="s">
        <v>522</v>
      </c>
      <c r="D254" s="75" t="s">
        <v>177</v>
      </c>
      <c r="E254" s="51">
        <v>-5.8207660913467401E-11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313393.84000000003</v>
      </c>
      <c r="R254" s="76">
        <f>((E254+Q254)+((F254+G254+H254+I254+J254+K254+L254+M254+N254+O254+P254)*2))/24</f>
        <v>13058.076666666666</v>
      </c>
      <c r="T254" s="107"/>
      <c r="W254" s="107">
        <f t="shared" si="59"/>
        <v>13058.076666666666</v>
      </c>
      <c r="Z254" s="109"/>
      <c r="AA254" s="109"/>
      <c r="AB254" s="109"/>
      <c r="AC254" s="107">
        <f t="shared" si="58"/>
        <v>13058.076666666666</v>
      </c>
      <c r="AE254" s="107"/>
    </row>
    <row r="255" spans="1:31">
      <c r="A255" s="11" t="s">
        <v>453</v>
      </c>
      <c r="B255" s="11" t="s">
        <v>176</v>
      </c>
      <c r="C255" s="11" t="s">
        <v>518</v>
      </c>
      <c r="D255" s="75" t="s">
        <v>177</v>
      </c>
      <c r="E255" s="51">
        <v>559657.72</v>
      </c>
      <c r="F255" s="51">
        <v>435922.17</v>
      </c>
      <c r="G255" s="51">
        <v>337930.39</v>
      </c>
      <c r="H255" s="51">
        <v>252456.16</v>
      </c>
      <c r="I255" s="51">
        <v>192640.47</v>
      </c>
      <c r="J255" s="51">
        <v>160007.15</v>
      </c>
      <c r="K255" s="51">
        <v>130678.43</v>
      </c>
      <c r="L255" s="51">
        <v>109571.81</v>
      </c>
      <c r="M255" s="51">
        <v>90938.71</v>
      </c>
      <c r="N255" s="51">
        <v>70801.960000000006</v>
      </c>
      <c r="O255" s="51">
        <v>41346.81</v>
      </c>
      <c r="P255" s="51">
        <v>2.18278728425503E-11</v>
      </c>
      <c r="Q255" s="51">
        <v>2.18278728425503E-11</v>
      </c>
      <c r="R255" s="76">
        <f t="shared" si="57"/>
        <v>175176.91</v>
      </c>
      <c r="T255" s="107"/>
      <c r="W255" s="107">
        <f t="shared" si="59"/>
        <v>175176.91</v>
      </c>
      <c r="Z255" s="109"/>
      <c r="AA255" s="109"/>
      <c r="AB255" s="109"/>
      <c r="AC255" s="107">
        <f t="shared" si="58"/>
        <v>175176.91</v>
      </c>
      <c r="AE255" s="107"/>
    </row>
    <row r="256" spans="1:31">
      <c r="A256" s="11" t="s">
        <v>454</v>
      </c>
      <c r="B256" s="11" t="s">
        <v>176</v>
      </c>
      <c r="C256" s="11" t="s">
        <v>519</v>
      </c>
      <c r="D256" s="75" t="s">
        <v>177</v>
      </c>
      <c r="E256" s="51">
        <v>2228426.9</v>
      </c>
      <c r="F256" s="51">
        <v>1824607.43</v>
      </c>
      <c r="G256" s="51">
        <v>1526836.28</v>
      </c>
      <c r="H256" s="51">
        <v>1255749.7</v>
      </c>
      <c r="I256" s="51">
        <v>1077850.6000000001</v>
      </c>
      <c r="J256" s="51">
        <v>977002.8</v>
      </c>
      <c r="K256" s="51">
        <v>888672.36</v>
      </c>
      <c r="L256" s="51">
        <v>818263.15</v>
      </c>
      <c r="M256" s="51">
        <v>753589.18</v>
      </c>
      <c r="N256" s="51">
        <v>681868.69</v>
      </c>
      <c r="O256" s="51">
        <v>581148.86</v>
      </c>
      <c r="P256" s="51">
        <v>-2.3283064365386999E-10</v>
      </c>
      <c r="Q256" s="51">
        <v>-2.3283064365386999E-10</v>
      </c>
      <c r="R256" s="76">
        <f t="shared" si="57"/>
        <v>958316.87499999988</v>
      </c>
      <c r="T256" s="107"/>
      <c r="W256" s="107">
        <f t="shared" si="59"/>
        <v>958316.87499999988</v>
      </c>
      <c r="Z256" s="109"/>
      <c r="AA256" s="109"/>
      <c r="AB256" s="109"/>
      <c r="AC256" s="107">
        <f t="shared" si="58"/>
        <v>958316.87499999988</v>
      </c>
      <c r="AE256" s="107"/>
    </row>
    <row r="257" spans="1:31">
      <c r="A257" s="11" t="s">
        <v>453</v>
      </c>
      <c r="B257" s="11" t="s">
        <v>176</v>
      </c>
      <c r="C257" s="11" t="s">
        <v>524</v>
      </c>
      <c r="D257" s="75" t="s">
        <v>177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1014629.45</v>
      </c>
      <c r="Q257" s="51">
        <v>862816.22</v>
      </c>
      <c r="R257" s="76">
        <f>((E257+Q257)+((F257+G257+H257+I257+J257+K257+L257+M257+N257+O257+P257)*2))/24</f>
        <v>120503.13</v>
      </c>
      <c r="T257" s="107"/>
      <c r="W257" s="107">
        <f t="shared" si="59"/>
        <v>120503.13</v>
      </c>
      <c r="Z257" s="109"/>
      <c r="AA257" s="109"/>
      <c r="AB257" s="109"/>
      <c r="AC257" s="107">
        <f t="shared" si="58"/>
        <v>120503.13</v>
      </c>
      <c r="AE257" s="107"/>
    </row>
    <row r="258" spans="1:31">
      <c r="A258" s="11" t="s">
        <v>454</v>
      </c>
      <c r="B258" s="11" t="s">
        <v>176</v>
      </c>
      <c r="C258" s="11" t="s">
        <v>520</v>
      </c>
      <c r="D258" s="75" t="s">
        <v>177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20479.23</v>
      </c>
      <c r="O258" s="51">
        <v>143649.13</v>
      </c>
      <c r="P258" s="51">
        <v>1732329.49</v>
      </c>
      <c r="Q258" s="51">
        <v>-92332.799999999799</v>
      </c>
      <c r="R258" s="76">
        <f t="shared" si="57"/>
        <v>154190.95416666669</v>
      </c>
      <c r="T258" s="107"/>
      <c r="W258" s="107">
        <f t="shared" si="59"/>
        <v>154190.95416666669</v>
      </c>
      <c r="Z258" s="109"/>
      <c r="AA258" s="109"/>
      <c r="AB258" s="109"/>
      <c r="AC258" s="107">
        <f t="shared" si="58"/>
        <v>154190.95416666669</v>
      </c>
      <c r="AE258" s="107"/>
    </row>
    <row r="259" spans="1:31">
      <c r="A259" s="11" t="s">
        <v>454</v>
      </c>
      <c r="B259" s="11" t="s">
        <v>176</v>
      </c>
      <c r="C259" s="11" t="s">
        <v>521</v>
      </c>
      <c r="D259" s="75" t="s">
        <v>177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3393106.82</v>
      </c>
      <c r="Q259" s="51">
        <v>3003260.61</v>
      </c>
      <c r="R259" s="76">
        <f>((E259+Q259)+((F259+G259+H259+I259+J259+K259+L259+M259+N259+O259+P259)*2))/24</f>
        <v>407894.76041666669</v>
      </c>
      <c r="T259" s="107"/>
      <c r="W259" s="107">
        <f t="shared" si="59"/>
        <v>407894.76041666669</v>
      </c>
      <c r="Z259" s="109"/>
      <c r="AA259" s="109"/>
      <c r="AB259" s="109"/>
      <c r="AC259" s="107">
        <f t="shared" si="58"/>
        <v>407894.76041666669</v>
      </c>
      <c r="AE259" s="107"/>
    </row>
    <row r="260" spans="1:31">
      <c r="A260" s="11" t="s">
        <v>441</v>
      </c>
      <c r="B260" s="11" t="s">
        <v>178</v>
      </c>
      <c r="C260" s="11" t="s">
        <v>117</v>
      </c>
      <c r="D260" s="13" t="s">
        <v>179</v>
      </c>
      <c r="E260" s="89">
        <v>3597416</v>
      </c>
      <c r="F260" s="89">
        <v>3597416</v>
      </c>
      <c r="G260" s="89">
        <v>3597416</v>
      </c>
      <c r="H260" s="89">
        <v>3555871</v>
      </c>
      <c r="I260" s="89">
        <v>3555871</v>
      </c>
      <c r="J260" s="89">
        <v>3555871</v>
      </c>
      <c r="K260" s="89">
        <v>3555871</v>
      </c>
      <c r="L260" s="89">
        <v>3555871</v>
      </c>
      <c r="M260" s="89">
        <v>3555871</v>
      </c>
      <c r="N260" s="89">
        <v>3555871</v>
      </c>
      <c r="O260" s="89">
        <v>3555871</v>
      </c>
      <c r="P260" s="89">
        <v>3555871</v>
      </c>
      <c r="Q260" s="89">
        <v>3555871</v>
      </c>
      <c r="R260" s="76">
        <f>((E260+Q260)+((F260+G260+H260+I260+J260+K260+L260+M260+N260+O260+P260)*2))/24</f>
        <v>3564526.2083333335</v>
      </c>
      <c r="T260" s="107"/>
      <c r="W260" s="107">
        <f t="shared" si="59"/>
        <v>3564526.2083333335</v>
      </c>
      <c r="Z260" s="109"/>
      <c r="AA260" s="109"/>
      <c r="AB260" s="109"/>
      <c r="AC260" s="107">
        <f t="shared" si="58"/>
        <v>3564526.2083333335</v>
      </c>
      <c r="AE260" s="107"/>
    </row>
    <row r="261" spans="1:31">
      <c r="D261" s="75" t="s">
        <v>180</v>
      </c>
      <c r="E261" s="53">
        <f t="shared" ref="E261:R261" si="60">SUM(E201:E260)</f>
        <v>78328216.37000002</v>
      </c>
      <c r="F261" s="53">
        <f t="shared" si="60"/>
        <v>78009369.050000042</v>
      </c>
      <c r="G261" s="53">
        <f t="shared" si="60"/>
        <v>78219327.040000007</v>
      </c>
      <c r="H261" s="53">
        <f t="shared" si="60"/>
        <v>79060197.940000013</v>
      </c>
      <c r="I261" s="53">
        <f t="shared" si="60"/>
        <v>79550780.330000013</v>
      </c>
      <c r="J261" s="53">
        <f t="shared" si="60"/>
        <v>79537645.320000023</v>
      </c>
      <c r="K261" s="53">
        <f t="shared" si="60"/>
        <v>79162678.950000003</v>
      </c>
      <c r="L261" s="53">
        <f t="shared" si="60"/>
        <v>79420225.800000012</v>
      </c>
      <c r="M261" s="53">
        <f t="shared" si="60"/>
        <v>79592752.75</v>
      </c>
      <c r="N261" s="53">
        <f t="shared" si="60"/>
        <v>80115092.799999967</v>
      </c>
      <c r="O261" s="53">
        <f t="shared" si="60"/>
        <v>81193073.949999988</v>
      </c>
      <c r="P261" s="53">
        <f t="shared" si="60"/>
        <v>83588063.189999998</v>
      </c>
      <c r="Q261" s="53">
        <f t="shared" si="60"/>
        <v>78762766.38000001</v>
      </c>
      <c r="R261" s="53">
        <f t="shared" si="60"/>
        <v>79666224.874583364</v>
      </c>
      <c r="Z261" s="109"/>
      <c r="AA261" s="109"/>
      <c r="AB261" s="109"/>
      <c r="AC261" s="107"/>
    </row>
    <row r="262" spans="1:31" ht="13.5" customHeight="1">
      <c r="D262" s="5"/>
      <c r="E262" s="51"/>
      <c r="F262" s="86"/>
      <c r="G262" s="76"/>
      <c r="H262" s="76"/>
      <c r="I262" s="72"/>
      <c r="J262" s="69"/>
      <c r="K262" s="66"/>
      <c r="L262" s="62"/>
      <c r="M262" s="58"/>
      <c r="N262" s="13"/>
      <c r="O262" s="54"/>
      <c r="P262" s="82"/>
      <c r="Q262" s="51"/>
      <c r="R262" s="76"/>
      <c r="Z262" s="109"/>
      <c r="AA262" s="109"/>
      <c r="AB262" s="109"/>
    </row>
    <row r="263" spans="1:31">
      <c r="A263" s="113" t="s">
        <v>15</v>
      </c>
      <c r="B263" s="113" t="s">
        <v>539</v>
      </c>
      <c r="C263" s="113" t="s">
        <v>15</v>
      </c>
      <c r="D263" s="114" t="s">
        <v>181</v>
      </c>
      <c r="E263" s="111">
        <v>156305207.13</v>
      </c>
      <c r="F263" s="111">
        <v>24421868.41</v>
      </c>
      <c r="G263" s="111">
        <v>41171423.25</v>
      </c>
      <c r="H263" s="111">
        <v>56483768.100000001</v>
      </c>
      <c r="I263" s="111">
        <v>64753779.909999996</v>
      </c>
      <c r="J263" s="111">
        <v>70295784.159999996</v>
      </c>
      <c r="K263" s="111">
        <v>75264580.459999993</v>
      </c>
      <c r="L263" s="111">
        <v>79770220.25</v>
      </c>
      <c r="M263" s="111">
        <v>83874065.469999999</v>
      </c>
      <c r="N263" s="111">
        <v>88861448.659999996</v>
      </c>
      <c r="O263" s="111">
        <v>98160199.450000003</v>
      </c>
      <c r="P263" s="111">
        <v>110210704.31</v>
      </c>
      <c r="Q263" s="111">
        <v>135117509.71000001</v>
      </c>
      <c r="R263" s="115">
        <f>((E263+Q263)+((F263+G263+H263+I263+J263+K263+L263+M263+N263+O263+P263)*2))/24</f>
        <v>78248266.737500012</v>
      </c>
      <c r="Z263" s="109"/>
      <c r="AA263" s="109"/>
      <c r="AB263" s="109"/>
    </row>
    <row r="264" spans="1:31">
      <c r="A264" s="113" t="s">
        <v>15</v>
      </c>
      <c r="B264" s="113" t="s">
        <v>540</v>
      </c>
      <c r="C264" s="113" t="s">
        <v>15</v>
      </c>
      <c r="D264" s="114" t="s">
        <v>182</v>
      </c>
      <c r="E264" s="111">
        <v>46817597.850000001</v>
      </c>
      <c r="F264" s="111">
        <v>4329047.46</v>
      </c>
      <c r="G264" s="111">
        <v>8144824.2199999997</v>
      </c>
      <c r="H264" s="111">
        <v>11913582.199999999</v>
      </c>
      <c r="I264" s="111">
        <v>15629660.82</v>
      </c>
      <c r="J264" s="111">
        <v>19641103.890000001</v>
      </c>
      <c r="K264" s="111">
        <v>23808301.02</v>
      </c>
      <c r="L264" s="111">
        <v>27425881.100000001</v>
      </c>
      <c r="M264" s="111">
        <v>31996474.899999999</v>
      </c>
      <c r="N264" s="111">
        <v>36090125.700000003</v>
      </c>
      <c r="O264" s="111">
        <v>40028030.579999998</v>
      </c>
      <c r="P264" s="111">
        <v>44017177.710000001</v>
      </c>
      <c r="Q264" s="111">
        <v>48703743.799999997</v>
      </c>
      <c r="R264" s="115">
        <f>((E264+Q264)+((F264+G264+H264+I264+J264+K264+L264+M264+N264+O264+P264)*2))/24</f>
        <v>25898740.035416666</v>
      </c>
      <c r="Z264" s="109"/>
      <c r="AA264" s="109"/>
      <c r="AB264" s="109"/>
    </row>
    <row r="265" spans="1:31">
      <c r="A265" s="113" t="s">
        <v>15</v>
      </c>
      <c r="B265" s="113" t="s">
        <v>541</v>
      </c>
      <c r="C265" s="113" t="s">
        <v>542</v>
      </c>
      <c r="D265" s="114" t="s">
        <v>183</v>
      </c>
      <c r="E265" s="111">
        <v>0</v>
      </c>
      <c r="F265" s="111">
        <v>315.98</v>
      </c>
      <c r="G265" s="111">
        <v>315.98</v>
      </c>
      <c r="H265" s="111">
        <v>315.98</v>
      </c>
      <c r="I265" s="111">
        <v>315.98</v>
      </c>
      <c r="J265" s="111">
        <v>315.98</v>
      </c>
      <c r="K265" s="111">
        <v>315.98</v>
      </c>
      <c r="L265" s="111">
        <v>315.98</v>
      </c>
      <c r="M265" s="111">
        <v>315.98</v>
      </c>
      <c r="N265" s="111">
        <v>315.98</v>
      </c>
      <c r="O265" s="111">
        <v>315.98</v>
      </c>
      <c r="P265" s="111">
        <v>315.98</v>
      </c>
      <c r="Q265" s="111">
        <v>315.98</v>
      </c>
      <c r="R265" s="115">
        <f>((E265+Q265)+((F265+G265+H265+I265+J265+K265+L265+M265+N265+O265+P265)*2))/24</f>
        <v>302.81416666666672</v>
      </c>
      <c r="Z265" s="109"/>
      <c r="AA265" s="109"/>
      <c r="AB265" s="109"/>
    </row>
    <row r="266" spans="1:31">
      <c r="A266" s="113" t="s">
        <v>15</v>
      </c>
      <c r="B266" s="113" t="s">
        <v>543</v>
      </c>
      <c r="C266" s="113" t="s">
        <v>15</v>
      </c>
      <c r="D266" s="114" t="s">
        <v>184</v>
      </c>
      <c r="E266" s="116">
        <v>5473309.9500000002</v>
      </c>
      <c r="F266" s="116">
        <v>429269.29</v>
      </c>
      <c r="G266" s="116">
        <v>844912.97</v>
      </c>
      <c r="H266" s="116">
        <v>1337555.07</v>
      </c>
      <c r="I266" s="116">
        <v>1801041.39</v>
      </c>
      <c r="J266" s="116">
        <v>2272948.0699999998</v>
      </c>
      <c r="K266" s="116">
        <v>2748701.28</v>
      </c>
      <c r="L266" s="116">
        <v>3219897.06</v>
      </c>
      <c r="M266" s="116">
        <v>3771772.86</v>
      </c>
      <c r="N266" s="116">
        <v>4251828.58</v>
      </c>
      <c r="O266" s="116">
        <v>4693376.74</v>
      </c>
      <c r="P266" s="116">
        <v>5170135.07</v>
      </c>
      <c r="Q266" s="116">
        <v>5729641.6100000003</v>
      </c>
      <c r="R266" s="115">
        <f>((E266+Q266)+((F266+G266+H266+I266+J266+K266+L266+M266+N266+O266+P266)*2))/24</f>
        <v>3011909.5133333337</v>
      </c>
      <c r="Z266" s="109"/>
      <c r="AA266" s="109"/>
      <c r="AB266" s="109"/>
    </row>
    <row r="267" spans="1:31">
      <c r="A267" s="113"/>
      <c r="B267" s="113"/>
      <c r="C267" s="113"/>
      <c r="D267" s="114" t="s">
        <v>185</v>
      </c>
      <c r="E267" s="117">
        <f>SUM(E263:E266)</f>
        <v>208596114.92999998</v>
      </c>
      <c r="F267" s="117">
        <f t="shared" ref="F267:R267" si="61">SUM(F263:F266)</f>
        <v>29180501.140000001</v>
      </c>
      <c r="G267" s="117">
        <f t="shared" si="61"/>
        <v>50161476.419999994</v>
      </c>
      <c r="H267" s="117">
        <f t="shared" si="61"/>
        <v>69735221.349999994</v>
      </c>
      <c r="I267" s="117">
        <f t="shared" si="61"/>
        <v>82184798.099999994</v>
      </c>
      <c r="J267" s="117">
        <f t="shared" si="61"/>
        <v>92210152.099999994</v>
      </c>
      <c r="K267" s="117">
        <f t="shared" si="61"/>
        <v>101821898.73999999</v>
      </c>
      <c r="L267" s="117">
        <f t="shared" si="61"/>
        <v>110416314.39</v>
      </c>
      <c r="M267" s="117">
        <f t="shared" si="61"/>
        <v>119642629.21000001</v>
      </c>
      <c r="N267" s="117">
        <f t="shared" si="61"/>
        <v>129203718.92</v>
      </c>
      <c r="O267" s="117">
        <f t="shared" si="61"/>
        <v>142881922.75</v>
      </c>
      <c r="P267" s="117">
        <f t="shared" si="61"/>
        <v>159398333.06999999</v>
      </c>
      <c r="Q267" s="117">
        <f t="shared" si="61"/>
        <v>189551211.09999999</v>
      </c>
      <c r="R267" s="117">
        <f t="shared" si="61"/>
        <v>107159219.10041668</v>
      </c>
      <c r="Z267" s="109"/>
      <c r="AA267" s="109"/>
      <c r="AB267" s="109"/>
    </row>
    <row r="268" spans="1:31">
      <c r="D268" s="5"/>
      <c r="E268" s="51"/>
      <c r="F268" s="86"/>
      <c r="G268" s="76"/>
      <c r="H268" s="76"/>
      <c r="I268" s="72"/>
      <c r="J268" s="69"/>
      <c r="K268" s="66"/>
      <c r="L268" s="62"/>
      <c r="M268" s="58"/>
      <c r="N268" s="13"/>
      <c r="O268" s="54"/>
      <c r="P268" s="82"/>
      <c r="Q268" s="51"/>
      <c r="R268" s="76"/>
      <c r="Z268" s="109"/>
      <c r="AA268" s="109"/>
      <c r="AB268" s="109"/>
    </row>
    <row r="269" spans="1:31">
      <c r="A269" s="11" t="s">
        <v>453</v>
      </c>
      <c r="B269" s="11" t="s">
        <v>186</v>
      </c>
      <c r="D269" s="75" t="s">
        <v>187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76">
        <f>((E269+Q269)+((F269+G269+H269+I269+J269+K269+L269+M269+N269+O269+P269)*2))/24</f>
        <v>0</v>
      </c>
      <c r="Z269" s="109"/>
      <c r="AA269" s="109"/>
      <c r="AB269" s="109"/>
    </row>
    <row r="270" spans="1:31">
      <c r="A270" s="11" t="s">
        <v>454</v>
      </c>
      <c r="B270" s="11" t="s">
        <v>186</v>
      </c>
      <c r="D270" s="75" t="s">
        <v>187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76">
        <f>((E270+Q270)+((F270+G270+H270+I270+J270+K270+L270+M270+N270+O270+P270)*2))/24</f>
        <v>0</v>
      </c>
      <c r="Z270" s="109"/>
      <c r="AA270" s="109"/>
      <c r="AB270" s="109"/>
    </row>
    <row r="271" spans="1:31">
      <c r="D271" s="5"/>
      <c r="E271" s="51"/>
      <c r="F271" s="86"/>
      <c r="G271" s="76"/>
      <c r="H271" s="76"/>
      <c r="I271" s="72"/>
      <c r="J271" s="69"/>
      <c r="K271" s="66"/>
      <c r="L271" s="62"/>
      <c r="M271" s="58"/>
      <c r="N271" s="13"/>
      <c r="O271" s="54"/>
      <c r="P271" s="82"/>
      <c r="Q271" s="51"/>
      <c r="R271" s="76"/>
      <c r="Z271" s="109"/>
      <c r="AA271" s="109"/>
      <c r="AB271" s="109"/>
    </row>
    <row r="272" spans="1:31">
      <c r="A272" s="11" t="s">
        <v>453</v>
      </c>
      <c r="B272" s="11" t="s">
        <v>188</v>
      </c>
      <c r="C272" s="11" t="s">
        <v>532</v>
      </c>
      <c r="D272" s="75" t="s">
        <v>189</v>
      </c>
      <c r="E272" s="51">
        <v>175231.24</v>
      </c>
      <c r="F272" s="51">
        <v>14772.52</v>
      </c>
      <c r="G272" s="51">
        <v>29545.040000000001</v>
      </c>
      <c r="H272" s="51">
        <v>45194.31</v>
      </c>
      <c r="I272" s="51">
        <v>60843.62</v>
      </c>
      <c r="J272" s="51">
        <v>76492.929999999993</v>
      </c>
      <c r="K272" s="51">
        <v>92142.24</v>
      </c>
      <c r="L272" s="51">
        <v>107791.55</v>
      </c>
      <c r="M272" s="51">
        <v>123440.86</v>
      </c>
      <c r="N272" s="51">
        <v>139090.17000000001</v>
      </c>
      <c r="O272" s="51">
        <v>154739.48000000001</v>
      </c>
      <c r="P272" s="51">
        <v>170388.79</v>
      </c>
      <c r="Q272" s="51">
        <v>186038.1</v>
      </c>
      <c r="R272" s="76">
        <f>((E272+Q272)+((F272+G272+H272+I272+J272+K272+L272+M272+N272+O272+P272)*2))/24</f>
        <v>99589.681666666656</v>
      </c>
      <c r="Z272" s="109"/>
      <c r="AA272" s="109"/>
      <c r="AB272" s="109"/>
    </row>
    <row r="273" spans="1:28">
      <c r="A273" s="11" t="s">
        <v>454</v>
      </c>
      <c r="B273" s="11" t="s">
        <v>188</v>
      </c>
      <c r="C273" s="11" t="s">
        <v>532</v>
      </c>
      <c r="D273" s="75" t="s">
        <v>189</v>
      </c>
      <c r="E273" s="51">
        <v>437602.47</v>
      </c>
      <c r="F273" s="51">
        <v>73146.45</v>
      </c>
      <c r="G273" s="51">
        <v>128789.44</v>
      </c>
      <c r="H273" s="51">
        <v>179421.77</v>
      </c>
      <c r="I273" s="51">
        <v>206537.84</v>
      </c>
      <c r="J273" s="51">
        <v>228784.5</v>
      </c>
      <c r="K273" s="51">
        <v>248971.34</v>
      </c>
      <c r="L273" s="51">
        <v>266128.83</v>
      </c>
      <c r="M273" s="51">
        <v>282521.3</v>
      </c>
      <c r="N273" s="51">
        <v>299709.96999999997</v>
      </c>
      <c r="O273" s="51">
        <v>320641.95</v>
      </c>
      <c r="P273" s="51">
        <v>348688.83</v>
      </c>
      <c r="Q273" s="51">
        <v>399876.96</v>
      </c>
      <c r="R273" s="76">
        <f t="shared" ref="R273:R285" si="62">((E273+Q273)+((F273+G273+H273+I273+J273+K273+L273+M273+N273+O273+P273)*2))/24</f>
        <v>250173.49458333335</v>
      </c>
      <c r="Z273" s="109"/>
      <c r="AA273" s="109"/>
      <c r="AB273" s="109"/>
    </row>
    <row r="274" spans="1:28">
      <c r="A274" s="11" t="s">
        <v>454</v>
      </c>
      <c r="B274" s="11" t="s">
        <v>188</v>
      </c>
      <c r="C274" s="11" t="s">
        <v>84</v>
      </c>
      <c r="D274" s="75" t="s">
        <v>189</v>
      </c>
      <c r="E274" s="51">
        <v>9193313.2599999998</v>
      </c>
      <c r="F274" s="51">
        <v>1622760.18</v>
      </c>
      <c r="G274" s="51">
        <v>2847856.93</v>
      </c>
      <c r="H274" s="51">
        <v>3932006.25</v>
      </c>
      <c r="I274" s="51">
        <v>4660182.8099999996</v>
      </c>
      <c r="J274" s="51">
        <v>5100226.92</v>
      </c>
      <c r="K274" s="51">
        <v>5499081.7800000003</v>
      </c>
      <c r="L274" s="51">
        <v>5818134.8700000001</v>
      </c>
      <c r="M274" s="51">
        <v>6139986.46</v>
      </c>
      <c r="N274" s="51">
        <v>6469144.7300000004</v>
      </c>
      <c r="O274" s="51">
        <v>6860507.4699999997</v>
      </c>
      <c r="P274" s="51">
        <v>7422000.2400000002</v>
      </c>
      <c r="Q274" s="51">
        <v>8528645.0299999993</v>
      </c>
      <c r="R274" s="76">
        <f t="shared" si="62"/>
        <v>5436072.3154166667</v>
      </c>
      <c r="Z274" s="109"/>
      <c r="AA274" s="109"/>
      <c r="AB274" s="109"/>
    </row>
    <row r="275" spans="1:28">
      <c r="A275" s="11" t="s">
        <v>454</v>
      </c>
      <c r="B275" s="11" t="s">
        <v>188</v>
      </c>
      <c r="C275" s="11" t="s">
        <v>86</v>
      </c>
      <c r="D275" s="75" t="s">
        <v>189</v>
      </c>
      <c r="E275" s="51">
        <v>8352607.0700000003</v>
      </c>
      <c r="F275" s="51">
        <v>1316315.6100000001</v>
      </c>
      <c r="G275" s="51">
        <v>2214022.5499999998</v>
      </c>
      <c r="H275" s="51">
        <v>3058190.95</v>
      </c>
      <c r="I275" s="51">
        <v>3551008.94</v>
      </c>
      <c r="J275" s="51">
        <v>3918151.71</v>
      </c>
      <c r="K275" s="51">
        <v>4252602.71</v>
      </c>
      <c r="L275" s="51">
        <v>4571305</v>
      </c>
      <c r="M275" s="51">
        <v>4874120.3</v>
      </c>
      <c r="N275" s="51">
        <v>5232469.07</v>
      </c>
      <c r="O275" s="51">
        <v>5789683.5499999998</v>
      </c>
      <c r="P275" s="51">
        <v>6535190.3300000001</v>
      </c>
      <c r="Q275" s="51">
        <v>7954166.0599999996</v>
      </c>
      <c r="R275" s="76">
        <f t="shared" si="62"/>
        <v>4455537.2737499997</v>
      </c>
      <c r="Z275" s="109"/>
      <c r="AA275" s="109"/>
      <c r="AB275" s="109"/>
    </row>
    <row r="276" spans="1:28">
      <c r="A276" s="11" t="s">
        <v>453</v>
      </c>
      <c r="B276" s="11" t="s">
        <v>188</v>
      </c>
      <c r="C276" s="1" t="s">
        <v>533</v>
      </c>
      <c r="D276" s="75" t="s">
        <v>189</v>
      </c>
      <c r="E276" s="51">
        <v>68341.600000000006</v>
      </c>
      <c r="F276" s="51">
        <v>6907.58</v>
      </c>
      <c r="G276" s="51">
        <v>13815.16</v>
      </c>
      <c r="H276" s="51">
        <v>20722.740000000002</v>
      </c>
      <c r="I276" s="51">
        <v>27630.32</v>
      </c>
      <c r="J276" s="51">
        <v>34537.9</v>
      </c>
      <c r="K276" s="51">
        <v>41062.65</v>
      </c>
      <c r="L276" s="51">
        <v>47587.4</v>
      </c>
      <c r="M276" s="51">
        <v>54112.15</v>
      </c>
      <c r="N276" s="51">
        <v>60636.9</v>
      </c>
      <c r="O276" s="51">
        <v>67161.649999999994</v>
      </c>
      <c r="P276" s="51">
        <v>73686.399999999994</v>
      </c>
      <c r="Q276" s="51">
        <v>80211.149999999994</v>
      </c>
      <c r="R276" s="76">
        <f t="shared" si="62"/>
        <v>43511.435416666667</v>
      </c>
      <c r="Z276" s="109"/>
      <c r="AA276" s="109"/>
      <c r="AB276" s="109"/>
    </row>
    <row r="277" spans="1:28">
      <c r="A277" s="11" t="s">
        <v>453</v>
      </c>
      <c r="B277" s="11" t="s">
        <v>188</v>
      </c>
      <c r="C277" s="1" t="s">
        <v>534</v>
      </c>
      <c r="D277" s="75" t="s">
        <v>189</v>
      </c>
      <c r="E277" s="51">
        <v>1562711.12</v>
      </c>
      <c r="F277" s="51">
        <v>239566.84</v>
      </c>
      <c r="G277" s="51">
        <v>437108.87</v>
      </c>
      <c r="H277" s="51">
        <v>603319.43000000005</v>
      </c>
      <c r="I277" s="51">
        <v>708331.7</v>
      </c>
      <c r="J277" s="51">
        <v>775926.29</v>
      </c>
      <c r="K277" s="51">
        <v>836017.43</v>
      </c>
      <c r="L277" s="51">
        <v>884792.39</v>
      </c>
      <c r="M277" s="51">
        <v>930979.12</v>
      </c>
      <c r="N277" s="51">
        <v>990067.18</v>
      </c>
      <c r="O277" s="51">
        <v>1105323.68</v>
      </c>
      <c r="P277" s="51">
        <v>1243891.8600000001</v>
      </c>
      <c r="Q277" s="51">
        <v>1534303.81</v>
      </c>
      <c r="R277" s="76">
        <f t="shared" si="62"/>
        <v>858652.68791666662</v>
      </c>
      <c r="Z277" s="109"/>
      <c r="AA277" s="109"/>
      <c r="AB277" s="109"/>
    </row>
    <row r="278" spans="1:28">
      <c r="A278" s="11" t="s">
        <v>454</v>
      </c>
      <c r="B278" s="11" t="s">
        <v>188</v>
      </c>
      <c r="C278" s="11" t="s">
        <v>534</v>
      </c>
      <c r="D278" s="75" t="s">
        <v>189</v>
      </c>
      <c r="E278" s="51">
        <v>67473.83</v>
      </c>
      <c r="F278" s="51">
        <v>11008.07</v>
      </c>
      <c r="G278" s="51">
        <v>19657.07</v>
      </c>
      <c r="H278" s="51">
        <v>27974.89</v>
      </c>
      <c r="I278" s="51">
        <v>34726.42</v>
      </c>
      <c r="J278" s="51">
        <v>38697.46</v>
      </c>
      <c r="K278" s="51">
        <v>42048.51</v>
      </c>
      <c r="L278" s="51">
        <v>44821.33</v>
      </c>
      <c r="M278" s="51">
        <v>47334.52</v>
      </c>
      <c r="N278" s="51">
        <v>49682.46</v>
      </c>
      <c r="O278" s="51">
        <v>52383.68</v>
      </c>
      <c r="P278" s="51">
        <v>56603.32</v>
      </c>
      <c r="Q278" s="51">
        <v>63652.480000000003</v>
      </c>
      <c r="R278" s="76">
        <f t="shared" si="62"/>
        <v>40875.073750000003</v>
      </c>
      <c r="Z278" s="109"/>
      <c r="AA278" s="109"/>
      <c r="AB278" s="109"/>
    </row>
    <row r="279" spans="1:28">
      <c r="A279" s="11" t="s">
        <v>453</v>
      </c>
      <c r="B279" s="11" t="s">
        <v>188</v>
      </c>
      <c r="C279" s="11" t="s">
        <v>535</v>
      </c>
      <c r="D279" s="75" t="s">
        <v>189</v>
      </c>
      <c r="E279" s="51">
        <v>1071196.6000000001</v>
      </c>
      <c r="F279" s="51">
        <v>198422.64</v>
      </c>
      <c r="G279" s="51">
        <v>358834.64</v>
      </c>
      <c r="H279" s="51">
        <v>500778.34</v>
      </c>
      <c r="I279" s="51">
        <v>605995.43000000005</v>
      </c>
      <c r="J279" s="51">
        <v>664243.16</v>
      </c>
      <c r="K279" s="51">
        <v>715173.32</v>
      </c>
      <c r="L279" s="51">
        <v>753324.47</v>
      </c>
      <c r="M279" s="51">
        <v>788077.87</v>
      </c>
      <c r="N279" s="51">
        <v>824321.12</v>
      </c>
      <c r="O279" s="51">
        <v>876578.43</v>
      </c>
      <c r="P279" s="51">
        <v>953545.51</v>
      </c>
      <c r="Q279" s="51">
        <v>1088017.54</v>
      </c>
      <c r="R279" s="76">
        <f t="shared" si="62"/>
        <v>693241.83333333337</v>
      </c>
      <c r="Z279" s="109"/>
      <c r="AA279" s="109"/>
      <c r="AB279" s="109"/>
    </row>
    <row r="280" spans="1:28">
      <c r="A280" s="11" t="s">
        <v>441</v>
      </c>
      <c r="B280" s="11" t="s">
        <v>188</v>
      </c>
      <c r="C280" s="11" t="s">
        <v>536</v>
      </c>
      <c r="D280" s="75" t="s">
        <v>189</v>
      </c>
      <c r="E280" s="51">
        <v>268244.40000000002</v>
      </c>
      <c r="F280" s="51">
        <v>21486.79</v>
      </c>
      <c r="G280" s="51">
        <v>42973.58</v>
      </c>
      <c r="H280" s="51">
        <v>64460.37</v>
      </c>
      <c r="I280" s="51">
        <v>84675.18</v>
      </c>
      <c r="J280" s="51">
        <v>107810.3</v>
      </c>
      <c r="K280" s="51">
        <v>130190.33</v>
      </c>
      <c r="L280" s="51">
        <v>152570.35999999999</v>
      </c>
      <c r="M280" s="51">
        <v>161251.42000000001</v>
      </c>
      <c r="N280" s="51">
        <v>182089.8</v>
      </c>
      <c r="O280" s="51">
        <v>202928.18</v>
      </c>
      <c r="P280" s="51">
        <v>223766.56</v>
      </c>
      <c r="Q280" s="51">
        <v>244604.94</v>
      </c>
      <c r="R280" s="76">
        <f t="shared" si="62"/>
        <v>135885.62833333333</v>
      </c>
      <c r="Z280" s="109"/>
      <c r="AA280" s="109"/>
      <c r="AB280" s="109"/>
    </row>
    <row r="281" spans="1:28">
      <c r="A281" s="11" t="s">
        <v>453</v>
      </c>
      <c r="B281" s="11" t="s">
        <v>188</v>
      </c>
      <c r="C281" s="11" t="s">
        <v>536</v>
      </c>
      <c r="D281" s="75" t="s">
        <v>189</v>
      </c>
      <c r="E281" s="51">
        <v>1310830.52</v>
      </c>
      <c r="F281" s="51">
        <v>112901.16</v>
      </c>
      <c r="G281" s="51">
        <v>225802.32</v>
      </c>
      <c r="H281" s="51">
        <v>338703.48</v>
      </c>
      <c r="I281" s="51">
        <v>451604.64</v>
      </c>
      <c r="J281" s="51">
        <v>564505.80000000005</v>
      </c>
      <c r="K281" s="51">
        <v>677406.93</v>
      </c>
      <c r="L281" s="51">
        <v>792460.29</v>
      </c>
      <c r="M281" s="51">
        <v>907513.65</v>
      </c>
      <c r="N281" s="51">
        <v>1022567.01</v>
      </c>
      <c r="O281" s="51">
        <v>1137620.3700000001</v>
      </c>
      <c r="P281" s="51">
        <v>1252142.9099999999</v>
      </c>
      <c r="Q281" s="51">
        <v>1366665.45</v>
      </c>
      <c r="R281" s="76">
        <f>((E281+Q281)+((F281+G281+H281+I281+J281+K281+L281+M281+N281+O281+P281)*2))/24</f>
        <v>735164.71208333329</v>
      </c>
      <c r="Z281" s="109"/>
      <c r="AA281" s="109"/>
      <c r="AB281" s="109"/>
    </row>
    <row r="282" spans="1:28">
      <c r="A282" s="11" t="s">
        <v>454</v>
      </c>
      <c r="B282" s="11" t="s">
        <v>188</v>
      </c>
      <c r="C282" s="11" t="s">
        <v>536</v>
      </c>
      <c r="D282" s="75" t="s">
        <v>189</v>
      </c>
      <c r="E282" s="51">
        <v>2124138.42</v>
      </c>
      <c r="F282" s="51">
        <v>207531.25</v>
      </c>
      <c r="G282" s="51">
        <v>415062.5</v>
      </c>
      <c r="H282" s="51">
        <v>622593.75</v>
      </c>
      <c r="I282" s="51">
        <v>819564.71</v>
      </c>
      <c r="J282" s="51">
        <v>1032104.55</v>
      </c>
      <c r="K282" s="51">
        <v>1237707.49</v>
      </c>
      <c r="L282" s="51">
        <v>1440528.38</v>
      </c>
      <c r="M282" s="51">
        <v>1520166.01</v>
      </c>
      <c r="N282" s="51">
        <v>1711331.6</v>
      </c>
      <c r="O282" s="51">
        <v>1902497.19</v>
      </c>
      <c r="P282" s="51">
        <v>2093662.78</v>
      </c>
      <c r="Q282" s="51">
        <v>2284828.37</v>
      </c>
      <c r="R282" s="76">
        <f t="shared" si="62"/>
        <v>1267269.4670833333</v>
      </c>
      <c r="Z282" s="109"/>
      <c r="AA282" s="109"/>
      <c r="AB282" s="109"/>
    </row>
    <row r="283" spans="1:28">
      <c r="A283" s="11" t="s">
        <v>441</v>
      </c>
      <c r="B283" s="11" t="s">
        <v>188</v>
      </c>
      <c r="C283" s="11" t="s">
        <v>537</v>
      </c>
      <c r="D283" s="75" t="s">
        <v>189</v>
      </c>
      <c r="E283" s="51">
        <v>888.22</v>
      </c>
      <c r="F283" s="51">
        <v>0</v>
      </c>
      <c r="G283" s="51">
        <v>72.8</v>
      </c>
      <c r="H283" s="51">
        <v>107.41</v>
      </c>
      <c r="I283" s="51">
        <v>107.41</v>
      </c>
      <c r="J283" s="51">
        <v>107.41</v>
      </c>
      <c r="K283" s="51">
        <v>107.41</v>
      </c>
      <c r="L283" s="51">
        <v>107.41</v>
      </c>
      <c r="M283" s="51">
        <v>107.41</v>
      </c>
      <c r="N283" s="51">
        <v>107.41</v>
      </c>
      <c r="O283" s="51">
        <v>107.41</v>
      </c>
      <c r="P283" s="51">
        <v>542.76</v>
      </c>
      <c r="Q283" s="51">
        <v>640.16</v>
      </c>
      <c r="R283" s="76">
        <f t="shared" si="62"/>
        <v>186.58583333333331</v>
      </c>
      <c r="Z283" s="109"/>
      <c r="AA283" s="109"/>
      <c r="AB283" s="109"/>
    </row>
    <row r="284" spans="1:28">
      <c r="A284" s="11" t="s">
        <v>453</v>
      </c>
      <c r="B284" s="11" t="s">
        <v>188</v>
      </c>
      <c r="C284" s="11" t="s">
        <v>537</v>
      </c>
      <c r="D284" s="75" t="s">
        <v>189</v>
      </c>
      <c r="E284" s="51">
        <v>25303.75</v>
      </c>
      <c r="F284" s="51">
        <v>275</v>
      </c>
      <c r="G284" s="51">
        <v>1110.3900000000001</v>
      </c>
      <c r="H284" s="51">
        <v>1541.1</v>
      </c>
      <c r="I284" s="51">
        <v>1953.84</v>
      </c>
      <c r="J284" s="51">
        <v>9299.33</v>
      </c>
      <c r="K284" s="51">
        <v>9576.85</v>
      </c>
      <c r="L284" s="51">
        <v>9798.7800000000007</v>
      </c>
      <c r="M284" s="51">
        <v>9979.42</v>
      </c>
      <c r="N284" s="51">
        <v>10182.200000000001</v>
      </c>
      <c r="O284" s="51">
        <v>10301.709999999999</v>
      </c>
      <c r="P284" s="51">
        <v>10754.14</v>
      </c>
      <c r="Q284" s="51">
        <v>11061.21</v>
      </c>
      <c r="R284" s="76">
        <f t="shared" si="62"/>
        <v>7746.27</v>
      </c>
      <c r="Z284" s="109"/>
      <c r="AA284" s="109"/>
      <c r="AB284" s="109"/>
    </row>
    <row r="285" spans="1:28">
      <c r="A285" s="11" t="s">
        <v>454</v>
      </c>
      <c r="B285" s="11" t="s">
        <v>188</v>
      </c>
      <c r="C285" s="11" t="s">
        <v>537</v>
      </c>
      <c r="D285" s="75" t="s">
        <v>189</v>
      </c>
      <c r="E285" s="51">
        <v>91659.37</v>
      </c>
      <c r="F285" s="51">
        <v>11878.57</v>
      </c>
      <c r="G285" s="51">
        <v>16903.150000000001</v>
      </c>
      <c r="H285" s="51">
        <v>37004.53</v>
      </c>
      <c r="I285" s="51">
        <v>44314.05</v>
      </c>
      <c r="J285" s="51">
        <v>46010.95</v>
      </c>
      <c r="K285" s="51">
        <v>47734.18</v>
      </c>
      <c r="L285" s="51">
        <v>47530.82</v>
      </c>
      <c r="M285" s="51">
        <v>75201.23</v>
      </c>
      <c r="N285" s="51">
        <v>75951.06</v>
      </c>
      <c r="O285" s="51">
        <v>76710.44</v>
      </c>
      <c r="P285" s="51">
        <v>77436.100000000006</v>
      </c>
      <c r="Q285" s="51">
        <v>79122.11</v>
      </c>
      <c r="R285" s="76">
        <f t="shared" si="62"/>
        <v>53505.484999999993</v>
      </c>
      <c r="Z285" s="109"/>
      <c r="AA285" s="109"/>
      <c r="AB285" s="109"/>
    </row>
    <row r="286" spans="1:28">
      <c r="A286" s="118" t="s">
        <v>15</v>
      </c>
      <c r="B286" s="118" t="s">
        <v>538</v>
      </c>
      <c r="C286" s="118" t="s">
        <v>15</v>
      </c>
      <c r="D286" s="114" t="s">
        <v>190</v>
      </c>
      <c r="E286" s="116">
        <v>2089762.22</v>
      </c>
      <c r="F286" s="116">
        <v>211533.78</v>
      </c>
      <c r="G286" s="116">
        <v>420032.08</v>
      </c>
      <c r="H286" s="116">
        <v>640876.53</v>
      </c>
      <c r="I286" s="116">
        <v>843451.4</v>
      </c>
      <c r="J286" s="116">
        <v>1017339.53</v>
      </c>
      <c r="K286" s="116">
        <v>1186862.9099999999</v>
      </c>
      <c r="L286" s="116">
        <v>1239648.44</v>
      </c>
      <c r="M286" s="116">
        <v>1429082.66</v>
      </c>
      <c r="N286" s="116">
        <v>1601150.82</v>
      </c>
      <c r="O286" s="116">
        <v>1756791.44</v>
      </c>
      <c r="P286" s="116">
        <v>1915268.6</v>
      </c>
      <c r="Q286" s="116">
        <v>2104822.19</v>
      </c>
      <c r="R286" s="115">
        <f>((E286+Q286)+((F286+G286+H286+I286+J286+K286+L286+M286+N286+O286+P286)*2))/24</f>
        <v>1196610.86625</v>
      </c>
      <c r="Z286" s="109"/>
      <c r="AA286" s="109"/>
      <c r="AB286" s="109"/>
    </row>
    <row r="287" spans="1:28">
      <c r="D287" s="5" t="s">
        <v>191</v>
      </c>
      <c r="E287" s="53">
        <f t="shared" ref="E287:R287" si="63">SUM(E272:E286)</f>
        <v>26839304.09</v>
      </c>
      <c r="F287" s="102">
        <f t="shared" si="63"/>
        <v>4048506.4399999995</v>
      </c>
      <c r="G287" s="102">
        <f t="shared" si="63"/>
        <v>7171586.5200000005</v>
      </c>
      <c r="H287" s="102">
        <f t="shared" si="63"/>
        <v>10072895.849999998</v>
      </c>
      <c r="I287" s="102">
        <f t="shared" si="63"/>
        <v>12100928.310000001</v>
      </c>
      <c r="J287" s="102">
        <f t="shared" si="63"/>
        <v>13614238.740000002</v>
      </c>
      <c r="K287" s="102">
        <f t="shared" si="63"/>
        <v>15016686.08</v>
      </c>
      <c r="L287" s="102">
        <f t="shared" si="63"/>
        <v>16176530.32</v>
      </c>
      <c r="M287" s="102">
        <f t="shared" si="63"/>
        <v>17343874.379999999</v>
      </c>
      <c r="N287" s="102">
        <f t="shared" si="63"/>
        <v>18668501.5</v>
      </c>
      <c r="O287" s="102">
        <f t="shared" si="63"/>
        <v>20313976.630000003</v>
      </c>
      <c r="P287" s="102">
        <f t="shared" si="63"/>
        <v>22377569.130000006</v>
      </c>
      <c r="Q287" s="102">
        <f t="shared" si="63"/>
        <v>25926655.559999999</v>
      </c>
      <c r="R287" s="102">
        <f t="shared" si="63"/>
        <v>15274022.810416669</v>
      </c>
      <c r="Z287" s="109"/>
      <c r="AA287" s="109"/>
      <c r="AB287" s="109"/>
    </row>
    <row r="288" spans="1:28">
      <c r="D288" s="5"/>
      <c r="E288" s="51"/>
      <c r="F288" s="86"/>
      <c r="G288" s="76"/>
      <c r="H288" s="76"/>
      <c r="I288" s="72"/>
      <c r="J288" s="69"/>
      <c r="K288" s="66"/>
      <c r="L288" s="62"/>
      <c r="M288" s="58"/>
      <c r="N288" s="13"/>
      <c r="O288" s="54"/>
      <c r="P288" s="82"/>
      <c r="Q288" s="51"/>
      <c r="R288" s="76"/>
      <c r="Z288" s="109"/>
      <c r="AA288" s="109"/>
      <c r="AB288" s="109"/>
    </row>
    <row r="289" spans="1:28">
      <c r="A289" s="11" t="s">
        <v>441</v>
      </c>
      <c r="B289" s="11" t="s">
        <v>192</v>
      </c>
      <c r="D289" s="75" t="s">
        <v>193</v>
      </c>
      <c r="E289" s="94">
        <v>25145321.359999999</v>
      </c>
      <c r="F289" s="94">
        <v>1807641.44</v>
      </c>
      <c r="G289" s="94">
        <v>3662870.53</v>
      </c>
      <c r="H289" s="94">
        <v>5500503.2699999996</v>
      </c>
      <c r="I289" s="94">
        <v>7345620.5999999996</v>
      </c>
      <c r="J289" s="94">
        <v>9204261.5399999991</v>
      </c>
      <c r="K289" s="94">
        <v>11070351.52</v>
      </c>
      <c r="L289" s="94">
        <v>12942828.140000001</v>
      </c>
      <c r="M289" s="94">
        <v>14826797.029999999</v>
      </c>
      <c r="N289" s="94">
        <v>16728621.310000001</v>
      </c>
      <c r="O289" s="94">
        <v>18641977.399999999</v>
      </c>
      <c r="P289" s="94">
        <v>20568906.449999999</v>
      </c>
      <c r="Q289" s="94">
        <v>22501731.329999998</v>
      </c>
      <c r="R289" s="76">
        <f>((E289+Q289)+((F289+G289+H289+I289+J289+K289+L289+M289+N289+O289+P289)*2))/24</f>
        <v>12176992.13125</v>
      </c>
      <c r="Z289" s="109"/>
      <c r="AA289" s="109"/>
      <c r="AB289" s="109"/>
    </row>
    <row r="290" spans="1:28">
      <c r="A290" s="11" t="s">
        <v>441</v>
      </c>
      <c r="B290" s="11" t="s">
        <v>194</v>
      </c>
      <c r="D290" s="75" t="s">
        <v>195</v>
      </c>
      <c r="E290" s="94">
        <v>2538010.06</v>
      </c>
      <c r="F290" s="94">
        <v>243401.61</v>
      </c>
      <c r="G290" s="94">
        <v>489696.84</v>
      </c>
      <c r="H290" s="94">
        <v>699331.25</v>
      </c>
      <c r="I290" s="94">
        <v>936229.3</v>
      </c>
      <c r="J290" s="94">
        <v>1172861.54</v>
      </c>
      <c r="K290" s="94">
        <v>1409534.14</v>
      </c>
      <c r="L290" s="94">
        <v>1630631.32</v>
      </c>
      <c r="M290" s="94">
        <v>1851728.5</v>
      </c>
      <c r="N290" s="94">
        <v>2072825.68</v>
      </c>
      <c r="O290" s="94">
        <v>2294485.88</v>
      </c>
      <c r="P290" s="94">
        <v>2515583.06</v>
      </c>
      <c r="Q290" s="94">
        <v>2736728</v>
      </c>
      <c r="R290" s="76">
        <f>((E290+Q290)+((F290+G290+H290+I290+J290+K290+L290+M290+N290+O290+P290)*2))/24</f>
        <v>1496139.8458333332</v>
      </c>
      <c r="Z290" s="109"/>
      <c r="AA290" s="109"/>
      <c r="AB290" s="109"/>
    </row>
    <row r="291" spans="1:28">
      <c r="A291" s="11" t="s">
        <v>441</v>
      </c>
      <c r="B291" s="1" t="s">
        <v>196</v>
      </c>
      <c r="D291" s="75" t="s">
        <v>197</v>
      </c>
      <c r="E291" s="97">
        <v>0</v>
      </c>
      <c r="F291" s="97">
        <v>0</v>
      </c>
      <c r="G291" s="97">
        <v>0</v>
      </c>
      <c r="H291" s="97">
        <v>0</v>
      </c>
      <c r="I291" s="97">
        <v>0</v>
      </c>
      <c r="J291" s="97">
        <v>0</v>
      </c>
      <c r="K291" s="97">
        <v>0</v>
      </c>
      <c r="L291" s="97">
        <v>0</v>
      </c>
      <c r="M291" s="97">
        <v>0</v>
      </c>
      <c r="N291" s="97">
        <v>0</v>
      </c>
      <c r="O291" s="97">
        <v>0</v>
      </c>
      <c r="P291" s="97">
        <v>0</v>
      </c>
      <c r="Q291" s="97">
        <v>0</v>
      </c>
      <c r="R291" s="76">
        <f>((E291+Q291)+((F291+G291+H291+I291+J291+K291+L291+M291+N291+O291+P291)*2))/24</f>
        <v>0</v>
      </c>
      <c r="Z291" s="109"/>
      <c r="AA291" s="109"/>
      <c r="AB291" s="109"/>
    </row>
    <row r="292" spans="1:28">
      <c r="D292" s="75" t="s">
        <v>198</v>
      </c>
      <c r="E292" s="53">
        <f>SUM(E289:E291)</f>
        <v>27683331.419999998</v>
      </c>
      <c r="F292" s="53">
        <f t="shared" ref="F292:R292" si="64">SUM(F289:F291)</f>
        <v>2051043.0499999998</v>
      </c>
      <c r="G292" s="53">
        <f t="shared" si="64"/>
        <v>4152567.3699999996</v>
      </c>
      <c r="H292" s="53">
        <f t="shared" si="64"/>
        <v>6199834.5199999996</v>
      </c>
      <c r="I292" s="53">
        <f t="shared" si="64"/>
        <v>8281849.8999999994</v>
      </c>
      <c r="J292" s="53">
        <f t="shared" si="64"/>
        <v>10377123.079999998</v>
      </c>
      <c r="K292" s="53">
        <f t="shared" si="64"/>
        <v>12479885.66</v>
      </c>
      <c r="L292" s="53">
        <f t="shared" si="64"/>
        <v>14573459.460000001</v>
      </c>
      <c r="M292" s="53">
        <f t="shared" si="64"/>
        <v>16678525.529999999</v>
      </c>
      <c r="N292" s="53">
        <f t="shared" si="64"/>
        <v>18801446.990000002</v>
      </c>
      <c r="O292" s="53">
        <f t="shared" si="64"/>
        <v>20936463.279999997</v>
      </c>
      <c r="P292" s="53">
        <f t="shared" si="64"/>
        <v>23084489.509999998</v>
      </c>
      <c r="Q292" s="53">
        <f t="shared" si="64"/>
        <v>25238459.329999998</v>
      </c>
      <c r="R292" s="53">
        <f t="shared" si="64"/>
        <v>13673131.977083333</v>
      </c>
      <c r="Z292" s="109"/>
      <c r="AA292" s="109"/>
      <c r="AB292" s="109"/>
    </row>
    <row r="293" spans="1:28">
      <c r="D293" s="5"/>
      <c r="E293" s="51"/>
      <c r="F293" s="86"/>
      <c r="G293" s="76"/>
      <c r="H293" s="76"/>
      <c r="I293" s="72"/>
      <c r="J293" s="69"/>
      <c r="K293" s="66"/>
      <c r="L293" s="62"/>
      <c r="M293" s="58"/>
      <c r="N293" s="13"/>
      <c r="O293" s="54"/>
      <c r="P293" s="82"/>
      <c r="Q293" s="51"/>
      <c r="R293" s="76"/>
      <c r="Z293" s="109"/>
      <c r="AA293" s="109"/>
      <c r="AB293" s="109"/>
    </row>
    <row r="294" spans="1:28">
      <c r="A294" s="11" t="s">
        <v>441</v>
      </c>
      <c r="B294" s="11" t="s">
        <v>199</v>
      </c>
      <c r="D294" s="75" t="s">
        <v>200</v>
      </c>
      <c r="E294" s="94">
        <v>0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76">
        <f>((E294+Q294)+((F294+G294+H294+I294+J294+K294+L294+M294+N294+O294+P294)*2))/24</f>
        <v>0</v>
      </c>
      <c r="Z294" s="109"/>
      <c r="AA294" s="109"/>
      <c r="AB294" s="109"/>
    </row>
    <row r="295" spans="1:28">
      <c r="A295" s="11" t="s">
        <v>441</v>
      </c>
      <c r="B295" s="11" t="s">
        <v>201</v>
      </c>
      <c r="D295" s="75" t="s">
        <v>202</v>
      </c>
      <c r="E295" s="94">
        <v>11047666.279999999</v>
      </c>
      <c r="F295" s="94">
        <v>929093.54</v>
      </c>
      <c r="G295" s="94">
        <v>1857968.35</v>
      </c>
      <c r="H295" s="94">
        <v>2786843.12</v>
      </c>
      <c r="I295" s="94">
        <v>3715717.91</v>
      </c>
      <c r="J295" s="94">
        <v>4644373.96</v>
      </c>
      <c r="K295" s="94">
        <v>5573030.0099999998</v>
      </c>
      <c r="L295" s="94">
        <v>6501686.0499999998</v>
      </c>
      <c r="M295" s="94">
        <v>7430263.3399999999</v>
      </c>
      <c r="N295" s="94">
        <v>8358840.6399999997</v>
      </c>
      <c r="O295" s="94">
        <v>9287417.9199999999</v>
      </c>
      <c r="P295" s="94">
        <v>10215995.220000001</v>
      </c>
      <c r="Q295" s="94">
        <v>11144572.52</v>
      </c>
      <c r="R295" s="76">
        <f>((E295+Q295)+((F295+G295+H295+I295+J295+K295+L295+M295+N295+O295+P295)*2))/24</f>
        <v>6033112.455000001</v>
      </c>
      <c r="Z295" s="109"/>
      <c r="AA295" s="109"/>
      <c r="AB295" s="109"/>
    </row>
    <row r="296" spans="1:28">
      <c r="A296" s="11" t="s">
        <v>441</v>
      </c>
      <c r="B296" s="11" t="s">
        <v>201</v>
      </c>
      <c r="C296" s="11" t="s">
        <v>203</v>
      </c>
      <c r="D296" s="9" t="s">
        <v>204</v>
      </c>
      <c r="E296" s="94"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76">
        <f>((E296+Q296)+((F296+G296+H296+I296+J296+K296+L296+M296+N296+O296+P296)*2))/24</f>
        <v>0</v>
      </c>
      <c r="Z296" s="109"/>
      <c r="AA296" s="109"/>
      <c r="AB296" s="109"/>
    </row>
    <row r="297" spans="1:28">
      <c r="A297" s="11" t="s">
        <v>441</v>
      </c>
      <c r="B297" s="11" t="s">
        <v>205</v>
      </c>
      <c r="C297" s="11" t="s">
        <v>26</v>
      </c>
      <c r="D297" s="75" t="s">
        <v>206</v>
      </c>
      <c r="E297" s="94">
        <v>63368.05</v>
      </c>
      <c r="F297" s="94">
        <v>5381.94</v>
      </c>
      <c r="G297" s="94">
        <v>10416.66</v>
      </c>
      <c r="H297" s="94">
        <v>15798.61</v>
      </c>
      <c r="I297" s="94">
        <v>21006.94</v>
      </c>
      <c r="J297" s="94">
        <v>26388.880000000001</v>
      </c>
      <c r="K297" s="94">
        <v>31597.22</v>
      </c>
      <c r="L297" s="94">
        <v>36979.160000000003</v>
      </c>
      <c r="M297" s="94">
        <v>42361.1</v>
      </c>
      <c r="N297" s="94">
        <v>47569.440000000002</v>
      </c>
      <c r="O297" s="94">
        <v>52951.38</v>
      </c>
      <c r="P297" s="94">
        <v>58159.71</v>
      </c>
      <c r="Q297" s="94">
        <v>63541.66</v>
      </c>
      <c r="R297" s="76">
        <f>((E297+Q297)+((F297+G297+H297+I297+J297+K297+L297+M297+N297+O297+P297)*2))/24</f>
        <v>34338.824583333335</v>
      </c>
      <c r="Z297" s="109"/>
      <c r="AA297" s="109"/>
      <c r="AB297" s="109"/>
    </row>
    <row r="298" spans="1:28">
      <c r="A298" s="11" t="s">
        <v>453</v>
      </c>
      <c r="B298" s="11" t="s">
        <v>205</v>
      </c>
      <c r="C298" s="11" t="s">
        <v>545</v>
      </c>
      <c r="D298" s="95" t="s">
        <v>206</v>
      </c>
      <c r="E298" s="94">
        <v>370.86</v>
      </c>
      <c r="F298" s="94">
        <v>8.5299999999999994</v>
      </c>
      <c r="G298" s="94">
        <v>21.67</v>
      </c>
      <c r="H298" s="94">
        <v>58.07</v>
      </c>
      <c r="I298" s="94">
        <v>80.209999999999994</v>
      </c>
      <c r="J298" s="94">
        <v>106.5</v>
      </c>
      <c r="K298" s="94">
        <v>147.16</v>
      </c>
      <c r="L298" s="94">
        <v>184.46</v>
      </c>
      <c r="M298" s="94">
        <v>218.63</v>
      </c>
      <c r="N298" s="94">
        <v>264.74</v>
      </c>
      <c r="O298" s="94">
        <v>305.95999999999998</v>
      </c>
      <c r="P298" s="94">
        <v>356.79</v>
      </c>
      <c r="Q298" s="94">
        <v>743.87</v>
      </c>
      <c r="R298" s="96">
        <f t="shared" ref="R298:R303" si="65">((E298+Q298)+((F298+G298+H298+I298+J298+K298+L298+M298+N298+O298+P298)*2))/24</f>
        <v>192.50708333333333</v>
      </c>
      <c r="Z298" s="109"/>
      <c r="AA298" s="109"/>
      <c r="AB298" s="109"/>
    </row>
    <row r="299" spans="1:28">
      <c r="A299" s="11" t="s">
        <v>453</v>
      </c>
      <c r="B299" s="11" t="s">
        <v>205</v>
      </c>
      <c r="C299" s="11" t="s">
        <v>546</v>
      </c>
      <c r="D299" s="95" t="s">
        <v>206</v>
      </c>
      <c r="E299" s="94">
        <v>111998.63</v>
      </c>
      <c r="F299" s="94">
        <v>20044.36</v>
      </c>
      <c r="G299" s="94">
        <v>48044.58</v>
      </c>
      <c r="H299" s="94">
        <v>85247.93</v>
      </c>
      <c r="I299" s="94">
        <v>126966.89</v>
      </c>
      <c r="J299" s="94">
        <v>170839.24</v>
      </c>
      <c r="K299" s="94">
        <v>214725.33</v>
      </c>
      <c r="L299" s="94">
        <v>226278.06</v>
      </c>
      <c r="M299" s="94">
        <v>264134.94</v>
      </c>
      <c r="N299" s="94">
        <v>299476.40999999997</v>
      </c>
      <c r="O299" s="94">
        <v>336069.36</v>
      </c>
      <c r="P299" s="94">
        <v>348396.84</v>
      </c>
      <c r="Q299" s="94">
        <v>361237.08</v>
      </c>
      <c r="R299" s="96">
        <f t="shared" si="65"/>
        <v>198070.14958333329</v>
      </c>
      <c r="Z299" s="109"/>
      <c r="AA299" s="109"/>
      <c r="AB299" s="109"/>
    </row>
    <row r="300" spans="1:28">
      <c r="A300" s="11" t="s">
        <v>453</v>
      </c>
      <c r="B300" s="11" t="s">
        <v>205</v>
      </c>
      <c r="C300" s="11" t="s">
        <v>547</v>
      </c>
      <c r="D300" s="95" t="s">
        <v>206</v>
      </c>
      <c r="E300" s="94">
        <v>25309.56</v>
      </c>
      <c r="F300" s="94">
        <v>0</v>
      </c>
      <c r="G300" s="94">
        <v>0</v>
      </c>
      <c r="H300" s="94">
        <v>0</v>
      </c>
      <c r="I300" s="94">
        <v>0</v>
      </c>
      <c r="J300" s="94">
        <v>0</v>
      </c>
      <c r="K300" s="94">
        <v>0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6">
        <f t="shared" si="65"/>
        <v>1054.5650000000001</v>
      </c>
      <c r="Z300" s="109"/>
      <c r="AA300" s="109"/>
      <c r="AB300" s="109"/>
    </row>
    <row r="301" spans="1:28">
      <c r="A301" s="11" t="s">
        <v>453</v>
      </c>
      <c r="B301" s="11" t="s">
        <v>205</v>
      </c>
      <c r="C301" s="11" t="s">
        <v>221</v>
      </c>
      <c r="D301" s="95" t="s">
        <v>206</v>
      </c>
      <c r="E301" s="94">
        <v>526.9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  <c r="Q301" s="94">
        <v>0</v>
      </c>
      <c r="R301" s="96">
        <f t="shared" si="65"/>
        <v>21.954166666666666</v>
      </c>
      <c r="Z301" s="109"/>
      <c r="AA301" s="109"/>
      <c r="AB301" s="109"/>
    </row>
    <row r="302" spans="1:28">
      <c r="A302" s="11" t="s">
        <v>454</v>
      </c>
      <c r="B302" s="11" t="s">
        <v>205</v>
      </c>
      <c r="C302" s="11" t="s">
        <v>545</v>
      </c>
      <c r="D302" s="95" t="s">
        <v>206</v>
      </c>
      <c r="E302" s="94">
        <v>1764.95</v>
      </c>
      <c r="F302" s="94">
        <v>17.88</v>
      </c>
      <c r="G302" s="94">
        <v>82.65</v>
      </c>
      <c r="H302" s="94">
        <v>166.99</v>
      </c>
      <c r="I302" s="94">
        <v>281.70999999999998</v>
      </c>
      <c r="J302" s="94">
        <v>413.7</v>
      </c>
      <c r="K302" s="94">
        <v>614.05999999999995</v>
      </c>
      <c r="L302" s="94">
        <v>779.59</v>
      </c>
      <c r="M302" s="94">
        <v>1007.99</v>
      </c>
      <c r="N302" s="94">
        <v>1326.78</v>
      </c>
      <c r="O302" s="94">
        <v>1523.41</v>
      </c>
      <c r="P302" s="94">
        <v>1708.71</v>
      </c>
      <c r="Q302" s="94">
        <v>3359.23</v>
      </c>
      <c r="R302" s="96">
        <f t="shared" si="65"/>
        <v>873.79666666666662</v>
      </c>
      <c r="Z302" s="109"/>
      <c r="AA302" s="109"/>
      <c r="AB302" s="109"/>
    </row>
    <row r="303" spans="1:28">
      <c r="A303" s="11" t="s">
        <v>454</v>
      </c>
      <c r="B303" s="11" t="s">
        <v>205</v>
      </c>
      <c r="C303" s="11" t="s">
        <v>546</v>
      </c>
      <c r="D303" s="95" t="s">
        <v>206</v>
      </c>
      <c r="E303" s="94">
        <v>24630.46</v>
      </c>
      <c r="F303" s="94">
        <v>5224.41</v>
      </c>
      <c r="G303" s="94">
        <v>23022.29</v>
      </c>
      <c r="H303" s="94">
        <v>48361.1</v>
      </c>
      <c r="I303" s="94">
        <v>80289.899999999994</v>
      </c>
      <c r="J303" s="94">
        <v>114130.47</v>
      </c>
      <c r="K303" s="94">
        <v>144575.93</v>
      </c>
      <c r="L303" s="94">
        <v>171789.02</v>
      </c>
      <c r="M303" s="94">
        <v>193454.48</v>
      </c>
      <c r="N303" s="94">
        <v>207755.14</v>
      </c>
      <c r="O303" s="94">
        <v>216764.56</v>
      </c>
      <c r="P303" s="94">
        <v>222614.05</v>
      </c>
      <c r="Q303" s="94">
        <v>224984.21</v>
      </c>
      <c r="R303" s="96">
        <f t="shared" si="65"/>
        <v>129399.05708333333</v>
      </c>
      <c r="Z303" s="109"/>
      <c r="AA303" s="109"/>
      <c r="AB303" s="109"/>
    </row>
    <row r="304" spans="1:28">
      <c r="A304" s="11" t="s">
        <v>441</v>
      </c>
      <c r="B304" s="11" t="s">
        <v>205</v>
      </c>
      <c r="C304" s="11" t="s">
        <v>544</v>
      </c>
      <c r="D304" s="75" t="s">
        <v>207</v>
      </c>
      <c r="E304" s="94">
        <v>27310</v>
      </c>
      <c r="F304" s="94">
        <v>0</v>
      </c>
      <c r="G304" s="94">
        <v>0</v>
      </c>
      <c r="H304" s="94">
        <v>0</v>
      </c>
      <c r="I304" s="94">
        <v>0</v>
      </c>
      <c r="J304" s="94">
        <v>0</v>
      </c>
      <c r="K304" s="94">
        <v>0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76">
        <f>((E304+Q304)+((F304+G304+H304+I304+J304+K304+L304+M304+N304+O304+P304)*2))/24</f>
        <v>1137.9166666666667</v>
      </c>
      <c r="Z304" s="109"/>
      <c r="AA304" s="109"/>
      <c r="AB304" s="109"/>
    </row>
    <row r="305" spans="1:28">
      <c r="A305" s="11" t="s">
        <v>441</v>
      </c>
      <c r="B305" s="11" t="s">
        <v>208</v>
      </c>
      <c r="D305" s="75" t="s">
        <v>209</v>
      </c>
      <c r="E305" s="94">
        <v>172248.52</v>
      </c>
      <c r="F305" s="94">
        <v>14351.32</v>
      </c>
      <c r="G305" s="94">
        <v>28702.639999999999</v>
      </c>
      <c r="H305" s="94">
        <v>42872.84</v>
      </c>
      <c r="I305" s="94">
        <v>57212.84</v>
      </c>
      <c r="J305" s="94">
        <v>71552.84</v>
      </c>
      <c r="K305" s="94">
        <v>85892.84</v>
      </c>
      <c r="L305" s="94">
        <v>100232.84</v>
      </c>
      <c r="M305" s="94">
        <v>114572.84</v>
      </c>
      <c r="N305" s="94">
        <v>128912.84</v>
      </c>
      <c r="O305" s="94">
        <v>143252.84</v>
      </c>
      <c r="P305" s="94">
        <v>157592.84</v>
      </c>
      <c r="Q305" s="94">
        <v>171932.84</v>
      </c>
      <c r="R305" s="76">
        <f>((E305+Q305)+((F305+G305+H305+I305+J305+K305+L305+M305+N305+O305+P305)*2))/24</f>
        <v>93103.349999999977</v>
      </c>
      <c r="Z305" s="109"/>
      <c r="AA305" s="109"/>
      <c r="AB305" s="109"/>
    </row>
    <row r="306" spans="1:28">
      <c r="A306" s="11" t="s">
        <v>441</v>
      </c>
      <c r="B306" s="11" t="s">
        <v>210</v>
      </c>
      <c r="D306" s="75" t="s">
        <v>211</v>
      </c>
      <c r="E306" s="97">
        <v>40970.639999999999</v>
      </c>
      <c r="F306" s="97">
        <v>3414.22</v>
      </c>
      <c r="G306" s="97">
        <v>6828.44</v>
      </c>
      <c r="H306" s="97">
        <v>10242.66</v>
      </c>
      <c r="I306" s="97">
        <v>13656.88</v>
      </c>
      <c r="J306" s="97">
        <v>17071.099999999999</v>
      </c>
      <c r="K306" s="97">
        <v>20485.32</v>
      </c>
      <c r="L306" s="97">
        <v>23899.54</v>
      </c>
      <c r="M306" s="97">
        <v>27313.759999999998</v>
      </c>
      <c r="N306" s="97">
        <v>30727.98</v>
      </c>
      <c r="O306" s="97">
        <v>34142.199999999997</v>
      </c>
      <c r="P306" s="97">
        <v>37556.42</v>
      </c>
      <c r="Q306" s="97">
        <v>40970.639999999999</v>
      </c>
      <c r="R306" s="76">
        <f>((E306+Q306)+((F306+G306+H306+I306+J306+K306+L306+M306+N306+O306+P306)*2))/24</f>
        <v>22192.429999999997</v>
      </c>
      <c r="Z306" s="109"/>
      <c r="AA306" s="109"/>
      <c r="AB306" s="109"/>
    </row>
    <row r="307" spans="1:28">
      <c r="D307" s="75" t="s">
        <v>212</v>
      </c>
      <c r="E307" s="53">
        <f t="shared" ref="E307:R307" si="66">SUM(E294:E306)</f>
        <v>11516164.850000001</v>
      </c>
      <c r="F307" s="53">
        <f t="shared" si="66"/>
        <v>977536.2</v>
      </c>
      <c r="G307" s="53">
        <f t="shared" si="66"/>
        <v>1975087.2799999998</v>
      </c>
      <c r="H307" s="53">
        <f t="shared" si="66"/>
        <v>2989591.3200000003</v>
      </c>
      <c r="I307" s="53">
        <f t="shared" si="66"/>
        <v>4015213.28</v>
      </c>
      <c r="J307" s="53">
        <f t="shared" si="66"/>
        <v>5044876.6899999995</v>
      </c>
      <c r="K307" s="53">
        <f t="shared" si="66"/>
        <v>6071067.8699999992</v>
      </c>
      <c r="L307" s="53">
        <f t="shared" si="66"/>
        <v>7061828.7199999988</v>
      </c>
      <c r="M307" s="53">
        <f t="shared" si="66"/>
        <v>8073327.0800000001</v>
      </c>
      <c r="N307" s="53">
        <f t="shared" si="66"/>
        <v>9074873.9700000007</v>
      </c>
      <c r="O307" s="53">
        <f t="shared" si="66"/>
        <v>10072427.630000001</v>
      </c>
      <c r="P307" s="53">
        <f t="shared" si="66"/>
        <v>11042380.580000002</v>
      </c>
      <c r="Q307" s="53">
        <f t="shared" si="66"/>
        <v>12011342.050000001</v>
      </c>
      <c r="R307" s="53">
        <f t="shared" si="66"/>
        <v>6513497.0058333334</v>
      </c>
      <c r="Z307" s="109"/>
      <c r="AA307" s="109"/>
      <c r="AB307" s="109"/>
    </row>
    <row r="308" spans="1:28">
      <c r="D308" s="75"/>
      <c r="E308" s="51"/>
      <c r="F308" s="86"/>
      <c r="G308" s="76"/>
      <c r="H308" s="76"/>
      <c r="I308" s="72"/>
      <c r="J308" s="69"/>
      <c r="K308" s="66"/>
      <c r="L308" s="62"/>
      <c r="M308" s="58"/>
      <c r="N308" s="13"/>
      <c r="O308" s="54"/>
      <c r="P308" s="82"/>
      <c r="Q308" s="51"/>
      <c r="R308" s="76"/>
      <c r="Z308" s="109"/>
      <c r="AA308" s="109"/>
      <c r="AB308" s="109"/>
    </row>
    <row r="309" spans="1:28">
      <c r="A309" s="11" t="s">
        <v>453</v>
      </c>
      <c r="B309" s="11" t="s">
        <v>213</v>
      </c>
      <c r="C309" s="11" t="s">
        <v>548</v>
      </c>
      <c r="D309" s="95" t="s">
        <v>214</v>
      </c>
      <c r="E309" s="94">
        <v>1277644.1399999999</v>
      </c>
      <c r="F309" s="94">
        <v>611383.96</v>
      </c>
      <c r="G309" s="94">
        <v>1175772.43</v>
      </c>
      <c r="H309" s="94">
        <v>1660644.93</v>
      </c>
      <c r="I309" s="94">
        <v>1863488.57</v>
      </c>
      <c r="J309" s="94">
        <v>1682840.6</v>
      </c>
      <c r="K309" s="94">
        <v>1383577.68</v>
      </c>
      <c r="L309" s="94">
        <v>1159117.6100000001</v>
      </c>
      <c r="M309" s="94">
        <v>898792.31</v>
      </c>
      <c r="N309" s="94">
        <v>146002.89000000001</v>
      </c>
      <c r="O309" s="94">
        <v>232533.26</v>
      </c>
      <c r="P309" s="94">
        <v>183707.22</v>
      </c>
      <c r="Q309" s="94">
        <v>1123528.1100000001</v>
      </c>
      <c r="R309" s="96">
        <f t="shared" ref="R309:R320" si="67">((E309+Q309)+((F309+G309+H309+I309+J309+K309+L309+M309+N309+O309+P309)*2))/24</f>
        <v>1016537.2987500001</v>
      </c>
      <c r="Z309" s="109"/>
      <c r="AA309" s="109"/>
      <c r="AB309" s="109"/>
    </row>
    <row r="310" spans="1:28">
      <c r="A310" s="11" t="s">
        <v>453</v>
      </c>
      <c r="B310" s="11" t="s">
        <v>213</v>
      </c>
      <c r="C310" s="11" t="s">
        <v>549</v>
      </c>
      <c r="D310" s="95" t="s">
        <v>214</v>
      </c>
      <c r="E310" s="94">
        <v>57822.13</v>
      </c>
      <c r="F310" s="94">
        <v>116611.82</v>
      </c>
      <c r="G310" s="94">
        <v>184847.06</v>
      </c>
      <c r="H310" s="94">
        <v>289305.37</v>
      </c>
      <c r="I310" s="94">
        <v>292163.13</v>
      </c>
      <c r="J310" s="94">
        <v>254433.99</v>
      </c>
      <c r="K310" s="94">
        <v>190594.03</v>
      </c>
      <c r="L310" s="94">
        <v>153298.44</v>
      </c>
      <c r="M310" s="94">
        <v>94932.15</v>
      </c>
      <c r="N310" s="94">
        <v>15774.81</v>
      </c>
      <c r="O310" s="94">
        <v>20381.93</v>
      </c>
      <c r="P310" s="94">
        <v>101372.38</v>
      </c>
      <c r="Q310" s="94">
        <v>293644.71000000002</v>
      </c>
      <c r="R310" s="96">
        <f t="shared" si="67"/>
        <v>157454.04416666666</v>
      </c>
      <c r="Z310" s="109"/>
      <c r="AA310" s="109"/>
      <c r="AB310" s="109"/>
    </row>
    <row r="311" spans="1:28">
      <c r="A311" s="11" t="s">
        <v>454</v>
      </c>
      <c r="B311" s="11" t="s">
        <v>213</v>
      </c>
      <c r="C311" s="11" t="s">
        <v>548</v>
      </c>
      <c r="D311" s="95" t="s">
        <v>214</v>
      </c>
      <c r="E311" s="94">
        <v>1776728.66</v>
      </c>
      <c r="F311" s="94">
        <v>1829270.57</v>
      </c>
      <c r="G311" s="94">
        <v>2716225.01</v>
      </c>
      <c r="H311" s="94">
        <v>3651718.89</v>
      </c>
      <c r="I311" s="94">
        <v>3567839.24</v>
      </c>
      <c r="J311" s="94">
        <v>3150130.68</v>
      </c>
      <c r="K311" s="94">
        <v>2361895.2000000002</v>
      </c>
      <c r="L311" s="94">
        <v>1987238.56</v>
      </c>
      <c r="M311" s="94">
        <v>1260727.8999999999</v>
      </c>
      <c r="N311" s="94">
        <v>180625.52</v>
      </c>
      <c r="O311" s="94">
        <v>442062.8</v>
      </c>
      <c r="P311" s="94">
        <v>482864.67</v>
      </c>
      <c r="Q311" s="94">
        <v>3159842.45</v>
      </c>
      <c r="R311" s="96">
        <f t="shared" si="67"/>
        <v>2008240.3829166666</v>
      </c>
      <c r="Z311" s="109"/>
      <c r="AA311" s="109"/>
      <c r="AB311" s="109"/>
    </row>
    <row r="312" spans="1:28">
      <c r="A312" s="11" t="s">
        <v>441</v>
      </c>
      <c r="B312" s="11" t="s">
        <v>215</v>
      </c>
      <c r="C312" s="11" t="s">
        <v>548</v>
      </c>
      <c r="D312" s="95" t="s">
        <v>216</v>
      </c>
      <c r="E312" s="94">
        <v>2808147</v>
      </c>
      <c r="F312" s="94">
        <v>1709.65</v>
      </c>
      <c r="G312" s="94">
        <v>-3888.11</v>
      </c>
      <c r="H312" s="94">
        <v>5850.03</v>
      </c>
      <c r="I312" s="94">
        <v>11975.27</v>
      </c>
      <c r="J312" s="94">
        <v>28194.76</v>
      </c>
      <c r="K312" s="94">
        <v>43957.39</v>
      </c>
      <c r="L312" s="94">
        <v>55390.21</v>
      </c>
      <c r="M312" s="94">
        <v>119175.8</v>
      </c>
      <c r="N312" s="94">
        <v>-3777.3700000000099</v>
      </c>
      <c r="O312" s="94">
        <v>-154315.26999999999</v>
      </c>
      <c r="P312" s="94">
        <v>-59438.36</v>
      </c>
      <c r="Q312" s="94">
        <v>-189152.84</v>
      </c>
      <c r="R312" s="96">
        <f t="shared" si="67"/>
        <v>112860.92333333334</v>
      </c>
      <c r="Z312" s="109"/>
      <c r="AA312" s="109"/>
      <c r="AB312" s="109"/>
    </row>
    <row r="313" spans="1:28">
      <c r="A313" s="11" t="s">
        <v>453</v>
      </c>
      <c r="B313" s="11" t="s">
        <v>215</v>
      </c>
      <c r="C313" s="11" t="s">
        <v>549</v>
      </c>
      <c r="D313" s="75" t="s">
        <v>216</v>
      </c>
      <c r="E313" s="94">
        <v>53160.83</v>
      </c>
      <c r="F313" s="94">
        <v>81.69</v>
      </c>
      <c r="G313" s="94">
        <v>-184.66</v>
      </c>
      <c r="H313" s="94">
        <v>318.58999999999997</v>
      </c>
      <c r="I313" s="94">
        <v>644.17999999999995</v>
      </c>
      <c r="J313" s="94">
        <v>1484.33</v>
      </c>
      <c r="K313" s="94">
        <v>2236.84</v>
      </c>
      <c r="L313" s="94">
        <v>2698.75</v>
      </c>
      <c r="M313" s="94">
        <v>5238.95</v>
      </c>
      <c r="N313" s="94">
        <v>-182.43</v>
      </c>
      <c r="O313" s="94">
        <v>-4662.41</v>
      </c>
      <c r="P313" s="94">
        <v>-9039.4</v>
      </c>
      <c r="Q313" s="94">
        <v>-12967.3</v>
      </c>
      <c r="R313" s="76">
        <f t="shared" si="67"/>
        <v>1560.9329166666666</v>
      </c>
      <c r="Z313" s="109"/>
      <c r="AA313" s="109"/>
      <c r="AB313" s="109"/>
    </row>
    <row r="314" spans="1:28">
      <c r="A314" s="11" t="s">
        <v>453</v>
      </c>
      <c r="B314" s="11" t="s">
        <v>217</v>
      </c>
      <c r="C314" s="11" t="s">
        <v>548</v>
      </c>
      <c r="D314" s="75" t="s">
        <v>218</v>
      </c>
      <c r="E314" s="94">
        <v>5951.79000000004</v>
      </c>
      <c r="F314" s="94">
        <v>-11023.86</v>
      </c>
      <c r="G314" s="94">
        <v>-26589.3</v>
      </c>
      <c r="H314" s="94">
        <v>-140198.41</v>
      </c>
      <c r="I314" s="94">
        <v>-205819.78</v>
      </c>
      <c r="J314" s="94">
        <v>-261593.65</v>
      </c>
      <c r="K314" s="94">
        <v>-192586.61</v>
      </c>
      <c r="L314" s="94">
        <v>-224415.38</v>
      </c>
      <c r="M314" s="94">
        <v>-290080.90000000002</v>
      </c>
      <c r="N314" s="94">
        <v>195810.55</v>
      </c>
      <c r="O314" s="94">
        <v>107579.88</v>
      </c>
      <c r="P314" s="94">
        <v>562739.39</v>
      </c>
      <c r="Q314" s="94">
        <v>366912.14</v>
      </c>
      <c r="R314" s="76">
        <f t="shared" si="67"/>
        <v>-24978.842083333326</v>
      </c>
      <c r="Z314" s="109"/>
      <c r="AA314" s="109"/>
      <c r="AB314" s="109"/>
    </row>
    <row r="315" spans="1:28">
      <c r="A315" s="11" t="s">
        <v>453</v>
      </c>
      <c r="B315" s="11" t="s">
        <v>217</v>
      </c>
      <c r="C315" s="11" t="s">
        <v>549</v>
      </c>
      <c r="D315" s="95" t="s">
        <v>218</v>
      </c>
      <c r="E315" s="94">
        <v>27110.42</v>
      </c>
      <c r="F315" s="94">
        <v>360.26</v>
      </c>
      <c r="G315" s="94">
        <v>720.49</v>
      </c>
      <c r="H315" s="94">
        <v>-30958.92</v>
      </c>
      <c r="I315" s="94">
        <v>-35866.379999999997</v>
      </c>
      <c r="J315" s="94">
        <v>-40773.86</v>
      </c>
      <c r="K315" s="94">
        <v>-25693.88</v>
      </c>
      <c r="L315" s="94">
        <v>-27345.13</v>
      </c>
      <c r="M315" s="94">
        <v>-28996.39</v>
      </c>
      <c r="N315" s="94">
        <v>14621.15</v>
      </c>
      <c r="O315" s="94">
        <v>18001.55</v>
      </c>
      <c r="P315" s="94">
        <v>172438.23</v>
      </c>
      <c r="Q315" s="94">
        <v>170613.11</v>
      </c>
      <c r="R315" s="96">
        <f t="shared" si="67"/>
        <v>9614.0737499999977</v>
      </c>
      <c r="Z315" s="109"/>
      <c r="AA315" s="109"/>
      <c r="AB315" s="109"/>
    </row>
    <row r="316" spans="1:28">
      <c r="A316" s="11" t="s">
        <v>454</v>
      </c>
      <c r="B316" s="11" t="s">
        <v>217</v>
      </c>
      <c r="C316" s="11" t="s">
        <v>548</v>
      </c>
      <c r="D316" s="95" t="s">
        <v>218</v>
      </c>
      <c r="E316" s="94">
        <v>8276.7699999997894</v>
      </c>
      <c r="F316" s="94">
        <v>-32983.56</v>
      </c>
      <c r="G316" s="94">
        <v>-61425.599999999999</v>
      </c>
      <c r="H316" s="94">
        <v>-308292.99</v>
      </c>
      <c r="I316" s="94">
        <v>-394062.99</v>
      </c>
      <c r="J316" s="94">
        <v>-489680.48</v>
      </c>
      <c r="K316" s="94">
        <v>-328763.15999999997</v>
      </c>
      <c r="L316" s="94">
        <v>-384746.89</v>
      </c>
      <c r="M316" s="94">
        <v>-406893.87</v>
      </c>
      <c r="N316" s="94">
        <v>242244.37</v>
      </c>
      <c r="O316" s="94">
        <v>204517.27</v>
      </c>
      <c r="P316" s="94">
        <v>1479130.7</v>
      </c>
      <c r="Q316" s="94">
        <v>1031914.19</v>
      </c>
      <c r="R316" s="96">
        <f t="shared" si="67"/>
        <v>3261.5233333333258</v>
      </c>
      <c r="Z316" s="109"/>
      <c r="AA316" s="109"/>
      <c r="AB316" s="109"/>
    </row>
    <row r="317" spans="1:28">
      <c r="A317" s="11" t="s">
        <v>441</v>
      </c>
      <c r="B317" s="11" t="s">
        <v>219</v>
      </c>
      <c r="D317" s="75" t="s">
        <v>220</v>
      </c>
      <c r="E317" s="94">
        <v>0</v>
      </c>
      <c r="F317" s="94">
        <v>0</v>
      </c>
      <c r="G317" s="94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76">
        <f t="shared" si="67"/>
        <v>0</v>
      </c>
      <c r="Z317" s="109"/>
      <c r="AA317" s="109"/>
      <c r="AB317" s="109"/>
    </row>
    <row r="318" spans="1:28">
      <c r="A318" s="11" t="s">
        <v>441</v>
      </c>
      <c r="B318" s="11" t="s">
        <v>221</v>
      </c>
      <c r="D318" s="75" t="s">
        <v>222</v>
      </c>
      <c r="E318" s="94">
        <v>0</v>
      </c>
      <c r="F318" s="94">
        <v>0</v>
      </c>
      <c r="G318" s="94">
        <v>0</v>
      </c>
      <c r="H318" s="94">
        <v>0</v>
      </c>
      <c r="I318" s="94">
        <v>0</v>
      </c>
      <c r="J318" s="94">
        <v>0</v>
      </c>
      <c r="K318" s="94">
        <v>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76">
        <f t="shared" si="67"/>
        <v>0</v>
      </c>
      <c r="Z318" s="109"/>
      <c r="AA318" s="109"/>
      <c r="AB318" s="109"/>
    </row>
    <row r="319" spans="1:28">
      <c r="A319" s="11" t="s">
        <v>441</v>
      </c>
      <c r="B319" s="11" t="s">
        <v>223</v>
      </c>
      <c r="D319" s="75" t="s">
        <v>224</v>
      </c>
      <c r="E319" s="94">
        <v>0</v>
      </c>
      <c r="F319" s="94">
        <v>0</v>
      </c>
      <c r="G319" s="94">
        <v>0</v>
      </c>
      <c r="H319" s="94">
        <v>0</v>
      </c>
      <c r="I319" s="94">
        <v>0</v>
      </c>
      <c r="J319" s="94">
        <v>0</v>
      </c>
      <c r="K319" s="94">
        <v>0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76">
        <f t="shared" si="67"/>
        <v>0</v>
      </c>
      <c r="Z319" s="109"/>
      <c r="AA319" s="109"/>
      <c r="AB319" s="109"/>
    </row>
    <row r="320" spans="1:28">
      <c r="A320" s="11" t="s">
        <v>441</v>
      </c>
      <c r="B320" s="11" t="s">
        <v>550</v>
      </c>
      <c r="D320" s="75" t="s">
        <v>225</v>
      </c>
      <c r="E320" s="97">
        <v>-52577</v>
      </c>
      <c r="F320" s="97">
        <v>-4126.08</v>
      </c>
      <c r="G320" s="97">
        <v>-8252.17</v>
      </c>
      <c r="H320" s="97">
        <v>-12378.25</v>
      </c>
      <c r="I320" s="97">
        <v>-16504.330000000002</v>
      </c>
      <c r="J320" s="97">
        <v>-20630.419999999998</v>
      </c>
      <c r="K320" s="97">
        <v>-24404</v>
      </c>
      <c r="L320" s="97">
        <v>-28471.33</v>
      </c>
      <c r="M320" s="97">
        <v>-32538.67</v>
      </c>
      <c r="N320" s="97">
        <v>-36606</v>
      </c>
      <c r="O320" s="97">
        <v>-40673.33</v>
      </c>
      <c r="P320" s="97">
        <v>-44766.67</v>
      </c>
      <c r="Q320" s="97">
        <v>-48834</v>
      </c>
      <c r="R320" s="76">
        <f t="shared" si="67"/>
        <v>-26671.395833333332</v>
      </c>
      <c r="Z320" s="109"/>
      <c r="AA320" s="109"/>
      <c r="AB320" s="109"/>
    </row>
    <row r="321" spans="1:28">
      <c r="D321" s="75" t="s">
        <v>226</v>
      </c>
      <c r="E321" s="53">
        <f t="shared" ref="E321:R321" si="68">SUM(E309:E320)</f>
        <v>5962264.7399999993</v>
      </c>
      <c r="F321" s="53">
        <f t="shared" si="68"/>
        <v>2511284.4499999997</v>
      </c>
      <c r="G321" s="53">
        <f t="shared" si="68"/>
        <v>3977225.1500000004</v>
      </c>
      <c r="H321" s="53">
        <f t="shared" si="68"/>
        <v>5116009.2399999993</v>
      </c>
      <c r="I321" s="53">
        <f t="shared" si="68"/>
        <v>5083856.9099999992</v>
      </c>
      <c r="J321" s="53">
        <f t="shared" si="68"/>
        <v>4304405.9499999993</v>
      </c>
      <c r="K321" s="53">
        <f t="shared" si="68"/>
        <v>3410813.49</v>
      </c>
      <c r="L321" s="53">
        <f t="shared" si="68"/>
        <v>2692764.8400000003</v>
      </c>
      <c r="M321" s="53">
        <f t="shared" si="68"/>
        <v>1620357.2800000003</v>
      </c>
      <c r="N321" s="53">
        <f t="shared" si="68"/>
        <v>754513.49</v>
      </c>
      <c r="O321" s="53">
        <f t="shared" si="68"/>
        <v>825425.68</v>
      </c>
      <c r="P321" s="53">
        <f t="shared" si="68"/>
        <v>2869008.16</v>
      </c>
      <c r="Q321" s="53">
        <f t="shared" si="68"/>
        <v>5895500.5700000003</v>
      </c>
      <c r="R321" s="53">
        <f t="shared" si="68"/>
        <v>3257878.9412499997</v>
      </c>
      <c r="Z321" s="109"/>
      <c r="AA321" s="109"/>
      <c r="AB321" s="109"/>
    </row>
    <row r="322" spans="1:28">
      <c r="D322" s="75"/>
      <c r="E322" s="51"/>
      <c r="F322" s="86"/>
      <c r="G322" s="76"/>
      <c r="H322" s="76"/>
      <c r="I322" s="72"/>
      <c r="J322" s="69"/>
      <c r="K322" s="66"/>
      <c r="L322" s="62"/>
      <c r="M322" s="58"/>
      <c r="N322" s="13"/>
      <c r="O322" s="54"/>
      <c r="P322" s="82"/>
      <c r="Q322" s="51"/>
      <c r="R322" s="76"/>
      <c r="Z322" s="109"/>
      <c r="AA322" s="109"/>
      <c r="AB322" s="109"/>
    </row>
    <row r="323" spans="1:28">
      <c r="D323" s="75"/>
      <c r="E323" s="51"/>
      <c r="F323" s="86"/>
      <c r="G323" s="76"/>
      <c r="H323" s="76"/>
      <c r="I323" s="72"/>
      <c r="J323" s="69"/>
      <c r="K323" s="66"/>
      <c r="L323" s="62"/>
      <c r="M323" s="58"/>
      <c r="N323" s="13"/>
      <c r="O323" s="54"/>
      <c r="P323" s="82"/>
      <c r="Q323" s="51"/>
      <c r="R323" s="76"/>
      <c r="Z323" s="109"/>
      <c r="AA323" s="109"/>
      <c r="AB323" s="109"/>
    </row>
    <row r="324" spans="1:28">
      <c r="A324" s="11" t="s">
        <v>441</v>
      </c>
      <c r="B324" s="11" t="s">
        <v>227</v>
      </c>
      <c r="D324" s="75" t="s">
        <v>228</v>
      </c>
      <c r="E324" s="94">
        <v>0</v>
      </c>
      <c r="F324" s="94">
        <v>0</v>
      </c>
      <c r="G324" s="94">
        <v>0</v>
      </c>
      <c r="H324" s="94">
        <v>0</v>
      </c>
      <c r="I324" s="94">
        <v>0</v>
      </c>
      <c r="J324" s="94">
        <v>0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76">
        <f t="shared" ref="R324:R332" si="69">((E324+Q324)+((F324+G324+H324+I324+J324+K324+L324+M324+N324+O324+P324)*2))/24</f>
        <v>0</v>
      </c>
      <c r="Z324" s="109"/>
      <c r="AA324" s="109"/>
      <c r="AB324" s="109"/>
    </row>
    <row r="325" spans="1:28">
      <c r="A325" s="11" t="s">
        <v>441</v>
      </c>
      <c r="B325" s="11" t="s">
        <v>229</v>
      </c>
      <c r="D325" s="75" t="s">
        <v>230</v>
      </c>
      <c r="E325" s="94">
        <v>0</v>
      </c>
      <c r="F325" s="94">
        <v>0</v>
      </c>
      <c r="G325" s="94">
        <v>0</v>
      </c>
      <c r="H325" s="94">
        <v>0</v>
      </c>
      <c r="I325" s="94">
        <v>0</v>
      </c>
      <c r="J325" s="94">
        <v>0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76">
        <f t="shared" si="69"/>
        <v>0</v>
      </c>
      <c r="Z325" s="109"/>
      <c r="AA325" s="109"/>
      <c r="AB325" s="109"/>
    </row>
    <row r="326" spans="1:28">
      <c r="A326" s="98" t="s">
        <v>15</v>
      </c>
      <c r="B326" s="98" t="s">
        <v>15</v>
      </c>
      <c r="C326" s="11" t="s">
        <v>231</v>
      </c>
      <c r="D326" s="75" t="s">
        <v>232</v>
      </c>
      <c r="E326" s="94">
        <v>263833.14</v>
      </c>
      <c r="F326" s="94">
        <v>14753.75</v>
      </c>
      <c r="G326" s="94">
        <v>43293.75</v>
      </c>
      <c r="H326" s="94">
        <v>60860.21</v>
      </c>
      <c r="I326" s="94">
        <v>74110.210000000006</v>
      </c>
      <c r="J326" s="94">
        <v>78050.210000000006</v>
      </c>
      <c r="K326" s="94">
        <v>82558.600000000006</v>
      </c>
      <c r="L326" s="94">
        <v>107911.98</v>
      </c>
      <c r="M326" s="94">
        <v>136956.31</v>
      </c>
      <c r="N326" s="94">
        <v>195295.73</v>
      </c>
      <c r="O326" s="94">
        <v>214414.6</v>
      </c>
      <c r="P326" s="94">
        <v>224245.8</v>
      </c>
      <c r="Q326" s="94">
        <v>232468.15</v>
      </c>
      <c r="R326" s="76">
        <f t="shared" si="69"/>
        <v>123383.48291666666</v>
      </c>
      <c r="Z326" s="109"/>
      <c r="AA326" s="109"/>
      <c r="AB326" s="109"/>
    </row>
    <row r="327" spans="1:28">
      <c r="A327" s="98" t="s">
        <v>15</v>
      </c>
      <c r="B327" s="98" t="s">
        <v>15</v>
      </c>
      <c r="C327" s="11" t="s">
        <v>233</v>
      </c>
      <c r="D327" s="75" t="s">
        <v>234</v>
      </c>
      <c r="E327" s="94">
        <v>275000</v>
      </c>
      <c r="F327" s="94">
        <v>0</v>
      </c>
      <c r="G327" s="94">
        <v>0</v>
      </c>
      <c r="H327" s="94">
        <v>39.04</v>
      </c>
      <c r="I327" s="94">
        <v>1138.45</v>
      </c>
      <c r="J327" s="94">
        <v>1138.45</v>
      </c>
      <c r="K327" s="94">
        <v>1138.45</v>
      </c>
      <c r="L327" s="94">
        <v>1183.79</v>
      </c>
      <c r="M327" s="94">
        <v>1183.79</v>
      </c>
      <c r="N327" s="94">
        <v>251183.79</v>
      </c>
      <c r="O327" s="94">
        <v>1001183.79</v>
      </c>
      <c r="P327" s="94">
        <v>1001183.79</v>
      </c>
      <c r="Q327" s="94">
        <v>1001183.79</v>
      </c>
      <c r="R327" s="76">
        <f t="shared" si="69"/>
        <v>241455.43625</v>
      </c>
      <c r="Z327" s="109"/>
      <c r="AA327" s="109"/>
      <c r="AB327" s="109"/>
    </row>
    <row r="328" spans="1:28">
      <c r="A328" s="98" t="s">
        <v>15</v>
      </c>
      <c r="B328" s="98" t="s">
        <v>15</v>
      </c>
      <c r="C328" s="11" t="s">
        <v>235</v>
      </c>
      <c r="D328" s="75" t="s">
        <v>236</v>
      </c>
      <c r="E328" s="94">
        <v>140881.34</v>
      </c>
      <c r="F328" s="94">
        <v>10696.89</v>
      </c>
      <c r="G328" s="94">
        <v>22607.64</v>
      </c>
      <c r="H328" s="94">
        <v>36018.39</v>
      </c>
      <c r="I328" s="94">
        <v>45929.14</v>
      </c>
      <c r="J328" s="94">
        <v>50839.89</v>
      </c>
      <c r="K328" s="94">
        <v>62856.41</v>
      </c>
      <c r="L328" s="94">
        <v>74025.3</v>
      </c>
      <c r="M328" s="94">
        <v>83998.75</v>
      </c>
      <c r="N328" s="94">
        <v>94998.41</v>
      </c>
      <c r="O328" s="94">
        <v>101488.85</v>
      </c>
      <c r="P328" s="94">
        <v>112743.55</v>
      </c>
      <c r="Q328" s="94">
        <v>128203.67</v>
      </c>
      <c r="R328" s="76">
        <f t="shared" si="69"/>
        <v>69228.810416666674</v>
      </c>
      <c r="Z328" s="109"/>
      <c r="AA328" s="109"/>
      <c r="AB328" s="109"/>
    </row>
    <row r="329" spans="1:28">
      <c r="A329" s="100" t="s">
        <v>15</v>
      </c>
      <c r="B329" s="100" t="s">
        <v>15</v>
      </c>
      <c r="C329" s="11" t="s">
        <v>237</v>
      </c>
      <c r="D329" s="75" t="s">
        <v>238</v>
      </c>
      <c r="E329" s="94">
        <v>213923.08</v>
      </c>
      <c r="F329" s="94">
        <v>0</v>
      </c>
      <c r="G329" s="94">
        <v>0</v>
      </c>
      <c r="H329" s="94">
        <v>631.73</v>
      </c>
      <c r="I329" s="94">
        <v>631.73</v>
      </c>
      <c r="J329" s="94">
        <v>631.73</v>
      </c>
      <c r="K329" s="94">
        <v>631.73</v>
      </c>
      <c r="L329" s="94">
        <v>816.73</v>
      </c>
      <c r="M329" s="94">
        <v>1126.73</v>
      </c>
      <c r="N329" s="94">
        <v>1126.73</v>
      </c>
      <c r="O329" s="94">
        <v>1126.73</v>
      </c>
      <c r="P329" s="94">
        <v>1436.73</v>
      </c>
      <c r="Q329" s="94">
        <v>1436.73</v>
      </c>
      <c r="R329" s="76">
        <f t="shared" si="69"/>
        <v>9653.3729166666672</v>
      </c>
      <c r="Z329" s="109"/>
      <c r="AA329" s="109"/>
      <c r="AB329" s="109"/>
    </row>
    <row r="330" spans="1:28">
      <c r="A330" s="99" t="s">
        <v>15</v>
      </c>
      <c r="B330" s="99" t="s">
        <v>15</v>
      </c>
      <c r="C330" s="11" t="s">
        <v>239</v>
      </c>
      <c r="D330" s="75" t="s">
        <v>240</v>
      </c>
      <c r="E330" s="94">
        <v>0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76">
        <f t="shared" si="69"/>
        <v>0</v>
      </c>
      <c r="Z330" s="109"/>
      <c r="AA330" s="109"/>
      <c r="AB330" s="109"/>
    </row>
    <row r="331" spans="1:28">
      <c r="A331" s="11" t="s">
        <v>15</v>
      </c>
      <c r="B331" s="11" t="s">
        <v>551</v>
      </c>
      <c r="C331" s="11" t="s">
        <v>239</v>
      </c>
      <c r="D331" s="79" t="s">
        <v>241</v>
      </c>
      <c r="E331" s="94">
        <v>0</v>
      </c>
      <c r="F331" s="94">
        <v>0</v>
      </c>
      <c r="G331" s="94">
        <v>0</v>
      </c>
      <c r="H331" s="94">
        <v>0</v>
      </c>
      <c r="I331" s="94">
        <v>0</v>
      </c>
      <c r="J331" s="94">
        <v>0</v>
      </c>
      <c r="K331" s="94">
        <v>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76">
        <f t="shared" si="69"/>
        <v>0</v>
      </c>
      <c r="Z331" s="109"/>
      <c r="AA331" s="109"/>
      <c r="AB331" s="109"/>
    </row>
    <row r="332" spans="1:28">
      <c r="A332" s="11" t="s">
        <v>454</v>
      </c>
      <c r="B332" s="11" t="s">
        <v>242</v>
      </c>
      <c r="C332" s="11" t="s">
        <v>536</v>
      </c>
      <c r="D332" s="75" t="s">
        <v>243</v>
      </c>
      <c r="E332" s="97">
        <v>2940.1</v>
      </c>
      <c r="F332" s="97">
        <v>0</v>
      </c>
      <c r="G332" s="97">
        <v>0</v>
      </c>
      <c r="H332" s="97">
        <v>0</v>
      </c>
      <c r="I332" s="97">
        <v>1582.18</v>
      </c>
      <c r="J332" s="97">
        <v>1582.18</v>
      </c>
      <c r="K332" s="97">
        <v>1582.18</v>
      </c>
      <c r="L332" s="97">
        <v>1582.18</v>
      </c>
      <c r="M332" s="97">
        <v>3164.36</v>
      </c>
      <c r="N332" s="97">
        <v>3164.36</v>
      </c>
      <c r="O332" s="97">
        <v>3164.36</v>
      </c>
      <c r="P332" s="97">
        <v>3164.36</v>
      </c>
      <c r="Q332" s="97">
        <v>3164.36</v>
      </c>
      <c r="R332" s="76">
        <f t="shared" si="69"/>
        <v>1836.5325</v>
      </c>
      <c r="Z332" s="109"/>
      <c r="AA332" s="109"/>
      <c r="AB332" s="109"/>
    </row>
    <row r="333" spans="1:28">
      <c r="D333" s="75" t="s">
        <v>244</v>
      </c>
      <c r="E333" s="53">
        <f>SUM(E324:E332)</f>
        <v>896577.65999999992</v>
      </c>
      <c r="F333" s="53">
        <f t="shared" ref="F333:R333" si="70">SUM(F324:F332)</f>
        <v>25450.639999999999</v>
      </c>
      <c r="G333" s="53">
        <f t="shared" si="70"/>
        <v>65901.39</v>
      </c>
      <c r="H333" s="53">
        <f t="shared" si="70"/>
        <v>97549.37</v>
      </c>
      <c r="I333" s="53">
        <f t="shared" si="70"/>
        <v>123391.70999999999</v>
      </c>
      <c r="J333" s="53">
        <f t="shared" si="70"/>
        <v>132242.46</v>
      </c>
      <c r="K333" s="53">
        <f t="shared" si="70"/>
        <v>148767.37000000002</v>
      </c>
      <c r="L333" s="53">
        <f t="shared" si="70"/>
        <v>185519.98</v>
      </c>
      <c r="M333" s="53">
        <f t="shared" si="70"/>
        <v>226429.94</v>
      </c>
      <c r="N333" s="53">
        <f t="shared" si="70"/>
        <v>545769.02</v>
      </c>
      <c r="O333" s="53">
        <f t="shared" si="70"/>
        <v>1321378.3300000003</v>
      </c>
      <c r="P333" s="53">
        <f t="shared" si="70"/>
        <v>1342774.2300000002</v>
      </c>
      <c r="Q333" s="53">
        <f t="shared" si="70"/>
        <v>1366456.7</v>
      </c>
      <c r="R333" s="53">
        <f t="shared" si="70"/>
        <v>445557.63500000001</v>
      </c>
      <c r="Z333" s="109"/>
      <c r="AA333" s="109"/>
      <c r="AB333" s="109"/>
    </row>
    <row r="334" spans="1:28">
      <c r="D334" s="75"/>
      <c r="E334" s="51"/>
      <c r="F334" s="86"/>
      <c r="G334" s="76"/>
      <c r="H334" s="76"/>
      <c r="I334" s="72"/>
      <c r="J334" s="69"/>
      <c r="K334" s="66"/>
      <c r="L334" s="62"/>
      <c r="M334" s="58"/>
      <c r="N334" s="13"/>
      <c r="O334" s="54"/>
      <c r="P334" s="82"/>
      <c r="Q334" s="51"/>
      <c r="R334" s="76"/>
      <c r="Z334" s="109"/>
      <c r="AA334" s="109"/>
      <c r="AB334" s="109"/>
    </row>
    <row r="335" spans="1:28">
      <c r="A335" s="11" t="s">
        <v>441</v>
      </c>
      <c r="B335" s="11" t="s">
        <v>245</v>
      </c>
      <c r="C335" s="11" t="s">
        <v>203</v>
      </c>
      <c r="D335" s="75" t="s">
        <v>246</v>
      </c>
      <c r="E335" s="105">
        <v>16640000</v>
      </c>
      <c r="F335" s="105">
        <v>0</v>
      </c>
      <c r="G335" s="105">
        <v>4160000</v>
      </c>
      <c r="H335" s="105">
        <v>4160000</v>
      </c>
      <c r="I335" s="105">
        <v>4160000</v>
      </c>
      <c r="J335" s="105">
        <v>8320000</v>
      </c>
      <c r="K335" s="105">
        <v>8320000</v>
      </c>
      <c r="L335" s="105">
        <v>8320000</v>
      </c>
      <c r="M335" s="105">
        <v>12480000</v>
      </c>
      <c r="N335" s="105">
        <v>12480000</v>
      </c>
      <c r="O335" s="105">
        <v>12480000</v>
      </c>
      <c r="P335" s="105">
        <v>16640000</v>
      </c>
      <c r="Q335" s="105">
        <v>16640000</v>
      </c>
      <c r="R335" s="76">
        <f>((E335+Q335)+((F335+G335+H335+I335+J335+K335+L335+M335+N335+O335+P335)*2))/24</f>
        <v>9013333.333333334</v>
      </c>
      <c r="Z335" s="109"/>
      <c r="AA335" s="109"/>
      <c r="AB335" s="109"/>
    </row>
    <row r="336" spans="1:28">
      <c r="D336" s="75" t="s">
        <v>247</v>
      </c>
      <c r="E336" s="53">
        <f>+E335</f>
        <v>16640000</v>
      </c>
      <c r="F336" s="53">
        <f t="shared" ref="F336:R336" si="71">+F335</f>
        <v>0</v>
      </c>
      <c r="G336" s="53">
        <f t="shared" si="71"/>
        <v>4160000</v>
      </c>
      <c r="H336" s="53">
        <f t="shared" si="71"/>
        <v>4160000</v>
      </c>
      <c r="I336" s="53">
        <f t="shared" si="71"/>
        <v>4160000</v>
      </c>
      <c r="J336" s="53">
        <f t="shared" si="71"/>
        <v>8320000</v>
      </c>
      <c r="K336" s="53">
        <f t="shared" si="71"/>
        <v>8320000</v>
      </c>
      <c r="L336" s="53">
        <f t="shared" si="71"/>
        <v>8320000</v>
      </c>
      <c r="M336" s="53">
        <f t="shared" si="71"/>
        <v>12480000</v>
      </c>
      <c r="N336" s="53">
        <f t="shared" si="71"/>
        <v>12480000</v>
      </c>
      <c r="O336" s="53">
        <f t="shared" si="71"/>
        <v>12480000</v>
      </c>
      <c r="P336" s="53">
        <f t="shared" si="71"/>
        <v>16640000</v>
      </c>
      <c r="Q336" s="53">
        <f t="shared" si="71"/>
        <v>16640000</v>
      </c>
      <c r="R336" s="53">
        <f t="shared" si="71"/>
        <v>9013333.333333334</v>
      </c>
      <c r="Z336" s="109"/>
      <c r="AA336" s="109"/>
      <c r="AB336" s="109"/>
    </row>
    <row r="337" spans="1:32">
      <c r="D337" s="75"/>
      <c r="E337" s="47"/>
      <c r="F337" s="15"/>
      <c r="G337" s="33"/>
      <c r="H337" s="33"/>
      <c r="I337" s="30"/>
      <c r="J337" s="42"/>
      <c r="K337" s="16"/>
      <c r="L337" s="65"/>
      <c r="M337" s="61"/>
      <c r="N337" s="2"/>
      <c r="O337" s="57"/>
      <c r="P337" s="37"/>
      <c r="Q337" s="47"/>
      <c r="R337" s="76"/>
      <c r="Z337" s="109"/>
      <c r="AA337" s="109"/>
      <c r="AB337" s="109"/>
    </row>
    <row r="338" spans="1:32" s="27" customFormat="1" ht="13.8" thickBot="1">
      <c r="D338" s="39" t="s">
        <v>248</v>
      </c>
      <c r="E338" s="32">
        <f>+E336+E333+E321+E307+E292+E287+E270+E269+E267+E261+E199+E192+E177+E175+E174+E173+E172+E170+E158+E143+E115+E59+E42+E35+E32+E56</f>
        <v>957808188.95999992</v>
      </c>
      <c r="F338" s="32">
        <f t="shared" ref="F338:R338" si="72">+F336+F333+F321+F307+F292+F287+F270+F269+F267+F261+F199+F192+F177+F175+F174+F173+F172+F170+F158+F143+F115+F59+F42+F35+F32+F56</f>
        <v>702758578.59000003</v>
      </c>
      <c r="G338" s="32">
        <f t="shared" si="72"/>
        <v>735000254.91000021</v>
      </c>
      <c r="H338" s="32">
        <f t="shared" si="72"/>
        <v>765442960.05999994</v>
      </c>
      <c r="I338" s="32">
        <f t="shared" si="72"/>
        <v>772363559.81000006</v>
      </c>
      <c r="J338" s="32">
        <f t="shared" si="72"/>
        <v>787640044.00999987</v>
      </c>
      <c r="K338" s="32">
        <f t="shared" si="72"/>
        <v>797992253.00999999</v>
      </c>
      <c r="L338" s="32">
        <f t="shared" si="72"/>
        <v>804112169.55000007</v>
      </c>
      <c r="M338" s="32">
        <f t="shared" si="72"/>
        <v>813852966.13999987</v>
      </c>
      <c r="N338" s="32">
        <f t="shared" si="72"/>
        <v>825107690.84000003</v>
      </c>
      <c r="O338" s="32">
        <f t="shared" si="72"/>
        <v>852872870.34000003</v>
      </c>
      <c r="P338" s="32">
        <f t="shared" si="72"/>
        <v>886611525.82000017</v>
      </c>
      <c r="Q338" s="32">
        <f t="shared" si="72"/>
        <v>945811407.76999998</v>
      </c>
      <c r="R338" s="32">
        <f t="shared" si="72"/>
        <v>807963722.62041664</v>
      </c>
      <c r="Z338" s="110"/>
      <c r="AA338" s="110"/>
      <c r="AB338" s="110"/>
    </row>
    <row r="339" spans="1:32" ht="13.8" thickTop="1">
      <c r="D339" s="75"/>
      <c r="E339" s="51"/>
      <c r="F339" s="86"/>
      <c r="G339" s="76"/>
      <c r="H339" s="76"/>
      <c r="I339" s="72"/>
      <c r="J339" s="69"/>
      <c r="K339" s="66"/>
      <c r="L339" s="62"/>
      <c r="M339" s="58"/>
      <c r="N339" s="13"/>
      <c r="O339" s="54"/>
      <c r="P339" s="82"/>
      <c r="Q339" s="51"/>
      <c r="R339" s="76"/>
      <c r="Z339" s="109"/>
      <c r="AA339" s="109"/>
      <c r="AB339" s="109"/>
    </row>
    <row r="340" spans="1:32">
      <c r="D340" s="75"/>
      <c r="E340" s="51"/>
      <c r="F340" s="86"/>
      <c r="G340" s="76"/>
      <c r="H340" s="76"/>
      <c r="I340" s="72"/>
      <c r="J340" s="69"/>
      <c r="K340" s="66"/>
      <c r="L340" s="62"/>
      <c r="M340" s="58"/>
      <c r="N340" s="13"/>
      <c r="O340" s="54"/>
      <c r="P340" s="82"/>
      <c r="Q340" s="51"/>
      <c r="R340" s="76"/>
      <c r="Z340" s="109"/>
      <c r="AA340" s="109"/>
      <c r="AB340" s="109"/>
    </row>
    <row r="341" spans="1:32">
      <c r="A341" s="11" t="s">
        <v>441</v>
      </c>
      <c r="B341" s="11" t="s">
        <v>249</v>
      </c>
      <c r="C341" s="11" t="s">
        <v>561</v>
      </c>
      <c r="D341" s="5" t="s">
        <v>250</v>
      </c>
      <c r="E341" s="101">
        <v>-1000</v>
      </c>
      <c r="F341" s="101">
        <v>-1000</v>
      </c>
      <c r="G341" s="101">
        <v>-1000</v>
      </c>
      <c r="H341" s="101">
        <v>-1000</v>
      </c>
      <c r="I341" s="101">
        <v>-1000</v>
      </c>
      <c r="J341" s="101">
        <v>-1000</v>
      </c>
      <c r="K341" s="101">
        <v>-1000</v>
      </c>
      <c r="L341" s="101">
        <v>-1000</v>
      </c>
      <c r="M341" s="101">
        <v>-1000</v>
      </c>
      <c r="N341" s="101">
        <v>-1000</v>
      </c>
      <c r="O341" s="101">
        <v>-1000</v>
      </c>
      <c r="P341" s="101">
        <v>-1000</v>
      </c>
      <c r="Q341" s="101">
        <v>-1000</v>
      </c>
      <c r="R341" s="76">
        <f>((E341+Q341)+((F341+G341+H341+I341+J341+K341+L341+M341+N341+O341+P341)*2))/24</f>
        <v>-1000</v>
      </c>
      <c r="U341" s="107"/>
      <c r="V341" s="107">
        <f>+R341</f>
        <v>-1000</v>
      </c>
      <c r="W341" s="107"/>
      <c r="X341" s="107"/>
      <c r="Z341" s="109"/>
      <c r="AA341" s="109"/>
      <c r="AB341" s="109"/>
      <c r="AD341" s="107">
        <f>+R341</f>
        <v>-1000</v>
      </c>
    </row>
    <row r="342" spans="1:32">
      <c r="A342" s="11" t="s">
        <v>441</v>
      </c>
      <c r="B342" s="11" t="s">
        <v>562</v>
      </c>
      <c r="C342" s="11" t="s">
        <v>203</v>
      </c>
      <c r="D342" s="5" t="s">
        <v>251</v>
      </c>
      <c r="E342" s="101">
        <v>-44676389.859999999</v>
      </c>
      <c r="F342" s="101">
        <v>-40209183.609999999</v>
      </c>
      <c r="G342" s="101">
        <v>-40209183.609999999</v>
      </c>
      <c r="H342" s="101">
        <v>-40209183.609999999</v>
      </c>
      <c r="I342" s="101">
        <v>-40205542.240000002</v>
      </c>
      <c r="J342" s="101">
        <v>-40205542.240000002</v>
      </c>
      <c r="K342" s="101">
        <v>-40205542.240000002</v>
      </c>
      <c r="L342" s="101">
        <v>-40205542.240000002</v>
      </c>
      <c r="M342" s="101">
        <v>-40205542.240000002</v>
      </c>
      <c r="N342" s="101">
        <v>-40205542.240000002</v>
      </c>
      <c r="O342" s="101">
        <v>-40205542.240000002</v>
      </c>
      <c r="P342" s="101">
        <v>-40205542.240000002</v>
      </c>
      <c r="Q342" s="101">
        <v>-40205542.240000002</v>
      </c>
      <c r="R342" s="76">
        <f>((E342+Q342)+((F342+G342+H342+I342+J342+K342+L342+M342+N342+O342+P342)*2))/24</f>
        <v>-40392737.900000006</v>
      </c>
      <c r="V342" s="107">
        <f>+R342+R336+R333+R321+R307+R292+R287+R270+R269+R267+R592+R606</f>
        <v>-37743943.241250023</v>
      </c>
      <c r="W342" s="107"/>
      <c r="X342" s="107"/>
      <c r="Z342" s="109"/>
      <c r="AA342" s="109"/>
      <c r="AB342" s="109"/>
      <c r="AD342" s="107">
        <f>+V342</f>
        <v>-37743943.241250023</v>
      </c>
      <c r="AF342" s="46" t="s">
        <v>694</v>
      </c>
    </row>
    <row r="343" spans="1:32">
      <c r="A343" s="11" t="s">
        <v>441</v>
      </c>
      <c r="B343" s="11" t="s">
        <v>562</v>
      </c>
      <c r="C343" s="11" t="s">
        <v>252</v>
      </c>
      <c r="D343" s="5" t="s">
        <v>253</v>
      </c>
      <c r="E343" s="101">
        <v>3641.37</v>
      </c>
      <c r="F343" s="101">
        <v>3641.37</v>
      </c>
      <c r="G343" s="101">
        <v>3641.37</v>
      </c>
      <c r="H343" s="101">
        <v>3641.37</v>
      </c>
      <c r="I343" s="101">
        <v>0</v>
      </c>
      <c r="J343" s="101">
        <v>0</v>
      </c>
      <c r="K343" s="101">
        <v>0</v>
      </c>
      <c r="L343" s="101">
        <v>0</v>
      </c>
      <c r="M343" s="101">
        <v>0</v>
      </c>
      <c r="N343" s="101">
        <v>0</v>
      </c>
      <c r="O343" s="101">
        <v>0</v>
      </c>
      <c r="P343" s="101">
        <v>0</v>
      </c>
      <c r="Q343" s="101">
        <v>0</v>
      </c>
      <c r="R343" s="76">
        <f t="shared" ref="R343:R409" si="73">((E343+Q343)+((F343+G343+H343+I343+J343+K343+L343+M343+N343+O343+P343)*2))/24</f>
        <v>1062.0662500000001</v>
      </c>
      <c r="U343" s="107"/>
      <c r="V343" s="107">
        <f>+R343</f>
        <v>1062.0662500000001</v>
      </c>
      <c r="W343" s="107"/>
      <c r="X343" s="107"/>
      <c r="Z343" s="109"/>
      <c r="AA343" s="109"/>
      <c r="AB343" s="109"/>
      <c r="AD343" s="107">
        <f t="shared" ref="AD343:AD350" si="74">+R343</f>
        <v>1062.0662500000001</v>
      </c>
    </row>
    <row r="344" spans="1:32">
      <c r="A344" s="11" t="s">
        <v>441</v>
      </c>
      <c r="B344" s="11" t="s">
        <v>562</v>
      </c>
      <c r="C344" s="11" t="s">
        <v>254</v>
      </c>
      <c r="D344" s="5" t="s">
        <v>255</v>
      </c>
      <c r="E344" s="101">
        <v>7513</v>
      </c>
      <c r="F344" s="101">
        <v>2245</v>
      </c>
      <c r="G344" s="101">
        <v>4490</v>
      </c>
      <c r="H344" s="101">
        <v>6170</v>
      </c>
      <c r="I344" s="101">
        <v>7850</v>
      </c>
      <c r="J344" s="101">
        <v>9530</v>
      </c>
      <c r="K344" s="101">
        <v>11210</v>
      </c>
      <c r="L344" s="101">
        <v>12828</v>
      </c>
      <c r="M344" s="101">
        <v>14446</v>
      </c>
      <c r="N344" s="101">
        <v>16064</v>
      </c>
      <c r="O344" s="101">
        <v>17682</v>
      </c>
      <c r="P344" s="101">
        <v>19300</v>
      </c>
      <c r="Q344" s="101">
        <v>15598</v>
      </c>
      <c r="R344" s="76">
        <f t="shared" si="73"/>
        <v>11114.208333333334</v>
      </c>
      <c r="U344" s="107"/>
      <c r="V344" s="107">
        <f t="shared" ref="V344:V350" si="75">+R344</f>
        <v>11114.208333333334</v>
      </c>
      <c r="W344" s="107"/>
      <c r="X344" s="107"/>
      <c r="Z344" s="109"/>
      <c r="AA344" s="109"/>
      <c r="AB344" s="109"/>
      <c r="AD344" s="107">
        <f t="shared" si="74"/>
        <v>11114.208333333334</v>
      </c>
    </row>
    <row r="345" spans="1:32">
      <c r="A345" s="11" t="s">
        <v>441</v>
      </c>
      <c r="B345" s="11" t="s">
        <v>563</v>
      </c>
      <c r="C345" s="11" t="s">
        <v>203</v>
      </c>
      <c r="D345" s="5" t="s">
        <v>256</v>
      </c>
      <c r="E345" s="101">
        <v>2000629.64</v>
      </c>
      <c r="F345" s="101">
        <v>2000629.64</v>
      </c>
      <c r="G345" s="101">
        <v>2000629.64</v>
      </c>
      <c r="H345" s="101">
        <v>2000629.64</v>
      </c>
      <c r="I345" s="101">
        <v>2000629.64</v>
      </c>
      <c r="J345" s="101">
        <v>2000629.64</v>
      </c>
      <c r="K345" s="101">
        <v>2000629.64</v>
      </c>
      <c r="L345" s="101">
        <v>2000629.64</v>
      </c>
      <c r="M345" s="101">
        <v>2000629.64</v>
      </c>
      <c r="N345" s="101">
        <v>2000629.64</v>
      </c>
      <c r="O345" s="101">
        <v>2000629.64</v>
      </c>
      <c r="P345" s="101">
        <v>2000629.64</v>
      </c>
      <c r="Q345" s="101">
        <v>2000629.64</v>
      </c>
      <c r="R345" s="76">
        <f t="shared" si="73"/>
        <v>2000629.6400000004</v>
      </c>
      <c r="U345" s="107"/>
      <c r="V345" s="107">
        <f t="shared" si="75"/>
        <v>2000629.6400000004</v>
      </c>
      <c r="W345" s="107"/>
      <c r="X345" s="107"/>
      <c r="Z345" s="109"/>
      <c r="AA345" s="109"/>
      <c r="AB345" s="109"/>
      <c r="AD345" s="107">
        <f t="shared" si="74"/>
        <v>2000629.6400000004</v>
      </c>
    </row>
    <row r="346" spans="1:32">
      <c r="A346" s="11" t="s">
        <v>441</v>
      </c>
      <c r="B346" s="11" t="s">
        <v>257</v>
      </c>
      <c r="C346" s="11" t="s">
        <v>203</v>
      </c>
      <c r="D346" s="5" t="s">
        <v>258</v>
      </c>
      <c r="E346" s="101">
        <v>-152703952.19</v>
      </c>
      <c r="F346" s="101">
        <v>-152703952.19</v>
      </c>
      <c r="G346" s="101">
        <v>-152703952.19</v>
      </c>
      <c r="H346" s="101">
        <v>-152698667.75</v>
      </c>
      <c r="I346" s="101">
        <v>-152698667.75</v>
      </c>
      <c r="J346" s="101">
        <v>-152698667.75</v>
      </c>
      <c r="K346" s="101">
        <v>-152698667.75</v>
      </c>
      <c r="L346" s="101">
        <v>-152698667.75</v>
      </c>
      <c r="M346" s="101">
        <v>-152698667.75</v>
      </c>
      <c r="N346" s="101">
        <v>-152698667.75</v>
      </c>
      <c r="O346" s="101">
        <v>-160698667.75</v>
      </c>
      <c r="P346" s="101">
        <v>-160698667.75</v>
      </c>
      <c r="Q346" s="101">
        <v>-160698667.75</v>
      </c>
      <c r="R346" s="103">
        <f>((E346+Q346)+((F346+G346+H346+I346+J346+K346+L346+M346+N346+O346+P346)*2))/24</f>
        <v>-154366435.34166667</v>
      </c>
      <c r="U346" s="107"/>
      <c r="V346" s="107">
        <f t="shared" si="75"/>
        <v>-154366435.34166667</v>
      </c>
      <c r="W346" s="107"/>
      <c r="X346" s="107"/>
      <c r="Z346" s="109"/>
      <c r="AA346" s="109"/>
      <c r="AB346" s="109"/>
      <c r="AD346" s="107">
        <f t="shared" si="74"/>
        <v>-154366435.34166667</v>
      </c>
    </row>
    <row r="347" spans="1:32">
      <c r="A347" s="11" t="s">
        <v>441</v>
      </c>
      <c r="B347" s="11" t="s">
        <v>259</v>
      </c>
      <c r="C347" s="11" t="s">
        <v>203</v>
      </c>
      <c r="D347" s="5" t="s">
        <v>260</v>
      </c>
      <c r="E347" s="101">
        <v>0</v>
      </c>
      <c r="F347" s="101">
        <v>0</v>
      </c>
      <c r="G347" s="101">
        <v>0</v>
      </c>
      <c r="H347" s="101">
        <v>0</v>
      </c>
      <c r="I347" s="101">
        <v>0</v>
      </c>
      <c r="J347" s="101">
        <v>0</v>
      </c>
      <c r="K347" s="101">
        <v>0</v>
      </c>
      <c r="L347" s="101">
        <v>0</v>
      </c>
      <c r="M347" s="101">
        <v>0</v>
      </c>
      <c r="N347" s="101">
        <v>0</v>
      </c>
      <c r="O347" s="101">
        <v>0</v>
      </c>
      <c r="P347" s="101">
        <v>0</v>
      </c>
      <c r="Q347" s="101">
        <v>0</v>
      </c>
      <c r="R347" s="76">
        <f t="shared" si="73"/>
        <v>0</v>
      </c>
      <c r="U347" s="107"/>
      <c r="V347" s="107">
        <f t="shared" si="75"/>
        <v>0</v>
      </c>
      <c r="W347" s="107"/>
      <c r="X347" s="107"/>
      <c r="Z347" s="109"/>
      <c r="AA347" s="109"/>
      <c r="AB347" s="109"/>
      <c r="AD347" s="107">
        <f t="shared" si="74"/>
        <v>0</v>
      </c>
    </row>
    <row r="348" spans="1:32">
      <c r="A348" s="11" t="s">
        <v>441</v>
      </c>
      <c r="B348" s="11" t="s">
        <v>261</v>
      </c>
      <c r="C348" s="11" t="s">
        <v>203</v>
      </c>
      <c r="D348" s="5" t="s">
        <v>262</v>
      </c>
      <c r="E348" s="101">
        <v>0</v>
      </c>
      <c r="F348" s="101">
        <v>0</v>
      </c>
      <c r="G348" s="101">
        <v>0</v>
      </c>
      <c r="H348" s="101">
        <v>0</v>
      </c>
      <c r="I348" s="101">
        <v>0</v>
      </c>
      <c r="J348" s="101">
        <v>0</v>
      </c>
      <c r="K348" s="101">
        <v>0</v>
      </c>
      <c r="L348" s="101">
        <v>0</v>
      </c>
      <c r="M348" s="101">
        <v>0</v>
      </c>
      <c r="N348" s="101">
        <v>0</v>
      </c>
      <c r="O348" s="101">
        <v>0</v>
      </c>
      <c r="P348" s="101">
        <v>0</v>
      </c>
      <c r="Q348" s="101">
        <v>0</v>
      </c>
      <c r="R348" s="76">
        <f t="shared" si="73"/>
        <v>0</v>
      </c>
      <c r="U348" s="107"/>
      <c r="V348" s="107">
        <f t="shared" si="75"/>
        <v>0</v>
      </c>
      <c r="W348" s="107"/>
      <c r="X348" s="107"/>
      <c r="Z348" s="109"/>
      <c r="AA348" s="109"/>
      <c r="AB348" s="109"/>
      <c r="AD348" s="107">
        <f t="shared" si="74"/>
        <v>0</v>
      </c>
    </row>
    <row r="349" spans="1:32">
      <c r="A349" s="11" t="s">
        <v>441</v>
      </c>
      <c r="B349" s="11" t="s">
        <v>263</v>
      </c>
      <c r="C349" s="46" t="s">
        <v>15</v>
      </c>
      <c r="D349" s="5" t="s">
        <v>264</v>
      </c>
      <c r="E349" s="101">
        <v>0</v>
      </c>
      <c r="F349" s="101">
        <v>0</v>
      </c>
      <c r="G349" s="101">
        <v>0</v>
      </c>
      <c r="H349" s="101">
        <v>0</v>
      </c>
      <c r="I349" s="101">
        <v>0</v>
      </c>
      <c r="J349" s="101">
        <v>0</v>
      </c>
      <c r="K349" s="101">
        <v>0</v>
      </c>
      <c r="L349" s="101">
        <v>0</v>
      </c>
      <c r="M349" s="101">
        <v>0</v>
      </c>
      <c r="N349" s="101">
        <v>0</v>
      </c>
      <c r="O349" s="101">
        <v>0</v>
      </c>
      <c r="P349" s="101">
        <v>0</v>
      </c>
      <c r="Q349" s="101">
        <v>0</v>
      </c>
      <c r="R349" s="76">
        <f t="shared" si="73"/>
        <v>0</v>
      </c>
      <c r="U349" s="107"/>
      <c r="V349" s="107">
        <f t="shared" si="75"/>
        <v>0</v>
      </c>
      <c r="W349" s="107"/>
      <c r="X349" s="107"/>
      <c r="Z349" s="109"/>
      <c r="AA349" s="109"/>
      <c r="AB349" s="109"/>
      <c r="AD349" s="107">
        <f t="shared" si="74"/>
        <v>0</v>
      </c>
    </row>
    <row r="350" spans="1:32">
      <c r="A350" s="11" t="s">
        <v>441</v>
      </c>
      <c r="B350" s="11" t="s">
        <v>265</v>
      </c>
      <c r="C350" s="11" t="s">
        <v>561</v>
      </c>
      <c r="D350" s="5" t="s">
        <v>266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  <c r="N350" s="105">
        <v>0</v>
      </c>
      <c r="O350" s="105">
        <v>0</v>
      </c>
      <c r="P350" s="105">
        <v>0</v>
      </c>
      <c r="Q350" s="105">
        <v>0</v>
      </c>
      <c r="R350" s="104">
        <f t="shared" si="73"/>
        <v>0</v>
      </c>
      <c r="U350" s="107"/>
      <c r="V350" s="107">
        <f t="shared" si="75"/>
        <v>0</v>
      </c>
      <c r="W350" s="107"/>
      <c r="X350" s="107"/>
      <c r="Z350" s="109"/>
      <c r="AA350" s="109"/>
      <c r="AB350" s="109"/>
      <c r="AD350" s="107">
        <f t="shared" si="74"/>
        <v>0</v>
      </c>
    </row>
    <row r="351" spans="1:32">
      <c r="D351" s="5" t="s">
        <v>267</v>
      </c>
      <c r="E351" s="53">
        <f t="shared" ref="E351:R351" si="76">SUM(E341:E350)</f>
        <v>-195369558.03999999</v>
      </c>
      <c r="F351" s="53">
        <f t="shared" si="76"/>
        <v>-190907619.78999999</v>
      </c>
      <c r="G351" s="53">
        <f t="shared" si="76"/>
        <v>-190905374.78999999</v>
      </c>
      <c r="H351" s="53">
        <f t="shared" si="76"/>
        <v>-190898410.34999999</v>
      </c>
      <c r="I351" s="53">
        <f t="shared" si="76"/>
        <v>-190896730.34999999</v>
      </c>
      <c r="J351" s="53">
        <f t="shared" si="76"/>
        <v>-190895050.34999999</v>
      </c>
      <c r="K351" s="53">
        <f t="shared" si="76"/>
        <v>-190893370.34999999</v>
      </c>
      <c r="L351" s="53">
        <f t="shared" si="76"/>
        <v>-190891752.34999999</v>
      </c>
      <c r="M351" s="53">
        <f t="shared" si="76"/>
        <v>-190890134.34999999</v>
      </c>
      <c r="N351" s="53">
        <f t="shared" si="76"/>
        <v>-190888516.34999999</v>
      </c>
      <c r="O351" s="53">
        <f t="shared" si="76"/>
        <v>-198886898.34999999</v>
      </c>
      <c r="P351" s="53">
        <f t="shared" si="76"/>
        <v>-198885280.34999999</v>
      </c>
      <c r="Q351" s="53">
        <f t="shared" si="76"/>
        <v>-198888982.34999999</v>
      </c>
      <c r="R351" s="53">
        <f t="shared" si="76"/>
        <v>-192747367.32708335</v>
      </c>
      <c r="Z351" s="109"/>
      <c r="AA351" s="109"/>
      <c r="AB351" s="109"/>
    </row>
    <row r="352" spans="1:32">
      <c r="D352" s="5"/>
      <c r="E352" s="52"/>
      <c r="F352" s="87"/>
      <c r="G352" s="77"/>
      <c r="H352" s="77"/>
      <c r="I352" s="73"/>
      <c r="J352" s="70"/>
      <c r="K352" s="67"/>
      <c r="L352" s="63"/>
      <c r="M352" s="59"/>
      <c r="N352" s="10"/>
      <c r="O352" s="55"/>
      <c r="P352" s="83"/>
      <c r="Q352" s="52"/>
      <c r="R352" s="76"/>
      <c r="Z352" s="109"/>
      <c r="AA352" s="109"/>
      <c r="AB352" s="109"/>
    </row>
    <row r="353" spans="1:30">
      <c r="A353" s="11" t="s">
        <v>441</v>
      </c>
      <c r="B353" s="11" t="s">
        <v>564</v>
      </c>
      <c r="C353" s="11" t="s">
        <v>131</v>
      </c>
      <c r="D353" s="22" t="s">
        <v>268</v>
      </c>
      <c r="E353" s="101">
        <v>-20000000</v>
      </c>
      <c r="F353" s="101">
        <v>-20000000</v>
      </c>
      <c r="G353" s="101">
        <v>-20000000</v>
      </c>
      <c r="H353" s="101">
        <v>-20000000</v>
      </c>
      <c r="I353" s="101">
        <v>-20000000</v>
      </c>
      <c r="J353" s="101">
        <v>-20000000</v>
      </c>
      <c r="K353" s="101">
        <v>-20000000</v>
      </c>
      <c r="L353" s="101">
        <v>-20000000</v>
      </c>
      <c r="M353" s="101">
        <v>-20000000</v>
      </c>
      <c r="N353" s="101">
        <v>-20000000</v>
      </c>
      <c r="O353" s="101">
        <v>-20000000</v>
      </c>
      <c r="P353" s="101">
        <v>-20000000</v>
      </c>
      <c r="Q353" s="101">
        <v>-20000000</v>
      </c>
      <c r="R353" s="76">
        <f t="shared" si="73"/>
        <v>-20000000</v>
      </c>
      <c r="U353" s="107"/>
      <c r="V353" s="107">
        <f t="shared" ref="V353:V371" si="77">+R353</f>
        <v>-20000000</v>
      </c>
      <c r="W353" s="107"/>
      <c r="X353" s="107"/>
      <c r="Z353" s="109"/>
      <c r="AA353" s="109"/>
      <c r="AB353" s="109"/>
      <c r="AD353" s="107">
        <f t="shared" ref="AD353:AD371" si="78">+R353</f>
        <v>-20000000</v>
      </c>
    </row>
    <row r="354" spans="1:30">
      <c r="A354" s="11" t="s">
        <v>441</v>
      </c>
      <c r="B354" s="11" t="s">
        <v>564</v>
      </c>
      <c r="C354" s="11" t="s">
        <v>133</v>
      </c>
      <c r="D354" s="22" t="s">
        <v>269</v>
      </c>
      <c r="E354" s="101">
        <v>-15000000</v>
      </c>
      <c r="F354" s="101">
        <v>-15000000</v>
      </c>
      <c r="G354" s="101">
        <v>-15000000</v>
      </c>
      <c r="H354" s="101">
        <v>-15000000</v>
      </c>
      <c r="I354" s="101">
        <v>-15000000</v>
      </c>
      <c r="J354" s="101">
        <v>-15000000</v>
      </c>
      <c r="K354" s="101">
        <v>-15000000</v>
      </c>
      <c r="L354" s="101">
        <v>-15000000</v>
      </c>
      <c r="M354" s="101">
        <v>-15000000</v>
      </c>
      <c r="N354" s="101">
        <v>-15000000</v>
      </c>
      <c r="O354" s="101">
        <v>-15000000</v>
      </c>
      <c r="P354" s="101">
        <v>-15000000</v>
      </c>
      <c r="Q354" s="101">
        <v>-15000000</v>
      </c>
      <c r="R354" s="76">
        <f t="shared" si="73"/>
        <v>-15000000</v>
      </c>
      <c r="U354" s="107"/>
      <c r="V354" s="107">
        <f t="shared" si="77"/>
        <v>-15000000</v>
      </c>
      <c r="W354" s="107"/>
      <c r="X354" s="107"/>
      <c r="Z354" s="109"/>
      <c r="AA354" s="109"/>
      <c r="AB354" s="109"/>
      <c r="AD354" s="107">
        <f t="shared" si="78"/>
        <v>-15000000</v>
      </c>
    </row>
    <row r="355" spans="1:30">
      <c r="A355" s="11" t="s">
        <v>441</v>
      </c>
      <c r="B355" s="11" t="s">
        <v>564</v>
      </c>
      <c r="C355" s="11" t="s">
        <v>135</v>
      </c>
      <c r="D355" s="22" t="s">
        <v>270</v>
      </c>
      <c r="E355" s="101">
        <v>-24589000</v>
      </c>
      <c r="F355" s="101">
        <v>-24589000</v>
      </c>
      <c r="G355" s="101">
        <v>-24539000</v>
      </c>
      <c r="H355" s="101">
        <v>-24539000</v>
      </c>
      <c r="I355" s="101">
        <v>-24539000</v>
      </c>
      <c r="J355" s="101">
        <v>-24489000</v>
      </c>
      <c r="K355" s="101">
        <v>-24489000</v>
      </c>
      <c r="L355" s="101">
        <v>-24489000</v>
      </c>
      <c r="M355" s="101">
        <v>-24471000</v>
      </c>
      <c r="N355" s="101">
        <v>-24471000</v>
      </c>
      <c r="O355" s="101">
        <v>-24471000</v>
      </c>
      <c r="P355" s="101">
        <v>-24471000</v>
      </c>
      <c r="Q355" s="101">
        <v>-24471000</v>
      </c>
      <c r="R355" s="76">
        <f t="shared" si="73"/>
        <v>-24507250</v>
      </c>
      <c r="U355" s="107"/>
      <c r="V355" s="107">
        <f t="shared" si="77"/>
        <v>-24507250</v>
      </c>
      <c r="W355" s="107"/>
      <c r="X355" s="107"/>
      <c r="Z355" s="109"/>
      <c r="AA355" s="109"/>
      <c r="AB355" s="109"/>
      <c r="AD355" s="107">
        <f t="shared" si="78"/>
        <v>-24507250</v>
      </c>
    </row>
    <row r="356" spans="1:30">
      <c r="A356" s="11" t="s">
        <v>441</v>
      </c>
      <c r="B356" s="11" t="s">
        <v>564</v>
      </c>
      <c r="C356" s="11" t="s">
        <v>137</v>
      </c>
      <c r="D356" s="22" t="s">
        <v>271</v>
      </c>
      <c r="E356" s="101">
        <v>-15000000</v>
      </c>
      <c r="F356" s="101">
        <v>-15000000</v>
      </c>
      <c r="G356" s="101">
        <v>-15000000</v>
      </c>
      <c r="H356" s="101">
        <v>-15000000</v>
      </c>
      <c r="I356" s="101">
        <v>-15000000</v>
      </c>
      <c r="J356" s="101">
        <v>-15000000</v>
      </c>
      <c r="K356" s="101">
        <v>-15000000</v>
      </c>
      <c r="L356" s="101">
        <v>-15000000</v>
      </c>
      <c r="M356" s="101">
        <v>-15000000</v>
      </c>
      <c r="N356" s="101">
        <v>-15000000</v>
      </c>
      <c r="O356" s="101">
        <v>-15000000</v>
      </c>
      <c r="P356" s="101">
        <v>-15000000</v>
      </c>
      <c r="Q356" s="101">
        <v>-15000000</v>
      </c>
      <c r="R356" s="76">
        <f t="shared" si="73"/>
        <v>-15000000</v>
      </c>
      <c r="U356" s="107"/>
      <c r="V356" s="107">
        <f t="shared" si="77"/>
        <v>-15000000</v>
      </c>
      <c r="W356" s="107"/>
      <c r="X356" s="107"/>
      <c r="Z356" s="109"/>
      <c r="AA356" s="109"/>
      <c r="AB356" s="109"/>
      <c r="AD356" s="107">
        <f t="shared" si="78"/>
        <v>-15000000</v>
      </c>
    </row>
    <row r="357" spans="1:30">
      <c r="A357" s="11" t="s">
        <v>441</v>
      </c>
      <c r="B357" s="11" t="s">
        <v>564</v>
      </c>
      <c r="C357" s="11" t="s">
        <v>139</v>
      </c>
      <c r="D357" s="22" t="s">
        <v>272</v>
      </c>
      <c r="E357" s="101">
        <v>-40000000</v>
      </c>
      <c r="F357" s="101">
        <v>-40000000</v>
      </c>
      <c r="G357" s="101">
        <v>-40000000</v>
      </c>
      <c r="H357" s="101">
        <v>-40000000</v>
      </c>
      <c r="I357" s="101">
        <v>-40000000</v>
      </c>
      <c r="J357" s="101">
        <v>-40000000</v>
      </c>
      <c r="K357" s="101">
        <v>-40000000</v>
      </c>
      <c r="L357" s="101">
        <v>-40000000</v>
      </c>
      <c r="M357" s="101">
        <v>-40000000</v>
      </c>
      <c r="N357" s="101">
        <v>-40000000</v>
      </c>
      <c r="O357" s="101">
        <v>-40000000</v>
      </c>
      <c r="P357" s="101">
        <v>-40000000</v>
      </c>
      <c r="Q357" s="101">
        <v>-40000000</v>
      </c>
      <c r="R357" s="76">
        <f t="shared" si="73"/>
        <v>-40000000</v>
      </c>
      <c r="U357" s="107"/>
      <c r="V357" s="107">
        <f t="shared" si="77"/>
        <v>-40000000</v>
      </c>
      <c r="W357" s="107"/>
      <c r="X357" s="107"/>
      <c r="Z357" s="109"/>
      <c r="AA357" s="109"/>
      <c r="AB357" s="109"/>
      <c r="AD357" s="107">
        <f t="shared" si="78"/>
        <v>-40000000</v>
      </c>
    </row>
    <row r="358" spans="1:30">
      <c r="A358" s="11" t="s">
        <v>441</v>
      </c>
      <c r="B358" s="11" t="s">
        <v>564</v>
      </c>
      <c r="C358" s="11" t="s">
        <v>141</v>
      </c>
      <c r="D358" s="25" t="s">
        <v>273</v>
      </c>
      <c r="E358" s="101">
        <v>-25000000</v>
      </c>
      <c r="F358" s="101">
        <v>-25000000</v>
      </c>
      <c r="G358" s="101">
        <v>-25000000</v>
      </c>
      <c r="H358" s="101">
        <v>-25000000</v>
      </c>
      <c r="I358" s="101">
        <v>-25000000</v>
      </c>
      <c r="J358" s="101">
        <v>-25000000</v>
      </c>
      <c r="K358" s="101">
        <v>-25000000</v>
      </c>
      <c r="L358" s="101">
        <v>-25000000</v>
      </c>
      <c r="M358" s="101">
        <v>-25000000</v>
      </c>
      <c r="N358" s="101">
        <v>-25000000</v>
      </c>
      <c r="O358" s="101">
        <v>-25000000</v>
      </c>
      <c r="P358" s="101">
        <v>-25000000</v>
      </c>
      <c r="Q358" s="101">
        <v>-25000000</v>
      </c>
      <c r="R358" s="76">
        <f t="shared" si="73"/>
        <v>-25000000</v>
      </c>
      <c r="U358" s="107"/>
      <c r="V358" s="107">
        <f t="shared" si="77"/>
        <v>-25000000</v>
      </c>
      <c r="W358" s="107"/>
      <c r="X358" s="107"/>
      <c r="Z358" s="109"/>
      <c r="AA358" s="109"/>
      <c r="AB358" s="109"/>
      <c r="AD358" s="107">
        <f t="shared" si="78"/>
        <v>-25000000</v>
      </c>
    </row>
    <row r="359" spans="1:30">
      <c r="A359" s="11" t="s">
        <v>441</v>
      </c>
      <c r="B359" s="11" t="s">
        <v>564</v>
      </c>
      <c r="C359" s="11" t="s">
        <v>143</v>
      </c>
      <c r="D359" s="25" t="s">
        <v>274</v>
      </c>
      <c r="E359" s="101">
        <v>-25000000</v>
      </c>
      <c r="F359" s="101">
        <v>-25000000</v>
      </c>
      <c r="G359" s="101">
        <v>-25000000</v>
      </c>
      <c r="H359" s="101">
        <v>-25000000</v>
      </c>
      <c r="I359" s="101">
        <v>-25000000</v>
      </c>
      <c r="J359" s="101">
        <v>-25000000</v>
      </c>
      <c r="K359" s="101">
        <v>-25000000</v>
      </c>
      <c r="L359" s="101">
        <v>-25000000</v>
      </c>
      <c r="M359" s="101">
        <v>-25000000</v>
      </c>
      <c r="N359" s="101">
        <v>-25000000</v>
      </c>
      <c r="O359" s="101">
        <v>-25000000</v>
      </c>
      <c r="P359" s="101">
        <v>-25000000</v>
      </c>
      <c r="Q359" s="101">
        <v>-25000000</v>
      </c>
      <c r="R359" s="76">
        <f t="shared" si="73"/>
        <v>-25000000</v>
      </c>
      <c r="U359" s="107"/>
      <c r="V359" s="107">
        <f t="shared" si="77"/>
        <v>-25000000</v>
      </c>
      <c r="W359" s="107"/>
      <c r="X359" s="107"/>
      <c r="Z359" s="109"/>
      <c r="AA359" s="109"/>
      <c r="AB359" s="109"/>
      <c r="AD359" s="107">
        <f t="shared" si="78"/>
        <v>-25000000</v>
      </c>
    </row>
    <row r="360" spans="1:30">
      <c r="A360" s="11" t="s">
        <v>441</v>
      </c>
      <c r="B360" s="11" t="s">
        <v>564</v>
      </c>
      <c r="C360" s="11" t="s">
        <v>146</v>
      </c>
      <c r="D360" s="25" t="s">
        <v>275</v>
      </c>
      <c r="E360" s="101">
        <v>-12500000</v>
      </c>
      <c r="F360" s="101">
        <v>-12500000</v>
      </c>
      <c r="G360" s="101">
        <v>-12500000</v>
      </c>
      <c r="H360" s="101">
        <v>-12500000</v>
      </c>
      <c r="I360" s="101">
        <v>-12500000</v>
      </c>
      <c r="J360" s="101">
        <v>-12500000</v>
      </c>
      <c r="K360" s="101">
        <v>-12500000</v>
      </c>
      <c r="L360" s="101">
        <v>-12500000</v>
      </c>
      <c r="M360" s="101">
        <v>-12500000</v>
      </c>
      <c r="N360" s="101">
        <v>-12500000</v>
      </c>
      <c r="O360" s="101">
        <v>-12500000</v>
      </c>
      <c r="P360" s="101">
        <v>-12500000</v>
      </c>
      <c r="Q360" s="101">
        <v>-12500000</v>
      </c>
      <c r="R360" s="76">
        <f t="shared" si="73"/>
        <v>-12500000</v>
      </c>
      <c r="U360" s="107"/>
      <c r="V360" s="107">
        <f t="shared" si="77"/>
        <v>-12500000</v>
      </c>
      <c r="W360" s="107"/>
      <c r="X360" s="107"/>
      <c r="Z360" s="109"/>
      <c r="AA360" s="109"/>
      <c r="AB360" s="109"/>
      <c r="AD360" s="107">
        <f t="shared" si="78"/>
        <v>-12500000</v>
      </c>
    </row>
    <row r="361" spans="1:30">
      <c r="A361" s="11" t="s">
        <v>441</v>
      </c>
      <c r="B361" s="11" t="s">
        <v>564</v>
      </c>
      <c r="C361" s="11" t="s">
        <v>148</v>
      </c>
      <c r="D361" s="25" t="s">
        <v>276</v>
      </c>
      <c r="E361" s="101">
        <v>-12500000</v>
      </c>
      <c r="F361" s="101">
        <v>-12500000</v>
      </c>
      <c r="G361" s="101">
        <v>-12500000</v>
      </c>
      <c r="H361" s="101">
        <v>-12500000</v>
      </c>
      <c r="I361" s="101">
        <v>-12500000</v>
      </c>
      <c r="J361" s="101">
        <v>-12500000</v>
      </c>
      <c r="K361" s="101">
        <v>-12500000</v>
      </c>
      <c r="L361" s="101">
        <v>-12500000</v>
      </c>
      <c r="M361" s="101">
        <v>-12500000</v>
      </c>
      <c r="N361" s="101">
        <v>-12500000</v>
      </c>
      <c r="O361" s="101">
        <v>-12500000</v>
      </c>
      <c r="P361" s="101">
        <v>-12500000</v>
      </c>
      <c r="Q361" s="101">
        <v>-12500000</v>
      </c>
      <c r="R361" s="76">
        <f t="shared" si="73"/>
        <v>-12500000</v>
      </c>
      <c r="U361" s="107"/>
      <c r="V361" s="107">
        <f t="shared" si="77"/>
        <v>-12500000</v>
      </c>
      <c r="W361" s="107"/>
      <c r="X361" s="107"/>
      <c r="Z361" s="109"/>
      <c r="AA361" s="109"/>
      <c r="AB361" s="109"/>
      <c r="AD361" s="107">
        <f t="shared" si="78"/>
        <v>-12500000</v>
      </c>
    </row>
    <row r="362" spans="1:30">
      <c r="A362" s="11" t="s">
        <v>441</v>
      </c>
      <c r="B362" s="11" t="s">
        <v>564</v>
      </c>
      <c r="C362" s="11" t="s">
        <v>150</v>
      </c>
      <c r="D362" s="25" t="s">
        <v>276</v>
      </c>
      <c r="E362" s="101">
        <v>-12500000</v>
      </c>
      <c r="F362" s="101">
        <v>-12500000</v>
      </c>
      <c r="G362" s="101">
        <v>-12500000</v>
      </c>
      <c r="H362" s="101">
        <v>-12500000</v>
      </c>
      <c r="I362" s="101">
        <v>-12500000</v>
      </c>
      <c r="J362" s="101">
        <v>-12500000</v>
      </c>
      <c r="K362" s="101">
        <v>-12500000</v>
      </c>
      <c r="L362" s="101">
        <v>-12500000</v>
      </c>
      <c r="M362" s="101">
        <v>-12500000</v>
      </c>
      <c r="N362" s="101">
        <v>-12500000</v>
      </c>
      <c r="O362" s="101">
        <v>-12500000</v>
      </c>
      <c r="P362" s="101">
        <v>-12500000</v>
      </c>
      <c r="Q362" s="101">
        <v>-12500000</v>
      </c>
      <c r="R362" s="76">
        <f t="shared" si="73"/>
        <v>-12500000</v>
      </c>
      <c r="U362" s="107"/>
      <c r="V362" s="107">
        <f t="shared" si="77"/>
        <v>-12500000</v>
      </c>
      <c r="W362" s="107"/>
      <c r="X362" s="107"/>
      <c r="Z362" s="109"/>
      <c r="AA362" s="109"/>
      <c r="AB362" s="109"/>
      <c r="AD362" s="107">
        <f t="shared" si="78"/>
        <v>-12500000</v>
      </c>
    </row>
    <row r="363" spans="1:30">
      <c r="A363" s="11" t="s">
        <v>441</v>
      </c>
      <c r="B363" s="11" t="s">
        <v>564</v>
      </c>
      <c r="C363" s="11" t="s">
        <v>151</v>
      </c>
      <c r="D363" s="25" t="s">
        <v>276</v>
      </c>
      <c r="E363" s="101">
        <v>-12500000</v>
      </c>
      <c r="F363" s="101">
        <v>-12500000</v>
      </c>
      <c r="G363" s="101">
        <v>-12500000</v>
      </c>
      <c r="H363" s="101">
        <v>-12500000</v>
      </c>
      <c r="I363" s="101">
        <v>-12500000</v>
      </c>
      <c r="J363" s="101">
        <v>-12500000</v>
      </c>
      <c r="K363" s="101">
        <v>-12500000</v>
      </c>
      <c r="L363" s="101">
        <v>-12500000</v>
      </c>
      <c r="M363" s="101">
        <v>-12500000</v>
      </c>
      <c r="N363" s="101">
        <v>-12500000</v>
      </c>
      <c r="O363" s="101">
        <v>-12500000</v>
      </c>
      <c r="P363" s="101">
        <v>-12500000</v>
      </c>
      <c r="Q363" s="101">
        <v>-12500000</v>
      </c>
      <c r="R363" s="76">
        <f t="shared" si="73"/>
        <v>-12500000</v>
      </c>
      <c r="U363" s="107"/>
      <c r="V363" s="107">
        <f t="shared" si="77"/>
        <v>-12500000</v>
      </c>
      <c r="W363" s="107"/>
      <c r="X363" s="107"/>
      <c r="Z363" s="109"/>
      <c r="AA363" s="109"/>
      <c r="AB363" s="109"/>
      <c r="AD363" s="107">
        <f t="shared" si="78"/>
        <v>-12500000</v>
      </c>
    </row>
    <row r="364" spans="1:30">
      <c r="A364" s="11" t="s">
        <v>441</v>
      </c>
      <c r="B364" s="11" t="s">
        <v>564</v>
      </c>
      <c r="C364" s="11" t="s">
        <v>152</v>
      </c>
      <c r="D364" s="25" t="s">
        <v>277</v>
      </c>
      <c r="E364" s="101">
        <v>0</v>
      </c>
      <c r="F364" s="101">
        <v>2104120.19</v>
      </c>
      <c r="G364" s="101">
        <v>2093227.2</v>
      </c>
      <c r="H364" s="101">
        <v>2077862.81</v>
      </c>
      <c r="I364" s="101">
        <v>2066981.14</v>
      </c>
      <c r="J364" s="101">
        <v>2056099.47</v>
      </c>
      <c r="K364" s="101">
        <v>2045217.8</v>
      </c>
      <c r="L364" s="101">
        <v>2034336.13</v>
      </c>
      <c r="M364" s="101">
        <v>2023454.46</v>
      </c>
      <c r="N364" s="101">
        <v>2012572.79</v>
      </c>
      <c r="O364" s="101">
        <v>2001691.12</v>
      </c>
      <c r="P364" s="101">
        <v>1990809.45</v>
      </c>
      <c r="Q364" s="101">
        <v>1979927.78</v>
      </c>
      <c r="R364" s="76">
        <f t="shared" si="73"/>
        <v>1958028.0374999999</v>
      </c>
      <c r="U364" s="107"/>
      <c r="V364" s="107">
        <f t="shared" si="77"/>
        <v>1958028.0374999999</v>
      </c>
      <c r="W364" s="107"/>
      <c r="X364" s="107"/>
      <c r="Z364" s="109"/>
      <c r="AA364" s="109"/>
      <c r="AB364" s="109"/>
      <c r="AD364" s="107">
        <f t="shared" si="78"/>
        <v>1958028.0374999999</v>
      </c>
    </row>
    <row r="365" spans="1:30">
      <c r="A365" s="11" t="s">
        <v>441</v>
      </c>
      <c r="B365" s="11" t="s">
        <v>565</v>
      </c>
      <c r="C365" s="11" t="s">
        <v>98</v>
      </c>
      <c r="D365" s="29" t="s">
        <v>278</v>
      </c>
      <c r="E365" s="101">
        <v>0</v>
      </c>
      <c r="F365" s="101">
        <v>0</v>
      </c>
      <c r="G365" s="101">
        <v>0</v>
      </c>
      <c r="H365" s="101">
        <v>0</v>
      </c>
      <c r="I365" s="101">
        <v>0</v>
      </c>
      <c r="J365" s="101">
        <v>0</v>
      </c>
      <c r="K365" s="101">
        <v>0</v>
      </c>
      <c r="L365" s="101">
        <v>0</v>
      </c>
      <c r="M365" s="101">
        <v>0</v>
      </c>
      <c r="N365" s="101">
        <v>0</v>
      </c>
      <c r="O365" s="101">
        <v>0</v>
      </c>
      <c r="P365" s="101">
        <v>0</v>
      </c>
      <c r="Q365" s="101">
        <v>0</v>
      </c>
      <c r="R365" s="76">
        <f t="shared" si="73"/>
        <v>0</v>
      </c>
      <c r="U365" s="107"/>
      <c r="V365" s="107">
        <f t="shared" si="77"/>
        <v>0</v>
      </c>
      <c r="W365" s="107"/>
      <c r="X365" s="107"/>
      <c r="Z365" s="109"/>
      <c r="AA365" s="109"/>
      <c r="AB365" s="109"/>
      <c r="AD365" s="107">
        <f t="shared" si="78"/>
        <v>0</v>
      </c>
    </row>
    <row r="366" spans="1:30">
      <c r="A366" s="11" t="s">
        <v>441</v>
      </c>
      <c r="B366" s="11" t="s">
        <v>565</v>
      </c>
      <c r="C366" s="11" t="s">
        <v>158</v>
      </c>
      <c r="D366" s="29" t="s">
        <v>279</v>
      </c>
      <c r="E366" s="101">
        <v>0</v>
      </c>
      <c r="F366" s="101">
        <v>0</v>
      </c>
      <c r="G366" s="101">
        <v>0</v>
      </c>
      <c r="H366" s="101">
        <v>0</v>
      </c>
      <c r="I366" s="101">
        <v>0</v>
      </c>
      <c r="J366" s="101">
        <v>0</v>
      </c>
      <c r="K366" s="101">
        <v>0</v>
      </c>
      <c r="L366" s="101">
        <v>0</v>
      </c>
      <c r="M366" s="101">
        <v>0</v>
      </c>
      <c r="N366" s="101">
        <v>0</v>
      </c>
      <c r="O366" s="101">
        <v>0</v>
      </c>
      <c r="P366" s="101">
        <v>0</v>
      </c>
      <c r="Q366" s="101">
        <v>0</v>
      </c>
      <c r="R366" s="76">
        <f t="shared" si="73"/>
        <v>0</v>
      </c>
      <c r="U366" s="107"/>
      <c r="V366" s="107">
        <f t="shared" si="77"/>
        <v>0</v>
      </c>
      <c r="W366" s="107"/>
      <c r="X366" s="107"/>
      <c r="Z366" s="109"/>
      <c r="AA366" s="109"/>
      <c r="AB366" s="109"/>
      <c r="AD366" s="107">
        <f t="shared" si="78"/>
        <v>0</v>
      </c>
    </row>
    <row r="367" spans="1:30">
      <c r="A367" s="11" t="s">
        <v>441</v>
      </c>
      <c r="B367" s="11" t="s">
        <v>565</v>
      </c>
      <c r="C367" s="11" t="s">
        <v>100</v>
      </c>
      <c r="D367" s="29" t="s">
        <v>280</v>
      </c>
      <c r="E367" s="101">
        <v>0</v>
      </c>
      <c r="F367" s="101">
        <v>0</v>
      </c>
      <c r="G367" s="101">
        <v>0</v>
      </c>
      <c r="H367" s="101">
        <v>0</v>
      </c>
      <c r="I367" s="101">
        <v>0</v>
      </c>
      <c r="J367" s="101">
        <v>0</v>
      </c>
      <c r="K367" s="101">
        <v>0</v>
      </c>
      <c r="L367" s="101">
        <v>0</v>
      </c>
      <c r="M367" s="101">
        <v>0</v>
      </c>
      <c r="N367" s="101">
        <v>0</v>
      </c>
      <c r="O367" s="101">
        <v>0</v>
      </c>
      <c r="P367" s="101">
        <v>0</v>
      </c>
      <c r="Q367" s="101">
        <v>0</v>
      </c>
      <c r="R367" s="76">
        <f t="shared" si="73"/>
        <v>0</v>
      </c>
      <c r="U367" s="107"/>
      <c r="V367" s="107">
        <f t="shared" si="77"/>
        <v>0</v>
      </c>
      <c r="W367" s="107"/>
      <c r="X367" s="107"/>
      <c r="Z367" s="109"/>
      <c r="AA367" s="109"/>
      <c r="AB367" s="109"/>
      <c r="AD367" s="107">
        <f t="shared" si="78"/>
        <v>0</v>
      </c>
    </row>
    <row r="368" spans="1:30">
      <c r="A368" s="11" t="s">
        <v>441</v>
      </c>
      <c r="B368" s="11" t="s">
        <v>565</v>
      </c>
      <c r="C368" s="11" t="s">
        <v>569</v>
      </c>
      <c r="D368" s="29" t="s">
        <v>281</v>
      </c>
      <c r="E368" s="101">
        <v>0</v>
      </c>
      <c r="F368" s="101">
        <v>0</v>
      </c>
      <c r="G368" s="101">
        <v>0</v>
      </c>
      <c r="H368" s="101">
        <v>0</v>
      </c>
      <c r="I368" s="101">
        <v>0</v>
      </c>
      <c r="J368" s="101">
        <v>0</v>
      </c>
      <c r="K368" s="101">
        <v>0</v>
      </c>
      <c r="L368" s="101">
        <v>0</v>
      </c>
      <c r="M368" s="101">
        <v>0</v>
      </c>
      <c r="N368" s="101">
        <v>0</v>
      </c>
      <c r="O368" s="101">
        <v>0</v>
      </c>
      <c r="P368" s="101">
        <v>0</v>
      </c>
      <c r="Q368" s="101">
        <v>0</v>
      </c>
      <c r="R368" s="76">
        <f t="shared" si="73"/>
        <v>0</v>
      </c>
      <c r="U368" s="107"/>
      <c r="V368" s="107">
        <f t="shared" si="77"/>
        <v>0</v>
      </c>
      <c r="W368" s="107"/>
      <c r="X368" s="107"/>
      <c r="Z368" s="109"/>
      <c r="AA368" s="109"/>
      <c r="AB368" s="109"/>
      <c r="AD368" s="107">
        <f t="shared" si="78"/>
        <v>0</v>
      </c>
    </row>
    <row r="369" spans="1:31">
      <c r="A369" s="11" t="s">
        <v>441</v>
      </c>
      <c r="B369" s="11" t="s">
        <v>565</v>
      </c>
      <c r="C369" s="11" t="s">
        <v>568</v>
      </c>
      <c r="D369" s="29" t="s">
        <v>282</v>
      </c>
      <c r="E369" s="101">
        <v>0</v>
      </c>
      <c r="F369" s="101">
        <v>0</v>
      </c>
      <c r="G369" s="101">
        <v>0</v>
      </c>
      <c r="H369" s="101">
        <v>0</v>
      </c>
      <c r="I369" s="101">
        <v>0</v>
      </c>
      <c r="J369" s="101">
        <v>0</v>
      </c>
      <c r="K369" s="101">
        <v>0</v>
      </c>
      <c r="L369" s="101">
        <v>0</v>
      </c>
      <c r="M369" s="101">
        <v>0</v>
      </c>
      <c r="N369" s="101">
        <v>0</v>
      </c>
      <c r="O369" s="101">
        <v>0</v>
      </c>
      <c r="P369" s="101">
        <v>0</v>
      </c>
      <c r="Q369" s="101">
        <v>0</v>
      </c>
      <c r="R369" s="76">
        <f t="shared" si="73"/>
        <v>0</v>
      </c>
      <c r="U369" s="107"/>
      <c r="V369" s="107">
        <f t="shared" si="77"/>
        <v>0</v>
      </c>
      <c r="W369" s="107"/>
      <c r="X369" s="107"/>
      <c r="Z369" s="109"/>
      <c r="AA369" s="109"/>
      <c r="AB369" s="109"/>
      <c r="AD369" s="107">
        <f t="shared" si="78"/>
        <v>0</v>
      </c>
    </row>
    <row r="370" spans="1:31">
      <c r="A370" s="11" t="s">
        <v>441</v>
      </c>
      <c r="B370" s="11" t="s">
        <v>565</v>
      </c>
      <c r="C370" s="11" t="s">
        <v>567</v>
      </c>
      <c r="D370" s="29" t="s">
        <v>283</v>
      </c>
      <c r="E370" s="101">
        <v>0</v>
      </c>
      <c r="F370" s="101">
        <v>0</v>
      </c>
      <c r="G370" s="101">
        <v>0</v>
      </c>
      <c r="H370" s="101">
        <v>0</v>
      </c>
      <c r="I370" s="101">
        <v>0</v>
      </c>
      <c r="J370" s="101">
        <v>0</v>
      </c>
      <c r="K370" s="101">
        <v>0</v>
      </c>
      <c r="L370" s="101">
        <v>0</v>
      </c>
      <c r="M370" s="101">
        <v>0</v>
      </c>
      <c r="N370" s="101">
        <v>0</v>
      </c>
      <c r="O370" s="101">
        <v>0</v>
      </c>
      <c r="P370" s="101">
        <v>0</v>
      </c>
      <c r="Q370" s="101">
        <v>0</v>
      </c>
      <c r="R370" s="76">
        <f t="shared" si="73"/>
        <v>0</v>
      </c>
      <c r="U370" s="107"/>
      <c r="V370" s="107">
        <f t="shared" si="77"/>
        <v>0</v>
      </c>
      <c r="W370" s="107"/>
      <c r="X370" s="107"/>
      <c r="Z370" s="109"/>
      <c r="AA370" s="109"/>
      <c r="AB370" s="109"/>
      <c r="AD370" s="107">
        <f t="shared" si="78"/>
        <v>0</v>
      </c>
    </row>
    <row r="371" spans="1:31">
      <c r="A371" s="11" t="s">
        <v>441</v>
      </c>
      <c r="B371" s="11" t="s">
        <v>566</v>
      </c>
      <c r="C371" s="11" t="s">
        <v>117</v>
      </c>
      <c r="D371" s="3" t="s">
        <v>284</v>
      </c>
      <c r="E371" s="105">
        <v>0</v>
      </c>
      <c r="F371" s="105">
        <v>0</v>
      </c>
      <c r="G371" s="105">
        <v>0</v>
      </c>
      <c r="H371" s="105">
        <v>0</v>
      </c>
      <c r="I371" s="105">
        <v>0</v>
      </c>
      <c r="J371" s="105">
        <v>0</v>
      </c>
      <c r="K371" s="105">
        <v>0</v>
      </c>
      <c r="L371" s="105">
        <v>0</v>
      </c>
      <c r="M371" s="105">
        <v>0</v>
      </c>
      <c r="N371" s="105">
        <v>0</v>
      </c>
      <c r="O371" s="105">
        <v>0</v>
      </c>
      <c r="P371" s="105">
        <v>0</v>
      </c>
      <c r="Q371" s="105">
        <v>0</v>
      </c>
      <c r="R371" s="104">
        <f>((E371+Q371)+((F371+G371+H371+I371+J371+K371+L371+M371+N371+O371+P371)*2))/24</f>
        <v>0</v>
      </c>
      <c r="U371" s="107"/>
      <c r="V371" s="107">
        <f t="shared" si="77"/>
        <v>0</v>
      </c>
      <c r="W371" s="107"/>
      <c r="X371" s="107"/>
      <c r="Z371" s="109"/>
      <c r="AA371" s="109"/>
      <c r="AB371" s="109"/>
      <c r="AD371" s="107">
        <f t="shared" si="78"/>
        <v>0</v>
      </c>
    </row>
    <row r="372" spans="1:31">
      <c r="D372" s="5" t="s">
        <v>285</v>
      </c>
      <c r="E372" s="53">
        <f>SUM(E353:E371)</f>
        <v>-214589000</v>
      </c>
      <c r="F372" s="53">
        <f t="shared" ref="F372:R372" si="79">SUM(F353:F371)</f>
        <v>-212484879.81</v>
      </c>
      <c r="G372" s="53">
        <f t="shared" si="79"/>
        <v>-212445772.80000001</v>
      </c>
      <c r="H372" s="53">
        <f t="shared" si="79"/>
        <v>-212461137.19</v>
      </c>
      <c r="I372" s="53">
        <f t="shared" si="79"/>
        <v>-212472018.86000001</v>
      </c>
      <c r="J372" s="53">
        <f t="shared" si="79"/>
        <v>-212432900.53</v>
      </c>
      <c r="K372" s="53">
        <f t="shared" si="79"/>
        <v>-212443782.19999999</v>
      </c>
      <c r="L372" s="53">
        <f t="shared" si="79"/>
        <v>-212454663.87</v>
      </c>
      <c r="M372" s="53">
        <f t="shared" si="79"/>
        <v>-212447545.53999999</v>
      </c>
      <c r="N372" s="53">
        <f t="shared" si="79"/>
        <v>-212458427.21000001</v>
      </c>
      <c r="O372" s="53">
        <f t="shared" si="79"/>
        <v>-212469308.88</v>
      </c>
      <c r="P372" s="53">
        <f t="shared" si="79"/>
        <v>-212480190.55000001</v>
      </c>
      <c r="Q372" s="53">
        <f t="shared" si="79"/>
        <v>-212491072.22</v>
      </c>
      <c r="R372" s="53">
        <f t="shared" si="79"/>
        <v>-212549221.96250001</v>
      </c>
      <c r="Z372" s="109"/>
      <c r="AA372" s="109"/>
      <c r="AB372" s="109"/>
    </row>
    <row r="373" spans="1:31">
      <c r="D373" s="5"/>
      <c r="E373" s="51"/>
      <c r="F373" s="86"/>
      <c r="G373" s="76"/>
      <c r="H373" s="76"/>
      <c r="I373" s="72"/>
      <c r="J373" s="69"/>
      <c r="K373" s="66"/>
      <c r="L373" s="62"/>
      <c r="M373" s="58"/>
      <c r="N373" s="13"/>
      <c r="O373" s="54"/>
      <c r="P373" s="82"/>
      <c r="Q373" s="51"/>
      <c r="R373" s="76"/>
      <c r="Z373" s="109"/>
      <c r="AA373" s="109"/>
      <c r="AB373" s="109"/>
    </row>
    <row r="374" spans="1:31">
      <c r="A374" s="11" t="s">
        <v>441</v>
      </c>
      <c r="B374" s="11" t="s">
        <v>286</v>
      </c>
      <c r="C374" s="46" t="s">
        <v>15</v>
      </c>
      <c r="D374" s="5" t="s">
        <v>287</v>
      </c>
      <c r="E374" s="101">
        <v>0</v>
      </c>
      <c r="F374" s="101">
        <v>0</v>
      </c>
      <c r="G374" s="101">
        <v>0</v>
      </c>
      <c r="H374" s="101">
        <v>0</v>
      </c>
      <c r="I374" s="101">
        <v>0</v>
      </c>
      <c r="J374" s="101">
        <v>0</v>
      </c>
      <c r="K374" s="101">
        <v>0</v>
      </c>
      <c r="L374" s="101">
        <v>0</v>
      </c>
      <c r="M374" s="101">
        <v>0</v>
      </c>
      <c r="N374" s="101">
        <v>0</v>
      </c>
      <c r="O374" s="101">
        <v>0</v>
      </c>
      <c r="P374" s="101">
        <v>0</v>
      </c>
      <c r="Q374" s="101">
        <v>0</v>
      </c>
      <c r="R374" s="76">
        <f t="shared" si="73"/>
        <v>0</v>
      </c>
      <c r="U374" s="107"/>
      <c r="V374" s="107">
        <f t="shared" ref="V374:V375" si="80">+R374</f>
        <v>0</v>
      </c>
      <c r="W374" s="107"/>
      <c r="X374" s="107"/>
      <c r="Z374" s="109"/>
      <c r="AA374" s="109"/>
      <c r="AB374" s="109"/>
      <c r="AD374" s="107">
        <f t="shared" ref="AD374:AD375" si="81">+R374</f>
        <v>0</v>
      </c>
    </row>
    <row r="375" spans="1:31">
      <c r="A375" s="11" t="s">
        <v>441</v>
      </c>
      <c r="B375" s="11" t="s">
        <v>570</v>
      </c>
      <c r="C375" s="11" t="s">
        <v>571</v>
      </c>
      <c r="D375" s="3" t="s">
        <v>288</v>
      </c>
      <c r="E375" s="101">
        <v>0</v>
      </c>
      <c r="F375" s="101">
        <v>0</v>
      </c>
      <c r="G375" s="101">
        <v>0</v>
      </c>
      <c r="H375" s="101">
        <v>0</v>
      </c>
      <c r="I375" s="101">
        <v>0</v>
      </c>
      <c r="J375" s="101">
        <v>0</v>
      </c>
      <c r="K375" s="101">
        <v>0</v>
      </c>
      <c r="L375" s="101">
        <v>0</v>
      </c>
      <c r="M375" s="101">
        <v>0</v>
      </c>
      <c r="N375" s="101">
        <v>0</v>
      </c>
      <c r="O375" s="101">
        <v>0</v>
      </c>
      <c r="P375" s="101">
        <v>0</v>
      </c>
      <c r="Q375" s="101">
        <v>0</v>
      </c>
      <c r="R375" s="76">
        <f t="shared" si="73"/>
        <v>0</v>
      </c>
      <c r="U375" s="107"/>
      <c r="V375" s="107">
        <f t="shared" si="80"/>
        <v>0</v>
      </c>
      <c r="W375" s="107"/>
      <c r="X375" s="107"/>
      <c r="Z375" s="109"/>
      <c r="AA375" s="109"/>
      <c r="AB375" s="109"/>
      <c r="AD375" s="107">
        <f t="shared" si="81"/>
        <v>0</v>
      </c>
    </row>
    <row r="376" spans="1:31">
      <c r="D376" s="5"/>
      <c r="E376" s="51"/>
      <c r="F376" s="86"/>
      <c r="G376" s="76"/>
      <c r="H376" s="76"/>
      <c r="I376" s="72"/>
      <c r="J376" s="69"/>
      <c r="K376" s="66"/>
      <c r="L376" s="62"/>
      <c r="M376" s="58"/>
      <c r="N376" s="13"/>
      <c r="O376" s="54"/>
      <c r="P376" s="82"/>
      <c r="Q376" s="51"/>
      <c r="R376" s="76"/>
      <c r="Z376" s="109"/>
      <c r="AA376" s="109"/>
      <c r="AB376" s="109"/>
    </row>
    <row r="377" spans="1:31">
      <c r="A377" s="11" t="s">
        <v>441</v>
      </c>
      <c r="B377" s="11" t="s">
        <v>289</v>
      </c>
      <c r="C377" s="11" t="s">
        <v>203</v>
      </c>
      <c r="D377" s="5" t="s">
        <v>290</v>
      </c>
      <c r="E377" s="101">
        <v>-2632243.14</v>
      </c>
      <c r="F377" s="101">
        <v>-932061.88</v>
      </c>
      <c r="G377" s="101">
        <v>-1268442.46</v>
      </c>
      <c r="H377" s="101">
        <v>-1261061.97</v>
      </c>
      <c r="I377" s="101">
        <v>-2118018.4300000002</v>
      </c>
      <c r="J377" s="101">
        <v>-2776132.13</v>
      </c>
      <c r="K377" s="101">
        <v>-1910577.14</v>
      </c>
      <c r="L377" s="101">
        <v>-1163398.6100000001</v>
      </c>
      <c r="M377" s="101">
        <v>-2492662.4</v>
      </c>
      <c r="N377" s="101">
        <v>-2252485.5099999998</v>
      </c>
      <c r="O377" s="101">
        <v>-1248713.28</v>
      </c>
      <c r="P377" s="101">
        <v>-1464995.91</v>
      </c>
      <c r="Q377" s="101">
        <v>-3872593.05</v>
      </c>
      <c r="R377" s="76">
        <f t="shared" si="73"/>
        <v>-1845080.6512499999</v>
      </c>
      <c r="U377" s="107">
        <f t="shared" ref="U377:U390" si="82">+R377</f>
        <v>-1845080.6512499999</v>
      </c>
      <c r="V377" s="107"/>
      <c r="W377" s="107"/>
      <c r="X377" s="107"/>
      <c r="Z377" s="109"/>
      <c r="AA377" s="109"/>
      <c r="AB377" s="109"/>
      <c r="AE377" s="107">
        <f>+U377</f>
        <v>-1845080.6512499999</v>
      </c>
    </row>
    <row r="378" spans="1:31">
      <c r="A378" s="11" t="s">
        <v>441</v>
      </c>
      <c r="B378" s="11" t="s">
        <v>291</v>
      </c>
      <c r="C378" s="11" t="s">
        <v>292</v>
      </c>
      <c r="D378" s="42" t="s">
        <v>293</v>
      </c>
      <c r="E378" s="101">
        <v>0</v>
      </c>
      <c r="F378" s="101">
        <v>0</v>
      </c>
      <c r="G378" s="101">
        <v>0</v>
      </c>
      <c r="H378" s="101">
        <v>0</v>
      </c>
      <c r="I378" s="101">
        <v>0</v>
      </c>
      <c r="J378" s="101">
        <v>-7174.24</v>
      </c>
      <c r="K378" s="101">
        <v>-47647.49</v>
      </c>
      <c r="L378" s="101">
        <v>-13364.19</v>
      </c>
      <c r="M378" s="101">
        <v>-123251.5</v>
      </c>
      <c r="N378" s="101">
        <v>-116359</v>
      </c>
      <c r="O378" s="101">
        <v>-110921.31</v>
      </c>
      <c r="P378" s="101">
        <v>-20605.52</v>
      </c>
      <c r="Q378" s="101">
        <v>-196293.75</v>
      </c>
      <c r="R378" s="76">
        <f t="shared" si="73"/>
        <v>-44789.177083333336</v>
      </c>
      <c r="U378" s="107">
        <f t="shared" si="82"/>
        <v>-44789.177083333336</v>
      </c>
      <c r="V378" s="107"/>
      <c r="W378" s="107"/>
      <c r="X378" s="107"/>
      <c r="Z378" s="109"/>
      <c r="AA378" s="109"/>
      <c r="AB378" s="109"/>
      <c r="AE378" s="107">
        <f t="shared" ref="AE378:AE391" si="83">+U378</f>
        <v>-44789.177083333336</v>
      </c>
    </row>
    <row r="379" spans="1:31">
      <c r="A379" s="11" t="s">
        <v>441</v>
      </c>
      <c r="B379" s="11" t="s">
        <v>291</v>
      </c>
      <c r="C379" s="11" t="s">
        <v>572</v>
      </c>
      <c r="D379" s="5" t="s">
        <v>294</v>
      </c>
      <c r="E379" s="101">
        <v>-18234135.59</v>
      </c>
      <c r="F379" s="101">
        <v>-19391764.940000001</v>
      </c>
      <c r="G379" s="101">
        <v>-13030468.84</v>
      </c>
      <c r="H379" s="101">
        <v>-11601271.02</v>
      </c>
      <c r="I379" s="101">
        <v>-8766764.0800000001</v>
      </c>
      <c r="J379" s="101">
        <v>-7374700.1100000003</v>
      </c>
      <c r="K379" s="101">
        <v>-6311789.5599999996</v>
      </c>
      <c r="L379" s="101">
        <v>-7758729.8399999999</v>
      </c>
      <c r="M379" s="101">
        <v>-8119312.1200000001</v>
      </c>
      <c r="N379" s="101">
        <v>-8761209.8200000003</v>
      </c>
      <c r="O379" s="101">
        <v>-9979998.6999999993</v>
      </c>
      <c r="P379" s="101">
        <v>-14927334.35</v>
      </c>
      <c r="Q379" s="101">
        <v>-22858356.27</v>
      </c>
      <c r="R379" s="76">
        <f t="shared" si="73"/>
        <v>-11380799.109166667</v>
      </c>
      <c r="U379" s="107">
        <f t="shared" si="82"/>
        <v>-11380799.109166667</v>
      </c>
      <c r="V379" s="107"/>
      <c r="W379" s="107"/>
      <c r="X379" s="107"/>
      <c r="Z379" s="109"/>
      <c r="AA379" s="109"/>
      <c r="AB379" s="109"/>
      <c r="AE379" s="107">
        <f t="shared" si="83"/>
        <v>-11380799.109166667</v>
      </c>
    </row>
    <row r="380" spans="1:31">
      <c r="A380" s="11" t="s">
        <v>441</v>
      </c>
      <c r="B380" s="11" t="s">
        <v>291</v>
      </c>
      <c r="C380" s="11" t="s">
        <v>68</v>
      </c>
      <c r="D380" s="35" t="s">
        <v>295</v>
      </c>
      <c r="E380" s="101">
        <v>0</v>
      </c>
      <c r="F380" s="101">
        <v>0</v>
      </c>
      <c r="G380" s="101">
        <v>0</v>
      </c>
      <c r="H380" s="101">
        <v>0</v>
      </c>
      <c r="I380" s="101">
        <v>0</v>
      </c>
      <c r="J380" s="101">
        <v>0</v>
      </c>
      <c r="K380" s="101">
        <v>0</v>
      </c>
      <c r="L380" s="101">
        <v>0</v>
      </c>
      <c r="M380" s="101">
        <v>0</v>
      </c>
      <c r="N380" s="101">
        <v>0</v>
      </c>
      <c r="O380" s="101">
        <v>0</v>
      </c>
      <c r="P380" s="101">
        <v>0</v>
      </c>
      <c r="Q380" s="101">
        <v>0</v>
      </c>
      <c r="R380" s="76">
        <f t="shared" si="73"/>
        <v>0</v>
      </c>
      <c r="U380" s="107">
        <f t="shared" si="82"/>
        <v>0</v>
      </c>
      <c r="V380" s="107"/>
      <c r="W380" s="107"/>
      <c r="X380" s="107"/>
      <c r="Z380" s="109"/>
      <c r="AA380" s="109"/>
      <c r="AB380" s="109"/>
      <c r="AE380" s="107">
        <f t="shared" si="83"/>
        <v>0</v>
      </c>
    </row>
    <row r="381" spans="1:31">
      <c r="A381" s="11" t="s">
        <v>441</v>
      </c>
      <c r="B381" s="11" t="s">
        <v>291</v>
      </c>
      <c r="C381" s="11" t="s">
        <v>573</v>
      </c>
      <c r="D381" s="35" t="s">
        <v>296</v>
      </c>
      <c r="E381" s="101">
        <v>0</v>
      </c>
      <c r="F381" s="101">
        <v>0</v>
      </c>
      <c r="G381" s="101">
        <v>0</v>
      </c>
      <c r="H381" s="101">
        <v>0</v>
      </c>
      <c r="I381" s="101">
        <v>0</v>
      </c>
      <c r="J381" s="101">
        <v>0</v>
      </c>
      <c r="K381" s="101">
        <v>0</v>
      </c>
      <c r="L381" s="101">
        <v>0</v>
      </c>
      <c r="M381" s="101">
        <v>0</v>
      </c>
      <c r="N381" s="101">
        <v>0</v>
      </c>
      <c r="O381" s="101">
        <v>0</v>
      </c>
      <c r="P381" s="101">
        <v>0</v>
      </c>
      <c r="Q381" s="101">
        <v>-1209848.1399999999</v>
      </c>
      <c r="R381" s="76">
        <f t="shared" si="73"/>
        <v>-50410.339166666665</v>
      </c>
      <c r="U381" s="107">
        <f t="shared" si="82"/>
        <v>-50410.339166666665</v>
      </c>
      <c r="V381" s="107"/>
      <c r="W381" s="107"/>
      <c r="X381" s="107"/>
      <c r="Z381" s="109"/>
      <c r="AA381" s="109"/>
      <c r="AB381" s="109"/>
      <c r="AE381" s="107">
        <f t="shared" si="83"/>
        <v>-50410.339166666665</v>
      </c>
    </row>
    <row r="382" spans="1:31">
      <c r="A382" s="11" t="s">
        <v>441</v>
      </c>
      <c r="B382" s="11" t="s">
        <v>291</v>
      </c>
      <c r="C382" s="11" t="s">
        <v>575</v>
      </c>
      <c r="D382" s="5" t="s">
        <v>297</v>
      </c>
      <c r="E382" s="101">
        <v>0</v>
      </c>
      <c r="F382" s="101">
        <v>0</v>
      </c>
      <c r="G382" s="101">
        <v>0</v>
      </c>
      <c r="H382" s="101">
        <v>0</v>
      </c>
      <c r="I382" s="101">
        <v>0</v>
      </c>
      <c r="J382" s="101">
        <v>0</v>
      </c>
      <c r="K382" s="101">
        <v>0</v>
      </c>
      <c r="L382" s="101">
        <v>0</v>
      </c>
      <c r="M382" s="101">
        <v>0</v>
      </c>
      <c r="N382" s="101">
        <v>0</v>
      </c>
      <c r="O382" s="101">
        <v>0</v>
      </c>
      <c r="P382" s="101">
        <v>0</v>
      </c>
      <c r="Q382" s="101">
        <v>-359559.65</v>
      </c>
      <c r="R382" s="103">
        <f t="shared" ref="R382" si="84">((E382+Q382)+((F382+G382+H382+I382+J382+K382+L382+M382+N382+O382+P382)*2))/24</f>
        <v>-14981.652083333334</v>
      </c>
      <c r="U382" s="107">
        <f t="shared" si="82"/>
        <v>-14981.652083333334</v>
      </c>
      <c r="V382" s="107"/>
      <c r="W382" s="107"/>
      <c r="X382" s="107"/>
      <c r="Z382" s="109"/>
      <c r="AA382" s="109"/>
      <c r="AB382" s="109"/>
      <c r="AE382" s="107">
        <f t="shared" si="83"/>
        <v>-14981.652083333334</v>
      </c>
    </row>
    <row r="383" spans="1:31">
      <c r="A383" s="11" t="s">
        <v>441</v>
      </c>
      <c r="B383" s="11" t="s">
        <v>291</v>
      </c>
      <c r="C383" s="11" t="s">
        <v>574</v>
      </c>
      <c r="D383" s="5" t="s">
        <v>297</v>
      </c>
      <c r="E383" s="101">
        <v>-1438.53</v>
      </c>
      <c r="F383" s="101">
        <v>0</v>
      </c>
      <c r="G383" s="101">
        <v>-3313.53</v>
      </c>
      <c r="H383" s="101">
        <v>-2109.54</v>
      </c>
      <c r="I383" s="101">
        <v>0</v>
      </c>
      <c r="J383" s="101">
        <v>-3496.21</v>
      </c>
      <c r="K383" s="101">
        <v>-2220.6</v>
      </c>
      <c r="L383" s="101">
        <v>-4.5474735088646402E-13</v>
      </c>
      <c r="M383" s="101">
        <v>-8836.08</v>
      </c>
      <c r="N383" s="101">
        <v>-5388.41</v>
      </c>
      <c r="O383" s="101">
        <v>-4445.25</v>
      </c>
      <c r="P383" s="101">
        <v>-22386.65</v>
      </c>
      <c r="Q383" s="101">
        <v>0</v>
      </c>
      <c r="R383" s="76">
        <f t="shared" si="73"/>
        <v>-4409.6279166666673</v>
      </c>
      <c r="U383" s="107">
        <f t="shared" si="82"/>
        <v>-4409.6279166666673</v>
      </c>
      <c r="V383" s="107"/>
      <c r="W383" s="107"/>
      <c r="X383" s="107"/>
      <c r="Z383" s="109"/>
      <c r="AA383" s="109"/>
      <c r="AB383" s="109"/>
      <c r="AE383" s="107">
        <f t="shared" si="83"/>
        <v>-4409.6279166666673</v>
      </c>
    </row>
    <row r="384" spans="1:31">
      <c r="A384" s="11" t="s">
        <v>441</v>
      </c>
      <c r="B384" s="11" t="s">
        <v>291</v>
      </c>
      <c r="C384" s="11" t="s">
        <v>579</v>
      </c>
      <c r="D384" s="5" t="s">
        <v>298</v>
      </c>
      <c r="E384" s="101">
        <v>-104.26</v>
      </c>
      <c r="F384" s="101">
        <v>-104.26</v>
      </c>
      <c r="G384" s="101">
        <v>5180.18</v>
      </c>
      <c r="H384" s="101">
        <v>-104.26</v>
      </c>
      <c r="I384" s="101">
        <v>-104.26</v>
      </c>
      <c r="J384" s="101">
        <v>-104.26</v>
      </c>
      <c r="K384" s="101">
        <v>-104.26</v>
      </c>
      <c r="L384" s="101">
        <v>-104.26</v>
      </c>
      <c r="M384" s="101">
        <v>-104.26</v>
      </c>
      <c r="N384" s="101">
        <v>-104.26</v>
      </c>
      <c r="O384" s="101">
        <v>-753.17</v>
      </c>
      <c r="P384" s="101">
        <v>-2.2737367544323201E-13</v>
      </c>
      <c r="Q384" s="101">
        <v>-2.2737367544323201E-13</v>
      </c>
      <c r="R384" s="103">
        <f t="shared" si="73"/>
        <v>295.06666666666655</v>
      </c>
      <c r="U384" s="107">
        <f t="shared" si="82"/>
        <v>295.06666666666655</v>
      </c>
      <c r="V384" s="107"/>
      <c r="W384" s="107"/>
      <c r="X384" s="107"/>
      <c r="Z384" s="109"/>
      <c r="AA384" s="109"/>
      <c r="AB384" s="109"/>
      <c r="AE384" s="107">
        <f t="shared" si="83"/>
        <v>295.06666666666655</v>
      </c>
    </row>
    <row r="385" spans="1:31">
      <c r="A385" s="11" t="s">
        <v>441</v>
      </c>
      <c r="B385" s="11" t="s">
        <v>291</v>
      </c>
      <c r="C385" s="11" t="s">
        <v>576</v>
      </c>
      <c r="D385" s="5" t="s">
        <v>298</v>
      </c>
      <c r="E385" s="101">
        <v>0</v>
      </c>
      <c r="F385" s="101">
        <v>0</v>
      </c>
      <c r="G385" s="101">
        <v>0</v>
      </c>
      <c r="H385" s="101">
        <v>-98099.37</v>
      </c>
      <c r="I385" s="101">
        <v>-99583.64</v>
      </c>
      <c r="J385" s="101">
        <v>-1108.1600000000001</v>
      </c>
      <c r="K385" s="101">
        <v>-3.4106051316484801E-12</v>
      </c>
      <c r="L385" s="101">
        <v>91.109999999996603</v>
      </c>
      <c r="M385" s="101">
        <v>-101305.1</v>
      </c>
      <c r="N385" s="101">
        <v>-100156</v>
      </c>
      <c r="O385" s="101">
        <v>-173.27000000000399</v>
      </c>
      <c r="P385" s="101">
        <v>89.779999999995894</v>
      </c>
      <c r="Q385" s="101">
        <v>-1553.04</v>
      </c>
      <c r="R385" s="103">
        <f t="shared" ref="R385:R388" si="85">((E385+Q385)+((F385+G385+H385+I385+J385+K385+L385+M385+N385+O385+P385)*2))/24</f>
        <v>-33418.430833333339</v>
      </c>
      <c r="U385" s="107">
        <f t="shared" si="82"/>
        <v>-33418.430833333339</v>
      </c>
      <c r="V385" s="107"/>
      <c r="W385" s="107"/>
      <c r="X385" s="107"/>
      <c r="Z385" s="109"/>
      <c r="AA385" s="109"/>
      <c r="AB385" s="109"/>
      <c r="AE385" s="107">
        <f t="shared" si="83"/>
        <v>-33418.430833333339</v>
      </c>
    </row>
    <row r="386" spans="1:31">
      <c r="A386" s="11" t="s">
        <v>441</v>
      </c>
      <c r="B386" s="11" t="s">
        <v>291</v>
      </c>
      <c r="C386" s="11" t="s">
        <v>577</v>
      </c>
      <c r="D386" s="5" t="s">
        <v>298</v>
      </c>
      <c r="E386" s="101">
        <v>-5789.32</v>
      </c>
      <c r="F386" s="101">
        <v>-6852.53</v>
      </c>
      <c r="G386" s="101">
        <v>-1104.49</v>
      </c>
      <c r="H386" s="101">
        <v>5570.13</v>
      </c>
      <c r="I386" s="101">
        <v>10686.28</v>
      </c>
      <c r="J386" s="101">
        <v>13851.96</v>
      </c>
      <c r="K386" s="101">
        <v>14799.02</v>
      </c>
      <c r="L386" s="101">
        <v>11563.53</v>
      </c>
      <c r="M386" s="101">
        <v>4938.68</v>
      </c>
      <c r="N386" s="101">
        <v>2997.03</v>
      </c>
      <c r="O386" s="101">
        <v>-2219.7800000000002</v>
      </c>
      <c r="P386" s="101">
        <v>-7747.42</v>
      </c>
      <c r="Q386" s="101">
        <v>-11458.22</v>
      </c>
      <c r="R386" s="103">
        <f t="shared" si="85"/>
        <v>3154.8866666666668</v>
      </c>
      <c r="U386" s="107">
        <f t="shared" si="82"/>
        <v>3154.8866666666668</v>
      </c>
      <c r="V386" s="107"/>
      <c r="W386" s="107"/>
      <c r="X386" s="107"/>
      <c r="Z386" s="109"/>
      <c r="AA386" s="109"/>
      <c r="AB386" s="109"/>
      <c r="AE386" s="107">
        <f t="shared" si="83"/>
        <v>3154.8866666666668</v>
      </c>
    </row>
    <row r="387" spans="1:31">
      <c r="A387" s="11" t="s">
        <v>441</v>
      </c>
      <c r="B387" s="11" t="s">
        <v>291</v>
      </c>
      <c r="C387" s="11" t="s">
        <v>578</v>
      </c>
      <c r="D387" s="5" t="s">
        <v>298</v>
      </c>
      <c r="E387" s="101">
        <v>0</v>
      </c>
      <c r="F387" s="101">
        <v>0</v>
      </c>
      <c r="G387" s="101">
        <v>-200</v>
      </c>
      <c r="H387" s="101">
        <v>-500</v>
      </c>
      <c r="I387" s="101">
        <v>0</v>
      </c>
      <c r="J387" s="101">
        <v>-200</v>
      </c>
      <c r="K387" s="101">
        <v>-400</v>
      </c>
      <c r="L387" s="101">
        <v>0</v>
      </c>
      <c r="M387" s="101">
        <v>-300</v>
      </c>
      <c r="N387" s="101">
        <v>-500</v>
      </c>
      <c r="O387" s="101">
        <v>0</v>
      </c>
      <c r="P387" s="101">
        <v>-200</v>
      </c>
      <c r="Q387" s="101">
        <v>0</v>
      </c>
      <c r="R387" s="103">
        <f t="shared" si="85"/>
        <v>-191.66666666666666</v>
      </c>
      <c r="U387" s="107">
        <f t="shared" si="82"/>
        <v>-191.66666666666666</v>
      </c>
      <c r="V387" s="107"/>
      <c r="W387" s="107"/>
      <c r="X387" s="107"/>
      <c r="Z387" s="109"/>
      <c r="AA387" s="109"/>
      <c r="AB387" s="109"/>
      <c r="AE387" s="107">
        <f t="shared" si="83"/>
        <v>-191.66666666666666</v>
      </c>
    </row>
    <row r="388" spans="1:31">
      <c r="A388" s="11" t="s">
        <v>441</v>
      </c>
      <c r="B388" s="11" t="s">
        <v>291</v>
      </c>
      <c r="C388" s="11" t="s">
        <v>580</v>
      </c>
      <c r="D388" s="5" t="s">
        <v>298</v>
      </c>
      <c r="E388" s="101">
        <v>9.0949470177292804E-13</v>
      </c>
      <c r="F388" s="101">
        <v>-75</v>
      </c>
      <c r="G388" s="101">
        <v>6601.04</v>
      </c>
      <c r="H388" s="101">
        <v>-75</v>
      </c>
      <c r="I388" s="101">
        <v>-75</v>
      </c>
      <c r="J388" s="101">
        <v>0</v>
      </c>
      <c r="K388" s="101">
        <v>0</v>
      </c>
      <c r="L388" s="101">
        <v>0</v>
      </c>
      <c r="M388" s="101">
        <v>0</v>
      </c>
      <c r="N388" s="101">
        <v>0</v>
      </c>
      <c r="O388" s="101">
        <v>0</v>
      </c>
      <c r="P388" s="101">
        <v>0</v>
      </c>
      <c r="Q388" s="101">
        <v>0</v>
      </c>
      <c r="R388" s="103">
        <f t="shared" si="85"/>
        <v>531.3366666666667</v>
      </c>
      <c r="U388" s="107">
        <f t="shared" si="82"/>
        <v>531.3366666666667</v>
      </c>
      <c r="V388" s="107"/>
      <c r="W388" s="107"/>
      <c r="X388" s="107"/>
      <c r="Z388" s="109"/>
      <c r="AA388" s="109"/>
      <c r="AB388" s="109"/>
      <c r="AE388" s="107">
        <f t="shared" si="83"/>
        <v>531.3366666666667</v>
      </c>
    </row>
    <row r="389" spans="1:31">
      <c r="A389" s="11" t="s">
        <v>441</v>
      </c>
      <c r="B389" s="11" t="s">
        <v>291</v>
      </c>
      <c r="C389" s="11" t="s">
        <v>581</v>
      </c>
      <c r="D389" s="5" t="s">
        <v>298</v>
      </c>
      <c r="E389" s="101">
        <v>0</v>
      </c>
      <c r="F389" s="101">
        <v>0</v>
      </c>
      <c r="G389" s="101">
        <v>0</v>
      </c>
      <c r="H389" s="101">
        <v>-19363.25</v>
      </c>
      <c r="I389" s="101">
        <v>-19619.259999999998</v>
      </c>
      <c r="J389" s="101">
        <v>-106.07999999999799</v>
      </c>
      <c r="K389" s="101">
        <v>1.8900436771218701E-12</v>
      </c>
      <c r="L389" s="101">
        <v>1.8900436771218701E-12</v>
      </c>
      <c r="M389" s="101">
        <v>-20012.84</v>
      </c>
      <c r="N389" s="101">
        <v>-20827.53</v>
      </c>
      <c r="O389" s="101">
        <v>3.6379788070917101E-12</v>
      </c>
      <c r="P389" s="101">
        <v>3.6379788070917101E-12</v>
      </c>
      <c r="Q389" s="101">
        <v>3.6379788070917101E-12</v>
      </c>
      <c r="R389" s="76">
        <f t="shared" si="73"/>
        <v>-6660.746666666666</v>
      </c>
      <c r="U389" s="107">
        <f t="shared" si="82"/>
        <v>-6660.746666666666</v>
      </c>
      <c r="V389" s="107"/>
      <c r="W389" s="107"/>
      <c r="X389" s="107"/>
      <c r="Z389" s="109"/>
      <c r="AA389" s="109"/>
      <c r="AB389" s="109"/>
      <c r="AE389" s="107">
        <f t="shared" si="83"/>
        <v>-6660.746666666666</v>
      </c>
    </row>
    <row r="390" spans="1:31">
      <c r="A390" s="11" t="s">
        <v>441</v>
      </c>
      <c r="B390" s="11" t="s">
        <v>299</v>
      </c>
      <c r="C390" s="11" t="s">
        <v>203</v>
      </c>
      <c r="D390" s="5" t="s">
        <v>300</v>
      </c>
      <c r="E390" s="101">
        <v>-145487</v>
      </c>
      <c r="F390" s="101">
        <v>-76962.429999999993</v>
      </c>
      <c r="G390" s="101">
        <v>-199193.18</v>
      </c>
      <c r="H390" s="101">
        <v>-540960.78</v>
      </c>
      <c r="I390" s="101">
        <v>-479413.69</v>
      </c>
      <c r="J390" s="101">
        <v>-230955.63</v>
      </c>
      <c r="K390" s="101">
        <v>-394986.89</v>
      </c>
      <c r="L390" s="101">
        <v>-261650.2</v>
      </c>
      <c r="M390" s="101">
        <v>-142219.95000000001</v>
      </c>
      <c r="N390" s="101">
        <v>-620952.82999999996</v>
      </c>
      <c r="O390" s="101">
        <v>-390564.37</v>
      </c>
      <c r="P390" s="101">
        <v>-307623.27</v>
      </c>
      <c r="Q390" s="101">
        <v>-253348.6</v>
      </c>
      <c r="R390" s="76">
        <f t="shared" si="73"/>
        <v>-320408.41833333339</v>
      </c>
      <c r="U390" s="107">
        <f t="shared" si="82"/>
        <v>-320408.41833333339</v>
      </c>
      <c r="V390" s="107"/>
      <c r="W390" s="107"/>
      <c r="X390" s="107"/>
      <c r="Z390" s="109"/>
      <c r="AA390" s="109"/>
      <c r="AB390" s="109"/>
      <c r="AE390" s="107">
        <f t="shared" si="83"/>
        <v>-320408.41833333339</v>
      </c>
    </row>
    <row r="391" spans="1:31">
      <c r="D391" s="5"/>
      <c r="E391" s="51"/>
      <c r="F391" s="86"/>
      <c r="G391" s="76"/>
      <c r="H391" s="76"/>
      <c r="I391" s="72"/>
      <c r="J391" s="69"/>
      <c r="K391" s="66"/>
      <c r="L391" s="62"/>
      <c r="M391" s="58"/>
      <c r="N391" s="13"/>
      <c r="O391" s="54"/>
      <c r="P391" s="82"/>
      <c r="Q391" s="51"/>
      <c r="R391" s="76"/>
      <c r="Z391" s="109"/>
      <c r="AA391" s="109"/>
      <c r="AB391" s="109"/>
      <c r="AE391" s="107">
        <f t="shared" si="83"/>
        <v>0</v>
      </c>
    </row>
    <row r="392" spans="1:31">
      <c r="A392" s="11" t="s">
        <v>441</v>
      </c>
      <c r="B392" s="11" t="s">
        <v>582</v>
      </c>
      <c r="C392" s="11" t="s">
        <v>552</v>
      </c>
      <c r="D392" s="18" t="s">
        <v>301</v>
      </c>
      <c r="E392" s="101">
        <v>-1402673.36</v>
      </c>
      <c r="F392" s="101">
        <v>-1464534.48</v>
      </c>
      <c r="G392" s="101">
        <v>-1369348.79</v>
      </c>
      <c r="H392" s="101">
        <v>-1023239.36</v>
      </c>
      <c r="I392" s="101">
        <v>-717549.77</v>
      </c>
      <c r="J392" s="101">
        <v>-1269623.98</v>
      </c>
      <c r="K392" s="101">
        <v>-1166708.32</v>
      </c>
      <c r="L392" s="101">
        <v>-995927.74</v>
      </c>
      <c r="M392" s="101">
        <v>-1394534.21</v>
      </c>
      <c r="N392" s="101">
        <v>-1382782.44</v>
      </c>
      <c r="O392" s="101">
        <v>-1355123.03</v>
      </c>
      <c r="P392" s="101">
        <v>-1250012.98</v>
      </c>
      <c r="Q392" s="101">
        <v>-1360877.86</v>
      </c>
      <c r="R392" s="76">
        <f t="shared" si="73"/>
        <v>-1230930.0591666668</v>
      </c>
      <c r="U392" s="107"/>
      <c r="V392" s="107"/>
      <c r="W392" s="107">
        <f>+R392</f>
        <v>-1230930.0591666668</v>
      </c>
      <c r="X392" s="107"/>
      <c r="Z392" s="109"/>
      <c r="AA392" s="109"/>
      <c r="AB392" s="109"/>
      <c r="AC392" s="107">
        <f>+R392</f>
        <v>-1230930.0591666668</v>
      </c>
      <c r="AE392" s="107"/>
    </row>
    <row r="393" spans="1:31">
      <c r="A393" s="11" t="s">
        <v>441</v>
      </c>
      <c r="B393" s="11" t="s">
        <v>582</v>
      </c>
      <c r="C393" s="11" t="s">
        <v>583</v>
      </c>
      <c r="D393" s="5" t="s">
        <v>302</v>
      </c>
      <c r="E393" s="101">
        <v>-53</v>
      </c>
      <c r="F393" s="101">
        <v>-69984.800000000003</v>
      </c>
      <c r="G393" s="101">
        <v>-1668.96000000001</v>
      </c>
      <c r="H393" s="101">
        <v>-20311.650000000001</v>
      </c>
      <c r="I393" s="101">
        <v>-16.1500000000051</v>
      </c>
      <c r="J393" s="101">
        <v>-166.51000000000499</v>
      </c>
      <c r="K393" s="101">
        <v>-36005.4</v>
      </c>
      <c r="L393" s="101">
        <v>-200</v>
      </c>
      <c r="M393" s="101">
        <v>-1627.61</v>
      </c>
      <c r="N393" s="101">
        <v>-37814.57</v>
      </c>
      <c r="O393" s="101">
        <v>-10.75</v>
      </c>
      <c r="P393" s="101">
        <v>-169061.22</v>
      </c>
      <c r="Q393" s="101">
        <v>-13112.75</v>
      </c>
      <c r="R393" s="76">
        <f t="shared" si="73"/>
        <v>-28620.874583333334</v>
      </c>
      <c r="U393" s="107"/>
      <c r="V393" s="107"/>
      <c r="W393" s="107">
        <f t="shared" ref="W393:W402" si="86">+R393</f>
        <v>-28620.874583333334</v>
      </c>
      <c r="X393" s="107"/>
      <c r="Z393" s="109"/>
      <c r="AA393" s="109"/>
      <c r="AB393" s="109"/>
      <c r="AC393" s="107">
        <f t="shared" ref="AC393:AC402" si="87">+R393</f>
        <v>-28620.874583333334</v>
      </c>
      <c r="AE393" s="107"/>
    </row>
    <row r="394" spans="1:31">
      <c r="A394" s="11" t="s">
        <v>441</v>
      </c>
      <c r="B394" s="11" t="s">
        <v>582</v>
      </c>
      <c r="C394" s="11" t="s">
        <v>584</v>
      </c>
      <c r="D394" s="5" t="s">
        <v>303</v>
      </c>
      <c r="E394" s="101">
        <v>-4.5474735088646402E-13</v>
      </c>
      <c r="F394" s="101">
        <v>0</v>
      </c>
      <c r="G394" s="101">
        <v>0</v>
      </c>
      <c r="H394" s="101">
        <v>0</v>
      </c>
      <c r="I394" s="101">
        <v>0</v>
      </c>
      <c r="J394" s="101">
        <v>-1848.77</v>
      </c>
      <c r="K394" s="101">
        <v>-660</v>
      </c>
      <c r="L394" s="101">
        <v>0</v>
      </c>
      <c r="M394" s="101">
        <v>-68.540000000000006</v>
      </c>
      <c r="N394" s="101">
        <v>-11829.4</v>
      </c>
      <c r="O394" s="101">
        <v>-8160</v>
      </c>
      <c r="P394" s="101">
        <v>-1.8189894035458601E-12</v>
      </c>
      <c r="Q394" s="101">
        <v>-1.8189894035458601E-12</v>
      </c>
      <c r="R394" s="76">
        <f t="shared" si="73"/>
        <v>-1880.5591666666667</v>
      </c>
      <c r="U394" s="107"/>
      <c r="V394" s="107"/>
      <c r="W394" s="107">
        <f t="shared" si="86"/>
        <v>-1880.5591666666667</v>
      </c>
      <c r="X394" s="107"/>
      <c r="Z394" s="109"/>
      <c r="AA394" s="109"/>
      <c r="AB394" s="109"/>
      <c r="AC394" s="107">
        <f t="shared" si="87"/>
        <v>-1880.5591666666667</v>
      </c>
      <c r="AE394" s="107"/>
    </row>
    <row r="395" spans="1:31">
      <c r="A395" s="11" t="s">
        <v>441</v>
      </c>
      <c r="B395" s="11" t="s">
        <v>582</v>
      </c>
      <c r="C395" s="11" t="s">
        <v>585</v>
      </c>
      <c r="D395" s="18" t="s">
        <v>304</v>
      </c>
      <c r="E395" s="101">
        <v>-7399.48</v>
      </c>
      <c r="F395" s="101">
        <v>-306.61</v>
      </c>
      <c r="G395" s="101">
        <v>-386.41</v>
      </c>
      <c r="H395" s="101">
        <v>-1679.64</v>
      </c>
      <c r="I395" s="101">
        <v>4.5474735088646402E-13</v>
      </c>
      <c r="J395" s="101">
        <v>-1189.6500000000001</v>
      </c>
      <c r="K395" s="101">
        <v>4.5474735088646402E-13</v>
      </c>
      <c r="L395" s="101">
        <v>-562.83000000000004</v>
      </c>
      <c r="M395" s="101">
        <v>4.5474735088646402E-13</v>
      </c>
      <c r="N395" s="101">
        <v>-1156.43</v>
      </c>
      <c r="O395" s="101">
        <v>4.5474735088646402E-13</v>
      </c>
      <c r="P395" s="101">
        <v>-1869.12</v>
      </c>
      <c r="Q395" s="101">
        <v>4.5474735088646402E-13</v>
      </c>
      <c r="R395" s="76">
        <f t="shared" si="73"/>
        <v>-904.20249999999999</v>
      </c>
      <c r="U395" s="107"/>
      <c r="V395" s="107"/>
      <c r="W395" s="107">
        <f t="shared" si="86"/>
        <v>-904.20249999999999</v>
      </c>
      <c r="X395" s="107"/>
      <c r="Z395" s="109"/>
      <c r="AA395" s="109"/>
      <c r="AB395" s="109"/>
      <c r="AC395" s="107">
        <f t="shared" si="87"/>
        <v>-904.20249999999999</v>
      </c>
      <c r="AE395" s="107"/>
    </row>
    <row r="396" spans="1:31">
      <c r="A396" s="11" t="s">
        <v>441</v>
      </c>
      <c r="B396" s="11" t="s">
        <v>582</v>
      </c>
      <c r="C396" s="11" t="s">
        <v>554</v>
      </c>
      <c r="D396" s="18" t="s">
        <v>305</v>
      </c>
      <c r="E396" s="101">
        <v>0</v>
      </c>
      <c r="F396" s="101">
        <v>-6479.78</v>
      </c>
      <c r="G396" s="101">
        <v>-6479.78</v>
      </c>
      <c r="H396" s="101">
        <v>-6479.78</v>
      </c>
      <c r="I396" s="101">
        <v>-6479.78</v>
      </c>
      <c r="J396" s="101">
        <v>-6479.78</v>
      </c>
      <c r="K396" s="101">
        <v>0</v>
      </c>
      <c r="L396" s="101">
        <v>0</v>
      </c>
      <c r="M396" s="101">
        <v>0</v>
      </c>
      <c r="N396" s="111">
        <v>0</v>
      </c>
      <c r="O396" s="111">
        <v>0</v>
      </c>
      <c r="P396" s="111">
        <v>0</v>
      </c>
      <c r="Q396" s="101">
        <v>0</v>
      </c>
      <c r="R396" s="76">
        <f t="shared" si="73"/>
        <v>-2699.9083333333333</v>
      </c>
      <c r="U396" s="107"/>
      <c r="V396" s="107"/>
      <c r="W396" s="107">
        <f t="shared" si="86"/>
        <v>-2699.9083333333333</v>
      </c>
      <c r="X396" s="107"/>
      <c r="Z396" s="109"/>
      <c r="AA396" s="109"/>
      <c r="AB396" s="109"/>
      <c r="AC396" s="107">
        <f t="shared" si="87"/>
        <v>-2699.9083333333333</v>
      </c>
      <c r="AE396" s="107"/>
    </row>
    <row r="397" spans="1:31">
      <c r="A397" s="11" t="s">
        <v>441</v>
      </c>
      <c r="B397" s="11" t="s">
        <v>582</v>
      </c>
      <c r="C397" s="11" t="s">
        <v>586</v>
      </c>
      <c r="D397" s="18" t="s">
        <v>306</v>
      </c>
      <c r="E397" s="101">
        <v>0</v>
      </c>
      <c r="F397" s="101">
        <v>0</v>
      </c>
      <c r="G397" s="101">
        <v>0</v>
      </c>
      <c r="H397" s="101">
        <v>0</v>
      </c>
      <c r="I397" s="101">
        <v>0</v>
      </c>
      <c r="J397" s="101">
        <v>0</v>
      </c>
      <c r="K397" s="101">
        <v>0</v>
      </c>
      <c r="L397" s="101">
        <v>0</v>
      </c>
      <c r="M397" s="101">
        <v>0</v>
      </c>
      <c r="N397" s="101">
        <v>0</v>
      </c>
      <c r="O397" s="101">
        <v>0</v>
      </c>
      <c r="P397" s="101">
        <v>0</v>
      </c>
      <c r="Q397" s="101">
        <v>0</v>
      </c>
      <c r="R397" s="76">
        <f t="shared" si="73"/>
        <v>0</v>
      </c>
      <c r="U397" s="107"/>
      <c r="V397" s="107"/>
      <c r="W397" s="107">
        <f t="shared" si="86"/>
        <v>0</v>
      </c>
      <c r="X397" s="107"/>
      <c r="Z397" s="109"/>
      <c r="AA397" s="109"/>
      <c r="AB397" s="109"/>
      <c r="AC397" s="107">
        <f t="shared" si="87"/>
        <v>0</v>
      </c>
      <c r="AE397" s="107"/>
    </row>
    <row r="398" spans="1:31">
      <c r="A398" s="11" t="s">
        <v>441</v>
      </c>
      <c r="B398" s="11" t="s">
        <v>582</v>
      </c>
      <c r="C398" s="11" t="s">
        <v>555</v>
      </c>
      <c r="D398" s="5" t="s">
        <v>307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  <c r="L398" s="101">
        <v>0</v>
      </c>
      <c r="M398" s="101">
        <v>0</v>
      </c>
      <c r="N398" s="101">
        <v>0</v>
      </c>
      <c r="O398" s="101">
        <v>0</v>
      </c>
      <c r="P398" s="101">
        <v>0</v>
      </c>
      <c r="Q398" s="101">
        <v>0</v>
      </c>
      <c r="R398" s="76">
        <f t="shared" si="73"/>
        <v>0</v>
      </c>
      <c r="U398" s="107"/>
      <c r="V398" s="107"/>
      <c r="W398" s="107">
        <f t="shared" si="86"/>
        <v>0</v>
      </c>
      <c r="X398" s="107"/>
      <c r="Z398" s="109"/>
      <c r="AA398" s="109"/>
      <c r="AB398" s="109"/>
      <c r="AC398" s="107">
        <f t="shared" si="87"/>
        <v>0</v>
      </c>
      <c r="AE398" s="107"/>
    </row>
    <row r="399" spans="1:31">
      <c r="A399" s="11" t="s">
        <v>441</v>
      </c>
      <c r="B399" s="11" t="s">
        <v>582</v>
      </c>
      <c r="C399" s="11" t="s">
        <v>587</v>
      </c>
      <c r="D399" s="3" t="s">
        <v>308</v>
      </c>
      <c r="E399" s="101">
        <v>0</v>
      </c>
      <c r="F399" s="101">
        <v>0</v>
      </c>
      <c r="G399" s="101">
        <v>0</v>
      </c>
      <c r="H399" s="101">
        <v>0</v>
      </c>
      <c r="I399" s="101">
        <v>0</v>
      </c>
      <c r="J399" s="101">
        <v>0</v>
      </c>
      <c r="K399" s="101">
        <v>0</v>
      </c>
      <c r="L399" s="101">
        <v>0</v>
      </c>
      <c r="M399" s="101">
        <v>0</v>
      </c>
      <c r="N399" s="101">
        <v>0</v>
      </c>
      <c r="O399" s="101">
        <v>0</v>
      </c>
      <c r="P399" s="101">
        <v>0</v>
      </c>
      <c r="Q399" s="101">
        <v>0</v>
      </c>
      <c r="R399" s="76">
        <f t="shared" si="73"/>
        <v>0</v>
      </c>
      <c r="U399" s="107"/>
      <c r="V399" s="107"/>
      <c r="W399" s="107">
        <f t="shared" si="86"/>
        <v>0</v>
      </c>
      <c r="X399" s="107"/>
      <c r="Z399" s="109"/>
      <c r="AA399" s="109"/>
      <c r="AB399" s="109"/>
      <c r="AC399" s="107">
        <f t="shared" si="87"/>
        <v>0</v>
      </c>
      <c r="AE399" s="107"/>
    </row>
    <row r="400" spans="1:31">
      <c r="A400" s="11" t="s">
        <v>441</v>
      </c>
      <c r="B400" s="11" t="s">
        <v>582</v>
      </c>
      <c r="C400" s="11" t="s">
        <v>556</v>
      </c>
      <c r="D400" s="5" t="s">
        <v>309</v>
      </c>
      <c r="E400" s="101">
        <v>0</v>
      </c>
      <c r="F400" s="101">
        <v>0</v>
      </c>
      <c r="G400" s="101">
        <v>0</v>
      </c>
      <c r="H400" s="101">
        <v>0</v>
      </c>
      <c r="I400" s="101">
        <v>0</v>
      </c>
      <c r="J400" s="101">
        <v>0</v>
      </c>
      <c r="K400" s="101">
        <v>0</v>
      </c>
      <c r="L400" s="101">
        <v>0</v>
      </c>
      <c r="M400" s="101">
        <v>0</v>
      </c>
      <c r="N400" s="101">
        <v>0</v>
      </c>
      <c r="O400" s="101">
        <v>0</v>
      </c>
      <c r="P400" s="101">
        <v>0</v>
      </c>
      <c r="Q400" s="101">
        <v>0</v>
      </c>
      <c r="R400" s="76">
        <f t="shared" si="73"/>
        <v>0</v>
      </c>
      <c r="U400" s="107"/>
      <c r="V400" s="107"/>
      <c r="W400" s="107">
        <f t="shared" si="86"/>
        <v>0</v>
      </c>
      <c r="X400" s="107"/>
      <c r="Z400" s="109"/>
      <c r="AA400" s="109"/>
      <c r="AB400" s="109"/>
      <c r="AC400" s="107">
        <f t="shared" si="87"/>
        <v>0</v>
      </c>
      <c r="AE400" s="107"/>
    </row>
    <row r="401" spans="1:31">
      <c r="A401" s="11" t="s">
        <v>441</v>
      </c>
      <c r="B401" s="11" t="s">
        <v>582</v>
      </c>
      <c r="C401" s="11" t="s">
        <v>588</v>
      </c>
      <c r="D401" s="5" t="s">
        <v>310</v>
      </c>
      <c r="E401" s="101">
        <v>0</v>
      </c>
      <c r="F401" s="101">
        <v>0</v>
      </c>
      <c r="G401" s="101">
        <v>0</v>
      </c>
      <c r="H401" s="101">
        <v>0</v>
      </c>
      <c r="I401" s="101">
        <v>0</v>
      </c>
      <c r="J401" s="101">
        <v>0</v>
      </c>
      <c r="K401" s="101">
        <v>0</v>
      </c>
      <c r="L401" s="101">
        <v>0</v>
      </c>
      <c r="M401" s="101">
        <v>0</v>
      </c>
      <c r="N401" s="101">
        <v>0</v>
      </c>
      <c r="O401" s="101">
        <v>0</v>
      </c>
      <c r="P401" s="101">
        <v>0</v>
      </c>
      <c r="Q401" s="101">
        <v>0</v>
      </c>
      <c r="R401" s="76">
        <f t="shared" si="73"/>
        <v>0</v>
      </c>
      <c r="U401" s="107"/>
      <c r="V401" s="107"/>
      <c r="W401" s="107">
        <f t="shared" si="86"/>
        <v>0</v>
      </c>
      <c r="X401" s="107"/>
      <c r="Z401" s="109"/>
      <c r="AA401" s="109"/>
      <c r="AB401" s="109"/>
      <c r="AC401" s="107">
        <f t="shared" si="87"/>
        <v>0</v>
      </c>
      <c r="AE401" s="107"/>
    </row>
    <row r="402" spans="1:31">
      <c r="A402" s="11" t="s">
        <v>441</v>
      </c>
      <c r="B402" s="11" t="s">
        <v>582</v>
      </c>
      <c r="C402" s="11" t="s">
        <v>558</v>
      </c>
      <c r="D402" s="5" t="s">
        <v>311</v>
      </c>
      <c r="E402" s="105">
        <v>-204518.47</v>
      </c>
      <c r="F402" s="105">
        <v>-202024.22</v>
      </c>
      <c r="G402" s="105">
        <v>-217632.66</v>
      </c>
      <c r="H402" s="105">
        <v>-170887.72</v>
      </c>
      <c r="I402" s="105">
        <v>-373661.5</v>
      </c>
      <c r="J402" s="105">
        <v>-197038.37</v>
      </c>
      <c r="K402" s="105">
        <v>-245944.09</v>
      </c>
      <c r="L402" s="105">
        <v>-440497.85</v>
      </c>
      <c r="M402" s="105">
        <v>-217565.91</v>
      </c>
      <c r="N402" s="105">
        <v>-203928.55</v>
      </c>
      <c r="O402" s="105">
        <v>-170616.66</v>
      </c>
      <c r="P402" s="105">
        <v>-205381.4</v>
      </c>
      <c r="Q402" s="105">
        <v>-232776.9</v>
      </c>
      <c r="R402" s="76">
        <f t="shared" si="73"/>
        <v>-238652.21791666668</v>
      </c>
      <c r="U402" s="107"/>
      <c r="V402" s="107"/>
      <c r="W402" s="107">
        <f t="shared" si="86"/>
        <v>-238652.21791666668</v>
      </c>
      <c r="X402" s="107"/>
      <c r="Z402" s="109"/>
      <c r="AA402" s="109"/>
      <c r="AB402" s="109"/>
      <c r="AC402" s="107">
        <f t="shared" si="87"/>
        <v>-238652.21791666668</v>
      </c>
      <c r="AE402" s="107"/>
    </row>
    <row r="403" spans="1:31">
      <c r="D403" s="5" t="s">
        <v>312</v>
      </c>
      <c r="E403" s="53">
        <f>SUM(E392:E402)</f>
        <v>-1614644.31</v>
      </c>
      <c r="F403" s="53">
        <f t="shared" ref="F403:R403" si="88">SUM(F392:F402)</f>
        <v>-1743329.8900000001</v>
      </c>
      <c r="G403" s="53">
        <f t="shared" si="88"/>
        <v>-1595516.5999999999</v>
      </c>
      <c r="H403" s="53">
        <f t="shared" si="88"/>
        <v>-1222598.1499999999</v>
      </c>
      <c r="I403" s="53">
        <f t="shared" si="88"/>
        <v>-1097707.2000000002</v>
      </c>
      <c r="J403" s="53">
        <f t="shared" si="88"/>
        <v>-1476347.06</v>
      </c>
      <c r="K403" s="53">
        <f t="shared" si="88"/>
        <v>-1449317.81</v>
      </c>
      <c r="L403" s="53">
        <f t="shared" si="88"/>
        <v>-1437188.42</v>
      </c>
      <c r="M403" s="53">
        <f t="shared" si="88"/>
        <v>-1613796.27</v>
      </c>
      <c r="N403" s="53">
        <f t="shared" si="88"/>
        <v>-1637511.39</v>
      </c>
      <c r="O403" s="53">
        <f t="shared" si="88"/>
        <v>-1533910.44</v>
      </c>
      <c r="P403" s="53">
        <f t="shared" si="88"/>
        <v>-1626324.72</v>
      </c>
      <c r="Q403" s="53">
        <f t="shared" si="88"/>
        <v>-1606767.51</v>
      </c>
      <c r="R403" s="53">
        <f t="shared" si="88"/>
        <v>-1503687.8216666668</v>
      </c>
      <c r="Z403" s="109"/>
      <c r="AA403" s="109"/>
      <c r="AB403" s="109"/>
    </row>
    <row r="404" spans="1:31">
      <c r="D404" s="5"/>
      <c r="E404" s="51"/>
      <c r="F404" s="86"/>
      <c r="G404" s="76"/>
      <c r="H404" s="76"/>
      <c r="I404" s="72"/>
      <c r="J404" s="69"/>
      <c r="K404" s="66"/>
      <c r="L404" s="62"/>
      <c r="M404" s="58"/>
      <c r="N404" s="13"/>
      <c r="O404" s="54"/>
      <c r="P404" s="82"/>
      <c r="Q404" s="51"/>
      <c r="R404" s="76"/>
      <c r="Z404" s="109"/>
      <c r="AA404" s="109"/>
      <c r="AB404" s="109"/>
    </row>
    <row r="405" spans="1:31">
      <c r="A405" s="11" t="s">
        <v>441</v>
      </c>
      <c r="B405" s="11" t="s">
        <v>313</v>
      </c>
      <c r="C405" s="46" t="s">
        <v>348</v>
      </c>
      <c r="D405" s="5" t="s">
        <v>314</v>
      </c>
      <c r="E405" s="101">
        <v>0</v>
      </c>
      <c r="F405" s="101">
        <v>0</v>
      </c>
      <c r="G405" s="101">
        <v>0</v>
      </c>
      <c r="H405" s="101">
        <v>0</v>
      </c>
      <c r="I405" s="101">
        <v>0</v>
      </c>
      <c r="J405" s="101">
        <v>-699.14</v>
      </c>
      <c r="K405" s="101">
        <v>0</v>
      </c>
      <c r="L405" s="101">
        <v>0</v>
      </c>
      <c r="M405" s="101">
        <v>0</v>
      </c>
      <c r="N405" s="101">
        <v>-77.599999999999994</v>
      </c>
      <c r="O405" s="101">
        <v>0</v>
      </c>
      <c r="P405" s="101">
        <v>-53.98</v>
      </c>
      <c r="Q405" s="101">
        <v>-754.83</v>
      </c>
      <c r="R405" s="76">
        <f t="shared" si="73"/>
        <v>-100.67791666666666</v>
      </c>
      <c r="U405" s="107">
        <f>+R405</f>
        <v>-100.67791666666666</v>
      </c>
      <c r="V405" s="107"/>
      <c r="W405" s="107"/>
      <c r="X405" s="107"/>
      <c r="Z405" s="109"/>
      <c r="AA405" s="109"/>
      <c r="AB405" s="109"/>
      <c r="AE405" s="107">
        <f>+U405</f>
        <v>-100.67791666666666</v>
      </c>
    </row>
    <row r="406" spans="1:31">
      <c r="A406" s="11" t="s">
        <v>441</v>
      </c>
      <c r="B406" s="11" t="s">
        <v>315</v>
      </c>
      <c r="C406" s="11" t="s">
        <v>203</v>
      </c>
      <c r="D406" s="5" t="s">
        <v>316</v>
      </c>
      <c r="E406" s="101">
        <v>0</v>
      </c>
      <c r="F406" s="101">
        <v>0</v>
      </c>
      <c r="G406" s="101">
        <v>-532.5</v>
      </c>
      <c r="H406" s="101">
        <v>0</v>
      </c>
      <c r="I406" s="101">
        <v>0</v>
      </c>
      <c r="J406" s="101">
        <v>-1842.82</v>
      </c>
      <c r="K406" s="101">
        <v>0</v>
      </c>
      <c r="L406" s="101">
        <v>263.31</v>
      </c>
      <c r="M406" s="101">
        <v>0</v>
      </c>
      <c r="N406" s="101">
        <v>-133.57</v>
      </c>
      <c r="O406" s="101">
        <v>-42.4</v>
      </c>
      <c r="P406" s="101">
        <v>-300.85000000000002</v>
      </c>
      <c r="Q406" s="101">
        <v>-1993.52</v>
      </c>
      <c r="R406" s="103">
        <f t="shared" ref="R406" si="89">((E406+Q406)+((F406+G406+H406+I406+J406+K406+L406+M406+N406+O406+P406)*2))/24</f>
        <v>-298.79916666666668</v>
      </c>
      <c r="U406" s="107">
        <f>+R406</f>
        <v>-298.79916666666668</v>
      </c>
      <c r="V406" s="107"/>
      <c r="W406" s="107"/>
      <c r="X406" s="107"/>
      <c r="Z406" s="109"/>
      <c r="AA406" s="109"/>
      <c r="AB406" s="109"/>
      <c r="AE406" s="107">
        <f t="shared" ref="AE406:AE409" si="90">+U406</f>
        <v>-298.79916666666668</v>
      </c>
    </row>
    <row r="407" spans="1:31">
      <c r="A407" s="11" t="s">
        <v>441</v>
      </c>
      <c r="B407" s="11" t="s">
        <v>315</v>
      </c>
      <c r="C407" s="11" t="s">
        <v>252</v>
      </c>
      <c r="D407" s="5" t="s">
        <v>316</v>
      </c>
      <c r="E407" s="101">
        <v>-2.95585778076202E-12</v>
      </c>
      <c r="F407" s="101">
        <v>0</v>
      </c>
      <c r="G407" s="101">
        <v>-162.94</v>
      </c>
      <c r="H407" s="101">
        <v>0</v>
      </c>
      <c r="I407" s="101">
        <v>0</v>
      </c>
      <c r="J407" s="101">
        <v>-758.18</v>
      </c>
      <c r="K407" s="101">
        <v>0</v>
      </c>
      <c r="L407" s="101">
        <v>116.18</v>
      </c>
      <c r="M407" s="101">
        <v>0</v>
      </c>
      <c r="N407" s="101">
        <v>-83.84</v>
      </c>
      <c r="O407" s="101">
        <v>-94.68</v>
      </c>
      <c r="P407" s="101">
        <v>-51.05</v>
      </c>
      <c r="Q407" s="101">
        <v>-793.59</v>
      </c>
      <c r="R407" s="76">
        <f t="shared" si="73"/>
        <v>-119.27541666666677</v>
      </c>
      <c r="U407" s="107">
        <f>+R407</f>
        <v>-119.27541666666677</v>
      </c>
      <c r="V407" s="107"/>
      <c r="W407" s="107"/>
      <c r="X407" s="107"/>
      <c r="Z407" s="109"/>
      <c r="AA407" s="109"/>
      <c r="AB407" s="109"/>
      <c r="AE407" s="107">
        <f t="shared" si="90"/>
        <v>-119.27541666666677</v>
      </c>
    </row>
    <row r="408" spans="1:31">
      <c r="A408" s="11" t="s">
        <v>441</v>
      </c>
      <c r="B408" s="11" t="s">
        <v>589</v>
      </c>
      <c r="C408" s="46" t="s">
        <v>15</v>
      </c>
      <c r="D408" s="5" t="s">
        <v>317</v>
      </c>
      <c r="E408" s="52">
        <v>0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77">
        <f t="shared" ref="R408" si="91">((E408+Q408)+((F408+G408+H408+I408+J408+K408+L408+M408+N408+O408+P408)*2))/24</f>
        <v>0</v>
      </c>
      <c r="U408" s="107">
        <f>+R408</f>
        <v>0</v>
      </c>
      <c r="V408" s="107"/>
      <c r="W408" s="107"/>
      <c r="X408" s="107"/>
      <c r="Z408" s="109"/>
      <c r="AA408" s="109"/>
      <c r="AB408" s="109"/>
      <c r="AE408" s="107">
        <f t="shared" si="90"/>
        <v>0</v>
      </c>
    </row>
    <row r="409" spans="1:31">
      <c r="A409" s="11" t="s">
        <v>441</v>
      </c>
      <c r="B409" s="11" t="s">
        <v>590</v>
      </c>
      <c r="C409" s="46" t="s">
        <v>15</v>
      </c>
      <c r="D409" s="5" t="s">
        <v>317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5">
        <v>0</v>
      </c>
      <c r="O409" s="105">
        <v>0</v>
      </c>
      <c r="P409" s="105">
        <v>0</v>
      </c>
      <c r="Q409" s="105">
        <v>0</v>
      </c>
      <c r="R409" s="76">
        <f t="shared" si="73"/>
        <v>0</v>
      </c>
      <c r="U409" s="107">
        <f>+R409</f>
        <v>0</v>
      </c>
      <c r="V409" s="107"/>
      <c r="W409" s="107"/>
      <c r="X409" s="107"/>
      <c r="Z409" s="109"/>
      <c r="AA409" s="109"/>
      <c r="AB409" s="109"/>
      <c r="AE409" s="107">
        <f t="shared" si="90"/>
        <v>0</v>
      </c>
    </row>
    <row r="410" spans="1:31">
      <c r="D410" s="5" t="s">
        <v>318</v>
      </c>
      <c r="E410" s="53">
        <f>SUM(E405:E409)</f>
        <v>-2.95585778076202E-12</v>
      </c>
      <c r="F410" s="53">
        <f t="shared" ref="F410:R410" si="92">SUM(F405:F409)</f>
        <v>0</v>
      </c>
      <c r="G410" s="53">
        <f t="shared" si="92"/>
        <v>-695.44</v>
      </c>
      <c r="H410" s="53">
        <f t="shared" si="92"/>
        <v>0</v>
      </c>
      <c r="I410" s="53">
        <f t="shared" si="92"/>
        <v>0</v>
      </c>
      <c r="J410" s="53">
        <f t="shared" si="92"/>
        <v>-3300.14</v>
      </c>
      <c r="K410" s="53">
        <f t="shared" si="92"/>
        <v>0</v>
      </c>
      <c r="L410" s="53">
        <f t="shared" si="92"/>
        <v>379.49</v>
      </c>
      <c r="M410" s="53">
        <f t="shared" si="92"/>
        <v>0</v>
      </c>
      <c r="N410" s="53">
        <f t="shared" si="92"/>
        <v>-295.01</v>
      </c>
      <c r="O410" s="53">
        <f t="shared" si="92"/>
        <v>-137.08000000000001</v>
      </c>
      <c r="P410" s="53">
        <f t="shared" si="92"/>
        <v>-405.88000000000005</v>
      </c>
      <c r="Q410" s="53">
        <f t="shared" si="92"/>
        <v>-3541.94</v>
      </c>
      <c r="R410" s="53">
        <f t="shared" si="92"/>
        <v>-518.75250000000005</v>
      </c>
      <c r="Z410" s="109"/>
      <c r="AA410" s="109"/>
      <c r="AB410" s="109"/>
    </row>
    <row r="411" spans="1:31">
      <c r="D411" s="5"/>
      <c r="E411" s="51"/>
      <c r="F411" s="86"/>
      <c r="G411" s="76"/>
      <c r="H411" s="76"/>
      <c r="I411" s="72"/>
      <c r="J411" s="69"/>
      <c r="K411" s="66"/>
      <c r="L411" s="62"/>
      <c r="M411" s="58"/>
      <c r="N411" s="13"/>
      <c r="O411" s="54"/>
      <c r="P411" s="82"/>
      <c r="Q411" s="51"/>
      <c r="R411" s="76"/>
      <c r="Z411" s="109"/>
      <c r="AA411" s="109"/>
      <c r="AB411" s="109"/>
    </row>
    <row r="412" spans="1:31">
      <c r="D412" s="5" t="s">
        <v>319</v>
      </c>
      <c r="E412" s="53">
        <f>SUM(E374:E390)+E403+E410</f>
        <v>-22633842.150000002</v>
      </c>
      <c r="F412" s="53">
        <f t="shared" ref="F412:R412" si="93">SUM(F374:F390)+F403+F410</f>
        <v>-22151150.930000003</v>
      </c>
      <c r="G412" s="53">
        <f t="shared" si="93"/>
        <v>-16087153.32</v>
      </c>
      <c r="H412" s="53">
        <f t="shared" si="93"/>
        <v>-14740573.209999997</v>
      </c>
      <c r="I412" s="53">
        <f t="shared" si="93"/>
        <v>-12570599.280000001</v>
      </c>
      <c r="J412" s="53">
        <f t="shared" si="93"/>
        <v>-11859772.060000002</v>
      </c>
      <c r="K412" s="53">
        <f t="shared" si="93"/>
        <v>-10102244.73</v>
      </c>
      <c r="L412" s="53">
        <f t="shared" si="93"/>
        <v>-10622401.390000001</v>
      </c>
      <c r="M412" s="53">
        <f t="shared" si="93"/>
        <v>-12616861.839999998</v>
      </c>
      <c r="N412" s="53">
        <f t="shared" si="93"/>
        <v>-13512792.73</v>
      </c>
      <c r="O412" s="53">
        <f t="shared" si="93"/>
        <v>-13271836.649999997</v>
      </c>
      <c r="P412" s="53">
        <f t="shared" si="93"/>
        <v>-18377533.939999998</v>
      </c>
      <c r="Q412" s="53">
        <f t="shared" si="93"/>
        <v>-30373320.170000002</v>
      </c>
      <c r="R412" s="53">
        <f t="shared" si="93"/>
        <v>-15201375.103333334</v>
      </c>
      <c r="Z412" s="109"/>
      <c r="AA412" s="109"/>
      <c r="AB412" s="109"/>
    </row>
    <row r="413" spans="1:31">
      <c r="D413" s="5"/>
      <c r="E413" s="51"/>
      <c r="F413" s="86"/>
      <c r="G413" s="76"/>
      <c r="H413" s="76"/>
      <c r="I413" s="72"/>
      <c r="J413" s="69"/>
      <c r="K413" s="66"/>
      <c r="L413" s="62"/>
      <c r="M413" s="58"/>
      <c r="N413" s="13"/>
      <c r="O413" s="54"/>
      <c r="P413" s="82"/>
      <c r="Q413" s="51"/>
      <c r="R413" s="76"/>
      <c r="Z413" s="109"/>
      <c r="AA413" s="109"/>
      <c r="AB413" s="109"/>
    </row>
    <row r="414" spans="1:31">
      <c r="A414" s="11" t="s">
        <v>441</v>
      </c>
      <c r="B414" s="11" t="s">
        <v>320</v>
      </c>
      <c r="C414" s="11" t="s">
        <v>561</v>
      </c>
      <c r="D414" s="5" t="s">
        <v>321</v>
      </c>
      <c r="E414" s="101">
        <v>0</v>
      </c>
      <c r="F414" s="101">
        <v>0</v>
      </c>
      <c r="G414" s="101">
        <v>0</v>
      </c>
      <c r="H414" s="101">
        <v>0</v>
      </c>
      <c r="I414" s="101">
        <v>0</v>
      </c>
      <c r="J414" s="101">
        <v>0</v>
      </c>
      <c r="K414" s="101">
        <v>0</v>
      </c>
      <c r="L414" s="101">
        <v>0</v>
      </c>
      <c r="M414" s="101">
        <v>0</v>
      </c>
      <c r="N414" s="101">
        <v>0</v>
      </c>
      <c r="O414" s="101">
        <v>0</v>
      </c>
      <c r="P414" s="101">
        <v>0</v>
      </c>
      <c r="Q414" s="101">
        <v>0</v>
      </c>
      <c r="R414" s="76">
        <f t="shared" ref="R414:R591" si="94">((E414+Q414)+((F414+G414+H414+I414+J414+K414+L414+M414+N414+O414+P414)*2))/24</f>
        <v>0</v>
      </c>
      <c r="U414" s="107">
        <f t="shared" ref="U414:U434" si="95">+R414</f>
        <v>0</v>
      </c>
      <c r="V414" s="107"/>
      <c r="W414" s="107"/>
      <c r="X414" s="107"/>
      <c r="Z414" s="109"/>
      <c r="AA414" s="109"/>
      <c r="AB414" s="109"/>
      <c r="AE414" s="107">
        <f>+U414</f>
        <v>0</v>
      </c>
    </row>
    <row r="415" spans="1:31">
      <c r="A415" s="11" t="s">
        <v>441</v>
      </c>
      <c r="B415" s="11" t="s">
        <v>591</v>
      </c>
      <c r="C415" s="11" t="s">
        <v>437</v>
      </c>
      <c r="D415" s="5" t="s">
        <v>321</v>
      </c>
      <c r="E415" s="101">
        <v>-2960587.64</v>
      </c>
      <c r="F415" s="101">
        <v>-5402951.8200000003</v>
      </c>
      <c r="G415" s="101">
        <v>-6848696.9699999997</v>
      </c>
      <c r="H415" s="101">
        <v>-8278801.4900000002</v>
      </c>
      <c r="I415" s="101">
        <v>-7061890.7199999997</v>
      </c>
      <c r="J415" s="101">
        <v>-6479753.6799999997</v>
      </c>
      <c r="K415" s="101">
        <v>-3845017.91</v>
      </c>
      <c r="L415" s="101">
        <v>-3257334.02</v>
      </c>
      <c r="M415" s="101">
        <v>-2334283.65</v>
      </c>
      <c r="N415" s="101">
        <v>-4.65661287307739E-10</v>
      </c>
      <c r="O415" s="101">
        <v>-4.65661287307739E-10</v>
      </c>
      <c r="P415" s="101">
        <v>-4.65661287307739E-10</v>
      </c>
      <c r="Q415" s="101">
        <v>-1168507.3600000001</v>
      </c>
      <c r="R415" s="76">
        <f t="shared" si="94"/>
        <v>-3797773.146666667</v>
      </c>
      <c r="U415" s="107">
        <f t="shared" si="95"/>
        <v>-3797773.146666667</v>
      </c>
      <c r="V415" s="107"/>
      <c r="W415" s="107"/>
      <c r="X415" s="107"/>
      <c r="Z415" s="109"/>
      <c r="AA415" s="109"/>
      <c r="AB415" s="109"/>
      <c r="AE415" s="107">
        <f t="shared" ref="AE415:AE478" si="96">+U415</f>
        <v>-3797773.146666667</v>
      </c>
    </row>
    <row r="416" spans="1:31">
      <c r="A416" s="11" t="s">
        <v>453</v>
      </c>
      <c r="B416" s="11" t="s">
        <v>591</v>
      </c>
      <c r="C416" s="11" t="s">
        <v>143</v>
      </c>
      <c r="D416" s="5" t="s">
        <v>321</v>
      </c>
      <c r="E416" s="101">
        <v>-185483.01</v>
      </c>
      <c r="F416" s="101">
        <v>-302176.52</v>
      </c>
      <c r="G416" s="101">
        <v>-370145.41</v>
      </c>
      <c r="H416" s="101">
        <v>-475106.97</v>
      </c>
      <c r="I416" s="101">
        <v>-274290.32</v>
      </c>
      <c r="J416" s="101">
        <v>-237401.33</v>
      </c>
      <c r="K416" s="101">
        <v>-171313.88</v>
      </c>
      <c r="L416" s="101">
        <v>-105802.2</v>
      </c>
      <c r="M416" s="101">
        <v>-49976.110000000102</v>
      </c>
      <c r="N416" s="101">
        <v>-7.2759576141834298E-11</v>
      </c>
      <c r="O416" s="101">
        <v>-7.2759576141834298E-11</v>
      </c>
      <c r="P416" s="101">
        <v>-7.2759576141834298E-11</v>
      </c>
      <c r="Q416" s="101">
        <v>-120230.42</v>
      </c>
      <c r="R416" s="103">
        <f t="shared" ref="R416" si="97">((E416+Q416)+((F416+G416+H416+I416+J416+K416+L416+M416+N416+O416+P416)*2))/24</f>
        <v>-178255.78791666668</v>
      </c>
      <c r="U416" s="107">
        <f t="shared" si="95"/>
        <v>-178255.78791666668</v>
      </c>
      <c r="V416" s="107"/>
      <c r="W416" s="107"/>
      <c r="X416" s="107"/>
      <c r="Z416" s="109"/>
      <c r="AA416" s="109"/>
      <c r="AB416" s="109"/>
      <c r="AE416" s="107">
        <f t="shared" si="96"/>
        <v>-178255.78791666668</v>
      </c>
    </row>
    <row r="417" spans="1:31">
      <c r="A417" s="11" t="s">
        <v>441</v>
      </c>
      <c r="B417" s="11" t="s">
        <v>591</v>
      </c>
      <c r="C417" s="11" t="s">
        <v>592</v>
      </c>
      <c r="D417" s="3" t="s">
        <v>322</v>
      </c>
      <c r="E417" s="101">
        <v>0</v>
      </c>
      <c r="F417" s="101">
        <v>0</v>
      </c>
      <c r="G417" s="101">
        <v>0</v>
      </c>
      <c r="H417" s="101">
        <v>0</v>
      </c>
      <c r="I417" s="101">
        <v>0</v>
      </c>
      <c r="J417" s="101">
        <v>0</v>
      </c>
      <c r="K417" s="101">
        <v>0</v>
      </c>
      <c r="L417" s="101">
        <v>0</v>
      </c>
      <c r="M417" s="101">
        <v>0</v>
      </c>
      <c r="N417" s="101">
        <v>0</v>
      </c>
      <c r="O417" s="101">
        <v>0</v>
      </c>
      <c r="P417" s="101">
        <v>0</v>
      </c>
      <c r="Q417" s="101">
        <v>0</v>
      </c>
      <c r="R417" s="76">
        <f t="shared" si="94"/>
        <v>0</v>
      </c>
      <c r="U417" s="107">
        <f t="shared" si="95"/>
        <v>0</v>
      </c>
      <c r="V417" s="107"/>
      <c r="W417" s="107"/>
      <c r="X417" s="107"/>
      <c r="Z417" s="109"/>
      <c r="AA417" s="109"/>
      <c r="AB417" s="109"/>
      <c r="AE417" s="107">
        <f t="shared" si="96"/>
        <v>0</v>
      </c>
    </row>
    <row r="418" spans="1:31">
      <c r="A418" s="11" t="s">
        <v>441</v>
      </c>
      <c r="B418" s="11" t="s">
        <v>323</v>
      </c>
      <c r="C418" s="11" t="s">
        <v>436</v>
      </c>
      <c r="D418" s="5" t="s">
        <v>324</v>
      </c>
      <c r="E418" s="101">
        <v>-80625.5</v>
      </c>
      <c r="F418" s="101">
        <v>-89035.8</v>
      </c>
      <c r="G418" s="101">
        <v>-97439.55</v>
      </c>
      <c r="H418" s="101">
        <v>-46319.22</v>
      </c>
      <c r="I418" s="101">
        <v>-55143.81</v>
      </c>
      <c r="J418" s="101">
        <v>-70371.97</v>
      </c>
      <c r="K418" s="101">
        <v>-86112.17</v>
      </c>
      <c r="L418" s="101">
        <v>-81964.259999999995</v>
      </c>
      <c r="M418" s="101">
        <v>-40426.639999999999</v>
      </c>
      <c r="N418" s="101">
        <v>-55316.7</v>
      </c>
      <c r="O418" s="101">
        <v>-63279.23</v>
      </c>
      <c r="P418" s="101">
        <v>-80154.17</v>
      </c>
      <c r="Q418" s="101">
        <v>-96747.58</v>
      </c>
      <c r="R418" s="76">
        <f t="shared" si="94"/>
        <v>-71187.50499999999</v>
      </c>
      <c r="U418" s="107">
        <f t="shared" si="95"/>
        <v>-71187.50499999999</v>
      </c>
      <c r="V418" s="107"/>
      <c r="W418" s="107"/>
      <c r="X418" s="107"/>
      <c r="Z418" s="109"/>
      <c r="AA418" s="109"/>
      <c r="AB418" s="109"/>
      <c r="AE418" s="107">
        <f t="shared" si="96"/>
        <v>-71187.50499999999</v>
      </c>
    </row>
    <row r="419" spans="1:31">
      <c r="A419" s="11" t="s">
        <v>441</v>
      </c>
      <c r="B419" s="11" t="s">
        <v>323</v>
      </c>
      <c r="C419" s="11" t="s">
        <v>437</v>
      </c>
      <c r="D419" s="5" t="s">
        <v>324</v>
      </c>
      <c r="E419" s="101">
        <v>-6481.38</v>
      </c>
      <c r="F419" s="101">
        <v>-13282.16</v>
      </c>
      <c r="G419" s="101">
        <v>-13607.46</v>
      </c>
      <c r="H419" s="101">
        <v>-13992.41</v>
      </c>
      <c r="I419" s="101">
        <v>-351.4</v>
      </c>
      <c r="J419" s="101">
        <v>-355.68</v>
      </c>
      <c r="K419" s="101">
        <v>-560.22</v>
      </c>
      <c r="L419" s="101">
        <v>-579.66999999999996</v>
      </c>
      <c r="M419" s="101">
        <v>-1025.1400000000001</v>
      </c>
      <c r="N419" s="101">
        <v>-1037.95</v>
      </c>
      <c r="O419" s="101">
        <v>-71.799999999999599</v>
      </c>
      <c r="P419" s="101">
        <v>-149.80000000000001</v>
      </c>
      <c r="Q419" s="101">
        <v>-7686.79</v>
      </c>
      <c r="R419" s="103">
        <f t="shared" ref="R419:R421" si="98">((E419+Q419)+((F419+G419+H419+I419+J419+K419+L419+M419+N419+O419+P419)*2))/24</f>
        <v>-4341.4812499999998</v>
      </c>
      <c r="U419" s="107">
        <f t="shared" si="95"/>
        <v>-4341.4812499999998</v>
      </c>
      <c r="V419" s="107"/>
      <c r="W419" s="107"/>
      <c r="X419" s="107"/>
      <c r="Z419" s="109"/>
      <c r="AA419" s="109"/>
      <c r="AB419" s="109"/>
      <c r="AE419" s="107">
        <f t="shared" si="96"/>
        <v>-4341.4812499999998</v>
      </c>
    </row>
    <row r="420" spans="1:31">
      <c r="A420" s="11" t="s">
        <v>441</v>
      </c>
      <c r="B420" s="11" t="s">
        <v>323</v>
      </c>
      <c r="C420" s="11" t="s">
        <v>348</v>
      </c>
      <c r="D420" s="5" t="s">
        <v>324</v>
      </c>
      <c r="E420" s="101">
        <v>-5579.57</v>
      </c>
      <c r="F420" s="101">
        <v>-11236.9</v>
      </c>
      <c r="G420" s="101">
        <v>-18288.7</v>
      </c>
      <c r="H420" s="101">
        <v>-26128.51</v>
      </c>
      <c r="I420" s="101">
        <v>-9642.27</v>
      </c>
      <c r="J420" s="101">
        <v>-14653.27</v>
      </c>
      <c r="K420" s="101">
        <v>-16932.900000000001</v>
      </c>
      <c r="L420" s="101">
        <v>-3532.45</v>
      </c>
      <c r="M420" s="101">
        <v>-4699.5600000000004</v>
      </c>
      <c r="N420" s="101">
        <v>-5609.25</v>
      </c>
      <c r="O420" s="101">
        <v>-1943.8</v>
      </c>
      <c r="P420" s="101">
        <v>-1226.99</v>
      </c>
      <c r="Q420" s="101">
        <v>-5047.47</v>
      </c>
      <c r="R420" s="103">
        <f t="shared" si="98"/>
        <v>-9934.010000000002</v>
      </c>
      <c r="U420" s="107">
        <f t="shared" si="95"/>
        <v>-9934.010000000002</v>
      </c>
      <c r="V420" s="107"/>
      <c r="W420" s="107"/>
      <c r="X420" s="107"/>
      <c r="Z420" s="109"/>
      <c r="AA420" s="109"/>
      <c r="AB420" s="109"/>
      <c r="AE420" s="107">
        <f t="shared" si="96"/>
        <v>-9934.010000000002</v>
      </c>
    </row>
    <row r="421" spans="1:31">
      <c r="A421" s="11" t="s">
        <v>441</v>
      </c>
      <c r="B421" s="11" t="s">
        <v>323</v>
      </c>
      <c r="C421" s="11" t="s">
        <v>346</v>
      </c>
      <c r="D421" s="5" t="s">
        <v>324</v>
      </c>
      <c r="E421" s="101">
        <v>-29620.09</v>
      </c>
      <c r="F421" s="101">
        <v>-67333.350000000006</v>
      </c>
      <c r="G421" s="101">
        <v>-111357.61</v>
      </c>
      <c r="H421" s="101">
        <v>-160384.53</v>
      </c>
      <c r="I421" s="101">
        <v>-170026.2</v>
      </c>
      <c r="J421" s="101">
        <v>-168117.76000000001</v>
      </c>
      <c r="K421" s="101">
        <v>-173774.67</v>
      </c>
      <c r="L421" s="101">
        <v>-5958.8700000000499</v>
      </c>
      <c r="M421" s="101">
        <v>-8574.0000000000491</v>
      </c>
      <c r="N421" s="101">
        <v>-10110.8400000001</v>
      </c>
      <c r="O421" s="101">
        <v>-11186.890000000099</v>
      </c>
      <c r="P421" s="101">
        <v>-2578.2000000000498</v>
      </c>
      <c r="Q421" s="101">
        <v>-9212.2100000000501</v>
      </c>
      <c r="R421" s="103">
        <f t="shared" si="98"/>
        <v>-75734.92250000003</v>
      </c>
      <c r="U421" s="107">
        <f t="shared" si="95"/>
        <v>-75734.92250000003</v>
      </c>
      <c r="V421" s="107"/>
      <c r="W421" s="107"/>
      <c r="X421" s="107"/>
      <c r="Z421" s="109"/>
      <c r="AA421" s="109"/>
      <c r="AB421" s="109"/>
      <c r="AE421" s="107">
        <f t="shared" si="96"/>
        <v>-75734.92250000003</v>
      </c>
    </row>
    <row r="422" spans="1:31">
      <c r="A422" s="11" t="s">
        <v>441</v>
      </c>
      <c r="B422" s="11" t="s">
        <v>325</v>
      </c>
      <c r="D422" s="5" t="s">
        <v>326</v>
      </c>
      <c r="E422" s="101">
        <v>-21809</v>
      </c>
      <c r="F422" s="101">
        <v>-24688.42</v>
      </c>
      <c r="G422" s="101">
        <v>-23845.78</v>
      </c>
      <c r="H422" s="101">
        <v>-35348.769999999997</v>
      </c>
      <c r="I422" s="101">
        <v>-24371.83</v>
      </c>
      <c r="J422" s="101">
        <v>-11050.77</v>
      </c>
      <c r="K422" s="101">
        <v>-26879.39</v>
      </c>
      <c r="L422" s="101">
        <v>-14517.29</v>
      </c>
      <c r="M422" s="101">
        <v>-64832.26</v>
      </c>
      <c r="N422" s="101">
        <v>-21560.85</v>
      </c>
      <c r="O422" s="101">
        <v>-15369.44</v>
      </c>
      <c r="P422" s="101">
        <v>-17583.82</v>
      </c>
      <c r="Q422" s="101">
        <v>-18774.169999999998</v>
      </c>
      <c r="R422" s="76">
        <f t="shared" si="94"/>
        <v>-25028.350416666672</v>
      </c>
      <c r="U422" s="107">
        <f t="shared" si="95"/>
        <v>-25028.350416666672</v>
      </c>
      <c r="V422" s="107"/>
      <c r="W422" s="107"/>
      <c r="X422" s="107"/>
      <c r="Z422" s="109"/>
      <c r="AA422" s="109"/>
      <c r="AB422" s="109"/>
      <c r="AE422" s="107">
        <f t="shared" si="96"/>
        <v>-25028.350416666672</v>
      </c>
    </row>
    <row r="423" spans="1:31">
      <c r="A423" s="11" t="s">
        <v>441</v>
      </c>
      <c r="B423" s="11" t="s">
        <v>325</v>
      </c>
      <c r="C423" s="11" t="s">
        <v>203</v>
      </c>
      <c r="D423" s="5" t="s">
        <v>326</v>
      </c>
      <c r="E423" s="101">
        <v>4019.63</v>
      </c>
      <c r="F423" s="101">
        <v>0</v>
      </c>
      <c r="G423" s="101">
        <v>-120.56</v>
      </c>
      <c r="H423" s="101">
        <v>-612.88</v>
      </c>
      <c r="I423" s="101">
        <v>-355.59</v>
      </c>
      <c r="J423" s="101">
        <v>-190</v>
      </c>
      <c r="K423" s="101">
        <v>130.59</v>
      </c>
      <c r="L423" s="101">
        <v>130.59</v>
      </c>
      <c r="M423" s="101">
        <v>-698.92</v>
      </c>
      <c r="N423" s="101">
        <v>-1456.3</v>
      </c>
      <c r="O423" s="101">
        <v>-337.44</v>
      </c>
      <c r="P423" s="101">
        <v>-674.99</v>
      </c>
      <c r="Q423" s="101">
        <v>0</v>
      </c>
      <c r="R423" s="103">
        <f t="shared" ref="R423:R424" si="99">((E423+Q423)+((F423+G423+H423+I423+J423+K423+L423+M423+N423+O423+P423)*2))/24</f>
        <v>-181.30708333333334</v>
      </c>
      <c r="U423" s="107">
        <f t="shared" si="95"/>
        <v>-181.30708333333334</v>
      </c>
      <c r="V423" s="107"/>
      <c r="W423" s="107"/>
      <c r="X423" s="107"/>
      <c r="Z423" s="109"/>
      <c r="AA423" s="109"/>
      <c r="AB423" s="109"/>
      <c r="AE423" s="107">
        <f t="shared" si="96"/>
        <v>-181.30708333333334</v>
      </c>
    </row>
    <row r="424" spans="1:31">
      <c r="A424" s="11" t="s">
        <v>454</v>
      </c>
      <c r="B424" s="11" t="s">
        <v>325</v>
      </c>
      <c r="C424" s="11" t="s">
        <v>203</v>
      </c>
      <c r="D424" s="5" t="s">
        <v>326</v>
      </c>
      <c r="E424" s="101">
        <v>-858.85</v>
      </c>
      <c r="F424" s="101">
        <v>-1218.26</v>
      </c>
      <c r="G424" s="101">
        <v>-963.58</v>
      </c>
      <c r="H424" s="101">
        <v>-548.79</v>
      </c>
      <c r="I424" s="101">
        <v>-798.14</v>
      </c>
      <c r="J424" s="101">
        <v>-434.76</v>
      </c>
      <c r="K424" s="101">
        <v>-650.72</v>
      </c>
      <c r="L424" s="101">
        <v>-469.75</v>
      </c>
      <c r="M424" s="101">
        <v>-505.32</v>
      </c>
      <c r="N424" s="101">
        <v>-612.91999999999996</v>
      </c>
      <c r="O424" s="101">
        <v>-925.11</v>
      </c>
      <c r="P424" s="101">
        <v>-722.04</v>
      </c>
      <c r="Q424" s="101">
        <v>-2043.85</v>
      </c>
      <c r="R424" s="103">
        <f t="shared" si="99"/>
        <v>-775.06166666666661</v>
      </c>
      <c r="U424" s="107">
        <f t="shared" si="95"/>
        <v>-775.06166666666661</v>
      </c>
      <c r="V424" s="107"/>
      <c r="W424" s="107"/>
      <c r="X424" s="107"/>
      <c r="Z424" s="109"/>
      <c r="AA424" s="109"/>
      <c r="AB424" s="109"/>
      <c r="AE424" s="107">
        <f t="shared" si="96"/>
        <v>-775.06166666666661</v>
      </c>
    </row>
    <row r="425" spans="1:31">
      <c r="A425" s="11" t="s">
        <v>453</v>
      </c>
      <c r="B425" s="11" t="s">
        <v>327</v>
      </c>
      <c r="C425" s="11" t="s">
        <v>436</v>
      </c>
      <c r="D425" s="5" t="s">
        <v>328</v>
      </c>
      <c r="E425" s="101">
        <v>0</v>
      </c>
      <c r="F425" s="101">
        <v>0</v>
      </c>
      <c r="G425" s="101">
        <v>0</v>
      </c>
      <c r="H425" s="101">
        <v>0</v>
      </c>
      <c r="I425" s="101">
        <v>0</v>
      </c>
      <c r="J425" s="101">
        <v>0</v>
      </c>
      <c r="K425" s="101">
        <v>0</v>
      </c>
      <c r="L425" s="101">
        <v>-115053.36</v>
      </c>
      <c r="M425" s="101">
        <v>-230106.72</v>
      </c>
      <c r="N425" s="101">
        <v>-345160.08</v>
      </c>
      <c r="O425" s="101">
        <v>-460213.44</v>
      </c>
      <c r="P425" s="101">
        <v>0</v>
      </c>
      <c r="Q425" s="101">
        <v>0</v>
      </c>
      <c r="R425" s="76">
        <f t="shared" si="94"/>
        <v>-95877.8</v>
      </c>
      <c r="U425" s="107">
        <f t="shared" si="95"/>
        <v>-95877.8</v>
      </c>
      <c r="V425" s="107"/>
      <c r="W425" s="107"/>
      <c r="X425" s="107"/>
      <c r="Z425" s="109"/>
      <c r="AA425" s="109"/>
      <c r="AB425" s="109"/>
      <c r="AE425" s="107">
        <f t="shared" si="96"/>
        <v>-95877.8</v>
      </c>
    </row>
    <row r="426" spans="1:31">
      <c r="A426" s="11" t="s">
        <v>453</v>
      </c>
      <c r="B426" s="11" t="s">
        <v>327</v>
      </c>
      <c r="C426" s="11" t="s">
        <v>141</v>
      </c>
      <c r="D426" s="5" t="s">
        <v>328</v>
      </c>
      <c r="E426" s="101">
        <v>-780287.38</v>
      </c>
      <c r="F426" s="101">
        <v>-636517.27</v>
      </c>
      <c r="G426" s="101">
        <v>-808791.44</v>
      </c>
      <c r="H426" s="101">
        <v>-967773.77</v>
      </c>
      <c r="I426" s="101">
        <v>-319865.33</v>
      </c>
      <c r="J426" s="101">
        <v>-344687.08</v>
      </c>
      <c r="K426" s="101">
        <v>-403141.66</v>
      </c>
      <c r="L426" s="101">
        <v>-131807.62</v>
      </c>
      <c r="M426" s="101">
        <v>-178199.26</v>
      </c>
      <c r="N426" s="101">
        <v>-241258.39</v>
      </c>
      <c r="O426" s="101">
        <v>-212959.29</v>
      </c>
      <c r="P426" s="101">
        <v>-379535.46</v>
      </c>
      <c r="Q426" s="101">
        <v>-734776.31</v>
      </c>
      <c r="R426" s="103">
        <f t="shared" ref="R426:R434" si="100">((E426+Q426)+((F426+G426+H426+I426+J426+K426+L426+M426+N426+O426+P426)*2))/24</f>
        <v>-448505.70124999998</v>
      </c>
      <c r="U426" s="107">
        <f t="shared" si="95"/>
        <v>-448505.70124999998</v>
      </c>
      <c r="V426" s="107"/>
      <c r="W426" s="107"/>
      <c r="X426" s="107"/>
      <c r="Z426" s="109"/>
      <c r="AA426" s="109"/>
      <c r="AB426" s="109"/>
      <c r="AE426" s="107">
        <f t="shared" si="96"/>
        <v>-448505.70124999998</v>
      </c>
    </row>
    <row r="427" spans="1:31">
      <c r="A427" s="11" t="s">
        <v>453</v>
      </c>
      <c r="B427" s="11" t="s">
        <v>327</v>
      </c>
      <c r="C427" s="11" t="s">
        <v>593</v>
      </c>
      <c r="D427" s="5" t="s">
        <v>328</v>
      </c>
      <c r="E427" s="101">
        <v>0</v>
      </c>
      <c r="F427" s="101">
        <v>-14772.52</v>
      </c>
      <c r="G427" s="101">
        <v>-29545.040000000001</v>
      </c>
      <c r="H427" s="101">
        <v>0</v>
      </c>
      <c r="I427" s="101">
        <v>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v>0</v>
      </c>
      <c r="R427" s="103">
        <f t="shared" si="100"/>
        <v>-3693.1299999999997</v>
      </c>
      <c r="U427" s="107">
        <f t="shared" si="95"/>
        <v>-3693.1299999999997</v>
      </c>
      <c r="V427" s="107"/>
      <c r="W427" s="107"/>
      <c r="X427" s="107"/>
      <c r="Z427" s="109"/>
      <c r="AA427" s="109"/>
      <c r="AB427" s="109"/>
      <c r="AE427" s="107">
        <f t="shared" si="96"/>
        <v>-3693.1299999999997</v>
      </c>
    </row>
    <row r="428" spans="1:31">
      <c r="A428" s="11" t="s">
        <v>454</v>
      </c>
      <c r="B428" s="11" t="s">
        <v>327</v>
      </c>
      <c r="C428" s="11" t="s">
        <v>436</v>
      </c>
      <c r="D428" s="5" t="s">
        <v>328</v>
      </c>
      <c r="E428" s="101">
        <v>-2617351.9300000002</v>
      </c>
      <c r="F428" s="101">
        <v>-2846369.97</v>
      </c>
      <c r="G428" s="101">
        <v>-3075388.01</v>
      </c>
      <c r="H428" s="101">
        <v>-3304406.05</v>
      </c>
      <c r="I428" s="101">
        <v>-2217913.21</v>
      </c>
      <c r="J428" s="101">
        <v>-2453588.17</v>
      </c>
      <c r="K428" s="101">
        <v>-2681571.14</v>
      </c>
      <c r="L428" s="101">
        <v>-2906072.85</v>
      </c>
      <c r="M428" s="101">
        <v>-1696508.19</v>
      </c>
      <c r="N428" s="101">
        <v>-1908512.16</v>
      </c>
      <c r="O428" s="101">
        <v>-2120516.13</v>
      </c>
      <c r="P428" s="101">
        <v>-2332520.1</v>
      </c>
      <c r="Q428" s="101">
        <v>-2544524.0699999998</v>
      </c>
      <c r="R428" s="103">
        <f t="shared" si="100"/>
        <v>-2510358.6650000005</v>
      </c>
      <c r="U428" s="107">
        <f t="shared" si="95"/>
        <v>-2510358.6650000005</v>
      </c>
      <c r="V428" s="107"/>
      <c r="W428" s="107"/>
      <c r="X428" s="107"/>
      <c r="Z428" s="109"/>
      <c r="AA428" s="109"/>
      <c r="AB428" s="109"/>
      <c r="AE428" s="107">
        <f t="shared" si="96"/>
        <v>-2510358.6650000005</v>
      </c>
    </row>
    <row r="429" spans="1:31">
      <c r="A429" s="11" t="s">
        <v>454</v>
      </c>
      <c r="B429" s="11" t="s">
        <v>327</v>
      </c>
      <c r="C429" s="11" t="s">
        <v>141</v>
      </c>
      <c r="D429" s="5" t="s">
        <v>328</v>
      </c>
      <c r="E429" s="101">
        <v>-7631.52</v>
      </c>
      <c r="F429" s="101">
        <v>-10423.93</v>
      </c>
      <c r="G429" s="101">
        <v>-8285.59</v>
      </c>
      <c r="H429" s="101">
        <v>-7915.38</v>
      </c>
      <c r="I429" s="101">
        <v>-6482.57</v>
      </c>
      <c r="J429" s="101">
        <v>-3745.07</v>
      </c>
      <c r="K429" s="101">
        <v>-3141.55</v>
      </c>
      <c r="L429" s="101">
        <v>-2592.8000000000002</v>
      </c>
      <c r="M429" s="101">
        <v>-2338.16</v>
      </c>
      <c r="N429" s="101">
        <v>-2160.71</v>
      </c>
      <c r="O429" s="101">
        <v>-2519.21</v>
      </c>
      <c r="P429" s="101">
        <v>-4003.5</v>
      </c>
      <c r="Q429" s="101">
        <v>-6618.97</v>
      </c>
      <c r="R429" s="103">
        <f t="shared" si="100"/>
        <v>-5061.1429166666667</v>
      </c>
      <c r="U429" s="107">
        <f t="shared" si="95"/>
        <v>-5061.1429166666667</v>
      </c>
      <c r="V429" s="107"/>
      <c r="W429" s="107"/>
      <c r="X429" s="107"/>
      <c r="Z429" s="109"/>
      <c r="AA429" s="109"/>
      <c r="AB429" s="109"/>
      <c r="AE429" s="107">
        <f t="shared" si="96"/>
        <v>-5061.1429166666667</v>
      </c>
    </row>
    <row r="430" spans="1:31">
      <c r="A430" s="11" t="s">
        <v>454</v>
      </c>
      <c r="B430" s="11" t="s">
        <v>327</v>
      </c>
      <c r="C430" s="11" t="s">
        <v>143</v>
      </c>
      <c r="D430" s="5" t="s">
        <v>328</v>
      </c>
      <c r="E430" s="101">
        <v>-1411444.27</v>
      </c>
      <c r="F430" s="101">
        <v>-1648234.83</v>
      </c>
      <c r="G430" s="101">
        <v>-1495761.26</v>
      </c>
      <c r="H430" s="101">
        <v>-1538672.15</v>
      </c>
      <c r="I430" s="101">
        <v>-772591.65</v>
      </c>
      <c r="J430" s="101">
        <v>-601672.22</v>
      </c>
      <c r="K430" s="101">
        <v>-634963.06999999995</v>
      </c>
      <c r="L430" s="101">
        <v>-368707.15</v>
      </c>
      <c r="M430" s="101">
        <v>-425080.99</v>
      </c>
      <c r="N430" s="101">
        <v>-489687.4</v>
      </c>
      <c r="O430" s="101">
        <v>-446710.94</v>
      </c>
      <c r="P430" s="101">
        <v>-681612.07</v>
      </c>
      <c r="Q430" s="101">
        <v>-1314076.9099999999</v>
      </c>
      <c r="R430" s="103">
        <f t="shared" ref="R430:R433" si="101">((E430+Q430)+((F430+G430+H430+I430+J430+K430+L430+M430+N430+O430+P430)*2))/24</f>
        <v>-872204.52666666685</v>
      </c>
      <c r="U430" s="107">
        <f t="shared" si="95"/>
        <v>-872204.52666666685</v>
      </c>
      <c r="V430" s="107"/>
      <c r="W430" s="107"/>
      <c r="X430" s="107"/>
      <c r="Z430" s="109"/>
      <c r="AA430" s="109"/>
      <c r="AB430" s="109"/>
      <c r="AE430" s="107">
        <f t="shared" si="96"/>
        <v>-872204.52666666685</v>
      </c>
    </row>
    <row r="431" spans="1:31">
      <c r="A431" s="11" t="s">
        <v>454</v>
      </c>
      <c r="B431" s="11" t="s">
        <v>327</v>
      </c>
      <c r="C431" s="11" t="s">
        <v>109</v>
      </c>
      <c r="D431" s="5" t="s">
        <v>328</v>
      </c>
      <c r="E431" s="101">
        <v>-10036.09</v>
      </c>
      <c r="F431" s="101">
        <v>-12274.42</v>
      </c>
      <c r="G431" s="101">
        <v>-9449.7999999999993</v>
      </c>
      <c r="H431" s="101">
        <v>-8042.13</v>
      </c>
      <c r="I431" s="101">
        <v>-4137.43</v>
      </c>
      <c r="J431" s="101">
        <v>-2614.4299999999998</v>
      </c>
      <c r="K431" s="101">
        <v>-2497.58</v>
      </c>
      <c r="L431" s="101">
        <v>-2352.7600000000002</v>
      </c>
      <c r="M431" s="101">
        <v>-3358.24</v>
      </c>
      <c r="N431" s="101">
        <v>-2938.37</v>
      </c>
      <c r="O431" s="101">
        <v>-4059.21</v>
      </c>
      <c r="P431" s="101">
        <v>-5398.49</v>
      </c>
      <c r="Q431" s="101">
        <v>-9266.67</v>
      </c>
      <c r="R431" s="103">
        <f t="shared" si="101"/>
        <v>-5564.52</v>
      </c>
      <c r="U431" s="107">
        <f t="shared" si="95"/>
        <v>-5564.52</v>
      </c>
      <c r="V431" s="107"/>
      <c r="W431" s="107"/>
      <c r="X431" s="107"/>
      <c r="Z431" s="109"/>
      <c r="AA431" s="109"/>
      <c r="AB431" s="109"/>
      <c r="AE431" s="107">
        <f t="shared" si="96"/>
        <v>-5564.52</v>
      </c>
    </row>
    <row r="432" spans="1:31">
      <c r="A432" s="11" t="s">
        <v>454</v>
      </c>
      <c r="B432" s="11" t="s">
        <v>327</v>
      </c>
      <c r="C432" s="11" t="s">
        <v>146</v>
      </c>
      <c r="D432" s="5" t="s">
        <v>328</v>
      </c>
      <c r="E432" s="101">
        <v>-996.95</v>
      </c>
      <c r="F432" s="101">
        <v>-584.16999999999996</v>
      </c>
      <c r="G432" s="101">
        <v>-947.61</v>
      </c>
      <c r="H432" s="101">
        <v>-1350.08</v>
      </c>
      <c r="I432" s="101">
        <v>-1619.07</v>
      </c>
      <c r="J432" s="101">
        <v>-494.99</v>
      </c>
      <c r="K432" s="101">
        <v>-704.52</v>
      </c>
      <c r="L432" s="101">
        <v>-180.05</v>
      </c>
      <c r="M432" s="101">
        <v>-355.11</v>
      </c>
      <c r="N432" s="101">
        <v>-542.37</v>
      </c>
      <c r="O432" s="101">
        <v>-182.04</v>
      </c>
      <c r="P432" s="101">
        <v>-398.21</v>
      </c>
      <c r="Q432" s="101">
        <v>-828.43</v>
      </c>
      <c r="R432" s="103">
        <f t="shared" si="101"/>
        <v>-689.24249999999984</v>
      </c>
      <c r="U432" s="107">
        <f t="shared" si="95"/>
        <v>-689.24249999999984</v>
      </c>
      <c r="V432" s="107"/>
      <c r="W432" s="107"/>
      <c r="X432" s="107"/>
      <c r="Z432" s="109"/>
      <c r="AA432" s="109"/>
      <c r="AB432" s="109"/>
      <c r="AE432" s="107">
        <f t="shared" si="96"/>
        <v>-689.24249999999984</v>
      </c>
    </row>
    <row r="433" spans="1:31">
      <c r="A433" s="11" t="s">
        <v>454</v>
      </c>
      <c r="B433" s="11" t="s">
        <v>327</v>
      </c>
      <c r="C433" s="11" t="s">
        <v>593</v>
      </c>
      <c r="D433" s="5" t="s">
        <v>328</v>
      </c>
      <c r="E433" s="101">
        <v>-439855.65</v>
      </c>
      <c r="F433" s="101">
        <v>-513002.1</v>
      </c>
      <c r="G433" s="101">
        <v>-568645.09</v>
      </c>
      <c r="H433" s="101">
        <v>-187538.06</v>
      </c>
      <c r="I433" s="101">
        <v>-214654.13</v>
      </c>
      <c r="J433" s="101">
        <v>-236900.79</v>
      </c>
      <c r="K433" s="101">
        <v>-257087.63</v>
      </c>
      <c r="L433" s="101">
        <v>-274245.12</v>
      </c>
      <c r="M433" s="101">
        <v>-290637.59000000003</v>
      </c>
      <c r="N433" s="101">
        <v>-307826.26</v>
      </c>
      <c r="O433" s="101">
        <v>-328758.24</v>
      </c>
      <c r="P433" s="101">
        <v>-356805.12</v>
      </c>
      <c r="Q433" s="101">
        <v>-407993.25</v>
      </c>
      <c r="R433" s="103">
        <f t="shared" si="101"/>
        <v>-330002.04833333334</v>
      </c>
      <c r="U433" s="107">
        <f t="shared" si="95"/>
        <v>-330002.04833333334</v>
      </c>
      <c r="V433" s="107"/>
      <c r="W433" s="107"/>
      <c r="X433" s="107"/>
      <c r="Z433" s="109"/>
      <c r="AA433" s="109"/>
      <c r="AB433" s="109"/>
      <c r="AE433" s="107">
        <f t="shared" si="96"/>
        <v>-330002.04833333334</v>
      </c>
    </row>
    <row r="434" spans="1:31">
      <c r="A434" s="11" t="s">
        <v>454</v>
      </c>
      <c r="B434" s="11" t="s">
        <v>327</v>
      </c>
      <c r="C434" s="11" t="s">
        <v>594</v>
      </c>
      <c r="D434" s="5" t="s">
        <v>328</v>
      </c>
      <c r="E434" s="101">
        <v>-1936080.31</v>
      </c>
      <c r="F434" s="101">
        <v>-2179451.7799999998</v>
      </c>
      <c r="G434" s="101">
        <v>-1671342.21</v>
      </c>
      <c r="H434" s="101">
        <v>-1445022.06</v>
      </c>
      <c r="I434" s="101">
        <v>-965285.78</v>
      </c>
      <c r="J434" s="101">
        <v>-655299.96</v>
      </c>
      <c r="K434" s="101">
        <v>-562569.99</v>
      </c>
      <c r="L434" s="101">
        <v>-495385.39</v>
      </c>
      <c r="M434" s="101">
        <v>-472604.8</v>
      </c>
      <c r="N434" s="101">
        <v>-519371.59</v>
      </c>
      <c r="O434" s="101">
        <v>-749791.26</v>
      </c>
      <c r="P434" s="101">
        <v>-1094074.6399999999</v>
      </c>
      <c r="Q434" s="101">
        <v>-1972557.91</v>
      </c>
      <c r="R434" s="103">
        <f t="shared" si="100"/>
        <v>-1063709.8808333334</v>
      </c>
      <c r="U434" s="107">
        <f t="shared" si="95"/>
        <v>-1063709.8808333334</v>
      </c>
      <c r="V434" s="107"/>
      <c r="W434" s="107"/>
      <c r="X434" s="107"/>
      <c r="Z434" s="109"/>
      <c r="AA434" s="109"/>
      <c r="AB434" s="109"/>
      <c r="AE434" s="107">
        <f t="shared" si="96"/>
        <v>-1063709.8808333334</v>
      </c>
    </row>
    <row r="435" spans="1:31">
      <c r="A435" s="11" t="s">
        <v>441</v>
      </c>
      <c r="B435" s="11" t="s">
        <v>329</v>
      </c>
      <c r="C435" s="11" t="s">
        <v>455</v>
      </c>
      <c r="D435" s="5" t="s">
        <v>330</v>
      </c>
      <c r="E435" s="101">
        <v>-4160000</v>
      </c>
      <c r="F435" s="101">
        <v>0</v>
      </c>
      <c r="G435" s="101">
        <v>-4160000</v>
      </c>
      <c r="H435" s="101">
        <v>-4160000</v>
      </c>
      <c r="I435" s="101">
        <v>0</v>
      </c>
      <c r="J435" s="101">
        <v>-4160000</v>
      </c>
      <c r="K435" s="101">
        <v>-4160000</v>
      </c>
      <c r="L435" s="101">
        <v>0</v>
      </c>
      <c r="M435" s="101">
        <v>-4160000</v>
      </c>
      <c r="N435" s="101">
        <v>-4160000</v>
      </c>
      <c r="O435" s="101">
        <v>0</v>
      </c>
      <c r="P435" s="101">
        <v>-4160000</v>
      </c>
      <c r="Q435" s="101">
        <v>-4160000</v>
      </c>
      <c r="R435" s="76">
        <f t="shared" si="94"/>
        <v>-2773333.3333333335</v>
      </c>
      <c r="U435" s="122"/>
      <c r="V435" s="122">
        <f>+R435</f>
        <v>-2773333.3333333335</v>
      </c>
      <c r="W435" s="107"/>
      <c r="X435" s="107"/>
      <c r="Z435" s="109"/>
      <c r="AA435" s="109"/>
      <c r="AB435" s="109"/>
      <c r="AD435" s="122">
        <f>+R435</f>
        <v>-2773333.3333333335</v>
      </c>
      <c r="AE435" s="107"/>
    </row>
    <row r="436" spans="1:31">
      <c r="A436" s="11" t="s">
        <v>453</v>
      </c>
      <c r="B436" s="11" t="s">
        <v>331</v>
      </c>
      <c r="C436" s="11" t="s">
        <v>561</v>
      </c>
      <c r="D436" s="5" t="s">
        <v>332</v>
      </c>
      <c r="E436" s="101">
        <v>-288154.69</v>
      </c>
      <c r="F436" s="101">
        <v>-280033.43</v>
      </c>
      <c r="G436" s="101">
        <v>-276665.78999999998</v>
      </c>
      <c r="H436" s="101">
        <v>-251191.71</v>
      </c>
      <c r="I436" s="101">
        <v>-245219.03</v>
      </c>
      <c r="J436" s="101">
        <v>-239659.88</v>
      </c>
      <c r="K436" s="101">
        <v>-232155.18</v>
      </c>
      <c r="L436" s="101">
        <v>-231988.47</v>
      </c>
      <c r="M436" s="101">
        <v>-234562.51</v>
      </c>
      <c r="N436" s="101">
        <v>-235896.04</v>
      </c>
      <c r="O436" s="101">
        <v>-242073.22</v>
      </c>
      <c r="P436" s="101">
        <v>-246481.53</v>
      </c>
      <c r="Q436" s="101">
        <v>-246645.51</v>
      </c>
      <c r="R436" s="76">
        <f t="shared" si="94"/>
        <v>-248610.57416666663</v>
      </c>
      <c r="U436" s="107"/>
      <c r="V436" s="107"/>
      <c r="W436" s="107">
        <f>+R436</f>
        <v>-248610.57416666663</v>
      </c>
      <c r="X436" s="107"/>
      <c r="Z436" s="109"/>
      <c r="AA436" s="109"/>
      <c r="AB436" s="109"/>
      <c r="AC436" s="107">
        <f>+R436</f>
        <v>-248610.57416666663</v>
      </c>
      <c r="AE436" s="107"/>
    </row>
    <row r="437" spans="1:31">
      <c r="A437" s="11" t="s">
        <v>454</v>
      </c>
      <c r="B437" s="11" t="s">
        <v>331</v>
      </c>
      <c r="C437" s="11" t="s">
        <v>561</v>
      </c>
      <c r="D437" s="5" t="s">
        <v>332</v>
      </c>
      <c r="E437" s="101">
        <v>-772913.72</v>
      </c>
      <c r="F437" s="101">
        <v>-756190</v>
      </c>
      <c r="G437" s="101">
        <v>-756955.6</v>
      </c>
      <c r="H437" s="101">
        <v>-747003.04</v>
      </c>
      <c r="I437" s="101">
        <v>-729938.14</v>
      </c>
      <c r="J437" s="101">
        <v>-707782.69</v>
      </c>
      <c r="K437" s="101">
        <v>-666961.55000000005</v>
      </c>
      <c r="L437" s="101">
        <v>-652354.82999999996</v>
      </c>
      <c r="M437" s="101">
        <v>-637316.9</v>
      </c>
      <c r="N437" s="101">
        <v>-598420.91</v>
      </c>
      <c r="O437" s="101">
        <v>-604634.87</v>
      </c>
      <c r="P437" s="101">
        <v>-616569.36</v>
      </c>
      <c r="Q437" s="101">
        <v>-628293.62</v>
      </c>
      <c r="R437" s="103">
        <f t="shared" ref="R437" si="102">((E437+Q437)+((F437+G437+H437+I437+J437+K437+L437+M437+N437+O437+P437)*2))/24</f>
        <v>-681227.63000000012</v>
      </c>
      <c r="U437" s="107"/>
      <c r="V437" s="107"/>
      <c r="W437" s="107">
        <f>+R437</f>
        <v>-681227.63000000012</v>
      </c>
      <c r="X437" s="107"/>
      <c r="Z437" s="109"/>
      <c r="AA437" s="109"/>
      <c r="AB437" s="109"/>
      <c r="AC437" s="107">
        <f>+R437</f>
        <v>-681227.63000000012</v>
      </c>
      <c r="AE437" s="107"/>
    </row>
    <row r="438" spans="1:31">
      <c r="A438" s="11" t="s">
        <v>441</v>
      </c>
      <c r="B438" s="11" t="s">
        <v>333</v>
      </c>
      <c r="C438" s="11" t="s">
        <v>117</v>
      </c>
      <c r="D438" s="5" t="s">
        <v>334</v>
      </c>
      <c r="E438" s="101">
        <v>0</v>
      </c>
      <c r="F438" s="101">
        <v>0</v>
      </c>
      <c r="G438" s="101">
        <v>0</v>
      </c>
      <c r="H438" s="101">
        <v>0</v>
      </c>
      <c r="I438" s="101">
        <v>0</v>
      </c>
      <c r="J438" s="101">
        <v>0</v>
      </c>
      <c r="K438" s="101">
        <v>0</v>
      </c>
      <c r="L438" s="101">
        <v>0</v>
      </c>
      <c r="M438" s="101">
        <v>0</v>
      </c>
      <c r="N438" s="101">
        <v>0</v>
      </c>
      <c r="O438" s="101">
        <v>0</v>
      </c>
      <c r="P438" s="101">
        <v>0</v>
      </c>
      <c r="Q438" s="101">
        <v>0</v>
      </c>
      <c r="R438" s="76">
        <f t="shared" si="94"/>
        <v>0</v>
      </c>
      <c r="U438" s="107">
        <f t="shared" ref="U438:U469" si="103">+R438</f>
        <v>0</v>
      </c>
      <c r="V438" s="107"/>
      <c r="W438" s="107"/>
      <c r="X438" s="107"/>
      <c r="Z438" s="109"/>
      <c r="AA438" s="109"/>
      <c r="AB438" s="109"/>
      <c r="AE438" s="107">
        <f t="shared" si="96"/>
        <v>0</v>
      </c>
    </row>
    <row r="439" spans="1:31">
      <c r="A439" s="11" t="s">
        <v>453</v>
      </c>
      <c r="B439" s="11" t="s">
        <v>335</v>
      </c>
      <c r="D439" s="5" t="s">
        <v>336</v>
      </c>
      <c r="E439" s="101">
        <v>0</v>
      </c>
      <c r="F439" s="101">
        <v>0</v>
      </c>
      <c r="G439" s="101">
        <v>0</v>
      </c>
      <c r="H439" s="101">
        <v>0</v>
      </c>
      <c r="I439" s="101">
        <v>0</v>
      </c>
      <c r="J439" s="101">
        <v>0</v>
      </c>
      <c r="K439" s="101">
        <v>0</v>
      </c>
      <c r="L439" s="101">
        <v>0</v>
      </c>
      <c r="M439" s="101">
        <v>0</v>
      </c>
      <c r="N439" s="101">
        <v>0</v>
      </c>
      <c r="O439" s="101">
        <v>0</v>
      </c>
      <c r="P439" s="101">
        <v>0</v>
      </c>
      <c r="Q439" s="101">
        <v>0</v>
      </c>
      <c r="R439" s="103">
        <f t="shared" ref="R439" si="104">((E439+Q439)+((F439+G439+H439+I439+J439+K439+L439+M439+N439+O439+P439)*2))/24</f>
        <v>0</v>
      </c>
      <c r="U439" s="107">
        <f t="shared" si="103"/>
        <v>0</v>
      </c>
      <c r="V439" s="107"/>
      <c r="W439" s="107"/>
      <c r="X439" s="107"/>
      <c r="Z439" s="109"/>
      <c r="AA439" s="109"/>
      <c r="AB439" s="109"/>
      <c r="AE439" s="107">
        <f t="shared" si="96"/>
        <v>0</v>
      </c>
    </row>
    <row r="440" spans="1:31">
      <c r="A440" s="11" t="s">
        <v>454</v>
      </c>
      <c r="B440" s="11" t="s">
        <v>335</v>
      </c>
      <c r="D440" s="5" t="s">
        <v>336</v>
      </c>
      <c r="E440" s="101">
        <v>0</v>
      </c>
      <c r="F440" s="101">
        <v>0</v>
      </c>
      <c r="G440" s="101">
        <v>0</v>
      </c>
      <c r="H440" s="101">
        <v>0</v>
      </c>
      <c r="I440" s="101">
        <v>0</v>
      </c>
      <c r="J440" s="101">
        <v>0</v>
      </c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  <c r="P440" s="101">
        <v>0</v>
      </c>
      <c r="Q440" s="101">
        <v>0</v>
      </c>
      <c r="R440" s="76">
        <f t="shared" si="94"/>
        <v>0</v>
      </c>
      <c r="U440" s="107">
        <f t="shared" si="103"/>
        <v>0</v>
      </c>
      <c r="V440" s="107"/>
      <c r="W440" s="107"/>
      <c r="X440" s="107"/>
      <c r="Z440" s="109"/>
      <c r="AA440" s="109"/>
      <c r="AB440" s="109"/>
      <c r="AE440" s="107">
        <f t="shared" si="96"/>
        <v>0</v>
      </c>
    </row>
    <row r="441" spans="1:31">
      <c r="A441" s="11" t="s">
        <v>441</v>
      </c>
      <c r="B441" s="11" t="s">
        <v>337</v>
      </c>
      <c r="C441" s="11" t="s">
        <v>131</v>
      </c>
      <c r="D441" s="5" t="s">
        <v>338</v>
      </c>
      <c r="E441" s="101">
        <v>-374000</v>
      </c>
      <c r="F441" s="101">
        <v>-498666.67</v>
      </c>
      <c r="G441" s="101">
        <v>-623333.34</v>
      </c>
      <c r="H441" s="101">
        <v>-748000</v>
      </c>
      <c r="I441" s="101">
        <v>-124666.67</v>
      </c>
      <c r="J441" s="101">
        <v>-249333.34</v>
      </c>
      <c r="K441" s="101">
        <v>-374000</v>
      </c>
      <c r="L441" s="101">
        <v>-498666.67</v>
      </c>
      <c r="M441" s="101">
        <v>-623333.34</v>
      </c>
      <c r="N441" s="101">
        <v>-748000</v>
      </c>
      <c r="O441" s="101">
        <v>-124666.67</v>
      </c>
      <c r="P441" s="101">
        <v>-249333.34</v>
      </c>
      <c r="Q441" s="101">
        <v>-374000</v>
      </c>
      <c r="R441" s="76">
        <f t="shared" si="94"/>
        <v>-436333.33666666661</v>
      </c>
      <c r="U441" s="107">
        <f t="shared" si="103"/>
        <v>-436333.33666666661</v>
      </c>
      <c r="V441" s="107"/>
      <c r="W441" s="107"/>
      <c r="X441" s="107"/>
      <c r="Z441" s="109"/>
      <c r="AA441" s="109"/>
      <c r="AB441" s="109"/>
      <c r="AE441" s="107">
        <f t="shared" si="96"/>
        <v>-436333.33666666661</v>
      </c>
    </row>
    <row r="442" spans="1:31">
      <c r="A442" s="11" t="s">
        <v>441</v>
      </c>
      <c r="B442" s="11" t="s">
        <v>337</v>
      </c>
      <c r="C442" s="11" t="s">
        <v>133</v>
      </c>
      <c r="D442" s="5" t="s">
        <v>338</v>
      </c>
      <c r="E442" s="101">
        <v>-266175</v>
      </c>
      <c r="F442" s="101">
        <v>-354900</v>
      </c>
      <c r="G442" s="101">
        <v>-443625</v>
      </c>
      <c r="H442" s="101">
        <v>-532350</v>
      </c>
      <c r="I442" s="101">
        <v>-88725</v>
      </c>
      <c r="J442" s="101">
        <v>-177450</v>
      </c>
      <c r="K442" s="101">
        <v>-266175</v>
      </c>
      <c r="L442" s="101">
        <v>-354900</v>
      </c>
      <c r="M442" s="101">
        <v>-443625</v>
      </c>
      <c r="N442" s="101">
        <v>-532350</v>
      </c>
      <c r="O442" s="101">
        <v>-88725</v>
      </c>
      <c r="P442" s="101">
        <v>-177450</v>
      </c>
      <c r="Q442" s="101">
        <v>-266175</v>
      </c>
      <c r="R442" s="103">
        <f t="shared" ref="R442:R446" si="105">((E442+Q442)+((F442+G442+H442+I442+J442+K442+L442+M442+N442+O442+P442)*2))/24</f>
        <v>-310537.5</v>
      </c>
      <c r="U442" s="107">
        <f t="shared" si="103"/>
        <v>-310537.5</v>
      </c>
      <c r="V442" s="107"/>
      <c r="W442" s="107"/>
      <c r="X442" s="107"/>
      <c r="Z442" s="109"/>
      <c r="AA442" s="109"/>
      <c r="AB442" s="109"/>
      <c r="AE442" s="107">
        <f t="shared" si="96"/>
        <v>-310537.5</v>
      </c>
    </row>
    <row r="443" spans="1:31">
      <c r="A443" s="11" t="s">
        <v>441</v>
      </c>
      <c r="B443" s="11" t="s">
        <v>337</v>
      </c>
      <c r="C443" s="11" t="s">
        <v>135</v>
      </c>
      <c r="D443" s="5" t="s">
        <v>338</v>
      </c>
      <c r="E443" s="101">
        <v>-215153.76</v>
      </c>
      <c r="F443" s="101">
        <v>-322730.64</v>
      </c>
      <c r="G443" s="101">
        <v>-107358.13</v>
      </c>
      <c r="H443" s="101">
        <v>-214716.25</v>
      </c>
      <c r="I443" s="101">
        <v>-322074.38</v>
      </c>
      <c r="J443" s="101">
        <v>-107139.38</v>
      </c>
      <c r="K443" s="101">
        <v>-214278.76</v>
      </c>
      <c r="L443" s="101">
        <v>-321418.14</v>
      </c>
      <c r="M443" s="101">
        <v>-107060.63</v>
      </c>
      <c r="N443" s="101">
        <v>-214121.26</v>
      </c>
      <c r="O443" s="101">
        <v>-321181.88</v>
      </c>
      <c r="P443" s="101">
        <v>-107060.63</v>
      </c>
      <c r="Q443" s="101">
        <v>-214121.26</v>
      </c>
      <c r="R443" s="103">
        <f t="shared" si="105"/>
        <v>-214481.46583333332</v>
      </c>
      <c r="U443" s="107">
        <f t="shared" si="103"/>
        <v>-214481.46583333332</v>
      </c>
      <c r="V443" s="107"/>
      <c r="W443" s="107"/>
      <c r="X443" s="107"/>
      <c r="Z443" s="109"/>
      <c r="AA443" s="109"/>
      <c r="AB443" s="109"/>
      <c r="AE443" s="107">
        <f t="shared" si="96"/>
        <v>-214481.46583333332</v>
      </c>
    </row>
    <row r="444" spans="1:31">
      <c r="A444" s="11" t="s">
        <v>441</v>
      </c>
      <c r="B444" s="11" t="s">
        <v>337</v>
      </c>
      <c r="C444" s="11" t="s">
        <v>137</v>
      </c>
      <c r="D444" s="5" t="s">
        <v>338</v>
      </c>
      <c r="E444" s="101">
        <v>-260500</v>
      </c>
      <c r="F444" s="101">
        <v>-325625</v>
      </c>
      <c r="G444" s="101">
        <v>-390750</v>
      </c>
      <c r="H444" s="101">
        <v>-65125</v>
      </c>
      <c r="I444" s="101">
        <v>-130250</v>
      </c>
      <c r="J444" s="101">
        <v>-195375</v>
      </c>
      <c r="K444" s="101">
        <v>-260500</v>
      </c>
      <c r="L444" s="101">
        <v>-325625</v>
      </c>
      <c r="M444" s="101">
        <v>-390750</v>
      </c>
      <c r="N444" s="101">
        <v>-65125</v>
      </c>
      <c r="O444" s="101">
        <v>-130250</v>
      </c>
      <c r="P444" s="101">
        <v>-195375</v>
      </c>
      <c r="Q444" s="101">
        <v>-260500</v>
      </c>
      <c r="R444" s="103">
        <f t="shared" si="105"/>
        <v>-227937.5</v>
      </c>
      <c r="U444" s="107">
        <f t="shared" si="103"/>
        <v>-227937.5</v>
      </c>
      <c r="V444" s="107"/>
      <c r="W444" s="107"/>
      <c r="X444" s="107"/>
      <c r="Z444" s="109"/>
      <c r="AA444" s="109"/>
      <c r="AB444" s="109"/>
      <c r="AE444" s="107">
        <f t="shared" si="96"/>
        <v>-227937.5</v>
      </c>
    </row>
    <row r="445" spans="1:31">
      <c r="A445" s="11" t="s">
        <v>441</v>
      </c>
      <c r="B445" s="11" t="s">
        <v>337</v>
      </c>
      <c r="C445" s="11" t="s">
        <v>139</v>
      </c>
      <c r="D445" s="5" t="s">
        <v>338</v>
      </c>
      <c r="E445" s="101">
        <v>-772000</v>
      </c>
      <c r="F445" s="101">
        <v>-965000</v>
      </c>
      <c r="G445" s="101">
        <v>-1158000</v>
      </c>
      <c r="H445" s="101">
        <v>-193000</v>
      </c>
      <c r="I445" s="101">
        <v>-386000</v>
      </c>
      <c r="J445" s="101">
        <v>-579000</v>
      </c>
      <c r="K445" s="101">
        <v>-772000</v>
      </c>
      <c r="L445" s="101">
        <v>-965000</v>
      </c>
      <c r="M445" s="101">
        <v>-1158000</v>
      </c>
      <c r="N445" s="101">
        <v>-193000</v>
      </c>
      <c r="O445" s="101">
        <v>-386000</v>
      </c>
      <c r="P445" s="101">
        <v>-579000</v>
      </c>
      <c r="Q445" s="101">
        <v>-772000</v>
      </c>
      <c r="R445" s="103">
        <f t="shared" si="105"/>
        <v>-675500</v>
      </c>
      <c r="U445" s="107">
        <f t="shared" si="103"/>
        <v>-675500</v>
      </c>
      <c r="V445" s="107"/>
      <c r="W445" s="107"/>
      <c r="X445" s="107"/>
      <c r="Z445" s="109"/>
      <c r="AA445" s="109"/>
      <c r="AB445" s="109"/>
      <c r="AE445" s="107">
        <f t="shared" si="96"/>
        <v>-675500</v>
      </c>
    </row>
    <row r="446" spans="1:31">
      <c r="A446" s="11" t="s">
        <v>441</v>
      </c>
      <c r="B446" s="11" t="s">
        <v>337</v>
      </c>
      <c r="C446" s="11" t="s">
        <v>141</v>
      </c>
      <c r="D446" s="5" t="s">
        <v>338</v>
      </c>
      <c r="E446" s="101">
        <v>-342500</v>
      </c>
      <c r="F446" s="101">
        <v>-428125</v>
      </c>
      <c r="G446" s="101">
        <v>0</v>
      </c>
      <c r="H446" s="101">
        <v>-85625</v>
      </c>
      <c r="I446" s="101">
        <v>-171250</v>
      </c>
      <c r="J446" s="101">
        <v>-256875</v>
      </c>
      <c r="K446" s="101">
        <v>-342500</v>
      </c>
      <c r="L446" s="101">
        <v>-428125</v>
      </c>
      <c r="M446" s="101">
        <v>0</v>
      </c>
      <c r="N446" s="101">
        <v>-85625</v>
      </c>
      <c r="O446" s="101">
        <v>-171250</v>
      </c>
      <c r="P446" s="101">
        <v>-256875</v>
      </c>
      <c r="Q446" s="101">
        <v>-342500</v>
      </c>
      <c r="R446" s="103">
        <f t="shared" si="105"/>
        <v>-214062.5</v>
      </c>
      <c r="U446" s="107">
        <f t="shared" si="103"/>
        <v>-214062.5</v>
      </c>
      <c r="V446" s="107"/>
      <c r="W446" s="107"/>
      <c r="X446" s="107"/>
      <c r="Z446" s="109"/>
      <c r="AA446" s="109"/>
      <c r="AB446" s="109"/>
      <c r="AE446" s="107">
        <f t="shared" si="96"/>
        <v>-214062.5</v>
      </c>
    </row>
    <row r="447" spans="1:31">
      <c r="A447" s="11" t="s">
        <v>441</v>
      </c>
      <c r="B447" s="11" t="s">
        <v>337</v>
      </c>
      <c r="C447" s="11" t="s">
        <v>143</v>
      </c>
      <c r="D447" s="5" t="s">
        <v>338</v>
      </c>
      <c r="E447" s="101">
        <v>-363333.33</v>
      </c>
      <c r="F447" s="101">
        <v>-454166.66</v>
      </c>
      <c r="G447" s="101">
        <v>-5.8207660913467401E-11</v>
      </c>
      <c r="H447" s="101">
        <v>-90833.330000000104</v>
      </c>
      <c r="I447" s="101">
        <v>-181666.66</v>
      </c>
      <c r="J447" s="101">
        <v>-272500</v>
      </c>
      <c r="K447" s="101">
        <v>-363333.33</v>
      </c>
      <c r="L447" s="101">
        <v>-454166.66</v>
      </c>
      <c r="M447" s="101">
        <v>-1.16415321826935E-10</v>
      </c>
      <c r="N447" s="101">
        <v>-90833.330000000104</v>
      </c>
      <c r="O447" s="101">
        <v>-181666.66</v>
      </c>
      <c r="P447" s="101">
        <v>-272500</v>
      </c>
      <c r="Q447" s="101">
        <v>-363333.33</v>
      </c>
      <c r="R447" s="103">
        <f t="shared" ref="R447:R451" si="106">((E447+Q447)+((F447+G447+H447+I447+J447+K447+L447+M447+N447+O447+P447)*2))/24</f>
        <v>-227083.33</v>
      </c>
      <c r="U447" s="107">
        <f t="shared" si="103"/>
        <v>-227083.33</v>
      </c>
      <c r="V447" s="107"/>
      <c r="W447" s="107"/>
      <c r="X447" s="107"/>
      <c r="Z447" s="109"/>
      <c r="AA447" s="109"/>
      <c r="AB447" s="109"/>
      <c r="AE447" s="107">
        <f t="shared" si="96"/>
        <v>-227083.33</v>
      </c>
    </row>
    <row r="448" spans="1:31">
      <c r="A448" s="11" t="s">
        <v>441</v>
      </c>
      <c r="B448" s="11" t="s">
        <v>337</v>
      </c>
      <c r="C448" s="11" t="s">
        <v>146</v>
      </c>
      <c r="D448" s="5" t="s">
        <v>338</v>
      </c>
      <c r="E448" s="101">
        <v>-42604.17</v>
      </c>
      <c r="F448" s="101">
        <v>-85208.34</v>
      </c>
      <c r="G448" s="101">
        <v>-127812.51</v>
      </c>
      <c r="H448" s="101">
        <v>-170416.67</v>
      </c>
      <c r="I448" s="101">
        <v>-213020.84</v>
      </c>
      <c r="J448" s="101">
        <v>2.91038304567337E-11</v>
      </c>
      <c r="K448" s="101">
        <v>-42604.17</v>
      </c>
      <c r="L448" s="101">
        <v>-85208.34</v>
      </c>
      <c r="M448" s="101">
        <v>-127812.5</v>
      </c>
      <c r="N448" s="101">
        <v>-170416.67</v>
      </c>
      <c r="O448" s="101">
        <v>-213020.84</v>
      </c>
      <c r="P448" s="101">
        <v>2.91038304567337E-11</v>
      </c>
      <c r="Q448" s="101">
        <v>-42604.17</v>
      </c>
      <c r="R448" s="103">
        <f t="shared" si="106"/>
        <v>-106510.42083333334</v>
      </c>
      <c r="U448" s="107">
        <f t="shared" si="103"/>
        <v>-106510.42083333334</v>
      </c>
      <c r="V448" s="107"/>
      <c r="W448" s="107"/>
      <c r="X448" s="107"/>
      <c r="Z448" s="109"/>
      <c r="AA448" s="109"/>
      <c r="AB448" s="109"/>
      <c r="AE448" s="107">
        <f t="shared" si="96"/>
        <v>-106510.42083333334</v>
      </c>
    </row>
    <row r="449" spans="1:31">
      <c r="A449" s="11" t="s">
        <v>441</v>
      </c>
      <c r="B449" s="11" t="s">
        <v>337</v>
      </c>
      <c r="C449" s="11" t="s">
        <v>148</v>
      </c>
      <c r="D449" s="5" t="s">
        <v>338</v>
      </c>
      <c r="E449" s="101">
        <v>-44166.67</v>
      </c>
      <c r="F449" s="101">
        <v>-88333.34</v>
      </c>
      <c r="G449" s="101">
        <v>-132500.01</v>
      </c>
      <c r="H449" s="101">
        <v>-176666.67</v>
      </c>
      <c r="I449" s="101">
        <v>-220833.34</v>
      </c>
      <c r="J449" s="101">
        <v>-2.91038304567337E-11</v>
      </c>
      <c r="K449" s="101">
        <v>-44166.67</v>
      </c>
      <c r="L449" s="101">
        <v>-88333.34</v>
      </c>
      <c r="M449" s="101">
        <v>-132500</v>
      </c>
      <c r="N449" s="101">
        <v>-176666.67</v>
      </c>
      <c r="O449" s="101">
        <v>-220833.34</v>
      </c>
      <c r="P449" s="101">
        <v>-2.91038304567337E-11</v>
      </c>
      <c r="Q449" s="101">
        <v>-44166.67</v>
      </c>
      <c r="R449" s="103">
        <f t="shared" si="106"/>
        <v>-110416.67083333334</v>
      </c>
      <c r="U449" s="107">
        <f t="shared" si="103"/>
        <v>-110416.67083333334</v>
      </c>
      <c r="V449" s="107"/>
      <c r="W449" s="107"/>
      <c r="X449" s="107"/>
      <c r="Z449" s="109"/>
      <c r="AA449" s="109"/>
      <c r="AB449" s="109"/>
      <c r="AE449" s="107">
        <f t="shared" si="96"/>
        <v>-110416.67083333334</v>
      </c>
    </row>
    <row r="450" spans="1:31">
      <c r="A450" s="11" t="s">
        <v>441</v>
      </c>
      <c r="B450" s="11" t="s">
        <v>337</v>
      </c>
      <c r="C450" s="11" t="s">
        <v>150</v>
      </c>
      <c r="D450" s="5" t="s">
        <v>338</v>
      </c>
      <c r="E450" s="101">
        <v>-213020.84</v>
      </c>
      <c r="F450" s="101">
        <v>0</v>
      </c>
      <c r="G450" s="101">
        <v>-42604.17</v>
      </c>
      <c r="H450" s="101">
        <v>-85208.34</v>
      </c>
      <c r="I450" s="101">
        <v>-127812.5</v>
      </c>
      <c r="J450" s="101">
        <v>-170416.67</v>
      </c>
      <c r="K450" s="101">
        <v>-213020.84</v>
      </c>
      <c r="L450" s="101">
        <v>2.91038304567337E-11</v>
      </c>
      <c r="M450" s="101">
        <v>-42604.17</v>
      </c>
      <c r="N450" s="101">
        <v>-85208.34</v>
      </c>
      <c r="O450" s="101">
        <v>-127812.5</v>
      </c>
      <c r="P450" s="101">
        <v>-170416.67</v>
      </c>
      <c r="Q450" s="101">
        <v>-213020.84</v>
      </c>
      <c r="R450" s="103">
        <f t="shared" ref="R450" si="107">((E450+Q450)+((F450+G450+H450+I450+J450+K450+L450+M450+N450+O450+P450)*2))/24</f>
        <v>-106510.42</v>
      </c>
      <c r="U450" s="107">
        <f t="shared" si="103"/>
        <v>-106510.42</v>
      </c>
      <c r="V450" s="107"/>
      <c r="W450" s="107"/>
      <c r="X450" s="107"/>
      <c r="Z450" s="109"/>
      <c r="AA450" s="109"/>
      <c r="AB450" s="109"/>
      <c r="AE450" s="107">
        <f t="shared" si="96"/>
        <v>-106510.42</v>
      </c>
    </row>
    <row r="451" spans="1:31">
      <c r="A451" s="11" t="s">
        <v>441</v>
      </c>
      <c r="B451" s="11" t="s">
        <v>337</v>
      </c>
      <c r="C451" s="11" t="s">
        <v>151</v>
      </c>
      <c r="D451" s="5" t="s">
        <v>338</v>
      </c>
      <c r="E451" s="101">
        <v>-220833.34</v>
      </c>
      <c r="F451" s="101">
        <v>0</v>
      </c>
      <c r="G451" s="101">
        <v>-44166.67</v>
      </c>
      <c r="H451" s="101">
        <v>-88333.34</v>
      </c>
      <c r="I451" s="101">
        <v>-132500</v>
      </c>
      <c r="J451" s="101">
        <v>-176666.67</v>
      </c>
      <c r="K451" s="101">
        <v>-220833.34</v>
      </c>
      <c r="L451" s="101">
        <v>2.91038304567337E-11</v>
      </c>
      <c r="M451" s="101">
        <v>-44166.67</v>
      </c>
      <c r="N451" s="101">
        <v>-88333.34</v>
      </c>
      <c r="O451" s="101">
        <v>-132500</v>
      </c>
      <c r="P451" s="101">
        <v>-176666.67</v>
      </c>
      <c r="Q451" s="101">
        <v>-220833.34</v>
      </c>
      <c r="R451" s="103">
        <f t="shared" si="106"/>
        <v>-110416.67</v>
      </c>
      <c r="U451" s="107">
        <f t="shared" si="103"/>
        <v>-110416.67</v>
      </c>
      <c r="V451" s="107"/>
      <c r="W451" s="107"/>
      <c r="X451" s="107"/>
      <c r="Z451" s="109"/>
      <c r="AA451" s="109"/>
      <c r="AB451" s="109"/>
      <c r="AE451" s="107">
        <f t="shared" si="96"/>
        <v>-110416.67</v>
      </c>
    </row>
    <row r="452" spans="1:31">
      <c r="A452" s="11" t="s">
        <v>441</v>
      </c>
      <c r="B452" s="11" t="s">
        <v>339</v>
      </c>
      <c r="C452" s="11" t="s">
        <v>203</v>
      </c>
      <c r="D452" s="5" t="s">
        <v>340</v>
      </c>
      <c r="E452" s="101">
        <v>-1093655.54</v>
      </c>
      <c r="F452" s="101">
        <v>-1207243.23</v>
      </c>
      <c r="G452" s="101">
        <v>-1319045.71</v>
      </c>
      <c r="H452" s="101">
        <v>-628225.73</v>
      </c>
      <c r="I452" s="101">
        <v>-747285.39</v>
      </c>
      <c r="J452" s="101">
        <v>-939464.64</v>
      </c>
      <c r="K452" s="101">
        <v>-1173167.26</v>
      </c>
      <c r="L452" s="101">
        <v>-1119328.3799999999</v>
      </c>
      <c r="M452" s="101">
        <v>-550567.57999999996</v>
      </c>
      <c r="N452" s="101">
        <v>-759453.47</v>
      </c>
      <c r="O452" s="101">
        <v>-878422.61</v>
      </c>
      <c r="P452" s="101">
        <v>-1138616.07</v>
      </c>
      <c r="Q452" s="101">
        <v>-1306114.3500000001</v>
      </c>
      <c r="R452" s="76">
        <f t="shared" si="94"/>
        <v>-971725.41791666672</v>
      </c>
      <c r="U452" s="107">
        <f t="shared" si="103"/>
        <v>-971725.41791666672</v>
      </c>
      <c r="V452" s="107"/>
      <c r="W452" s="107"/>
      <c r="X452" s="107"/>
      <c r="Z452" s="109"/>
      <c r="AA452" s="109"/>
      <c r="AB452" s="109"/>
      <c r="AE452" s="107">
        <f t="shared" si="96"/>
        <v>-971725.41791666672</v>
      </c>
    </row>
    <row r="453" spans="1:31">
      <c r="A453" s="11" t="s">
        <v>441</v>
      </c>
      <c r="B453" s="11" t="s">
        <v>339</v>
      </c>
      <c r="C453" s="11" t="s">
        <v>254</v>
      </c>
      <c r="D453" s="5" t="s">
        <v>340</v>
      </c>
      <c r="E453" s="101">
        <v>-1.16415321826935E-10</v>
      </c>
      <c r="F453" s="101">
        <v>-92461.75</v>
      </c>
      <c r="G453" s="101">
        <v>-178955.72</v>
      </c>
      <c r="H453" s="101">
        <v>-272825.81</v>
      </c>
      <c r="I453" s="101">
        <v>-360719.44</v>
      </c>
      <c r="J453" s="101">
        <v>-451709.72</v>
      </c>
      <c r="K453" s="101">
        <v>-578796.11</v>
      </c>
      <c r="L453" s="101">
        <v>-659912.47</v>
      </c>
      <c r="M453" s="101">
        <v>-762411.11</v>
      </c>
      <c r="N453" s="101">
        <v>-811452.11</v>
      </c>
      <c r="O453" s="101">
        <v>-926657.22</v>
      </c>
      <c r="P453" s="101">
        <v>-1019296.94</v>
      </c>
      <c r="Q453" s="101">
        <v>-1212600.8999999999</v>
      </c>
      <c r="R453" s="103">
        <f t="shared" ref="R453" si="108">((E453+Q453)+((F453+G453+H453+I453+J453+K453+L453+M453+N453+O453+P453)*2))/24</f>
        <v>-560124.90416666656</v>
      </c>
      <c r="U453" s="107">
        <f t="shared" si="103"/>
        <v>-560124.90416666656</v>
      </c>
      <c r="V453" s="107"/>
      <c r="W453" s="107"/>
      <c r="X453" s="107"/>
      <c r="Z453" s="109"/>
      <c r="AA453" s="109"/>
      <c r="AB453" s="109"/>
      <c r="AE453" s="107">
        <f t="shared" si="96"/>
        <v>-560124.90416666656</v>
      </c>
    </row>
    <row r="454" spans="1:31">
      <c r="A454" s="11" t="s">
        <v>441</v>
      </c>
      <c r="B454" s="11" t="s">
        <v>595</v>
      </c>
      <c r="C454" s="11" t="s">
        <v>507</v>
      </c>
      <c r="D454" s="5" t="s">
        <v>341</v>
      </c>
      <c r="E454" s="101">
        <v>-9396153.1500000004</v>
      </c>
      <c r="F454" s="101">
        <v>-6322291.4400000004</v>
      </c>
      <c r="G454" s="101">
        <v>-5587158.4000000004</v>
      </c>
      <c r="H454" s="101">
        <v>-5068445.1900000004</v>
      </c>
      <c r="I454" s="101">
        <v>-5042049.07</v>
      </c>
      <c r="J454" s="101">
        <v>-5873241.6600000001</v>
      </c>
      <c r="K454" s="101">
        <v>-8222019.7400000002</v>
      </c>
      <c r="L454" s="101">
        <v>-9519649.6500000004</v>
      </c>
      <c r="M454" s="101">
        <v>-9061646.6199999992</v>
      </c>
      <c r="N454" s="101">
        <v>-10360559.130000001</v>
      </c>
      <c r="O454" s="101">
        <v>-13888361.550000001</v>
      </c>
      <c r="P454" s="101">
        <v>-10747848.970000001</v>
      </c>
      <c r="Q454" s="101">
        <v>-8014456.6299999999</v>
      </c>
      <c r="R454" s="76">
        <f t="shared" si="94"/>
        <v>-8199881.3591666669</v>
      </c>
      <c r="U454" s="107">
        <f t="shared" si="103"/>
        <v>-8199881.3591666669</v>
      </c>
      <c r="V454" s="107"/>
      <c r="W454" s="107"/>
      <c r="X454" s="107"/>
      <c r="Z454" s="109"/>
      <c r="AA454" s="109"/>
      <c r="AB454" s="109"/>
      <c r="AE454" s="107">
        <f t="shared" si="96"/>
        <v>-8199881.3591666669</v>
      </c>
    </row>
    <row r="455" spans="1:31">
      <c r="A455" s="11" t="s">
        <v>441</v>
      </c>
      <c r="B455" s="11" t="s">
        <v>595</v>
      </c>
      <c r="C455" s="11" t="s">
        <v>597</v>
      </c>
      <c r="D455" s="5" t="s">
        <v>341</v>
      </c>
      <c r="E455" s="101">
        <v>-69235.039999999994</v>
      </c>
      <c r="F455" s="101">
        <v>-26363.79</v>
      </c>
      <c r="G455" s="101">
        <v>-52768.79</v>
      </c>
      <c r="H455" s="101">
        <v>-79173.789999999994</v>
      </c>
      <c r="I455" s="101">
        <v>-105578.79</v>
      </c>
      <c r="J455" s="101">
        <v>-59960.59</v>
      </c>
      <c r="K455" s="101">
        <v>-86365.59</v>
      </c>
      <c r="L455" s="101">
        <v>-40747.39</v>
      </c>
      <c r="M455" s="101">
        <v>-67152.39</v>
      </c>
      <c r="N455" s="101">
        <v>-85688.39</v>
      </c>
      <c r="O455" s="101">
        <v>-32201.19</v>
      </c>
      <c r="P455" s="101">
        <v>-50736.19</v>
      </c>
      <c r="Q455" s="101">
        <v>-69271.289999999994</v>
      </c>
      <c r="R455" s="103">
        <f t="shared" ref="R455:R458" si="109">((E455+Q455)+((F455+G455+H455+I455+J455+K455+L455+M455+N455+O455+P455)*2))/24</f>
        <v>-62999.171249999992</v>
      </c>
      <c r="U455" s="107">
        <f t="shared" si="103"/>
        <v>-62999.171249999992</v>
      </c>
      <c r="V455" s="107"/>
      <c r="W455" s="107"/>
      <c r="X455" s="107"/>
      <c r="Z455" s="109"/>
      <c r="AA455" s="109"/>
      <c r="AB455" s="109"/>
      <c r="AE455" s="107">
        <f t="shared" si="96"/>
        <v>-62999.171249999992</v>
      </c>
    </row>
    <row r="456" spans="1:31">
      <c r="A456" s="11" t="s">
        <v>441</v>
      </c>
      <c r="B456" s="11" t="s">
        <v>595</v>
      </c>
      <c r="C456" s="11" t="s">
        <v>598</v>
      </c>
      <c r="D456" s="5" t="s">
        <v>341</v>
      </c>
      <c r="E456" s="101">
        <v>-140549.31</v>
      </c>
      <c r="F456" s="101">
        <v>0</v>
      </c>
      <c r="G456" s="101">
        <v>-17501.830000000002</v>
      </c>
      <c r="H456" s="101">
        <v>-32652.19</v>
      </c>
      <c r="I456" s="101">
        <v>-46164.23</v>
      </c>
      <c r="J456" s="101">
        <v>-58858.82</v>
      </c>
      <c r="K456" s="101">
        <v>-71551.960000000006</v>
      </c>
      <c r="L456" s="101">
        <v>-88275.57</v>
      </c>
      <c r="M456" s="101">
        <v>-103655.28</v>
      </c>
      <c r="N456" s="101">
        <v>-122211.39</v>
      </c>
      <c r="O456" s="101">
        <v>-139528.65</v>
      </c>
      <c r="P456" s="101">
        <v>-157206.87</v>
      </c>
      <c r="Q456" s="101">
        <v>-179284.56</v>
      </c>
      <c r="R456" s="103">
        <f t="shared" si="109"/>
        <v>-83126.977083333346</v>
      </c>
      <c r="U456" s="107">
        <f t="shared" si="103"/>
        <v>-83126.977083333346</v>
      </c>
      <c r="V456" s="107"/>
      <c r="W456" s="107"/>
      <c r="X456" s="107"/>
      <c r="Z456" s="109"/>
      <c r="AA456" s="109"/>
      <c r="AB456" s="109"/>
      <c r="AE456" s="107">
        <f t="shared" si="96"/>
        <v>-83126.977083333346</v>
      </c>
    </row>
    <row r="457" spans="1:31">
      <c r="A457" s="11" t="s">
        <v>441</v>
      </c>
      <c r="B457" s="11" t="s">
        <v>595</v>
      </c>
      <c r="C457" s="11" t="s">
        <v>599</v>
      </c>
      <c r="D457" s="5" t="s">
        <v>341</v>
      </c>
      <c r="E457" s="101">
        <v>0</v>
      </c>
      <c r="F457" s="101">
        <v>-5381.94</v>
      </c>
      <c r="G457" s="101">
        <v>-10416.66</v>
      </c>
      <c r="H457" s="101">
        <v>0</v>
      </c>
      <c r="I457" s="101">
        <v>-5208.33</v>
      </c>
      <c r="J457" s="101">
        <v>-10590.27</v>
      </c>
      <c r="K457" s="101">
        <v>0</v>
      </c>
      <c r="L457" s="101">
        <v>-5381.94</v>
      </c>
      <c r="M457" s="101">
        <v>-10763.88</v>
      </c>
      <c r="N457" s="101">
        <v>0</v>
      </c>
      <c r="O457" s="101">
        <v>-5381.94</v>
      </c>
      <c r="P457" s="101">
        <v>-10590.27</v>
      </c>
      <c r="Q457" s="101">
        <v>-173.61000000000101</v>
      </c>
      <c r="R457" s="103">
        <f t="shared" si="109"/>
        <v>-5316.8362499999994</v>
      </c>
      <c r="U457" s="107">
        <f t="shared" si="103"/>
        <v>-5316.8362499999994</v>
      </c>
      <c r="V457" s="107"/>
      <c r="W457" s="107"/>
      <c r="X457" s="107"/>
      <c r="Z457" s="109"/>
      <c r="AA457" s="109"/>
      <c r="AB457" s="109"/>
      <c r="AE457" s="107">
        <f t="shared" si="96"/>
        <v>-5316.8362499999994</v>
      </c>
    </row>
    <row r="458" spans="1:31">
      <c r="A458" s="11" t="s">
        <v>441</v>
      </c>
      <c r="B458" s="11" t="s">
        <v>595</v>
      </c>
      <c r="C458" s="11" t="s">
        <v>600</v>
      </c>
      <c r="D458" s="5" t="s">
        <v>341</v>
      </c>
      <c r="E458" s="101">
        <v>-583032</v>
      </c>
      <c r="F458" s="101">
        <v>-583032</v>
      </c>
      <c r="G458" s="101">
        <v>-583032</v>
      </c>
      <c r="H458" s="101">
        <v>-583032</v>
      </c>
      <c r="I458" s="101">
        <v>-583032</v>
      </c>
      <c r="J458" s="101">
        <v>-583032</v>
      </c>
      <c r="K458" s="101">
        <v>-583032</v>
      </c>
      <c r="L458" s="101">
        <v>-583032</v>
      </c>
      <c r="M458" s="101">
        <v>-583032</v>
      </c>
      <c r="N458" s="101">
        <v>-583032</v>
      </c>
      <c r="O458" s="101">
        <v>-583032</v>
      </c>
      <c r="P458" s="101">
        <v>-583032</v>
      </c>
      <c r="Q458" s="101">
        <v>-582558</v>
      </c>
      <c r="R458" s="103">
        <f t="shared" si="109"/>
        <v>-583012.25</v>
      </c>
      <c r="U458" s="107">
        <f t="shared" si="103"/>
        <v>-583012.25</v>
      </c>
      <c r="V458" s="107"/>
      <c r="W458" s="107"/>
      <c r="X458" s="107"/>
      <c r="Z458" s="109"/>
      <c r="AA458" s="109"/>
      <c r="AB458" s="109"/>
      <c r="AE458" s="107">
        <f t="shared" si="96"/>
        <v>-583012.25</v>
      </c>
    </row>
    <row r="459" spans="1:31">
      <c r="A459" s="11" t="s">
        <v>441</v>
      </c>
      <c r="B459" s="11" t="s">
        <v>595</v>
      </c>
      <c r="C459" s="11" t="s">
        <v>596</v>
      </c>
      <c r="D459" s="5" t="s">
        <v>99</v>
      </c>
      <c r="E459" s="101">
        <v>-601131.21</v>
      </c>
      <c r="F459" s="101">
        <v>-108778.56</v>
      </c>
      <c r="G459" s="101">
        <v>-132781.67000000001</v>
      </c>
      <c r="H459" s="101">
        <v>8.7311491370201098E-11</v>
      </c>
      <c r="I459" s="101">
        <v>-118681.95</v>
      </c>
      <c r="J459" s="101">
        <v>-38588.779999999897</v>
      </c>
      <c r="K459" s="101">
        <v>-730937.53</v>
      </c>
      <c r="L459" s="101">
        <v>-475031.73</v>
      </c>
      <c r="M459" s="101">
        <v>-505192.28</v>
      </c>
      <c r="N459" s="101">
        <v>-89030.549999999901</v>
      </c>
      <c r="O459" s="101">
        <v>-520709.52</v>
      </c>
      <c r="P459" s="101">
        <v>-95607.389999999898</v>
      </c>
      <c r="Q459" s="101">
        <v>-1551284.94</v>
      </c>
      <c r="R459" s="76">
        <f t="shared" si="94"/>
        <v>-324295.66958333337</v>
      </c>
      <c r="U459" s="107">
        <f t="shared" si="103"/>
        <v>-324295.66958333337</v>
      </c>
      <c r="V459" s="107"/>
      <c r="W459" s="107"/>
      <c r="X459" s="107"/>
      <c r="Z459" s="109"/>
      <c r="AA459" s="109"/>
      <c r="AB459" s="109"/>
      <c r="AE459" s="107">
        <f t="shared" si="96"/>
        <v>-324295.66958333337</v>
      </c>
    </row>
    <row r="460" spans="1:31">
      <c r="A460" s="11" t="s">
        <v>441</v>
      </c>
      <c r="B460" s="11" t="s">
        <v>342</v>
      </c>
      <c r="C460" s="11" t="s">
        <v>203</v>
      </c>
      <c r="D460" s="5" t="s">
        <v>343</v>
      </c>
      <c r="E460" s="101">
        <v>-1830287.74</v>
      </c>
      <c r="F460" s="101">
        <v>-1830287.74</v>
      </c>
      <c r="G460" s="101">
        <v>-1830287.74</v>
      </c>
      <c r="H460" s="101">
        <v>-1832155.73</v>
      </c>
      <c r="I460" s="101">
        <v>-1832155.73</v>
      </c>
      <c r="J460" s="101">
        <v>-1832155.73</v>
      </c>
      <c r="K460" s="101">
        <v>-1835522.18</v>
      </c>
      <c r="L460" s="101">
        <v>-1835522.18</v>
      </c>
      <c r="M460" s="101">
        <v>-1835522.18</v>
      </c>
      <c r="N460" s="101">
        <v>-1921571.95</v>
      </c>
      <c r="O460" s="101">
        <v>-1921571.95</v>
      </c>
      <c r="P460" s="101">
        <v>-1921571.95</v>
      </c>
      <c r="Q460" s="101">
        <v>-1970912.73</v>
      </c>
      <c r="R460" s="76">
        <f t="shared" si="94"/>
        <v>-1860743.7745833332</v>
      </c>
      <c r="U460" s="107">
        <f t="shared" si="103"/>
        <v>-1860743.7745833332</v>
      </c>
      <c r="V460" s="107"/>
      <c r="W460" s="107"/>
      <c r="X460" s="107"/>
      <c r="Z460" s="109"/>
      <c r="AA460" s="109"/>
      <c r="AB460" s="109"/>
      <c r="AE460" s="107">
        <f t="shared" si="96"/>
        <v>-1860743.7745833332</v>
      </c>
    </row>
    <row r="461" spans="1:31">
      <c r="A461" s="11" t="s">
        <v>441</v>
      </c>
      <c r="B461" s="11" t="s">
        <v>601</v>
      </c>
      <c r="C461" s="11" t="s">
        <v>604</v>
      </c>
      <c r="D461" s="5" t="s">
        <v>344</v>
      </c>
      <c r="E461" s="101">
        <v>-77679.28</v>
      </c>
      <c r="F461" s="101">
        <v>-82079.199999999997</v>
      </c>
      <c r="G461" s="101">
        <v>-89958.04</v>
      </c>
      <c r="H461" s="101">
        <v>-72533.33</v>
      </c>
      <c r="I461" s="101">
        <v>-66294.16</v>
      </c>
      <c r="J461" s="101">
        <v>-61163.97</v>
      </c>
      <c r="K461" s="101">
        <v>-55657.36</v>
      </c>
      <c r="L461" s="101">
        <v>-56684.6</v>
      </c>
      <c r="M461" s="101">
        <v>-58438.32</v>
      </c>
      <c r="N461" s="101">
        <v>-59232.62</v>
      </c>
      <c r="O461" s="101">
        <v>-68053.259999999995</v>
      </c>
      <c r="P461" s="101">
        <v>-77967.95</v>
      </c>
      <c r="Q461" s="101">
        <v>-91357.36</v>
      </c>
      <c r="R461" s="76">
        <f t="shared" si="94"/>
        <v>-69381.760833333319</v>
      </c>
      <c r="U461" s="107">
        <f t="shared" si="103"/>
        <v>-69381.760833333319</v>
      </c>
      <c r="V461" s="107"/>
      <c r="W461" s="107"/>
      <c r="X461" s="107"/>
      <c r="Z461" s="109"/>
      <c r="AA461" s="109"/>
      <c r="AB461" s="109"/>
      <c r="AE461" s="107">
        <f t="shared" si="96"/>
        <v>-69381.760833333319</v>
      </c>
    </row>
    <row r="462" spans="1:31">
      <c r="A462" s="11" t="s">
        <v>453</v>
      </c>
      <c r="B462" s="11" t="s">
        <v>601</v>
      </c>
      <c r="C462" s="11" t="s">
        <v>455</v>
      </c>
      <c r="D462" s="5" t="s">
        <v>344</v>
      </c>
      <c r="E462" s="101">
        <v>-312621.74</v>
      </c>
      <c r="F462" s="101">
        <v>-143020.22</v>
      </c>
      <c r="G462" s="101">
        <v>-205445.26</v>
      </c>
      <c r="H462" s="101">
        <v>-179571.53</v>
      </c>
      <c r="I462" s="101">
        <v>-121999.72</v>
      </c>
      <c r="J462" s="101">
        <v>-78594.539999999994</v>
      </c>
      <c r="K462" s="101">
        <v>-74081.279999999999</v>
      </c>
      <c r="L462" s="101">
        <v>-60245.88</v>
      </c>
      <c r="M462" s="101">
        <v>-57172.08</v>
      </c>
      <c r="N462" s="101">
        <v>-74731.490000000005</v>
      </c>
      <c r="O462" s="101">
        <v>-147183.54</v>
      </c>
      <c r="P462" s="101">
        <v>-233313.55</v>
      </c>
      <c r="Q462" s="101">
        <v>-426857.71</v>
      </c>
      <c r="R462" s="103">
        <f t="shared" ref="R462:R465" si="110">((E462+Q462)+((F462+G462+H462+I462+J462+K462+L462+M462+N462+O462+P462)*2))/24</f>
        <v>-145424.90125</v>
      </c>
      <c r="U462" s="107">
        <f t="shared" si="103"/>
        <v>-145424.90125</v>
      </c>
      <c r="V462" s="107"/>
      <c r="W462" s="107"/>
      <c r="X462" s="107"/>
      <c r="Z462" s="109"/>
      <c r="AA462" s="109"/>
      <c r="AB462" s="109"/>
      <c r="AE462" s="107">
        <f t="shared" si="96"/>
        <v>-145424.90125</v>
      </c>
    </row>
    <row r="463" spans="1:31">
      <c r="A463" s="11" t="s">
        <v>453</v>
      </c>
      <c r="B463" s="11" t="s">
        <v>601</v>
      </c>
      <c r="C463" s="11" t="s">
        <v>117</v>
      </c>
      <c r="D463" s="5" t="s">
        <v>344</v>
      </c>
      <c r="E463" s="101">
        <v>-161439.10999999999</v>
      </c>
      <c r="F463" s="101">
        <v>-170455.42</v>
      </c>
      <c r="G463" s="101">
        <v>-163146.38</v>
      </c>
      <c r="H463" s="101">
        <v>-165382.78</v>
      </c>
      <c r="I463" s="101">
        <v>-152902.93</v>
      </c>
      <c r="J463" s="101">
        <v>-141321.21</v>
      </c>
      <c r="K463" s="101">
        <v>-126667.45</v>
      </c>
      <c r="L463" s="101">
        <v>-126414.14</v>
      </c>
      <c r="M463" s="101">
        <v>-128879.54</v>
      </c>
      <c r="N463" s="101">
        <v>-119426.93</v>
      </c>
      <c r="O463" s="101">
        <v>-126900.79</v>
      </c>
      <c r="P463" s="101">
        <v>-128753.38</v>
      </c>
      <c r="Q463" s="101">
        <v>-179530.23999999999</v>
      </c>
      <c r="R463" s="103">
        <f t="shared" si="110"/>
        <v>-143394.63541666666</v>
      </c>
      <c r="U463" s="107">
        <f t="shared" si="103"/>
        <v>-143394.63541666666</v>
      </c>
      <c r="V463" s="107"/>
      <c r="W463" s="107"/>
      <c r="X463" s="107"/>
      <c r="Z463" s="109"/>
      <c r="AA463" s="109"/>
      <c r="AB463" s="109"/>
      <c r="AE463" s="107">
        <f t="shared" si="96"/>
        <v>-143394.63541666666</v>
      </c>
    </row>
    <row r="464" spans="1:31">
      <c r="A464" s="11" t="s">
        <v>453</v>
      </c>
      <c r="B464" s="11" t="s">
        <v>601</v>
      </c>
      <c r="C464" s="11" t="s">
        <v>98</v>
      </c>
      <c r="D464" s="5" t="s">
        <v>344</v>
      </c>
      <c r="E464" s="101">
        <v>-53148.75</v>
      </c>
      <c r="F464" s="101">
        <v>-53031.82</v>
      </c>
      <c r="G464" s="101">
        <v>-52233.61</v>
      </c>
      <c r="H464" s="101">
        <v>-44655.65</v>
      </c>
      <c r="I464" s="101">
        <v>-41214.269999999997</v>
      </c>
      <c r="J464" s="101">
        <v>-40661.370000000003</v>
      </c>
      <c r="K464" s="101">
        <v>-36593.57</v>
      </c>
      <c r="L464" s="101">
        <v>-46486.89</v>
      </c>
      <c r="M464" s="101">
        <v>-45996.959999999999</v>
      </c>
      <c r="N464" s="101">
        <v>-44583.98</v>
      </c>
      <c r="O464" s="101">
        <v>-46497.38</v>
      </c>
      <c r="P464" s="101">
        <v>-49605.64</v>
      </c>
      <c r="Q464" s="101">
        <v>-53991.22</v>
      </c>
      <c r="R464" s="103">
        <f t="shared" si="110"/>
        <v>-46260.927083333336</v>
      </c>
      <c r="U464" s="107">
        <f t="shared" si="103"/>
        <v>-46260.927083333336</v>
      </c>
      <c r="V464" s="107"/>
      <c r="W464" s="107"/>
      <c r="X464" s="107"/>
      <c r="Z464" s="109"/>
      <c r="AA464" s="109"/>
      <c r="AB464" s="109"/>
      <c r="AE464" s="107">
        <f t="shared" si="96"/>
        <v>-46260.927083333336</v>
      </c>
    </row>
    <row r="465" spans="1:31">
      <c r="A465" s="11" t="s">
        <v>453</v>
      </c>
      <c r="B465" s="11" t="s">
        <v>601</v>
      </c>
      <c r="C465" s="11" t="s">
        <v>158</v>
      </c>
      <c r="D465" s="5" t="s">
        <v>344</v>
      </c>
      <c r="E465" s="101">
        <v>-128090.44</v>
      </c>
      <c r="F465" s="101">
        <v>-99505.19</v>
      </c>
      <c r="G465" s="101">
        <v>-30765.91</v>
      </c>
      <c r="H465" s="101">
        <v>-7369.7400000000098</v>
      </c>
      <c r="I465" s="101">
        <v>54289.22</v>
      </c>
      <c r="J465" s="101">
        <v>102269.06</v>
      </c>
      <c r="K465" s="101">
        <v>157484.87</v>
      </c>
      <c r="L465" s="101">
        <v>165817.65</v>
      </c>
      <c r="M465" s="101">
        <v>165817.65</v>
      </c>
      <c r="N465" s="101">
        <v>179878.72</v>
      </c>
      <c r="O465" s="101">
        <v>179878.72</v>
      </c>
      <c r="P465" s="101">
        <v>209845.1</v>
      </c>
      <c r="Q465" s="101">
        <v>209845.1</v>
      </c>
      <c r="R465" s="103">
        <f t="shared" si="110"/>
        <v>93209.79</v>
      </c>
      <c r="U465" s="107">
        <f t="shared" si="103"/>
        <v>93209.79</v>
      </c>
      <c r="V465" s="107"/>
      <c r="W465" s="107"/>
      <c r="X465" s="107"/>
      <c r="Z465" s="109"/>
      <c r="AA465" s="109"/>
      <c r="AB465" s="109"/>
      <c r="AE465" s="107">
        <f t="shared" si="96"/>
        <v>93209.79</v>
      </c>
    </row>
    <row r="466" spans="1:31">
      <c r="A466" s="11" t="s">
        <v>454</v>
      </c>
      <c r="B466" s="11" t="s">
        <v>601</v>
      </c>
      <c r="C466" s="11" t="s">
        <v>98</v>
      </c>
      <c r="D466" s="5" t="s">
        <v>344</v>
      </c>
      <c r="E466" s="101">
        <v>-447780.24</v>
      </c>
      <c r="F466" s="101">
        <v>-438794.62</v>
      </c>
      <c r="G466" s="101">
        <v>-437104.27</v>
      </c>
      <c r="H466" s="101">
        <v>-408920.09</v>
      </c>
      <c r="I466" s="101">
        <v>-394129.13</v>
      </c>
      <c r="J466" s="101">
        <v>-399812.54</v>
      </c>
      <c r="K466" s="101">
        <v>-371146.23</v>
      </c>
      <c r="L466" s="101">
        <v>-385064.25</v>
      </c>
      <c r="M466" s="101">
        <v>-439588.96</v>
      </c>
      <c r="N466" s="101">
        <v>-444840.23</v>
      </c>
      <c r="O466" s="101">
        <v>-470185.19</v>
      </c>
      <c r="P466" s="101">
        <v>-507488.89</v>
      </c>
      <c r="Q466" s="101">
        <v>-618515.05000000005</v>
      </c>
      <c r="R466" s="103">
        <f t="shared" ref="R466" si="111">((E466+Q466)+((F466+G466+H466+I466+J466+K466+L466+M466+N466+O466+P466)*2))/24</f>
        <v>-435851.83708333335</v>
      </c>
      <c r="U466" s="107">
        <f t="shared" si="103"/>
        <v>-435851.83708333335</v>
      </c>
      <c r="V466" s="107"/>
      <c r="W466" s="107"/>
      <c r="X466" s="107"/>
      <c r="Z466" s="109"/>
      <c r="AA466" s="109"/>
      <c r="AB466" s="109"/>
      <c r="AE466" s="107">
        <f t="shared" si="96"/>
        <v>-435851.83708333335</v>
      </c>
    </row>
    <row r="467" spans="1:31">
      <c r="A467" s="11" t="s">
        <v>441</v>
      </c>
      <c r="B467" s="11" t="s">
        <v>601</v>
      </c>
      <c r="C467" s="11" t="s">
        <v>602</v>
      </c>
      <c r="D467" s="5" t="s">
        <v>345</v>
      </c>
      <c r="E467" s="101">
        <v>-33696.06</v>
      </c>
      <c r="F467" s="101">
        <v>-27188.2</v>
      </c>
      <c r="G467" s="101">
        <v>-29580.49</v>
      </c>
      <c r="H467" s="101">
        <v>-37013.620000000003</v>
      </c>
      <c r="I467" s="101">
        <v>-44607</v>
      </c>
      <c r="J467" s="101">
        <v>-21388.93</v>
      </c>
      <c r="K467" s="101">
        <v>-25801.64</v>
      </c>
      <c r="L467" s="101">
        <v>-24619.14</v>
      </c>
      <c r="M467" s="101">
        <v>-35933.31</v>
      </c>
      <c r="N467" s="101">
        <v>-40215.129999999997</v>
      </c>
      <c r="O467" s="101">
        <v>-18810.990000000002</v>
      </c>
      <c r="P467" s="101">
        <v>-24408.81</v>
      </c>
      <c r="Q467" s="101">
        <v>-40959.589999999997</v>
      </c>
      <c r="R467" s="76">
        <f t="shared" si="94"/>
        <v>-30574.59041666667</v>
      </c>
      <c r="U467" s="107">
        <f t="shared" si="103"/>
        <v>-30574.59041666667</v>
      </c>
      <c r="V467" s="107"/>
      <c r="W467" s="107"/>
      <c r="X467" s="107"/>
      <c r="Z467" s="109"/>
      <c r="AA467" s="109"/>
      <c r="AB467" s="109"/>
      <c r="AE467" s="107">
        <f t="shared" si="96"/>
        <v>-30574.59041666667</v>
      </c>
    </row>
    <row r="468" spans="1:31">
      <c r="A468" s="11" t="s">
        <v>441</v>
      </c>
      <c r="B468" s="11" t="s">
        <v>601</v>
      </c>
      <c r="C468" s="11" t="s">
        <v>603</v>
      </c>
      <c r="D468" s="5" t="s">
        <v>345</v>
      </c>
      <c r="E468" s="101">
        <v>-1070587.6599999999</v>
      </c>
      <c r="F468" s="101">
        <v>-1219457.77</v>
      </c>
      <c r="G468" s="101">
        <v>-324469.96000000002</v>
      </c>
      <c r="H468" s="101">
        <v>-488569.96</v>
      </c>
      <c r="I468" s="101">
        <v>-641845.22</v>
      </c>
      <c r="J468" s="101">
        <v>-803858.15</v>
      </c>
      <c r="K468" s="101">
        <v>-962807.04</v>
      </c>
      <c r="L468" s="101">
        <v>-1105348.3400000001</v>
      </c>
      <c r="M468" s="101">
        <v>-449189.84</v>
      </c>
      <c r="N468" s="101">
        <v>-612518.21</v>
      </c>
      <c r="O468" s="101">
        <v>-771815.1</v>
      </c>
      <c r="P468" s="101">
        <v>-987929.2</v>
      </c>
      <c r="Q468" s="101">
        <v>-1154612.1000000001</v>
      </c>
      <c r="R468" s="103">
        <f t="shared" ref="R468" si="112">((E468+Q468)+((F468+G468+H468+I468+J468+K468+L468+M468+N468+O468+P468)*2))/24</f>
        <v>-790034.05583333317</v>
      </c>
      <c r="U468" s="107">
        <f t="shared" si="103"/>
        <v>-790034.05583333317</v>
      </c>
      <c r="V468" s="107"/>
      <c r="W468" s="107"/>
      <c r="X468" s="107"/>
      <c r="Z468" s="109"/>
      <c r="AA468" s="109"/>
      <c r="AB468" s="109"/>
      <c r="AE468" s="107">
        <f t="shared" si="96"/>
        <v>-790034.05583333317</v>
      </c>
    </row>
    <row r="469" spans="1:31">
      <c r="A469" s="11" t="s">
        <v>441</v>
      </c>
      <c r="B469" s="11" t="s">
        <v>601</v>
      </c>
      <c r="C469" s="46" t="s">
        <v>346</v>
      </c>
      <c r="D469" s="5" t="s">
        <v>347</v>
      </c>
      <c r="E469" s="101">
        <v>0</v>
      </c>
      <c r="F469" s="101">
        <v>0</v>
      </c>
      <c r="G469" s="101">
        <v>0</v>
      </c>
      <c r="H469" s="101">
        <v>0</v>
      </c>
      <c r="I469" s="101">
        <v>0</v>
      </c>
      <c r="J469" s="101">
        <v>0</v>
      </c>
      <c r="K469" s="101">
        <v>0</v>
      </c>
      <c r="L469" s="101">
        <v>0</v>
      </c>
      <c r="M469" s="101">
        <v>0</v>
      </c>
      <c r="N469" s="101">
        <v>0</v>
      </c>
      <c r="O469" s="101">
        <v>0</v>
      </c>
      <c r="P469" s="101">
        <v>0</v>
      </c>
      <c r="Q469" s="101">
        <v>0</v>
      </c>
      <c r="R469" s="76">
        <f t="shared" si="94"/>
        <v>0</v>
      </c>
      <c r="U469" s="107">
        <f t="shared" si="103"/>
        <v>0</v>
      </c>
      <c r="V469" s="107"/>
      <c r="W469" s="107"/>
      <c r="X469" s="107"/>
      <c r="Z469" s="109"/>
      <c r="AA469" s="109"/>
      <c r="AB469" s="109"/>
      <c r="AE469" s="107">
        <f t="shared" si="96"/>
        <v>0</v>
      </c>
    </row>
    <row r="470" spans="1:31">
      <c r="A470" s="11" t="s">
        <v>441</v>
      </c>
      <c r="B470" s="11" t="s">
        <v>601</v>
      </c>
      <c r="C470" s="46" t="s">
        <v>348</v>
      </c>
      <c r="D470" s="5" t="s">
        <v>349</v>
      </c>
      <c r="E470" s="101">
        <v>0</v>
      </c>
      <c r="F470" s="101">
        <v>0</v>
      </c>
      <c r="G470" s="101">
        <v>0</v>
      </c>
      <c r="H470" s="101">
        <v>0</v>
      </c>
      <c r="I470" s="101">
        <v>0</v>
      </c>
      <c r="J470" s="101">
        <v>0</v>
      </c>
      <c r="K470" s="101">
        <v>0</v>
      </c>
      <c r="L470" s="101">
        <v>0</v>
      </c>
      <c r="M470" s="101">
        <v>0</v>
      </c>
      <c r="N470" s="101">
        <v>0</v>
      </c>
      <c r="O470" s="101">
        <v>0</v>
      </c>
      <c r="P470" s="101">
        <v>0</v>
      </c>
      <c r="Q470" s="101">
        <v>0</v>
      </c>
      <c r="R470" s="76">
        <f t="shared" si="94"/>
        <v>0</v>
      </c>
      <c r="U470" s="107">
        <f t="shared" ref="U470:U489" si="113">+R470</f>
        <v>0</v>
      </c>
      <c r="V470" s="107"/>
      <c r="W470" s="107"/>
      <c r="X470" s="107"/>
      <c r="Z470" s="109"/>
      <c r="AA470" s="109"/>
      <c r="AB470" s="109"/>
      <c r="AE470" s="107">
        <f t="shared" si="96"/>
        <v>0</v>
      </c>
    </row>
    <row r="471" spans="1:31">
      <c r="A471" s="11" t="s">
        <v>441</v>
      </c>
      <c r="B471" s="11" t="s">
        <v>350</v>
      </c>
      <c r="C471" s="11" t="s">
        <v>117</v>
      </c>
      <c r="D471" s="5" t="s">
        <v>351</v>
      </c>
      <c r="E471" s="101">
        <v>0</v>
      </c>
      <c r="F471" s="101">
        <v>0</v>
      </c>
      <c r="G471" s="101">
        <v>0</v>
      </c>
      <c r="H471" s="101">
        <v>0</v>
      </c>
      <c r="I471" s="101">
        <v>0</v>
      </c>
      <c r="J471" s="101">
        <v>0</v>
      </c>
      <c r="K471" s="101">
        <v>0</v>
      </c>
      <c r="L471" s="101">
        <v>0</v>
      </c>
      <c r="M471" s="101">
        <v>0</v>
      </c>
      <c r="N471" s="101">
        <v>0</v>
      </c>
      <c r="O471" s="101">
        <v>0</v>
      </c>
      <c r="P471" s="101">
        <v>0</v>
      </c>
      <c r="Q471" s="101">
        <v>-400000</v>
      </c>
      <c r="R471" s="103">
        <f t="shared" ref="R471" si="114">((E471+Q471)+((F471+G471+H471+I471+J471+K471+L471+M471+N471+O471+P471)*2))/24</f>
        <v>-16666.666666666668</v>
      </c>
      <c r="U471" s="107">
        <f t="shared" si="113"/>
        <v>-16666.666666666668</v>
      </c>
      <c r="V471" s="107"/>
      <c r="W471" s="107"/>
      <c r="X471" s="107"/>
      <c r="Z471" s="109"/>
      <c r="AA471" s="109"/>
      <c r="AB471" s="109"/>
      <c r="AE471" s="107">
        <f t="shared" si="96"/>
        <v>-16666.666666666668</v>
      </c>
    </row>
    <row r="472" spans="1:31">
      <c r="A472" s="11" t="s">
        <v>454</v>
      </c>
      <c r="B472" s="11" t="s">
        <v>350</v>
      </c>
      <c r="C472" s="11" t="s">
        <v>117</v>
      </c>
      <c r="D472" s="5" t="s">
        <v>351</v>
      </c>
      <c r="E472" s="101">
        <v>0</v>
      </c>
      <c r="F472" s="101">
        <v>0</v>
      </c>
      <c r="G472" s="101">
        <v>0</v>
      </c>
      <c r="H472" s="101">
        <v>0</v>
      </c>
      <c r="I472" s="101">
        <v>0</v>
      </c>
      <c r="J472" s="101">
        <v>0</v>
      </c>
      <c r="K472" s="101">
        <v>0</v>
      </c>
      <c r="L472" s="101">
        <v>0</v>
      </c>
      <c r="M472" s="101">
        <v>0</v>
      </c>
      <c r="N472" s="101">
        <v>-250000</v>
      </c>
      <c r="O472" s="101">
        <v>-1000000</v>
      </c>
      <c r="P472" s="101">
        <v>-1000000</v>
      </c>
      <c r="Q472" s="101">
        <v>-1000000</v>
      </c>
      <c r="R472" s="76">
        <f t="shared" si="94"/>
        <v>-229166.66666666666</v>
      </c>
      <c r="U472" s="107">
        <f t="shared" si="113"/>
        <v>-229166.66666666666</v>
      </c>
      <c r="V472" s="107"/>
      <c r="W472" s="107"/>
      <c r="X472" s="107"/>
      <c r="Z472" s="109"/>
      <c r="AA472" s="109"/>
      <c r="AB472" s="109"/>
      <c r="AE472" s="107">
        <f t="shared" si="96"/>
        <v>-229166.66666666666</v>
      </c>
    </row>
    <row r="473" spans="1:31">
      <c r="A473" s="11" t="s">
        <v>453</v>
      </c>
      <c r="B473" s="11" t="s">
        <v>605</v>
      </c>
      <c r="C473" s="11" t="s">
        <v>98</v>
      </c>
      <c r="D473" s="5" t="s">
        <v>352</v>
      </c>
      <c r="E473" s="101">
        <v>0</v>
      </c>
      <c r="F473" s="101">
        <v>0</v>
      </c>
      <c r="G473" s="101">
        <v>0</v>
      </c>
      <c r="H473" s="101">
        <v>0</v>
      </c>
      <c r="I473" s="101">
        <v>0</v>
      </c>
      <c r="J473" s="101">
        <v>0</v>
      </c>
      <c r="K473" s="101">
        <v>0</v>
      </c>
      <c r="L473" s="101">
        <v>0</v>
      </c>
      <c r="M473" s="101">
        <v>0</v>
      </c>
      <c r="N473" s="101">
        <v>0</v>
      </c>
      <c r="O473" s="101">
        <v>0</v>
      </c>
      <c r="P473" s="101">
        <v>0</v>
      </c>
      <c r="Q473" s="101">
        <v>0</v>
      </c>
      <c r="R473" s="76">
        <f t="shared" si="94"/>
        <v>0</v>
      </c>
      <c r="U473" s="107">
        <f t="shared" si="113"/>
        <v>0</v>
      </c>
      <c r="V473" s="107"/>
      <c r="W473" s="107"/>
      <c r="X473" s="107"/>
      <c r="Z473" s="109"/>
      <c r="AA473" s="109"/>
      <c r="AB473" s="109"/>
      <c r="AE473" s="107">
        <f t="shared" si="96"/>
        <v>0</v>
      </c>
    </row>
    <row r="474" spans="1:31">
      <c r="A474" s="11" t="s">
        <v>441</v>
      </c>
      <c r="B474" s="11" t="s">
        <v>605</v>
      </c>
      <c r="C474" s="11" t="s">
        <v>158</v>
      </c>
      <c r="D474" s="5" t="s">
        <v>353</v>
      </c>
      <c r="E474" s="101">
        <v>-24135</v>
      </c>
      <c r="F474" s="101">
        <v>-24135</v>
      </c>
      <c r="G474" s="101">
        <v>-24135</v>
      </c>
      <c r="H474" s="101">
        <v>-24135</v>
      </c>
      <c r="I474" s="101">
        <v>-24135</v>
      </c>
      <c r="J474" s="101">
        <v>-24135</v>
      </c>
      <c r="K474" s="101">
        <v>-24135</v>
      </c>
      <c r="L474" s="101">
        <v>-24135</v>
      </c>
      <c r="M474" s="101">
        <v>-24135</v>
      </c>
      <c r="N474" s="101">
        <v>-48270</v>
      </c>
      <c r="O474" s="101">
        <v>-24135</v>
      </c>
      <c r="P474" s="101">
        <v>-24135</v>
      </c>
      <c r="Q474" s="101">
        <v>-24135</v>
      </c>
      <c r="R474" s="76">
        <f t="shared" si="94"/>
        <v>-26146.25</v>
      </c>
      <c r="U474" s="107">
        <f t="shared" si="113"/>
        <v>-26146.25</v>
      </c>
      <c r="V474" s="107"/>
      <c r="W474" s="107"/>
      <c r="X474" s="107"/>
      <c r="Z474" s="109"/>
      <c r="AA474" s="109"/>
      <c r="AB474" s="109"/>
      <c r="AE474" s="107">
        <f t="shared" si="96"/>
        <v>-26146.25</v>
      </c>
    </row>
    <row r="475" spans="1:31">
      <c r="A475" s="11" t="s">
        <v>441</v>
      </c>
      <c r="B475" s="11" t="s">
        <v>354</v>
      </c>
      <c r="C475" s="46" t="s">
        <v>15</v>
      </c>
      <c r="D475" s="5" t="s">
        <v>355</v>
      </c>
      <c r="E475" s="101">
        <v>0</v>
      </c>
      <c r="F475" s="101">
        <v>0</v>
      </c>
      <c r="G475" s="101">
        <v>0</v>
      </c>
      <c r="H475" s="101">
        <v>0</v>
      </c>
      <c r="I475" s="101">
        <v>0</v>
      </c>
      <c r="J475" s="101">
        <v>0</v>
      </c>
      <c r="K475" s="101">
        <v>0</v>
      </c>
      <c r="L475" s="101">
        <v>0</v>
      </c>
      <c r="M475" s="101">
        <v>0</v>
      </c>
      <c r="N475" s="101">
        <v>0</v>
      </c>
      <c r="O475" s="101">
        <v>0</v>
      </c>
      <c r="P475" s="101">
        <v>0</v>
      </c>
      <c r="Q475" s="101">
        <v>0</v>
      </c>
      <c r="R475" s="76">
        <f t="shared" si="94"/>
        <v>0</v>
      </c>
      <c r="U475" s="107">
        <f t="shared" si="113"/>
        <v>0</v>
      </c>
      <c r="V475" s="107"/>
      <c r="W475" s="107"/>
      <c r="X475" s="107"/>
      <c r="Z475" s="109"/>
      <c r="AA475" s="109"/>
      <c r="AB475" s="109"/>
      <c r="AE475" s="107">
        <f t="shared" si="96"/>
        <v>0</v>
      </c>
    </row>
    <row r="476" spans="1:31">
      <c r="A476" s="11" t="s">
        <v>453</v>
      </c>
      <c r="B476" s="11" t="s">
        <v>606</v>
      </c>
      <c r="C476" s="11" t="s">
        <v>607</v>
      </c>
      <c r="D476" s="5" t="s">
        <v>356</v>
      </c>
      <c r="E476" s="101">
        <v>-1560028.29</v>
      </c>
      <c r="F476" s="101">
        <v>-2065940.69</v>
      </c>
      <c r="G476" s="101">
        <v>-2523350.86</v>
      </c>
      <c r="H476" s="101">
        <v>-3134931.6</v>
      </c>
      <c r="I476" s="101">
        <v>-3560186.88</v>
      </c>
      <c r="J476" s="101">
        <v>-3943661.54</v>
      </c>
      <c r="K476" s="101">
        <v>-4142907.26</v>
      </c>
      <c r="L476" s="101">
        <v>-4303450.17</v>
      </c>
      <c r="M476" s="101">
        <v>-4444556.3600000003</v>
      </c>
      <c r="N476" s="101">
        <v>-4651818.62</v>
      </c>
      <c r="O476" s="101">
        <v>-4956438.1500000004</v>
      </c>
      <c r="P476" s="101">
        <v>-631532.43000000098</v>
      </c>
      <c r="Q476" s="101">
        <v>-85544.490000000704</v>
      </c>
      <c r="R476" s="76">
        <f t="shared" si="94"/>
        <v>-3265130.0791666671</v>
      </c>
      <c r="U476" s="107">
        <f t="shared" si="113"/>
        <v>-3265130.0791666671</v>
      </c>
      <c r="V476" s="107"/>
      <c r="W476" s="107"/>
      <c r="X476" s="107"/>
      <c r="Z476" s="109"/>
      <c r="AA476" s="109"/>
      <c r="AB476" s="109"/>
      <c r="AE476" s="107">
        <f t="shared" si="96"/>
        <v>-3265130.0791666671</v>
      </c>
    </row>
    <row r="477" spans="1:31">
      <c r="A477" s="11" t="s">
        <v>453</v>
      </c>
      <c r="B477" s="11" t="s">
        <v>606</v>
      </c>
      <c r="C477" s="11" t="s">
        <v>608</v>
      </c>
      <c r="D477" s="5" t="s">
        <v>356</v>
      </c>
      <c r="E477" s="101">
        <v>-842817.6</v>
      </c>
      <c r="F477" s="101">
        <v>-1741571.87</v>
      </c>
      <c r="G477" s="101">
        <v>-2320968.41</v>
      </c>
      <c r="H477" s="101">
        <v>-2554988.62</v>
      </c>
      <c r="I477" s="101">
        <v>-2265939.9</v>
      </c>
      <c r="J477" s="101">
        <v>-2100634.3199999998</v>
      </c>
      <c r="K477" s="101">
        <v>-1923525.15</v>
      </c>
      <c r="L477" s="101">
        <v>-1597746.31</v>
      </c>
      <c r="M477" s="101">
        <v>-1257067.1499999999</v>
      </c>
      <c r="N477" s="101">
        <v>-1077169.5</v>
      </c>
      <c r="O477" s="101">
        <v>-1397593.01</v>
      </c>
      <c r="P477" s="101">
        <v>392609.61999999901</v>
      </c>
      <c r="Q477" s="101">
        <v>-1173644.99</v>
      </c>
      <c r="R477" s="103">
        <f t="shared" ref="R477:R487" si="115">((E477+Q477)+((F477+G477+H477+I477+J477+K477+L477+M477+N477+O477+P477)*2))/24</f>
        <v>-1571068.8262500006</v>
      </c>
      <c r="U477" s="107">
        <f t="shared" si="113"/>
        <v>-1571068.8262500006</v>
      </c>
      <c r="V477" s="107"/>
      <c r="W477" s="107"/>
      <c r="X477" s="107"/>
      <c r="Z477" s="109"/>
      <c r="AA477" s="109"/>
      <c r="AB477" s="109"/>
      <c r="AE477" s="107">
        <f t="shared" si="96"/>
        <v>-1571068.8262500006</v>
      </c>
    </row>
    <row r="478" spans="1:31">
      <c r="A478" s="11" t="s">
        <v>453</v>
      </c>
      <c r="B478" s="11" t="s">
        <v>606</v>
      </c>
      <c r="C478" s="11" t="s">
        <v>609</v>
      </c>
      <c r="D478" s="5" t="s">
        <v>356</v>
      </c>
      <c r="E478" s="101">
        <v>-1385608.62</v>
      </c>
      <c r="F478" s="101">
        <v>-1078777.71</v>
      </c>
      <c r="G478" s="101">
        <v>-836670.5</v>
      </c>
      <c r="H478" s="101">
        <v>-624115.87</v>
      </c>
      <c r="I478" s="101">
        <v>-474829.74</v>
      </c>
      <c r="J478" s="101">
        <v>-391179.17</v>
      </c>
      <c r="K478" s="101">
        <v>-316359.86</v>
      </c>
      <c r="L478" s="101">
        <v>-260772.58</v>
      </c>
      <c r="M478" s="101">
        <v>-210130.42</v>
      </c>
      <c r="N478" s="101">
        <v>-156044.5</v>
      </c>
      <c r="O478" s="101">
        <v>-77337.790000000197</v>
      </c>
      <c r="P478" s="101">
        <v>-2.3283064365386999E-10</v>
      </c>
      <c r="Q478" s="101">
        <v>-2.3283064365386999E-10</v>
      </c>
      <c r="R478" s="103">
        <f t="shared" si="115"/>
        <v>-426585.20416666666</v>
      </c>
      <c r="U478" s="107">
        <f t="shared" si="113"/>
        <v>-426585.20416666666</v>
      </c>
      <c r="V478" s="107"/>
      <c r="W478" s="107"/>
      <c r="X478" s="107"/>
      <c r="Z478" s="109"/>
      <c r="AA478" s="109"/>
      <c r="AB478" s="109"/>
      <c r="AE478" s="107">
        <f t="shared" si="96"/>
        <v>-426585.20416666666</v>
      </c>
    </row>
    <row r="479" spans="1:31">
      <c r="A479" s="11" t="s">
        <v>453</v>
      </c>
      <c r="B479" s="11" t="s">
        <v>606</v>
      </c>
      <c r="C479" s="11" t="s">
        <v>610</v>
      </c>
      <c r="D479" s="5" t="s">
        <v>356</v>
      </c>
      <c r="E479" s="101">
        <v>0</v>
      </c>
      <c r="F479" s="101">
        <v>0</v>
      </c>
      <c r="G479" s="101">
        <v>0</v>
      </c>
      <c r="H479" s="101">
        <v>0</v>
      </c>
      <c r="I479" s="101">
        <v>0</v>
      </c>
      <c r="J479" s="101">
        <v>0</v>
      </c>
      <c r="K479" s="101">
        <v>0</v>
      </c>
      <c r="L479" s="101">
        <v>0</v>
      </c>
      <c r="M479" s="101">
        <v>0</v>
      </c>
      <c r="N479" s="101">
        <v>0</v>
      </c>
      <c r="O479" s="101">
        <v>0</v>
      </c>
      <c r="P479" s="101">
        <v>-6060941.6200000001</v>
      </c>
      <c r="Q479" s="101">
        <v>-5164247.76</v>
      </c>
      <c r="R479" s="103">
        <f t="shared" si="115"/>
        <v>-720255.45833333337</v>
      </c>
      <c r="U479" s="107">
        <f t="shared" si="113"/>
        <v>-720255.45833333337</v>
      </c>
      <c r="V479" s="107"/>
      <c r="W479" s="107"/>
      <c r="X479" s="107"/>
      <c r="Z479" s="109"/>
      <c r="AA479" s="109"/>
      <c r="AB479" s="109"/>
      <c r="AE479" s="107">
        <f t="shared" ref="AE479:AE489" si="116">+U479</f>
        <v>-720255.45833333337</v>
      </c>
    </row>
    <row r="480" spans="1:31">
      <c r="A480" s="11" t="s">
        <v>453</v>
      </c>
      <c r="B480" s="11" t="s">
        <v>606</v>
      </c>
      <c r="C480" s="11" t="s">
        <v>611</v>
      </c>
      <c r="D480" s="5" t="s">
        <v>356</v>
      </c>
      <c r="E480" s="101">
        <v>119064.39</v>
      </c>
      <c r="F480" s="101">
        <v>93955.88</v>
      </c>
      <c r="G480" s="101">
        <v>77401.22</v>
      </c>
      <c r="H480" s="101">
        <v>57258.66</v>
      </c>
      <c r="I480" s="101">
        <v>33660.5</v>
      </c>
      <c r="J480" s="101">
        <v>24251.1</v>
      </c>
      <c r="K480" s="101">
        <v>17332.71</v>
      </c>
      <c r="L480" s="101">
        <v>14278.28</v>
      </c>
      <c r="M480" s="101">
        <v>12497.38</v>
      </c>
      <c r="N480" s="101">
        <v>17346.21</v>
      </c>
      <c r="O480" s="101">
        <v>43903.83</v>
      </c>
      <c r="P480" s="101">
        <v>412820.06</v>
      </c>
      <c r="Q480" s="101">
        <v>796210.33</v>
      </c>
      <c r="R480" s="103">
        <f t="shared" si="115"/>
        <v>105195.26583333332</v>
      </c>
      <c r="U480" s="107">
        <f t="shared" si="113"/>
        <v>105195.26583333332</v>
      </c>
      <c r="V480" s="107"/>
      <c r="W480" s="107"/>
      <c r="X480" s="107"/>
      <c r="Z480" s="109"/>
      <c r="AA480" s="109"/>
      <c r="AB480" s="109"/>
      <c r="AE480" s="107">
        <f t="shared" si="116"/>
        <v>105195.26583333332</v>
      </c>
    </row>
    <row r="481" spans="1:31">
      <c r="A481" s="11" t="s">
        <v>454</v>
      </c>
      <c r="B481" s="11" t="s">
        <v>606</v>
      </c>
      <c r="C481" s="11" t="s">
        <v>117</v>
      </c>
      <c r="D481" s="5" t="s">
        <v>356</v>
      </c>
      <c r="E481" s="101">
        <v>9.3132257461547893E-10</v>
      </c>
      <c r="F481" s="101">
        <v>0</v>
      </c>
      <c r="G481" s="101">
        <v>0</v>
      </c>
      <c r="H481" s="101">
        <v>0</v>
      </c>
      <c r="I481" s="101">
        <v>0</v>
      </c>
      <c r="J481" s="101">
        <v>0</v>
      </c>
      <c r="K481" s="101">
        <v>0</v>
      </c>
      <c r="L481" s="101">
        <v>0</v>
      </c>
      <c r="M481" s="101">
        <v>0</v>
      </c>
      <c r="N481" s="101">
        <v>0</v>
      </c>
      <c r="O481" s="101">
        <v>0</v>
      </c>
      <c r="P481" s="101">
        <v>0</v>
      </c>
      <c r="Q481" s="101">
        <v>-318120.33</v>
      </c>
      <c r="R481" s="103">
        <f t="shared" si="115"/>
        <v>-13255.013749999962</v>
      </c>
      <c r="U481" s="107">
        <f t="shared" si="113"/>
        <v>-13255.013749999962</v>
      </c>
      <c r="V481" s="107"/>
      <c r="W481" s="107"/>
      <c r="X481" s="107"/>
      <c r="Z481" s="109"/>
      <c r="AA481" s="109"/>
      <c r="AB481" s="109"/>
      <c r="AE481" s="107">
        <f t="shared" si="116"/>
        <v>-13255.013749999962</v>
      </c>
    </row>
    <row r="482" spans="1:31">
      <c r="A482" s="11" t="s">
        <v>454</v>
      </c>
      <c r="B482" s="11" t="s">
        <v>606</v>
      </c>
      <c r="C482" s="11" t="s">
        <v>614</v>
      </c>
      <c r="D482" s="5" t="s">
        <v>356</v>
      </c>
      <c r="E482" s="101">
        <v>-5258987.8</v>
      </c>
      <c r="F482" s="101">
        <v>-7428498.3300000001</v>
      </c>
      <c r="G482" s="101">
        <v>-8924711.3100000005</v>
      </c>
      <c r="H482" s="101">
        <v>-10645800.529999999</v>
      </c>
      <c r="I482" s="101">
        <v>-12581756.24</v>
      </c>
      <c r="J482" s="101">
        <v>-13766257.449999999</v>
      </c>
      <c r="K482" s="101">
        <v>-14399868.699999999</v>
      </c>
      <c r="L482" s="101">
        <v>-14900523.130000001</v>
      </c>
      <c r="M482" s="101">
        <v>-15093041.32</v>
      </c>
      <c r="N482" s="101">
        <v>-809757.39000000199</v>
      </c>
      <c r="O482" s="101">
        <v>-1147560.06</v>
      </c>
      <c r="P482" s="101">
        <v>-446595.37000000197</v>
      </c>
      <c r="Q482" s="101">
        <v>2579853.75</v>
      </c>
      <c r="R482" s="103">
        <f t="shared" ref="R482:R486" si="117">((E482+Q482)+((F482+G482+H482+I482+J482+K482+L482+M482+N482+O482+P482)*2))/24</f>
        <v>-8456994.737916667</v>
      </c>
      <c r="U482" s="107">
        <f t="shared" si="113"/>
        <v>-8456994.737916667</v>
      </c>
      <c r="V482" s="107"/>
      <c r="W482" s="107"/>
      <c r="X482" s="107"/>
      <c r="Z482" s="109"/>
      <c r="AA482" s="109"/>
      <c r="AB482" s="109"/>
      <c r="AE482" s="107">
        <f t="shared" si="116"/>
        <v>-8456994.737916667</v>
      </c>
    </row>
    <row r="483" spans="1:31">
      <c r="A483" s="11" t="s">
        <v>454</v>
      </c>
      <c r="B483" s="11" t="s">
        <v>606</v>
      </c>
      <c r="C483" s="11" t="s">
        <v>615</v>
      </c>
      <c r="D483" s="5" t="s">
        <v>356</v>
      </c>
      <c r="E483" s="101">
        <v>4732377.17</v>
      </c>
      <c r="F483" s="101">
        <v>1665913.67</v>
      </c>
      <c r="G483" s="101">
        <v>700761.69</v>
      </c>
      <c r="H483" s="101">
        <v>215828.39</v>
      </c>
      <c r="I483" s="101">
        <v>1759463.15</v>
      </c>
      <c r="J483" s="101">
        <v>3695121.38</v>
      </c>
      <c r="K483" s="101">
        <v>5828361.2199999997</v>
      </c>
      <c r="L483" s="101">
        <v>8154253.6699999999</v>
      </c>
      <c r="M483" s="101">
        <v>10618780.93</v>
      </c>
      <c r="N483" s="101">
        <v>6790068.1299999999</v>
      </c>
      <c r="O483" s="101">
        <v>7798222.5199999996</v>
      </c>
      <c r="P483" s="101">
        <v>7843796.71</v>
      </c>
      <c r="Q483" s="101">
        <v>4246007.7699999996</v>
      </c>
      <c r="R483" s="103">
        <f t="shared" si="117"/>
        <v>4963313.6608333336</v>
      </c>
      <c r="U483" s="107">
        <f t="shared" si="113"/>
        <v>4963313.6608333336</v>
      </c>
      <c r="V483" s="107"/>
      <c r="W483" s="107"/>
      <c r="X483" s="107"/>
      <c r="Z483" s="109"/>
      <c r="AA483" s="109"/>
      <c r="AB483" s="109"/>
      <c r="AE483" s="107">
        <f t="shared" si="116"/>
        <v>4963313.6608333336</v>
      </c>
    </row>
    <row r="484" spans="1:31">
      <c r="A484" s="11" t="s">
        <v>454</v>
      </c>
      <c r="B484" s="11" t="s">
        <v>606</v>
      </c>
      <c r="C484" s="11" t="s">
        <v>617</v>
      </c>
      <c r="D484" s="5" t="s">
        <v>356</v>
      </c>
      <c r="E484" s="101">
        <v>-1366105.05</v>
      </c>
      <c r="F484" s="101">
        <v>-1129961.27</v>
      </c>
      <c r="G484" s="101">
        <v>-955866.3</v>
      </c>
      <c r="H484" s="101">
        <v>-797398.65</v>
      </c>
      <c r="I484" s="101">
        <v>-693470</v>
      </c>
      <c r="J484" s="101">
        <v>-634638.22</v>
      </c>
      <c r="K484" s="101">
        <v>-583126.15</v>
      </c>
      <c r="L484" s="101">
        <v>-542110.18999999994</v>
      </c>
      <c r="M484" s="101">
        <v>-504451.07</v>
      </c>
      <c r="N484" s="101">
        <v>-5.8207660913467401E-11</v>
      </c>
      <c r="O484" s="101">
        <v>-5.8207660913467401E-11</v>
      </c>
      <c r="P484" s="101">
        <v>-5.8207660913467401E-11</v>
      </c>
      <c r="Q484" s="101">
        <v>-5.8207660913467401E-11</v>
      </c>
      <c r="R484" s="103">
        <f t="shared" ref="R484" si="118">((E484+Q484)+((F484+G484+H484+I484+J484+K484+L484+M484+N484+O484+P484)*2))/24</f>
        <v>-543672.86458333349</v>
      </c>
      <c r="U484" s="107">
        <f t="shared" si="113"/>
        <v>-543672.86458333349</v>
      </c>
      <c r="V484" s="107"/>
      <c r="W484" s="107"/>
      <c r="X484" s="107"/>
      <c r="Z484" s="109"/>
      <c r="AA484" s="109"/>
      <c r="AB484" s="109"/>
      <c r="AE484" s="107">
        <f t="shared" si="116"/>
        <v>-543672.86458333349</v>
      </c>
    </row>
    <row r="485" spans="1:31">
      <c r="A485" s="11" t="s">
        <v>454</v>
      </c>
      <c r="B485" s="11" t="s">
        <v>606</v>
      </c>
      <c r="C485" s="11" t="s">
        <v>616</v>
      </c>
      <c r="D485" s="5" t="s">
        <v>356</v>
      </c>
      <c r="E485" s="101">
        <v>0</v>
      </c>
      <c r="F485" s="101">
        <v>0</v>
      </c>
      <c r="G485" s="101">
        <v>0</v>
      </c>
      <c r="H485" s="101">
        <v>0</v>
      </c>
      <c r="I485" s="101">
        <v>0</v>
      </c>
      <c r="J485" s="101">
        <v>0</v>
      </c>
      <c r="K485" s="101">
        <v>0</v>
      </c>
      <c r="L485" s="101">
        <v>0</v>
      </c>
      <c r="M485" s="101">
        <v>0</v>
      </c>
      <c r="N485" s="101">
        <v>-9011129.7300000004</v>
      </c>
      <c r="O485" s="101">
        <v>-8684055.2100000009</v>
      </c>
      <c r="P485" s="101">
        <v>-8194537.3300000001</v>
      </c>
      <c r="Q485" s="101">
        <v>-7181827.9199999999</v>
      </c>
      <c r="R485" s="103">
        <f t="shared" si="117"/>
        <v>-2456719.6858333335</v>
      </c>
      <c r="U485" s="107">
        <f t="shared" si="113"/>
        <v>-2456719.6858333335</v>
      </c>
      <c r="V485" s="107"/>
      <c r="W485" s="107"/>
      <c r="X485" s="107"/>
      <c r="Z485" s="109"/>
      <c r="AA485" s="109"/>
      <c r="AB485" s="109"/>
      <c r="AE485" s="107">
        <f t="shared" si="116"/>
        <v>-2456719.6858333335</v>
      </c>
    </row>
    <row r="486" spans="1:31">
      <c r="A486" s="11" t="s">
        <v>454</v>
      </c>
      <c r="B486" s="11" t="s">
        <v>606</v>
      </c>
      <c r="C486" s="11" t="s">
        <v>611</v>
      </c>
      <c r="D486" s="5" t="s">
        <v>356</v>
      </c>
      <c r="E486" s="101">
        <v>-106810.7</v>
      </c>
      <c r="F486" s="101">
        <v>-94373.2</v>
      </c>
      <c r="G486" s="101">
        <v>-71784.399999999994</v>
      </c>
      <c r="H486" s="101">
        <v>-54819.88</v>
      </c>
      <c r="I486" s="101">
        <v>-30416.52</v>
      </c>
      <c r="J486" s="101">
        <v>-22168.639999999999</v>
      </c>
      <c r="K486" s="101">
        <v>-15111.61</v>
      </c>
      <c r="L486" s="101">
        <v>-13706.16</v>
      </c>
      <c r="M486" s="101">
        <v>-11890.2</v>
      </c>
      <c r="N486" s="101">
        <v>98601.06</v>
      </c>
      <c r="O486" s="101">
        <v>235850.71</v>
      </c>
      <c r="P486" s="101">
        <v>353975.83</v>
      </c>
      <c r="Q486" s="101">
        <v>674086.71</v>
      </c>
      <c r="R486" s="103">
        <f t="shared" si="117"/>
        <v>54816.249583333345</v>
      </c>
      <c r="U486" s="107">
        <f t="shared" si="113"/>
        <v>54816.249583333345</v>
      </c>
      <c r="V486" s="107"/>
      <c r="W486" s="107"/>
      <c r="X486" s="107"/>
      <c r="Z486" s="109"/>
      <c r="AA486" s="109"/>
      <c r="AB486" s="109"/>
      <c r="AE486" s="107">
        <f t="shared" si="116"/>
        <v>54816.249583333345</v>
      </c>
    </row>
    <row r="487" spans="1:31">
      <c r="A487" s="11" t="s">
        <v>453</v>
      </c>
      <c r="B487" s="11" t="s">
        <v>606</v>
      </c>
      <c r="C487" s="11" t="s">
        <v>612</v>
      </c>
      <c r="D487" s="5" t="s">
        <v>357</v>
      </c>
      <c r="E487" s="101">
        <v>0</v>
      </c>
      <c r="F487" s="101">
        <v>0</v>
      </c>
      <c r="G487" s="101">
        <v>0</v>
      </c>
      <c r="H487" s="101">
        <v>0</v>
      </c>
      <c r="I487" s="101">
        <v>0</v>
      </c>
      <c r="J487" s="101">
        <v>0</v>
      </c>
      <c r="K487" s="101">
        <v>0</v>
      </c>
      <c r="L487" s="101">
        <v>0</v>
      </c>
      <c r="M487" s="101">
        <v>0</v>
      </c>
      <c r="N487" s="101">
        <v>0</v>
      </c>
      <c r="O487" s="101">
        <v>0</v>
      </c>
      <c r="P487" s="101">
        <v>0</v>
      </c>
      <c r="Q487" s="101">
        <v>0</v>
      </c>
      <c r="R487" s="103">
        <f t="shared" si="115"/>
        <v>0</v>
      </c>
      <c r="U487" s="107">
        <f t="shared" si="113"/>
        <v>0</v>
      </c>
      <c r="V487" s="107"/>
      <c r="W487" s="107"/>
      <c r="X487" s="107"/>
      <c r="Z487" s="109"/>
      <c r="AA487" s="109"/>
      <c r="AB487" s="109"/>
      <c r="AE487" s="107">
        <f t="shared" si="116"/>
        <v>0</v>
      </c>
    </row>
    <row r="488" spans="1:31">
      <c r="A488" s="11" t="s">
        <v>454</v>
      </c>
      <c r="B488" s="11" t="s">
        <v>606</v>
      </c>
      <c r="C488" s="11" t="s">
        <v>613</v>
      </c>
      <c r="D488" s="5" t="s">
        <v>357</v>
      </c>
      <c r="E488" s="101">
        <v>0</v>
      </c>
      <c r="F488" s="101">
        <v>0</v>
      </c>
      <c r="G488" s="101">
        <v>0</v>
      </c>
      <c r="H488" s="101">
        <v>0</v>
      </c>
      <c r="I488" s="101">
        <v>0</v>
      </c>
      <c r="J488" s="101">
        <v>0</v>
      </c>
      <c r="K488" s="101">
        <v>0</v>
      </c>
      <c r="L488" s="101">
        <v>0</v>
      </c>
      <c r="M488" s="101">
        <v>0</v>
      </c>
      <c r="N488" s="101">
        <v>0</v>
      </c>
      <c r="O488" s="101">
        <v>0</v>
      </c>
      <c r="P488" s="101">
        <v>0</v>
      </c>
      <c r="Q488" s="101">
        <v>0</v>
      </c>
      <c r="R488" s="76">
        <f t="shared" si="94"/>
        <v>0</v>
      </c>
      <c r="U488" s="107">
        <f t="shared" si="113"/>
        <v>0</v>
      </c>
      <c r="V488" s="107"/>
      <c r="W488" s="107"/>
      <c r="X488" s="107"/>
      <c r="Z488" s="109"/>
      <c r="AA488" s="109"/>
      <c r="AB488" s="109"/>
      <c r="AE488" s="107">
        <f t="shared" si="116"/>
        <v>0</v>
      </c>
    </row>
    <row r="489" spans="1:31">
      <c r="A489" s="11" t="s">
        <v>441</v>
      </c>
      <c r="B489" s="11" t="s">
        <v>618</v>
      </c>
      <c r="C489" s="11" t="s">
        <v>203</v>
      </c>
      <c r="D489" s="5" t="s">
        <v>118</v>
      </c>
      <c r="E489" s="101">
        <v>0</v>
      </c>
      <c r="F489" s="101">
        <v>0</v>
      </c>
      <c r="G489" s="101">
        <v>0</v>
      </c>
      <c r="H489" s="101">
        <v>0</v>
      </c>
      <c r="I489" s="101">
        <v>0</v>
      </c>
      <c r="J489" s="101">
        <v>0</v>
      </c>
      <c r="K489" s="101">
        <v>0</v>
      </c>
      <c r="L489" s="101">
        <v>0</v>
      </c>
      <c r="M489" s="101">
        <v>0</v>
      </c>
      <c r="N489" s="101">
        <v>0</v>
      </c>
      <c r="O489" s="101">
        <v>0</v>
      </c>
      <c r="P489" s="101">
        <v>0</v>
      </c>
      <c r="Q489" s="101">
        <v>0</v>
      </c>
      <c r="R489" s="76">
        <f t="shared" si="94"/>
        <v>0</v>
      </c>
      <c r="U489" s="107">
        <f t="shared" si="113"/>
        <v>0</v>
      </c>
      <c r="V489" s="107"/>
      <c r="W489" s="107"/>
      <c r="X489" s="107"/>
      <c r="Z489" s="109"/>
      <c r="AA489" s="109"/>
      <c r="AB489" s="109"/>
      <c r="AE489" s="107">
        <f t="shared" si="116"/>
        <v>0</v>
      </c>
    </row>
    <row r="490" spans="1:31">
      <c r="D490" s="5" t="s">
        <v>358</v>
      </c>
      <c r="E490" s="53">
        <f t="shared" ref="E490:R490" si="119">SUM(E438:E489)</f>
        <v>-24806425.879999995</v>
      </c>
      <c r="F490" s="53">
        <f t="shared" si="119"/>
        <v>-27735517.059999995</v>
      </c>
      <c r="G490" s="53">
        <f t="shared" si="119"/>
        <v>-28994126.140000001</v>
      </c>
      <c r="H490" s="53">
        <f t="shared" si="119"/>
        <v>-29913904.839999992</v>
      </c>
      <c r="I490" s="53">
        <f t="shared" si="119"/>
        <v>-30185988.16</v>
      </c>
      <c r="J490" s="53">
        <f t="shared" si="119"/>
        <v>-30640191.779999997</v>
      </c>
      <c r="K490" s="53">
        <f t="shared" si="119"/>
        <v>-33449413.979999997</v>
      </c>
      <c r="L490" s="53">
        <f t="shared" si="119"/>
        <v>-32961281.640000001</v>
      </c>
      <c r="M490" s="53">
        <f t="shared" si="119"/>
        <v>-28513170.199999999</v>
      </c>
      <c r="N490" s="53">
        <f t="shared" si="119"/>
        <v>-27496522.810000006</v>
      </c>
      <c r="O490" s="53">
        <f t="shared" si="119"/>
        <v>-31672483.210000005</v>
      </c>
      <c r="P490" s="53">
        <f t="shared" si="119"/>
        <v>-27063345.810000002</v>
      </c>
      <c r="Q490" s="53">
        <f t="shared" si="119"/>
        <v>-27407251.719999991</v>
      </c>
      <c r="R490" s="53">
        <f t="shared" si="119"/>
        <v>-29561065.369166672</v>
      </c>
      <c r="Z490" s="109"/>
      <c r="AA490" s="109"/>
      <c r="AB490" s="109"/>
    </row>
    <row r="491" spans="1:31">
      <c r="D491" s="5"/>
      <c r="E491" s="51"/>
      <c r="F491" s="86"/>
      <c r="G491" s="76"/>
      <c r="H491" s="76"/>
      <c r="I491" s="72"/>
      <c r="J491" s="69"/>
      <c r="K491" s="66"/>
      <c r="L491" s="62"/>
      <c r="M491" s="58"/>
      <c r="N491" s="13"/>
      <c r="O491" s="54"/>
      <c r="P491" s="82"/>
      <c r="Q491" s="51"/>
      <c r="R491" s="76"/>
      <c r="Z491" s="109"/>
      <c r="AA491" s="109"/>
      <c r="AB491" s="109"/>
    </row>
    <row r="492" spans="1:31">
      <c r="A492" s="11" t="s">
        <v>454</v>
      </c>
      <c r="B492" s="11" t="s">
        <v>350</v>
      </c>
      <c r="C492" s="11" t="s">
        <v>98</v>
      </c>
      <c r="D492" s="5" t="s">
        <v>359</v>
      </c>
      <c r="E492" s="101">
        <v>-12939635.619999999</v>
      </c>
      <c r="F492" s="101">
        <v>-12892723.869999999</v>
      </c>
      <c r="G492" s="101">
        <v>-12891432.119999999</v>
      </c>
      <c r="H492" s="101">
        <v>-12861282.039999999</v>
      </c>
      <c r="I492" s="101">
        <v>-12850438.220000001</v>
      </c>
      <c r="J492" s="101">
        <v>-12797281.09</v>
      </c>
      <c r="K492" s="101">
        <v>-12780556.33</v>
      </c>
      <c r="L492" s="101">
        <v>-12759364.52</v>
      </c>
      <c r="M492" s="101">
        <v>-12668901.68</v>
      </c>
      <c r="N492" s="101">
        <v>-12666636.18</v>
      </c>
      <c r="O492" s="101">
        <v>-12640905.33</v>
      </c>
      <c r="P492" s="101">
        <v>-12535265.859999999</v>
      </c>
      <c r="Q492" s="101">
        <v>-12466514.949999999</v>
      </c>
      <c r="R492" s="76">
        <f t="shared" si="94"/>
        <v>-12753988.543750001</v>
      </c>
      <c r="U492" s="107">
        <f>+R492</f>
        <v>-12753988.543750001</v>
      </c>
      <c r="V492" s="107"/>
      <c r="W492" s="107"/>
      <c r="X492" s="107"/>
      <c r="Z492" s="109"/>
      <c r="AA492" s="109"/>
      <c r="AB492" s="109"/>
      <c r="AE492" s="107">
        <f>+U492</f>
        <v>-12753988.543750001</v>
      </c>
    </row>
    <row r="493" spans="1:31">
      <c r="A493" s="11" t="s">
        <v>453</v>
      </c>
      <c r="B493" s="11" t="s">
        <v>350</v>
      </c>
      <c r="C493" s="11" t="s">
        <v>158</v>
      </c>
      <c r="D493" s="5" t="s">
        <v>359</v>
      </c>
      <c r="E493" s="101">
        <v>-1691850.95</v>
      </c>
      <c r="F493" s="101">
        <v>-1691850.95</v>
      </c>
      <c r="G493" s="101">
        <v>-1691850.95</v>
      </c>
      <c r="H493" s="101">
        <v>-1667385.26</v>
      </c>
      <c r="I493" s="101">
        <v>-1667385.26</v>
      </c>
      <c r="J493" s="101">
        <v>-1667385.26</v>
      </c>
      <c r="K493" s="101">
        <v>-1667385.26</v>
      </c>
      <c r="L493" s="101">
        <v>-1667385.26</v>
      </c>
      <c r="M493" s="101">
        <v>-1651998.82</v>
      </c>
      <c r="N493" s="101">
        <v>-1651998.82</v>
      </c>
      <c r="O493" s="101">
        <v>-1638297.1</v>
      </c>
      <c r="P493" s="101">
        <v>-1632252.6</v>
      </c>
      <c r="Q493" s="101">
        <v>-1632252.6</v>
      </c>
      <c r="R493" s="103">
        <f t="shared" ref="R493" si="120">((E493+Q493)+((F493+G493+H493+I493+J493+K493+L493+M493+N493+O493+P493)*2))/24</f>
        <v>-1663102.2762499999</v>
      </c>
      <c r="U493" s="107">
        <f>+R493</f>
        <v>-1663102.2762499999</v>
      </c>
      <c r="V493" s="107"/>
      <c r="W493" s="107"/>
      <c r="X493" s="107"/>
      <c r="Z493" s="109"/>
      <c r="AA493" s="109"/>
      <c r="AB493" s="109"/>
      <c r="AE493" s="107">
        <f t="shared" ref="AE493:AE515" si="121">+U493</f>
        <v>-1663102.2762499999</v>
      </c>
    </row>
    <row r="494" spans="1:31">
      <c r="A494" s="11" t="s">
        <v>441</v>
      </c>
      <c r="B494" s="11" t="s">
        <v>360</v>
      </c>
      <c r="C494" s="11" t="s">
        <v>98</v>
      </c>
      <c r="D494" s="5" t="s">
        <v>361</v>
      </c>
      <c r="E494" s="101">
        <v>-7111261.1299999999</v>
      </c>
      <c r="F494" s="101">
        <v>-7170696.6299999999</v>
      </c>
      <c r="G494" s="101">
        <v>-7230132.1299999999</v>
      </c>
      <c r="H494" s="101">
        <v>-7289567.6299999999</v>
      </c>
      <c r="I494" s="101">
        <v>-7349003.1299999999</v>
      </c>
      <c r="J494" s="101">
        <v>-7413866.9699999997</v>
      </c>
      <c r="K494" s="101">
        <v>-7474388.1299999999</v>
      </c>
      <c r="L494" s="101">
        <v>-7534909.2999999998</v>
      </c>
      <c r="M494" s="101">
        <v>-7595430.46</v>
      </c>
      <c r="N494" s="101">
        <v>-7655951.6299999999</v>
      </c>
      <c r="O494" s="101">
        <v>-7716472.7999999998</v>
      </c>
      <c r="P494" s="101">
        <v>-7776993.9699999997</v>
      </c>
      <c r="Q494" s="101">
        <v>-7464486.1299999999</v>
      </c>
      <c r="R494" s="76">
        <f t="shared" si="94"/>
        <v>-7457940.5341666667</v>
      </c>
      <c r="U494" s="107">
        <f>+R494</f>
        <v>-7457940.5341666667</v>
      </c>
      <c r="V494" s="107"/>
      <c r="W494" s="107"/>
      <c r="X494" s="107"/>
      <c r="Z494" s="109"/>
      <c r="AA494" s="109"/>
      <c r="AB494" s="109"/>
      <c r="AE494" s="107">
        <f t="shared" si="121"/>
        <v>-7457940.5341666667</v>
      </c>
    </row>
    <row r="495" spans="1:31">
      <c r="A495" s="11" t="s">
        <v>441</v>
      </c>
      <c r="B495" s="11" t="s">
        <v>360</v>
      </c>
      <c r="C495" s="11" t="s">
        <v>569</v>
      </c>
      <c r="D495" s="5" t="s">
        <v>361</v>
      </c>
      <c r="E495" s="101">
        <v>-31343.99</v>
      </c>
      <c r="F495" s="101">
        <v>-31343.99</v>
      </c>
      <c r="G495" s="101">
        <v>-31343.99</v>
      </c>
      <c r="H495" s="101">
        <v>-31343.99</v>
      </c>
      <c r="I495" s="101">
        <v>-31343.99</v>
      </c>
      <c r="J495" s="101">
        <v>-31343.99</v>
      </c>
      <c r="K495" s="101">
        <v>-31343.99</v>
      </c>
      <c r="L495" s="101">
        <v>-31343.99</v>
      </c>
      <c r="M495" s="101">
        <v>-31343.99</v>
      </c>
      <c r="N495" s="101">
        <v>-31343.99</v>
      </c>
      <c r="O495" s="101">
        <v>-31343.99</v>
      </c>
      <c r="P495" s="101">
        <v>-31343.99</v>
      </c>
      <c r="Q495" s="101">
        <v>-55297.38</v>
      </c>
      <c r="R495" s="103">
        <f t="shared" ref="R495" si="122">((E495+Q495)+((F495+G495+H495+I495+J495+K495+L495+M495+N495+O495+P495)*2))/24</f>
        <v>-32342.047916666663</v>
      </c>
      <c r="U495" s="107">
        <f>+R495</f>
        <v>-32342.047916666663</v>
      </c>
      <c r="V495" s="107"/>
      <c r="W495" s="107"/>
      <c r="X495" s="107"/>
      <c r="Z495" s="109"/>
      <c r="AA495" s="109"/>
      <c r="AB495" s="109"/>
      <c r="AE495" s="107">
        <f t="shared" si="121"/>
        <v>-32342.047916666663</v>
      </c>
    </row>
    <row r="496" spans="1:31">
      <c r="A496" s="11" t="s">
        <v>441</v>
      </c>
      <c r="B496" s="11" t="s">
        <v>360</v>
      </c>
      <c r="C496" s="11" t="s">
        <v>568</v>
      </c>
      <c r="D496" s="5" t="s">
        <v>361</v>
      </c>
      <c r="E496" s="101">
        <v>-515334</v>
      </c>
      <c r="F496" s="101">
        <v>-515334</v>
      </c>
      <c r="G496" s="101">
        <v>-515334</v>
      </c>
      <c r="H496" s="101">
        <v>-515334</v>
      </c>
      <c r="I496" s="101">
        <v>-515334</v>
      </c>
      <c r="J496" s="101">
        <v>-515334</v>
      </c>
      <c r="K496" s="101">
        <v>-515334</v>
      </c>
      <c r="L496" s="101">
        <v>-515334</v>
      </c>
      <c r="M496" s="101">
        <v>-515334</v>
      </c>
      <c r="N496" s="101">
        <v>-515334</v>
      </c>
      <c r="O496" s="101">
        <v>-515334</v>
      </c>
      <c r="P496" s="101">
        <v>-515334</v>
      </c>
      <c r="Q496" s="101">
        <v>-167851</v>
      </c>
      <c r="R496" s="103">
        <f t="shared" ref="R496" si="123">((E496+Q496)+((F496+G496+H496+I496+J496+K496+L496+M496+N496+O496+P496)*2))/24</f>
        <v>-500855.54166666669</v>
      </c>
      <c r="U496" s="107">
        <f>+R496</f>
        <v>-500855.54166666669</v>
      </c>
      <c r="V496" s="107"/>
      <c r="W496" s="107"/>
      <c r="X496" s="107"/>
      <c r="Z496" s="109"/>
      <c r="AA496" s="109"/>
      <c r="AB496" s="109"/>
      <c r="AE496" s="107">
        <f t="shared" si="121"/>
        <v>-500855.54166666669</v>
      </c>
    </row>
    <row r="497" spans="1:32">
      <c r="A497" s="11" t="s">
        <v>441</v>
      </c>
      <c r="B497" s="11" t="s">
        <v>362</v>
      </c>
      <c r="C497" s="11" t="s">
        <v>624</v>
      </c>
      <c r="D497" s="5" t="s">
        <v>363</v>
      </c>
      <c r="E497" s="101">
        <v>-50960517</v>
      </c>
      <c r="F497" s="101">
        <v>-50963872.890000001</v>
      </c>
      <c r="G497" s="101">
        <v>-50967246.25</v>
      </c>
      <c r="H497" s="101">
        <v>-51422476.130000003</v>
      </c>
      <c r="I497" s="101">
        <v>-51425884.640000001</v>
      </c>
      <c r="J497" s="101">
        <v>-51429310.859999999</v>
      </c>
      <c r="K497" s="101">
        <v>-51455189.93</v>
      </c>
      <c r="L497" s="101">
        <v>-51458651.880000003</v>
      </c>
      <c r="M497" s="101">
        <v>-52893394.299999997</v>
      </c>
      <c r="N497" s="101">
        <v>-53140104.700000003</v>
      </c>
      <c r="O497" s="101">
        <v>-53387966.060000002</v>
      </c>
      <c r="P497" s="101">
        <v>-53636983.840000004</v>
      </c>
      <c r="Q497" s="101">
        <v>-54807880</v>
      </c>
      <c r="R497" s="76">
        <f t="shared" si="94"/>
        <v>-52088773.331666671</v>
      </c>
      <c r="U497" s="107"/>
      <c r="V497" s="107"/>
      <c r="W497" s="107">
        <f>+R497</f>
        <v>-52088773.331666671</v>
      </c>
      <c r="X497" s="107"/>
      <c r="Z497" s="109">
        <f>+AB497*$AA$8</f>
        <v>-39212428.564078674</v>
      </c>
      <c r="AA497" s="109">
        <f>+AB497*$AA$9</f>
        <v>-12876344.767587999</v>
      </c>
      <c r="AB497" s="109">
        <f>+R497</f>
        <v>-52088773.331666671</v>
      </c>
      <c r="AE497" s="107"/>
    </row>
    <row r="498" spans="1:32">
      <c r="A498" s="11" t="s">
        <v>441</v>
      </c>
      <c r="B498" s="11" t="s">
        <v>618</v>
      </c>
      <c r="C498" s="11" t="s">
        <v>252</v>
      </c>
      <c r="D498" s="5" t="s">
        <v>162</v>
      </c>
      <c r="E498" s="101">
        <v>0</v>
      </c>
      <c r="F498" s="101">
        <v>0</v>
      </c>
      <c r="G498" s="101">
        <v>0</v>
      </c>
      <c r="H498" s="101">
        <v>0</v>
      </c>
      <c r="I498" s="101">
        <v>0</v>
      </c>
      <c r="J498" s="101">
        <v>0</v>
      </c>
      <c r="K498" s="101">
        <v>0</v>
      </c>
      <c r="L498" s="101">
        <v>0</v>
      </c>
      <c r="M498" s="101">
        <v>0</v>
      </c>
      <c r="N498" s="101">
        <v>0</v>
      </c>
      <c r="O498" s="101">
        <v>0</v>
      </c>
      <c r="P498" s="101">
        <v>0</v>
      </c>
      <c r="Q498" s="101">
        <v>0</v>
      </c>
      <c r="R498" s="76">
        <f t="shared" si="94"/>
        <v>0</v>
      </c>
      <c r="U498" s="107">
        <f>+R498</f>
        <v>0</v>
      </c>
      <c r="V498" s="107"/>
      <c r="W498" s="107"/>
      <c r="X498" s="107"/>
      <c r="Z498" s="109"/>
      <c r="AA498" s="109"/>
      <c r="AB498" s="109"/>
      <c r="AE498" s="107">
        <f t="shared" si="121"/>
        <v>0</v>
      </c>
    </row>
    <row r="499" spans="1:32">
      <c r="A499" s="11" t="s">
        <v>441</v>
      </c>
      <c r="B499" s="11" t="s">
        <v>364</v>
      </c>
      <c r="C499" s="11" t="s">
        <v>292</v>
      </c>
      <c r="D499" s="5" t="s">
        <v>365</v>
      </c>
      <c r="E499" s="101">
        <v>-797156.39</v>
      </c>
      <c r="F499" s="101">
        <v>-2202138.56</v>
      </c>
      <c r="G499" s="101">
        <v>-2202138.56</v>
      </c>
      <c r="H499" s="101">
        <v>-2202138.56</v>
      </c>
      <c r="I499" s="101">
        <v>-2202138.56</v>
      </c>
      <c r="J499" s="101">
        <v>-2202138.56</v>
      </c>
      <c r="K499" s="101">
        <v>-2202138.56</v>
      </c>
      <c r="L499" s="101">
        <v>-2202138.56</v>
      </c>
      <c r="M499" s="101">
        <v>-2202138.56</v>
      </c>
      <c r="N499" s="101">
        <v>-2202138.56</v>
      </c>
      <c r="O499" s="101">
        <v>-2202138.56</v>
      </c>
      <c r="P499" s="101">
        <v>-2202138.56</v>
      </c>
      <c r="Q499" s="101">
        <v>-2202138.56</v>
      </c>
      <c r="R499" s="103">
        <f t="shared" ref="R499:R500" si="124">((E499+Q499)+((F499+G499+H499+I499+J499+K499+L499+M499+N499+O499+P499)*2))/24</f>
        <v>-2143597.63625</v>
      </c>
      <c r="U499" s="107"/>
      <c r="V499" s="107"/>
      <c r="W499" s="107">
        <f>+R499</f>
        <v>-2143597.63625</v>
      </c>
      <c r="X499" s="107"/>
      <c r="Z499" s="109">
        <v>-2498361</v>
      </c>
      <c r="AA499" s="109">
        <v>-67745</v>
      </c>
      <c r="AB499" s="109"/>
      <c r="AC499" s="109"/>
      <c r="AE499" s="107"/>
      <c r="AF499" s="46" t="s">
        <v>679</v>
      </c>
    </row>
    <row r="500" spans="1:32">
      <c r="A500" s="11" t="s">
        <v>441</v>
      </c>
      <c r="B500" s="11" t="s">
        <v>364</v>
      </c>
      <c r="C500" s="11" t="s">
        <v>456</v>
      </c>
      <c r="D500" s="5" t="s">
        <v>365</v>
      </c>
      <c r="E500" s="101">
        <v>-1483998.41</v>
      </c>
      <c r="F500" s="101">
        <v>-24603.74</v>
      </c>
      <c r="G500" s="101">
        <v>-29509.9</v>
      </c>
      <c r="H500" s="101">
        <v>-42836.39</v>
      </c>
      <c r="I500" s="101">
        <v>-54004.91</v>
      </c>
      <c r="J500" s="101">
        <v>-54004.91</v>
      </c>
      <c r="K500" s="101">
        <v>-56355.19</v>
      </c>
      <c r="L500" s="101">
        <v>-722454.22</v>
      </c>
      <c r="M500" s="101">
        <v>-782273.7</v>
      </c>
      <c r="N500" s="101">
        <v>-782273.7</v>
      </c>
      <c r="O500" s="101">
        <v>-782273.7</v>
      </c>
      <c r="P500" s="101">
        <v>-782273.7</v>
      </c>
      <c r="Q500" s="101">
        <v>-800214.56</v>
      </c>
      <c r="R500" s="103">
        <f t="shared" si="124"/>
        <v>-437914.21208333335</v>
      </c>
      <c r="U500" s="107"/>
      <c r="V500" s="107"/>
      <c r="W500" s="107">
        <f>+R500</f>
        <v>-437914.21208333335</v>
      </c>
      <c r="X500" s="107"/>
      <c r="Z500" s="109"/>
      <c r="AA500" s="109"/>
      <c r="AB500" s="109"/>
      <c r="AE500" s="107"/>
    </row>
    <row r="501" spans="1:32">
      <c r="A501" s="11" t="s">
        <v>441</v>
      </c>
      <c r="B501" s="11" t="s">
        <v>364</v>
      </c>
      <c r="C501" s="11" t="s">
        <v>623</v>
      </c>
      <c r="D501" s="5" t="s">
        <v>365</v>
      </c>
      <c r="E501" s="101">
        <v>2045.3</v>
      </c>
      <c r="F501" s="101">
        <v>0</v>
      </c>
      <c r="G501" s="101">
        <v>0</v>
      </c>
      <c r="H501" s="101">
        <v>0</v>
      </c>
      <c r="I501" s="101">
        <v>17816.5</v>
      </c>
      <c r="J501" s="101">
        <v>19409.5</v>
      </c>
      <c r="K501" s="101">
        <v>22283.68</v>
      </c>
      <c r="L501" s="101">
        <v>22283.68</v>
      </c>
      <c r="M501" s="101">
        <v>22283.68</v>
      </c>
      <c r="N501" s="101">
        <v>22283.68</v>
      </c>
      <c r="O501" s="101">
        <v>22283.68</v>
      </c>
      <c r="P501" s="101">
        <v>23471.68</v>
      </c>
      <c r="Q501" s="101">
        <v>23471.68</v>
      </c>
      <c r="R501" s="103">
        <f t="shared" ref="R501:R502" si="125">((E501+Q501)+((F501+G501+H501+I501+J501+K501+L501+M501+N501+O501+P501)*2))/24</f>
        <v>15406.214166666665</v>
      </c>
      <c r="U501" s="107"/>
      <c r="V501" s="107"/>
      <c r="W501" s="107">
        <f>+R501</f>
        <v>15406.214166666665</v>
      </c>
      <c r="X501" s="107"/>
      <c r="Z501" s="109"/>
      <c r="AA501" s="109"/>
      <c r="AB501" s="109"/>
      <c r="AE501" s="107"/>
    </row>
    <row r="502" spans="1:32">
      <c r="A502" s="11" t="s">
        <v>441</v>
      </c>
      <c r="B502" s="11" t="s">
        <v>364</v>
      </c>
      <c r="C502" s="11" t="s">
        <v>457</v>
      </c>
      <c r="D502" s="5" t="s">
        <v>365</v>
      </c>
      <c r="E502" s="101">
        <v>76970.94</v>
      </c>
      <c r="F502" s="101">
        <v>0</v>
      </c>
      <c r="G502" s="101">
        <v>7662.17</v>
      </c>
      <c r="H502" s="101">
        <v>7662.17</v>
      </c>
      <c r="I502" s="101">
        <v>16274.85</v>
      </c>
      <c r="J502" s="101">
        <v>46932.4</v>
      </c>
      <c r="K502" s="101">
        <v>111861.2</v>
      </c>
      <c r="L502" s="101">
        <v>111861.2</v>
      </c>
      <c r="M502" s="101">
        <v>111861.2</v>
      </c>
      <c r="N502" s="101">
        <v>111861.2</v>
      </c>
      <c r="O502" s="101">
        <v>111861.2</v>
      </c>
      <c r="P502" s="101">
        <v>168335.9</v>
      </c>
      <c r="Q502" s="101">
        <v>168335.9</v>
      </c>
      <c r="R502" s="103">
        <f t="shared" si="125"/>
        <v>77402.242500000008</v>
      </c>
      <c r="U502" s="107"/>
      <c r="V502" s="107"/>
      <c r="W502" s="107">
        <f>+R502</f>
        <v>77402.242500000008</v>
      </c>
      <c r="X502" s="107"/>
      <c r="Z502" s="109">
        <v>77402.240000000005</v>
      </c>
      <c r="AA502" s="109"/>
      <c r="AB502" s="109"/>
      <c r="AE502" s="107"/>
      <c r="AF502" s="46" t="s">
        <v>681</v>
      </c>
    </row>
    <row r="503" spans="1:32">
      <c r="A503" s="11" t="s">
        <v>441</v>
      </c>
      <c r="B503" s="11" t="s">
        <v>364</v>
      </c>
      <c r="C503" s="11" t="s">
        <v>622</v>
      </c>
      <c r="D503" s="5" t="s">
        <v>365</v>
      </c>
      <c r="E503" s="101">
        <v>-1873090.42</v>
      </c>
      <c r="F503" s="101">
        <v>-1871940.47</v>
      </c>
      <c r="G503" s="101">
        <v>-1871424.42</v>
      </c>
      <c r="H503" s="101">
        <v>-1801886.81</v>
      </c>
      <c r="I503" s="101">
        <v>-1811877.29</v>
      </c>
      <c r="J503" s="101">
        <v>-1835727.71</v>
      </c>
      <c r="K503" s="101">
        <v>-1810275.43</v>
      </c>
      <c r="L503" s="101">
        <v>-1806885.94</v>
      </c>
      <c r="M503" s="101">
        <v>-1807118.06</v>
      </c>
      <c r="N503" s="101">
        <v>-1718242.87</v>
      </c>
      <c r="O503" s="101">
        <v>-1714074.84</v>
      </c>
      <c r="P503" s="101">
        <v>-1706168.66</v>
      </c>
      <c r="Q503" s="101">
        <v>-1671584.25</v>
      </c>
      <c r="R503" s="76">
        <f t="shared" si="94"/>
        <v>-1793996.6529166668</v>
      </c>
      <c r="U503" s="107"/>
      <c r="V503" s="107"/>
      <c r="W503" s="107">
        <f>+R503</f>
        <v>-1793996.6529166668</v>
      </c>
      <c r="X503" s="107"/>
      <c r="Z503" s="109">
        <v>-1350632</v>
      </c>
      <c r="AA503" s="109">
        <v>-443365</v>
      </c>
      <c r="AB503" s="109"/>
      <c r="AE503" s="107"/>
      <c r="AF503" s="46" t="s">
        <v>682</v>
      </c>
    </row>
    <row r="504" spans="1:32">
      <c r="A504" s="11" t="s">
        <v>454</v>
      </c>
      <c r="B504" s="11" t="s">
        <v>606</v>
      </c>
      <c r="C504" s="11" t="s">
        <v>620</v>
      </c>
      <c r="D504" s="5" t="s">
        <v>366</v>
      </c>
      <c r="E504" s="101">
        <v>0</v>
      </c>
      <c r="F504" s="101">
        <v>0</v>
      </c>
      <c r="G504" s="101">
        <v>0</v>
      </c>
      <c r="H504" s="101">
        <v>0</v>
      </c>
      <c r="I504" s="101">
        <v>0</v>
      </c>
      <c r="J504" s="101">
        <v>0</v>
      </c>
      <c r="K504" s="101">
        <v>0</v>
      </c>
      <c r="L504" s="101">
        <v>0</v>
      </c>
      <c r="M504" s="101">
        <v>0</v>
      </c>
      <c r="N504" s="101">
        <v>0</v>
      </c>
      <c r="O504" s="101">
        <v>0</v>
      </c>
      <c r="P504" s="101">
        <v>0</v>
      </c>
      <c r="Q504" s="101">
        <v>0</v>
      </c>
      <c r="R504" s="76">
        <f t="shared" si="94"/>
        <v>0</v>
      </c>
      <c r="U504" s="107">
        <f t="shared" ref="U504:U515" si="126">+R504</f>
        <v>0</v>
      </c>
      <c r="V504" s="107"/>
      <c r="W504" s="107"/>
      <c r="X504" s="107"/>
      <c r="Z504" s="109"/>
      <c r="AA504" s="109"/>
      <c r="AB504" s="109"/>
      <c r="AE504" s="107">
        <f t="shared" si="121"/>
        <v>0</v>
      </c>
    </row>
    <row r="505" spans="1:32">
      <c r="A505" s="11" t="s">
        <v>454</v>
      </c>
      <c r="B505" s="11" t="s">
        <v>606</v>
      </c>
      <c r="C505" s="11" t="s">
        <v>619</v>
      </c>
      <c r="D505" s="75" t="s">
        <v>367</v>
      </c>
      <c r="E505" s="101">
        <v>0</v>
      </c>
      <c r="F505" s="101">
        <v>0</v>
      </c>
      <c r="G505" s="101">
        <v>0</v>
      </c>
      <c r="H505" s="101">
        <v>0</v>
      </c>
      <c r="I505" s="101">
        <v>0</v>
      </c>
      <c r="J505" s="101">
        <v>0</v>
      </c>
      <c r="K505" s="101">
        <v>0</v>
      </c>
      <c r="L505" s="101">
        <v>0</v>
      </c>
      <c r="M505" s="101">
        <v>0</v>
      </c>
      <c r="N505" s="101">
        <v>0</v>
      </c>
      <c r="O505" s="101">
        <v>0</v>
      </c>
      <c r="P505" s="101">
        <v>0</v>
      </c>
      <c r="Q505" s="101">
        <v>0</v>
      </c>
      <c r="R505" s="76">
        <f t="shared" si="94"/>
        <v>0</v>
      </c>
      <c r="U505" s="107">
        <f t="shared" si="126"/>
        <v>0</v>
      </c>
      <c r="V505" s="107"/>
      <c r="W505" s="107"/>
      <c r="X505" s="107"/>
      <c r="Z505" s="109"/>
      <c r="AA505" s="109"/>
      <c r="AB505" s="109"/>
      <c r="AE505" s="107">
        <f t="shared" si="121"/>
        <v>0</v>
      </c>
    </row>
    <row r="506" spans="1:32">
      <c r="A506" s="11" t="s">
        <v>15</v>
      </c>
      <c r="B506" s="11" t="s">
        <v>606</v>
      </c>
      <c r="C506" s="11" t="s">
        <v>621</v>
      </c>
      <c r="D506" s="5" t="s">
        <v>368</v>
      </c>
      <c r="E506" s="101">
        <v>0</v>
      </c>
      <c r="F506" s="101">
        <v>0</v>
      </c>
      <c r="G506" s="101">
        <v>0</v>
      </c>
      <c r="H506" s="101">
        <v>0</v>
      </c>
      <c r="I506" s="101">
        <v>0</v>
      </c>
      <c r="J506" s="101">
        <v>0</v>
      </c>
      <c r="K506" s="101">
        <v>0</v>
      </c>
      <c r="L506" s="101">
        <v>0</v>
      </c>
      <c r="M506" s="101">
        <v>0</v>
      </c>
      <c r="N506" s="101">
        <v>0</v>
      </c>
      <c r="O506" s="101">
        <v>0</v>
      </c>
      <c r="P506" s="101">
        <v>0</v>
      </c>
      <c r="Q506" s="101">
        <v>0</v>
      </c>
      <c r="R506" s="76">
        <f t="shared" si="94"/>
        <v>0</v>
      </c>
      <c r="U506" s="107">
        <f t="shared" si="126"/>
        <v>0</v>
      </c>
      <c r="V506" s="107"/>
      <c r="W506" s="107"/>
      <c r="X506" s="107"/>
      <c r="Z506" s="109"/>
      <c r="AA506" s="109"/>
      <c r="AB506" s="109"/>
      <c r="AE506" s="107">
        <f t="shared" si="121"/>
        <v>0</v>
      </c>
    </row>
    <row r="507" spans="1:32">
      <c r="A507" s="11" t="s">
        <v>441</v>
      </c>
      <c r="B507" s="11" t="s">
        <v>625</v>
      </c>
      <c r="C507" s="11" t="s">
        <v>628</v>
      </c>
      <c r="D507" s="5" t="s">
        <v>369</v>
      </c>
      <c r="E507" s="101">
        <v>-2735.1599999999899</v>
      </c>
      <c r="F507" s="101">
        <v>-2743.88</v>
      </c>
      <c r="G507" s="101">
        <v>-2756.56</v>
      </c>
      <c r="H507" s="101">
        <v>-2675.1</v>
      </c>
      <c r="I507" s="101">
        <v>-2690.47</v>
      </c>
      <c r="J507" s="101">
        <v>-5529.69</v>
      </c>
      <c r="K507" s="101">
        <v>-5046.45</v>
      </c>
      <c r="L507" s="101">
        <v>-4830.33</v>
      </c>
      <c r="M507" s="101">
        <v>-4848.17</v>
      </c>
      <c r="N507" s="101">
        <v>-4873.37</v>
      </c>
      <c r="O507" s="101">
        <v>-2824.11</v>
      </c>
      <c r="P507" s="101">
        <v>-2900.81</v>
      </c>
      <c r="Q507" s="101">
        <v>-2917.92</v>
      </c>
      <c r="R507" s="76">
        <f t="shared" si="94"/>
        <v>-3712.123333333333</v>
      </c>
      <c r="U507" s="107">
        <f t="shared" si="126"/>
        <v>-3712.123333333333</v>
      </c>
      <c r="V507" s="107"/>
      <c r="W507" s="107"/>
      <c r="X507" s="107"/>
      <c r="Z507" s="109"/>
      <c r="AA507" s="109"/>
      <c r="AB507" s="109"/>
      <c r="AE507" s="107">
        <f t="shared" si="121"/>
        <v>-3712.123333333333</v>
      </c>
    </row>
    <row r="508" spans="1:32">
      <c r="A508" s="11" t="s">
        <v>441</v>
      </c>
      <c r="B508" s="11" t="s">
        <v>625</v>
      </c>
      <c r="C508" s="11" t="s">
        <v>629</v>
      </c>
      <c r="D508" s="5" t="s">
        <v>369</v>
      </c>
      <c r="E508" s="101">
        <v>-120675</v>
      </c>
      <c r="F508" s="101">
        <v>-120675</v>
      </c>
      <c r="G508" s="101">
        <v>-120675</v>
      </c>
      <c r="H508" s="101">
        <v>-120675</v>
      </c>
      <c r="I508" s="101">
        <v>-120675</v>
      </c>
      <c r="J508" s="101">
        <v>-120675</v>
      </c>
      <c r="K508" s="101">
        <v>-120675</v>
      </c>
      <c r="L508" s="101">
        <v>-120675</v>
      </c>
      <c r="M508" s="101">
        <v>-120675</v>
      </c>
      <c r="N508" s="101">
        <v>-96540</v>
      </c>
      <c r="O508" s="101">
        <v>-96540</v>
      </c>
      <c r="P508" s="101">
        <v>-96540</v>
      </c>
      <c r="Q508" s="101">
        <v>-96540</v>
      </c>
      <c r="R508" s="76">
        <f t="shared" si="94"/>
        <v>-113635.625</v>
      </c>
      <c r="U508" s="107">
        <f t="shared" si="126"/>
        <v>-113635.625</v>
      </c>
      <c r="V508" s="107"/>
      <c r="W508" s="107"/>
      <c r="X508" s="107"/>
      <c r="Z508" s="109"/>
      <c r="AA508" s="109"/>
      <c r="AB508" s="109"/>
      <c r="AE508" s="107">
        <f t="shared" si="121"/>
        <v>-113635.625</v>
      </c>
    </row>
    <row r="509" spans="1:32">
      <c r="A509" s="11" t="s">
        <v>441</v>
      </c>
      <c r="B509" s="11" t="s">
        <v>625</v>
      </c>
      <c r="C509" s="11" t="s">
        <v>627</v>
      </c>
      <c r="D509" s="5" t="s">
        <v>370</v>
      </c>
      <c r="E509" s="101">
        <v>-14111496.689999999</v>
      </c>
      <c r="F509" s="101">
        <v>-14088364.109999999</v>
      </c>
      <c r="G509" s="101">
        <v>-14065231.52</v>
      </c>
      <c r="H509" s="101">
        <v>-14042098.939999999</v>
      </c>
      <c r="I509" s="101">
        <v>-14018966.359999999</v>
      </c>
      <c r="J509" s="101">
        <v>-14037901.27</v>
      </c>
      <c r="K509" s="101">
        <v>-14023164.93</v>
      </c>
      <c r="L509" s="101">
        <v>-14008445.85</v>
      </c>
      <c r="M509" s="101">
        <v>-13993726.77</v>
      </c>
      <c r="N509" s="101">
        <v>-13979007.689999999</v>
      </c>
      <c r="O509" s="101">
        <v>-13964288.609999999</v>
      </c>
      <c r="P509" s="101">
        <v>-13949569.529999999</v>
      </c>
      <c r="Q509" s="101">
        <v>-12186712.689999999</v>
      </c>
      <c r="R509" s="103">
        <f t="shared" ref="R509:R510" si="127">((E509+Q509)+((F509+G509+H509+I509+J509+K509+L509+M509+N509+O509+P509)*2))/24</f>
        <v>-13943322.522499999</v>
      </c>
      <c r="U509" s="107">
        <f t="shared" si="126"/>
        <v>-13943322.522499999</v>
      </c>
      <c r="V509" s="107"/>
      <c r="W509" s="107"/>
      <c r="X509" s="107"/>
      <c r="Z509" s="109"/>
      <c r="AA509" s="109"/>
      <c r="AB509" s="109"/>
      <c r="AE509" s="107">
        <f t="shared" si="121"/>
        <v>-13943322.522499999</v>
      </c>
    </row>
    <row r="510" spans="1:32">
      <c r="A510" s="11" t="s">
        <v>441</v>
      </c>
      <c r="B510" s="11" t="s">
        <v>625</v>
      </c>
      <c r="C510" s="11" t="s">
        <v>626</v>
      </c>
      <c r="D510" s="5" t="s">
        <v>370</v>
      </c>
      <c r="E510" s="101">
        <v>-1255781</v>
      </c>
      <c r="F510" s="101">
        <v>-1255781</v>
      </c>
      <c r="G510" s="101">
        <v>-1255781</v>
      </c>
      <c r="H510" s="101">
        <v>-1255781</v>
      </c>
      <c r="I510" s="101">
        <v>-1255781</v>
      </c>
      <c r="J510" s="101">
        <v>-1255781</v>
      </c>
      <c r="K510" s="101">
        <v>-1255781</v>
      </c>
      <c r="L510" s="101">
        <v>-1255781</v>
      </c>
      <c r="M510" s="101">
        <v>-1255781</v>
      </c>
      <c r="N510" s="101">
        <v>-1255781</v>
      </c>
      <c r="O510" s="101">
        <v>-1255781</v>
      </c>
      <c r="P510" s="101">
        <v>-1255781</v>
      </c>
      <c r="Q510" s="101">
        <v>-1069661</v>
      </c>
      <c r="R510" s="103">
        <f t="shared" si="127"/>
        <v>-1248026</v>
      </c>
      <c r="U510" s="107">
        <f t="shared" si="126"/>
        <v>-1248026</v>
      </c>
      <c r="V510" s="107"/>
      <c r="W510" s="107"/>
      <c r="X510" s="107"/>
      <c r="Z510" s="109"/>
      <c r="AA510" s="109"/>
      <c r="AB510" s="109"/>
      <c r="AE510" s="107">
        <f t="shared" si="121"/>
        <v>-1248026</v>
      </c>
    </row>
    <row r="511" spans="1:32">
      <c r="A511" s="11" t="s">
        <v>441</v>
      </c>
      <c r="B511" s="11" t="s">
        <v>630</v>
      </c>
      <c r="C511" s="11" t="s">
        <v>632</v>
      </c>
      <c r="D511" s="35" t="s">
        <v>371</v>
      </c>
      <c r="E511" s="101">
        <v>-847148</v>
      </c>
      <c r="F511" s="101">
        <v>-847148</v>
      </c>
      <c r="G511" s="101">
        <v>-847148</v>
      </c>
      <c r="H511" s="101">
        <v>-847148</v>
      </c>
      <c r="I511" s="101">
        <v>-847148</v>
      </c>
      <c r="J511" s="101">
        <v>-847148</v>
      </c>
      <c r="K511" s="101">
        <v>-847148</v>
      </c>
      <c r="L511" s="101">
        <v>-847148</v>
      </c>
      <c r="M511" s="101">
        <v>-847148</v>
      </c>
      <c r="N511" s="101">
        <v>-847148</v>
      </c>
      <c r="O511" s="101">
        <v>-847148</v>
      </c>
      <c r="P511" s="101">
        <v>-847148</v>
      </c>
      <c r="Q511" s="101">
        <v>-1238067</v>
      </c>
      <c r="R511" s="76">
        <f t="shared" si="94"/>
        <v>-863436.29166666663</v>
      </c>
      <c r="U511" s="107">
        <f t="shared" si="126"/>
        <v>-863436.29166666663</v>
      </c>
      <c r="V511" s="107"/>
      <c r="W511" s="107"/>
      <c r="X511" s="107"/>
      <c r="Z511" s="109"/>
      <c r="AA511" s="109"/>
      <c r="AB511" s="109"/>
      <c r="AE511" s="107">
        <f t="shared" si="121"/>
        <v>-863436.29166666663</v>
      </c>
    </row>
    <row r="512" spans="1:32">
      <c r="A512" s="11" t="s">
        <v>454</v>
      </c>
      <c r="B512" s="11" t="s">
        <v>630</v>
      </c>
      <c r="C512" s="11" t="s">
        <v>633</v>
      </c>
      <c r="D512" s="5" t="s">
        <v>372</v>
      </c>
      <c r="E512" s="101">
        <v>-2737401.56</v>
      </c>
      <c r="F512" s="101">
        <v>-2710317.16</v>
      </c>
      <c r="G512" s="101">
        <v>-2683232.7400000002</v>
      </c>
      <c r="H512" s="101">
        <v>-2645898.7999999998</v>
      </c>
      <c r="I512" s="101">
        <v>-2615397.63</v>
      </c>
      <c r="J512" s="101">
        <v>-2584896.4300000002</v>
      </c>
      <c r="K512" s="101">
        <v>-2553146.7999999998</v>
      </c>
      <c r="L512" s="101">
        <v>-2522437.54</v>
      </c>
      <c r="M512" s="101">
        <v>-2491728.2799999998</v>
      </c>
      <c r="N512" s="101">
        <v>-2552522.0099999998</v>
      </c>
      <c r="O512" s="101">
        <v>-2531979.75</v>
      </c>
      <c r="P512" s="101">
        <v>-2546370.5600000001</v>
      </c>
      <c r="Q512" s="101">
        <v>-2588762.79</v>
      </c>
      <c r="R512" s="76">
        <f t="shared" si="94"/>
        <v>-2591750.8229166665</v>
      </c>
      <c r="U512" s="107">
        <f t="shared" si="126"/>
        <v>-2591750.8229166665</v>
      </c>
      <c r="V512" s="107"/>
      <c r="W512" s="107"/>
      <c r="X512" s="107"/>
      <c r="Z512" s="109"/>
      <c r="AA512" s="109"/>
      <c r="AB512" s="109"/>
      <c r="AE512" s="107">
        <f t="shared" si="121"/>
        <v>-2591750.8229166665</v>
      </c>
    </row>
    <row r="513" spans="1:32">
      <c r="A513" s="11" t="s">
        <v>441</v>
      </c>
      <c r="B513" s="11" t="s">
        <v>630</v>
      </c>
      <c r="C513" s="11" t="s">
        <v>634</v>
      </c>
      <c r="D513" s="35" t="s">
        <v>373</v>
      </c>
      <c r="E513" s="101">
        <v>49444.46</v>
      </c>
      <c r="F513" s="101">
        <v>49444.44</v>
      </c>
      <c r="G513" s="101">
        <v>49444.53</v>
      </c>
      <c r="H513" s="101">
        <v>49403.66</v>
      </c>
      <c r="I513" s="101">
        <v>49403.56</v>
      </c>
      <c r="J513" s="101">
        <v>49403.6</v>
      </c>
      <c r="K513" s="101">
        <v>49403.64</v>
      </c>
      <c r="L513" s="101">
        <v>49403.69</v>
      </c>
      <c r="M513" s="101">
        <v>49403.69</v>
      </c>
      <c r="N513" s="101">
        <v>49403.73</v>
      </c>
      <c r="O513" s="101">
        <v>49403.76</v>
      </c>
      <c r="P513" s="101">
        <v>49444.68</v>
      </c>
      <c r="Q513" s="101">
        <v>46148.33</v>
      </c>
      <c r="R513" s="76">
        <f t="shared" si="94"/>
        <v>49279.947916666664</v>
      </c>
      <c r="U513" s="107">
        <f t="shared" si="126"/>
        <v>49279.947916666664</v>
      </c>
      <c r="V513" s="107"/>
      <c r="W513" s="107"/>
      <c r="X513" s="107"/>
      <c r="Z513" s="109"/>
      <c r="AA513" s="109"/>
      <c r="AB513" s="109"/>
      <c r="AE513" s="107">
        <f t="shared" si="121"/>
        <v>49279.947916666664</v>
      </c>
    </row>
    <row r="514" spans="1:32">
      <c r="A514" s="11" t="s">
        <v>453</v>
      </c>
      <c r="B514" s="11" t="s">
        <v>630</v>
      </c>
      <c r="C514" s="11" t="s">
        <v>524</v>
      </c>
      <c r="D514" s="35" t="s">
        <v>373</v>
      </c>
      <c r="E514" s="101">
        <v>0</v>
      </c>
      <c r="F514" s="101">
        <v>0</v>
      </c>
      <c r="G514" s="101">
        <v>0</v>
      </c>
      <c r="H514" s="101">
        <v>0</v>
      </c>
      <c r="I514" s="101">
        <v>0</v>
      </c>
      <c r="J514" s="101">
        <v>0</v>
      </c>
      <c r="K514" s="101">
        <v>0</v>
      </c>
      <c r="L514" s="101">
        <v>0</v>
      </c>
      <c r="M514" s="101">
        <v>0</v>
      </c>
      <c r="N514" s="101">
        <v>0</v>
      </c>
      <c r="O514" s="101">
        <v>0</v>
      </c>
      <c r="P514" s="101">
        <v>0</v>
      </c>
      <c r="Q514" s="101">
        <v>-313393.84000000003</v>
      </c>
      <c r="R514" s="103">
        <f t="shared" ref="R514" si="128">((E514+Q514)+((F514+G514+H514+I514+J514+K514+L514+M514+N514+O514+P514)*2))/24</f>
        <v>-13058.076666666668</v>
      </c>
      <c r="U514" s="107">
        <f t="shared" si="126"/>
        <v>-13058.076666666668</v>
      </c>
      <c r="V514" s="107"/>
      <c r="W514" s="107"/>
      <c r="X514" s="107"/>
      <c r="Z514" s="109"/>
      <c r="AA514" s="109"/>
      <c r="AB514" s="109"/>
      <c r="AE514" s="107">
        <f t="shared" si="121"/>
        <v>-13058.076666666668</v>
      </c>
    </row>
    <row r="515" spans="1:32">
      <c r="A515" s="11" t="s">
        <v>441</v>
      </c>
      <c r="B515" s="11" t="s">
        <v>630</v>
      </c>
      <c r="C515" s="11" t="s">
        <v>631</v>
      </c>
      <c r="D515" s="75" t="s">
        <v>367</v>
      </c>
      <c r="E515" s="101">
        <v>0</v>
      </c>
      <c r="F515" s="101">
        <v>0</v>
      </c>
      <c r="G515" s="101">
        <v>0</v>
      </c>
      <c r="H515" s="101">
        <v>0</v>
      </c>
      <c r="I515" s="101">
        <v>0</v>
      </c>
      <c r="J515" s="101">
        <v>0</v>
      </c>
      <c r="K515" s="101">
        <v>0</v>
      </c>
      <c r="L515" s="101">
        <v>0</v>
      </c>
      <c r="M515" s="101">
        <v>0</v>
      </c>
      <c r="N515" s="101">
        <v>0</v>
      </c>
      <c r="O515" s="101">
        <v>0</v>
      </c>
      <c r="P515" s="101">
        <v>0</v>
      </c>
      <c r="Q515" s="101">
        <v>0</v>
      </c>
      <c r="R515" s="76">
        <f t="shared" si="94"/>
        <v>0</v>
      </c>
      <c r="U515" s="107">
        <f t="shared" si="126"/>
        <v>0</v>
      </c>
      <c r="V515" s="107"/>
      <c r="W515" s="107"/>
      <c r="X515" s="107"/>
      <c r="Z515" s="109"/>
      <c r="AA515" s="109"/>
      <c r="AB515" s="109"/>
      <c r="AE515" s="107">
        <f t="shared" si="121"/>
        <v>0</v>
      </c>
    </row>
    <row r="516" spans="1:32">
      <c r="A516" s="11" t="s">
        <v>441</v>
      </c>
      <c r="B516" s="11" t="s">
        <v>112</v>
      </c>
      <c r="C516" s="11" t="s">
        <v>635</v>
      </c>
      <c r="D516" s="51" t="s">
        <v>374</v>
      </c>
      <c r="E516" s="101">
        <v>39302214</v>
      </c>
      <c r="F516" s="101">
        <v>39302214</v>
      </c>
      <c r="G516" s="101">
        <v>39302214</v>
      </c>
      <c r="H516" s="101">
        <v>39738439</v>
      </c>
      <c r="I516" s="101">
        <v>39738439</v>
      </c>
      <c r="J516" s="101">
        <v>39738439</v>
      </c>
      <c r="K516" s="101">
        <v>39670780</v>
      </c>
      <c r="L516" s="101">
        <v>39670780</v>
      </c>
      <c r="M516" s="101">
        <v>41382440.039999999</v>
      </c>
      <c r="N516" s="101">
        <v>41654121.939999998</v>
      </c>
      <c r="O516" s="101">
        <v>41919650.920000002</v>
      </c>
      <c r="P516" s="101">
        <v>42186336.280000001</v>
      </c>
      <c r="Q516" s="101">
        <v>42170920.5</v>
      </c>
      <c r="R516" s="76">
        <f t="shared" si="94"/>
        <v>40420035.119166672</v>
      </c>
      <c r="U516" s="107"/>
      <c r="V516" s="107"/>
      <c r="W516" s="107">
        <f>+R516</f>
        <v>40420035.119166672</v>
      </c>
      <c r="X516" s="107"/>
      <c r="Z516" s="109">
        <f>+AB516*$AA$8</f>
        <v>30428202.437708672</v>
      </c>
      <c r="AA516" s="109">
        <f>+AB516*$AA$9</f>
        <v>9991832.6814580001</v>
      </c>
      <c r="AB516" s="109">
        <f>+R516</f>
        <v>40420035.119166672</v>
      </c>
    </row>
    <row r="517" spans="1:32">
      <c r="D517" s="33" t="s">
        <v>375</v>
      </c>
      <c r="E517" s="53">
        <f t="shared" ref="E517:R517" si="129">SUM(E492:E516)</f>
        <v>-57048750.620000005</v>
      </c>
      <c r="F517" s="53">
        <f t="shared" si="129"/>
        <v>-57037875.809999987</v>
      </c>
      <c r="G517" s="53">
        <f t="shared" si="129"/>
        <v>-57045916.439999998</v>
      </c>
      <c r="H517" s="53">
        <f t="shared" si="129"/>
        <v>-56953022.819999993</v>
      </c>
      <c r="I517" s="53">
        <f t="shared" si="129"/>
        <v>-56946134.549999997</v>
      </c>
      <c r="J517" s="53">
        <f t="shared" si="129"/>
        <v>-56944140.239999995</v>
      </c>
      <c r="K517" s="53">
        <f t="shared" si="129"/>
        <v>-56943600.479999989</v>
      </c>
      <c r="L517" s="53">
        <f t="shared" si="129"/>
        <v>-57603456.819999993</v>
      </c>
      <c r="M517" s="53">
        <f t="shared" si="129"/>
        <v>-57295852.18</v>
      </c>
      <c r="N517" s="53">
        <f t="shared" si="129"/>
        <v>-57262225.969999999</v>
      </c>
      <c r="O517" s="53">
        <f t="shared" si="129"/>
        <v>-57224168.289999992</v>
      </c>
      <c r="P517" s="53">
        <f t="shared" si="129"/>
        <v>-57089476.539999992</v>
      </c>
      <c r="Q517" s="53">
        <f t="shared" si="129"/>
        <v>-56355398.260000005</v>
      </c>
      <c r="R517" s="53">
        <f t="shared" si="129"/>
        <v>-57087328.715000004</v>
      </c>
      <c r="Z517" s="109"/>
      <c r="AA517" s="109"/>
      <c r="AB517" s="109"/>
    </row>
    <row r="518" spans="1:32">
      <c r="D518" s="5"/>
      <c r="E518" s="51"/>
      <c r="F518" s="86"/>
      <c r="G518" s="76"/>
      <c r="H518" s="76"/>
      <c r="I518" s="72"/>
      <c r="J518" s="69"/>
      <c r="K518" s="66"/>
      <c r="L518" s="62"/>
      <c r="M518" s="58"/>
      <c r="N518" s="13"/>
      <c r="O518" s="54"/>
      <c r="P518" s="82"/>
      <c r="Q518" s="51"/>
      <c r="R518" s="76"/>
      <c r="Z518" s="109"/>
      <c r="AA518" s="109"/>
      <c r="AB518" s="109"/>
    </row>
    <row r="519" spans="1:32">
      <c r="A519" s="11" t="s">
        <v>441</v>
      </c>
      <c r="B519" s="11" t="s">
        <v>376</v>
      </c>
      <c r="C519" s="11" t="s">
        <v>203</v>
      </c>
      <c r="D519" s="5" t="s">
        <v>377</v>
      </c>
      <c r="E519" s="101">
        <v>-373122</v>
      </c>
      <c r="F519" s="101">
        <v>-368995.92</v>
      </c>
      <c r="G519" s="101">
        <v>-364869.83</v>
      </c>
      <c r="H519" s="101">
        <v>-360743.75</v>
      </c>
      <c r="I519" s="101">
        <v>-356617.67</v>
      </c>
      <c r="J519" s="101">
        <v>-352491.58</v>
      </c>
      <c r="K519" s="101">
        <v>-348718</v>
      </c>
      <c r="L519" s="101">
        <v>-344650.67</v>
      </c>
      <c r="M519" s="101">
        <v>-340583.33</v>
      </c>
      <c r="N519" s="101">
        <v>-336516</v>
      </c>
      <c r="O519" s="101">
        <v>-332448.67</v>
      </c>
      <c r="P519" s="101">
        <v>-328355.33</v>
      </c>
      <c r="Q519" s="101">
        <v>-324288</v>
      </c>
      <c r="R519" s="76">
        <f t="shared" si="94"/>
        <v>-348641.3125</v>
      </c>
      <c r="U519" s="107"/>
      <c r="V519" s="107"/>
      <c r="W519" s="107">
        <f>+R519</f>
        <v>-348641.3125</v>
      </c>
      <c r="X519" s="107"/>
      <c r="Z519" s="109">
        <f t="shared" ref="Z519:Z521" si="130">+AB519*$AA$8</f>
        <v>-262457.18005000002</v>
      </c>
      <c r="AA519" s="109">
        <f t="shared" ref="AA519:AA521" si="131">+AB519*$AA$9</f>
        <v>-86184.13244999999</v>
      </c>
      <c r="AB519" s="109">
        <f>+R519</f>
        <v>-348641.3125</v>
      </c>
    </row>
    <row r="520" spans="1:32">
      <c r="A520" s="11" t="s">
        <v>441</v>
      </c>
      <c r="B520" s="11" t="s">
        <v>378</v>
      </c>
      <c r="C520" s="11" t="s">
        <v>636</v>
      </c>
      <c r="D520" s="5" t="s">
        <v>379</v>
      </c>
      <c r="E520" s="101">
        <v>883065.23</v>
      </c>
      <c r="F520" s="101">
        <v>873875.83</v>
      </c>
      <c r="G520" s="101">
        <v>864686.41</v>
      </c>
      <c r="H520" s="101">
        <v>576540.86</v>
      </c>
      <c r="I520" s="101">
        <v>566495.44999999995</v>
      </c>
      <c r="J520" s="101">
        <v>556450.04</v>
      </c>
      <c r="K520" s="101">
        <v>545952.99</v>
      </c>
      <c r="L520" s="101">
        <v>535832.31999999995</v>
      </c>
      <c r="M520" s="101">
        <v>525711.64</v>
      </c>
      <c r="N520" s="101">
        <v>542122.19999999995</v>
      </c>
      <c r="O520" s="101">
        <v>534949.46</v>
      </c>
      <c r="P520" s="101">
        <v>560818.09</v>
      </c>
      <c r="Q520" s="101">
        <v>589700.96</v>
      </c>
      <c r="R520" s="76">
        <f t="shared" si="94"/>
        <v>618318.19874999998</v>
      </c>
      <c r="U520" s="107"/>
      <c r="V520" s="107"/>
      <c r="W520" s="107">
        <f t="shared" ref="W520:W528" si="132">+R520</f>
        <v>618318.19874999998</v>
      </c>
      <c r="X520" s="107"/>
      <c r="Z520" s="109">
        <f t="shared" si="130"/>
        <v>465469.94001899997</v>
      </c>
      <c r="AA520" s="109">
        <f t="shared" si="131"/>
        <v>152848.25873099998</v>
      </c>
      <c r="AB520" s="109">
        <f t="shared" ref="AB520:AB521" si="133">+R520</f>
        <v>618318.19874999998</v>
      </c>
    </row>
    <row r="521" spans="1:32">
      <c r="A521" s="11" t="s">
        <v>441</v>
      </c>
      <c r="B521" s="11" t="s">
        <v>378</v>
      </c>
      <c r="C521" s="11" t="s">
        <v>637</v>
      </c>
      <c r="D521" s="5" t="s">
        <v>379</v>
      </c>
      <c r="E521" s="101">
        <v>1854336.33</v>
      </c>
      <c r="F521" s="101">
        <v>1836441.33</v>
      </c>
      <c r="G521" s="101">
        <v>1818546.33</v>
      </c>
      <c r="H521" s="101">
        <v>2069357.94</v>
      </c>
      <c r="I521" s="101">
        <v>2048902.18</v>
      </c>
      <c r="J521" s="101">
        <v>2028446.39</v>
      </c>
      <c r="K521" s="101">
        <v>2007193.81</v>
      </c>
      <c r="L521" s="101">
        <v>1986605.22</v>
      </c>
      <c r="M521" s="101">
        <v>1966016.64</v>
      </c>
      <c r="N521" s="101">
        <v>2010399.81</v>
      </c>
      <c r="O521" s="101">
        <v>1997030.29</v>
      </c>
      <c r="P521" s="101">
        <v>1985552.47</v>
      </c>
      <c r="Q521" s="101">
        <v>1999061.83</v>
      </c>
      <c r="R521" s="103">
        <f t="shared" ref="R521:R523" si="134">((E521+Q521)+((F521+G521+H521+I521+J521+K521+L521+M521+N521+O521+P521)*2))/24</f>
        <v>1973432.6241666668</v>
      </c>
      <c r="U521" s="107"/>
      <c r="V521" s="107"/>
      <c r="W521" s="107">
        <f t="shared" si="132"/>
        <v>1973432.6241666668</v>
      </c>
      <c r="X521" s="107"/>
      <c r="Z521" s="109">
        <f t="shared" si="130"/>
        <v>1485600.0794726668</v>
      </c>
      <c r="AA521" s="109">
        <f t="shared" si="131"/>
        <v>487832.54469399998</v>
      </c>
      <c r="AB521" s="109">
        <f t="shared" si="133"/>
        <v>1973432.6241666668</v>
      </c>
    </row>
    <row r="522" spans="1:32">
      <c r="A522" s="11" t="s">
        <v>441</v>
      </c>
      <c r="B522" s="11" t="s">
        <v>378</v>
      </c>
      <c r="C522" s="11" t="s">
        <v>638</v>
      </c>
      <c r="D522" s="5" t="s">
        <v>379</v>
      </c>
      <c r="E522" s="101">
        <v>-95924439.430000007</v>
      </c>
      <c r="F522" s="101">
        <v>-95880284.769999996</v>
      </c>
      <c r="G522" s="101">
        <v>-95836130.090000004</v>
      </c>
      <c r="H522" s="101">
        <v>-95477141.109999999</v>
      </c>
      <c r="I522" s="101">
        <v>-95326147.390000001</v>
      </c>
      <c r="J522" s="101">
        <v>-95175153.719999999</v>
      </c>
      <c r="K522" s="101">
        <v>-95342095.019999996</v>
      </c>
      <c r="L522" s="101">
        <v>-95244090.469999999</v>
      </c>
      <c r="M522" s="101">
        <v>-95146085.950000003</v>
      </c>
      <c r="N522" s="101">
        <v>-96377115.560000002</v>
      </c>
      <c r="O522" s="101">
        <v>-96426781.480000004</v>
      </c>
      <c r="P522" s="101">
        <v>-98123078.379999995</v>
      </c>
      <c r="Q522" s="101">
        <v>-98089298.930000007</v>
      </c>
      <c r="R522" s="103">
        <f t="shared" si="134"/>
        <v>-95946747.760000005</v>
      </c>
      <c r="U522" s="107"/>
      <c r="V522" s="107"/>
      <c r="W522" s="107">
        <f t="shared" si="132"/>
        <v>-95946747.760000005</v>
      </c>
      <c r="X522" s="107"/>
      <c r="Z522" s="109">
        <v>-73443638</v>
      </c>
      <c r="AA522" s="109">
        <v>-22503110</v>
      </c>
      <c r="AB522" s="109"/>
      <c r="AF522" s="46" t="s">
        <v>683</v>
      </c>
    </row>
    <row r="523" spans="1:32">
      <c r="A523" s="11" t="s">
        <v>441</v>
      </c>
      <c r="B523" s="11" t="s">
        <v>378</v>
      </c>
      <c r="C523" s="11" t="s">
        <v>481</v>
      </c>
      <c r="D523" s="5" t="s">
        <v>379</v>
      </c>
      <c r="E523" s="101">
        <v>-161895.75</v>
      </c>
      <c r="F523" s="101">
        <v>-161895.75</v>
      </c>
      <c r="G523" s="101">
        <v>-161895.75</v>
      </c>
      <c r="H523" s="101">
        <v>-161895.75</v>
      </c>
      <c r="I523" s="101">
        <v>-161895.75</v>
      </c>
      <c r="J523" s="101">
        <v>-161895.75</v>
      </c>
      <c r="K523" s="101">
        <v>-161895.75</v>
      </c>
      <c r="L523" s="101">
        <v>-161895.75</v>
      </c>
      <c r="M523" s="101">
        <v>-161895.75</v>
      </c>
      <c r="N523" s="101">
        <v>-161895.75</v>
      </c>
      <c r="O523" s="101">
        <v>-161895.75</v>
      </c>
      <c r="P523" s="101">
        <v>-161895.75</v>
      </c>
      <c r="Q523" s="101">
        <v>-151102.70000000001</v>
      </c>
      <c r="R523" s="103">
        <f t="shared" si="134"/>
        <v>-161446.03958333333</v>
      </c>
      <c r="U523" s="107"/>
      <c r="V523" s="107"/>
      <c r="W523" s="107">
        <f t="shared" si="132"/>
        <v>-161446.03958333333</v>
      </c>
      <c r="X523" s="107"/>
      <c r="Z523" s="109">
        <f>+AB523*$AA$8</f>
        <v>-121536.57859833333</v>
      </c>
      <c r="AA523" s="109">
        <f>+AB523*$AA$9</f>
        <v>-39909.460984999998</v>
      </c>
      <c r="AB523" s="109">
        <f t="shared" ref="AB523" si="135">+R523</f>
        <v>-161446.03958333333</v>
      </c>
    </row>
    <row r="524" spans="1:32">
      <c r="A524" s="11" t="s">
        <v>453</v>
      </c>
      <c r="B524" s="11" t="s">
        <v>378</v>
      </c>
      <c r="C524" s="11" t="s">
        <v>639</v>
      </c>
      <c r="D524" s="5" t="s">
        <v>379</v>
      </c>
      <c r="E524" s="101">
        <v>38942.18</v>
      </c>
      <c r="F524" s="101">
        <v>38536.93</v>
      </c>
      <c r="G524" s="101">
        <v>38131.699999999997</v>
      </c>
      <c r="H524" s="101">
        <v>30325.16</v>
      </c>
      <c r="I524" s="101">
        <v>29796.79</v>
      </c>
      <c r="J524" s="101">
        <v>29268.42</v>
      </c>
      <c r="K524" s="101">
        <v>28716.29</v>
      </c>
      <c r="L524" s="101">
        <v>28183.94</v>
      </c>
      <c r="M524" s="101">
        <v>27651.63</v>
      </c>
      <c r="N524" s="101">
        <v>28514.799999999999</v>
      </c>
      <c r="O524" s="101">
        <v>28137.52</v>
      </c>
      <c r="P524" s="101">
        <v>29498.17</v>
      </c>
      <c r="Q524" s="101">
        <v>31017.37</v>
      </c>
      <c r="R524" s="103">
        <f t="shared" ref="R524:R530" si="136">((E524+Q524)+((F524+G524+H524+I524+J524+K524+L524+M524+N524+O524+P524)*2))/24</f>
        <v>30978.427083333339</v>
      </c>
      <c r="U524" s="107"/>
      <c r="V524" s="107"/>
      <c r="W524" s="107">
        <f t="shared" si="132"/>
        <v>30978.427083333339</v>
      </c>
      <c r="X524" s="107"/>
      <c r="Z524" s="109"/>
      <c r="AA524" s="109">
        <f>+R524</f>
        <v>30978.427083333339</v>
      </c>
      <c r="AB524" s="109"/>
    </row>
    <row r="525" spans="1:32">
      <c r="A525" s="11" t="s">
        <v>453</v>
      </c>
      <c r="B525" s="11" t="s">
        <v>378</v>
      </c>
      <c r="C525" s="11" t="s">
        <v>640</v>
      </c>
      <c r="D525" s="5" t="s">
        <v>379</v>
      </c>
      <c r="E525" s="101">
        <v>-214358.06</v>
      </c>
      <c r="F525" s="101">
        <v>-213529.1</v>
      </c>
      <c r="G525" s="101">
        <v>-212700.13</v>
      </c>
      <c r="H525" s="101">
        <v>-998639.19</v>
      </c>
      <c r="I525" s="101">
        <v>-996839.2</v>
      </c>
      <c r="J525" s="101">
        <v>-995039.19</v>
      </c>
      <c r="K525" s="101">
        <v>-993281.09</v>
      </c>
      <c r="L525" s="101">
        <v>-991488.07</v>
      </c>
      <c r="M525" s="101">
        <v>-989695.05</v>
      </c>
      <c r="N525" s="101">
        <v>-1003601.37</v>
      </c>
      <c r="O525" s="101">
        <v>-1003552.74</v>
      </c>
      <c r="P525" s="101">
        <v>-944033.17</v>
      </c>
      <c r="Q525" s="101">
        <v>-903902.86</v>
      </c>
      <c r="R525" s="103">
        <f t="shared" si="136"/>
        <v>-825127.39666666684</v>
      </c>
      <c r="U525" s="107"/>
      <c r="V525" s="107"/>
      <c r="W525" s="107">
        <f t="shared" si="132"/>
        <v>-825127.39666666684</v>
      </c>
      <c r="X525" s="107"/>
      <c r="Z525" s="109"/>
      <c r="AA525" s="109">
        <f>+R525</f>
        <v>-825127.39666666684</v>
      </c>
      <c r="AB525" s="109"/>
    </row>
    <row r="526" spans="1:32">
      <c r="A526" s="11" t="s">
        <v>453</v>
      </c>
      <c r="B526" s="11" t="s">
        <v>378</v>
      </c>
      <c r="C526" s="11" t="s">
        <v>641</v>
      </c>
      <c r="D526" s="5" t="s">
        <v>379</v>
      </c>
      <c r="E526" s="101">
        <v>-3872422.04</v>
      </c>
      <c r="F526" s="101">
        <v>-3872775.8</v>
      </c>
      <c r="G526" s="101">
        <v>-3873129.56</v>
      </c>
      <c r="H526" s="101">
        <v>-3843445.26</v>
      </c>
      <c r="I526" s="101">
        <v>-3839198.49</v>
      </c>
      <c r="J526" s="101">
        <v>-3834951.74</v>
      </c>
      <c r="K526" s="101">
        <v>-3847427.87</v>
      </c>
      <c r="L526" s="101">
        <v>-3845968.28</v>
      </c>
      <c r="M526" s="101">
        <v>-3844508.66</v>
      </c>
      <c r="N526" s="101">
        <v>-3893025.52</v>
      </c>
      <c r="O526" s="101">
        <v>-3897118.86</v>
      </c>
      <c r="P526" s="101">
        <v>-4047193.88</v>
      </c>
      <c r="Q526" s="101">
        <v>-4085566.09</v>
      </c>
      <c r="R526" s="103">
        <f t="shared" si="136"/>
        <v>-3884811.4987500007</v>
      </c>
      <c r="U526" s="107"/>
      <c r="V526" s="107"/>
      <c r="W526" s="107">
        <f t="shared" si="132"/>
        <v>-3884811.4987500007</v>
      </c>
      <c r="X526" s="107"/>
      <c r="Z526" s="109"/>
      <c r="AA526" s="109">
        <v>-3884811.5</v>
      </c>
      <c r="AB526" s="109"/>
      <c r="AF526" s="46" t="s">
        <v>680</v>
      </c>
    </row>
    <row r="527" spans="1:32">
      <c r="A527" s="11" t="s">
        <v>453</v>
      </c>
      <c r="B527" s="11" t="s">
        <v>378</v>
      </c>
      <c r="C527" s="1" t="s">
        <v>483</v>
      </c>
      <c r="D527" s="5" t="s">
        <v>379</v>
      </c>
      <c r="E527" s="101">
        <v>581511.75</v>
      </c>
      <c r="F527" s="101">
        <v>581511.75</v>
      </c>
      <c r="G527" s="101">
        <v>581511.75</v>
      </c>
      <c r="H527" s="101">
        <v>581511.75</v>
      </c>
      <c r="I527" s="101">
        <v>581511.75</v>
      </c>
      <c r="J527" s="101">
        <v>581511.75</v>
      </c>
      <c r="K527" s="101">
        <v>581511.75</v>
      </c>
      <c r="L527" s="101">
        <v>581511.75</v>
      </c>
      <c r="M527" s="101">
        <v>581511.75</v>
      </c>
      <c r="N527" s="101">
        <v>581511.75</v>
      </c>
      <c r="O527" s="101">
        <v>581511.75</v>
      </c>
      <c r="P527" s="101">
        <v>581511.75</v>
      </c>
      <c r="Q527" s="101">
        <v>542744.30000000005</v>
      </c>
      <c r="R527" s="103">
        <f t="shared" si="136"/>
        <v>579896.43958333333</v>
      </c>
      <c r="U527" s="107"/>
      <c r="V527" s="107"/>
      <c r="W527" s="107">
        <f t="shared" si="132"/>
        <v>579896.43958333333</v>
      </c>
      <c r="X527" s="107"/>
      <c r="Z527" s="109"/>
      <c r="AA527" s="109">
        <f>+R527</f>
        <v>579896.43958333333</v>
      </c>
      <c r="AB527" s="109"/>
    </row>
    <row r="528" spans="1:32">
      <c r="A528" s="11" t="s">
        <v>441</v>
      </c>
      <c r="B528" s="11" t="s">
        <v>380</v>
      </c>
      <c r="C528" s="11" t="s">
        <v>642</v>
      </c>
      <c r="D528" s="5" t="s">
        <v>381</v>
      </c>
      <c r="E528" s="101">
        <v>-298910.77</v>
      </c>
      <c r="F528" s="101">
        <v>-297733.95</v>
      </c>
      <c r="G528" s="101">
        <v>-296557.15000000002</v>
      </c>
      <c r="H528" s="101">
        <v>-295380.34999999998</v>
      </c>
      <c r="I528" s="101">
        <v>-294203.53000000003</v>
      </c>
      <c r="J528" s="101">
        <v>-293026.71999999997</v>
      </c>
      <c r="K528" s="101">
        <v>-291849.90999999997</v>
      </c>
      <c r="L528" s="101">
        <v>-290673.11</v>
      </c>
      <c r="M528" s="101">
        <v>-289496.3</v>
      </c>
      <c r="N528" s="101">
        <v>-288319.49</v>
      </c>
      <c r="O528" s="101">
        <v>-287142.69</v>
      </c>
      <c r="P528" s="101">
        <v>-285965.88</v>
      </c>
      <c r="Q528" s="101">
        <v>-284789.06</v>
      </c>
      <c r="R528" s="103">
        <f t="shared" si="136"/>
        <v>-291849.91624999995</v>
      </c>
      <c r="U528" s="107"/>
      <c r="V528" s="107"/>
      <c r="W528" s="107">
        <f t="shared" si="132"/>
        <v>-291849.91624999995</v>
      </c>
      <c r="X528" s="107"/>
      <c r="Z528" s="109">
        <v>-223400</v>
      </c>
      <c r="AA528" s="109">
        <v>-68450</v>
      </c>
      <c r="AB528" s="109"/>
      <c r="AE528" s="107"/>
      <c r="AF528" s="46" t="s">
        <v>684</v>
      </c>
    </row>
    <row r="529" spans="1:31">
      <c r="A529" s="11" t="s">
        <v>441</v>
      </c>
      <c r="B529" s="11" t="s">
        <v>380</v>
      </c>
      <c r="C529" s="11" t="s">
        <v>481</v>
      </c>
      <c r="D529" s="5" t="s">
        <v>381</v>
      </c>
      <c r="E529" s="101">
        <v>-34608022.850000001</v>
      </c>
      <c r="F529" s="101">
        <v>-34620017.43</v>
      </c>
      <c r="G529" s="101">
        <v>-34632012.07</v>
      </c>
      <c r="H529" s="101">
        <v>-34594533.43</v>
      </c>
      <c r="I529" s="101">
        <v>-34606492.979999997</v>
      </c>
      <c r="J529" s="101">
        <v>-34618452.57</v>
      </c>
      <c r="K529" s="101">
        <v>-34614696.380000003</v>
      </c>
      <c r="L529" s="101">
        <v>-34624041.229999997</v>
      </c>
      <c r="M529" s="101">
        <v>-34633386.079999998</v>
      </c>
      <c r="N529" s="101">
        <v>-34534346.850000001</v>
      </c>
      <c r="O529" s="101">
        <v>-34531651.57</v>
      </c>
      <c r="P529" s="101">
        <v>-34528956.350000001</v>
      </c>
      <c r="Q529" s="101">
        <v>-33763265.57</v>
      </c>
      <c r="R529" s="103">
        <f t="shared" si="136"/>
        <v>-34560352.595833331</v>
      </c>
      <c r="U529" s="107">
        <f>+R529</f>
        <v>-34560352.595833331</v>
      </c>
      <c r="V529" s="107"/>
      <c r="W529" s="107"/>
      <c r="X529" s="107"/>
      <c r="Z529" s="109"/>
      <c r="AA529" s="109"/>
      <c r="AB529" s="109"/>
      <c r="AE529" s="107">
        <f>+U529</f>
        <v>-34560352.595833331</v>
      </c>
    </row>
    <row r="530" spans="1:31">
      <c r="A530" s="11" t="s">
        <v>453</v>
      </c>
      <c r="B530" s="11" t="s">
        <v>380</v>
      </c>
      <c r="C530" s="11" t="s">
        <v>643</v>
      </c>
      <c r="D530" s="5" t="s">
        <v>381</v>
      </c>
      <c r="E530" s="101">
        <v>-13181.63</v>
      </c>
      <c r="F530" s="101">
        <v>-13129.73</v>
      </c>
      <c r="G530" s="101">
        <v>-13077.84</v>
      </c>
      <c r="H530" s="101">
        <v>-15536.55</v>
      </c>
      <c r="I530" s="101">
        <v>-15474.65</v>
      </c>
      <c r="J530" s="101">
        <v>-15412.75</v>
      </c>
      <c r="K530" s="101">
        <v>-15350.85</v>
      </c>
      <c r="L530" s="101">
        <v>-15288.96</v>
      </c>
      <c r="M530" s="101">
        <v>-15227.06</v>
      </c>
      <c r="N530" s="101">
        <v>-15165.16</v>
      </c>
      <c r="O530" s="101">
        <v>-15103.26</v>
      </c>
      <c r="P530" s="101">
        <v>-15041.37</v>
      </c>
      <c r="Q530" s="101">
        <v>-14979.47</v>
      </c>
      <c r="R530" s="103">
        <f t="shared" si="136"/>
        <v>-14824.060833333331</v>
      </c>
      <c r="U530" s="107">
        <f>+R530</f>
        <v>-14824.060833333331</v>
      </c>
      <c r="V530" s="107"/>
      <c r="W530" s="107"/>
      <c r="X530" s="107"/>
      <c r="Z530" s="109"/>
      <c r="AA530" s="109"/>
      <c r="AB530" s="109"/>
      <c r="AE530" s="107">
        <f>+U530</f>
        <v>-14824.060833333331</v>
      </c>
    </row>
    <row r="531" spans="1:31">
      <c r="A531" s="11" t="s">
        <v>453</v>
      </c>
      <c r="B531" s="11" t="s">
        <v>380</v>
      </c>
      <c r="C531" s="11" t="s">
        <v>483</v>
      </c>
      <c r="D531" s="5" t="s">
        <v>381</v>
      </c>
      <c r="E531" s="101">
        <v>-1866272.87</v>
      </c>
      <c r="F531" s="101">
        <v>-1866801.81</v>
      </c>
      <c r="G531" s="101">
        <v>-1867330.76</v>
      </c>
      <c r="H531" s="101">
        <v>-2160511.04</v>
      </c>
      <c r="I531" s="101">
        <v>-2161140.1</v>
      </c>
      <c r="J531" s="101">
        <v>-2161769.15</v>
      </c>
      <c r="K531" s="101">
        <v>-2161571.6</v>
      </c>
      <c r="L531" s="101">
        <v>-2162063.12</v>
      </c>
      <c r="M531" s="101">
        <v>-2162554.64</v>
      </c>
      <c r="N531" s="101">
        <v>-2157345.3199999998</v>
      </c>
      <c r="O531" s="101">
        <v>-2157203.5499999998</v>
      </c>
      <c r="P531" s="101">
        <v>-2157061.7999999998</v>
      </c>
      <c r="Q531" s="101">
        <v>-2094061.52</v>
      </c>
      <c r="R531" s="76">
        <f t="shared" si="94"/>
        <v>-2096293.3404166671</v>
      </c>
      <c r="U531" s="107">
        <f>+R531</f>
        <v>-2096293.3404166671</v>
      </c>
      <c r="V531" s="107"/>
      <c r="W531" s="107"/>
      <c r="X531" s="107"/>
      <c r="Z531" s="109"/>
      <c r="AA531" s="109"/>
      <c r="AB531" s="109"/>
      <c r="AE531" s="107">
        <f>+U531</f>
        <v>-2096293.3404166671</v>
      </c>
    </row>
    <row r="532" spans="1:31">
      <c r="D532" s="5" t="s">
        <v>382</v>
      </c>
      <c r="E532" s="53">
        <f t="shared" ref="E532:R532" si="137">SUM(E519:E531)</f>
        <v>-133974769.91</v>
      </c>
      <c r="F532" s="53">
        <f t="shared" si="137"/>
        <v>-133964798.42</v>
      </c>
      <c r="G532" s="53">
        <f t="shared" si="137"/>
        <v>-133954826.99000002</v>
      </c>
      <c r="H532" s="53">
        <f t="shared" si="137"/>
        <v>-134650090.72</v>
      </c>
      <c r="I532" s="53">
        <f t="shared" si="137"/>
        <v>-134531303.59</v>
      </c>
      <c r="J532" s="53">
        <f t="shared" si="137"/>
        <v>-134412516.56999999</v>
      </c>
      <c r="K532" s="53">
        <f t="shared" si="137"/>
        <v>-134613511.63</v>
      </c>
      <c r="L532" s="53">
        <f t="shared" si="137"/>
        <v>-134548026.42999998</v>
      </c>
      <c r="M532" s="53">
        <f t="shared" si="137"/>
        <v>-134482541.16</v>
      </c>
      <c r="N532" s="53">
        <f t="shared" si="137"/>
        <v>-135604782.45999998</v>
      </c>
      <c r="O532" s="53">
        <f t="shared" si="137"/>
        <v>-135671269.55000001</v>
      </c>
      <c r="P532" s="53">
        <f t="shared" si="137"/>
        <v>-137434201.43000001</v>
      </c>
      <c r="Q532" s="53">
        <f t="shared" si="137"/>
        <v>-136548729.74000001</v>
      </c>
      <c r="R532" s="53">
        <f t="shared" si="137"/>
        <v>-134927468.23125002</v>
      </c>
      <c r="Z532" s="109"/>
      <c r="AA532" s="109"/>
      <c r="AB532" s="109"/>
    </row>
    <row r="533" spans="1:31">
      <c r="D533" s="5"/>
      <c r="E533" s="51"/>
      <c r="F533" s="86"/>
      <c r="G533" s="76"/>
      <c r="H533" s="76"/>
      <c r="I533" s="72"/>
      <c r="J533" s="69"/>
      <c r="K533" s="66"/>
      <c r="L533" s="62"/>
      <c r="M533" s="58"/>
      <c r="N533" s="9"/>
      <c r="O533" s="54"/>
      <c r="P533" s="82"/>
      <c r="Q533" s="51"/>
      <c r="R533" s="76"/>
      <c r="Z533" s="109"/>
      <c r="AA533" s="109"/>
      <c r="AB533" s="109"/>
    </row>
    <row r="534" spans="1:31">
      <c r="A534" s="11" t="s">
        <v>453</v>
      </c>
      <c r="B534" s="11" t="s">
        <v>383</v>
      </c>
      <c r="C534" s="11" t="s">
        <v>644</v>
      </c>
      <c r="D534" s="5" t="s">
        <v>384</v>
      </c>
      <c r="E534" s="52">
        <v>-35790639.740000002</v>
      </c>
      <c r="F534" s="52">
        <v>-6543872.25</v>
      </c>
      <c r="G534" s="52">
        <v>-11721306.720000001</v>
      </c>
      <c r="H534" s="52">
        <v>-16376137.32</v>
      </c>
      <c r="I534" s="52">
        <v>-19668653.579999998</v>
      </c>
      <c r="J534" s="52">
        <v>-21506797.239999998</v>
      </c>
      <c r="K534" s="52">
        <v>-23139962.670000002</v>
      </c>
      <c r="L534" s="52">
        <v>-24290788.16</v>
      </c>
      <c r="M534" s="52">
        <v>-25290147.420000002</v>
      </c>
      <c r="N534" s="52">
        <v>-26376998.719999999</v>
      </c>
      <c r="O534" s="52">
        <v>-28030960.859999999</v>
      </c>
      <c r="P534" s="52">
        <v>-30499592.68</v>
      </c>
      <c r="Q534" s="52">
        <v>-35052264.350000001</v>
      </c>
      <c r="R534" s="76">
        <f t="shared" si="94"/>
        <v>-22405555.80541667</v>
      </c>
      <c r="Z534" s="109"/>
      <c r="AA534" s="109"/>
      <c r="AB534" s="109"/>
    </row>
    <row r="535" spans="1:31">
      <c r="A535" s="11" t="s">
        <v>453</v>
      </c>
      <c r="B535" s="11" t="s">
        <v>383</v>
      </c>
      <c r="C535" s="11" t="s">
        <v>645</v>
      </c>
      <c r="D535" s="5" t="s">
        <v>384</v>
      </c>
      <c r="E535" s="52">
        <v>-320376.03000000003</v>
      </c>
      <c r="F535" s="52">
        <v>35429.89</v>
      </c>
      <c r="G535" s="52">
        <v>-619313.67000000004</v>
      </c>
      <c r="H535" s="52">
        <v>-1101934.33</v>
      </c>
      <c r="I535" s="52">
        <v>-1616223.23</v>
      </c>
      <c r="J535" s="52">
        <v>-578427.89</v>
      </c>
      <c r="K535" s="52">
        <v>-534439.61</v>
      </c>
      <c r="L535" s="52">
        <v>-528475.68999999994</v>
      </c>
      <c r="M535" s="52">
        <v>-557265.76</v>
      </c>
      <c r="N535" s="52">
        <v>-581523.91</v>
      </c>
      <c r="O535" s="52">
        <v>-489494.07</v>
      </c>
      <c r="P535" s="52">
        <v>-644489.86</v>
      </c>
      <c r="Q535" s="52">
        <v>378562.05</v>
      </c>
      <c r="R535" s="103">
        <f t="shared" ref="R535:R550" si="138">((E535+Q535)+((F535+G535+H535+I535+J535+K535+L535+M535+N535+O535+P535)*2))/24</f>
        <v>-598922.09333333338</v>
      </c>
      <c r="Z535" s="109"/>
      <c r="AA535" s="109"/>
      <c r="AB535" s="109"/>
    </row>
    <row r="536" spans="1:31">
      <c r="A536" s="11" t="s">
        <v>453</v>
      </c>
      <c r="B536" s="11" t="s">
        <v>383</v>
      </c>
      <c r="C536" s="11" t="s">
        <v>646</v>
      </c>
      <c r="D536" s="5" t="s">
        <v>384</v>
      </c>
      <c r="E536" s="52">
        <v>-2816459.05</v>
      </c>
      <c r="F536" s="52">
        <v>-389776.66</v>
      </c>
      <c r="G536" s="52">
        <v>-680644.98</v>
      </c>
      <c r="H536" s="52">
        <v>-967109.88</v>
      </c>
      <c r="I536" s="52">
        <v>-1194093.29</v>
      </c>
      <c r="J536" s="52">
        <v>-1347321.85</v>
      </c>
      <c r="K536" s="52">
        <v>-1476642.75</v>
      </c>
      <c r="L536" s="52">
        <v>-1595978.09</v>
      </c>
      <c r="M536" s="52">
        <v>-1730082.73</v>
      </c>
      <c r="N536" s="52">
        <v>-1858976.38</v>
      </c>
      <c r="O536" s="52">
        <v>-2043064.26</v>
      </c>
      <c r="P536" s="52">
        <v>-2284766.7999999998</v>
      </c>
      <c r="Q536" s="52">
        <v>-2576686.7999999998</v>
      </c>
      <c r="R536" s="103">
        <f t="shared" si="138"/>
        <v>-1522085.8829166666</v>
      </c>
      <c r="Z536" s="109"/>
      <c r="AA536" s="109"/>
      <c r="AB536" s="109"/>
    </row>
    <row r="537" spans="1:31">
      <c r="A537" s="11" t="s">
        <v>453</v>
      </c>
      <c r="B537" s="11" t="s">
        <v>383</v>
      </c>
      <c r="C537" s="11" t="s">
        <v>647</v>
      </c>
      <c r="D537" s="5" t="s">
        <v>384</v>
      </c>
      <c r="E537" s="52">
        <v>-3333.77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-1697.01</v>
      </c>
      <c r="M537" s="52">
        <v>-1697.01</v>
      </c>
      <c r="N537" s="52">
        <v>-1697.01</v>
      </c>
      <c r="O537" s="52">
        <v>-1697.01</v>
      </c>
      <c r="P537" s="52">
        <v>-1697.01</v>
      </c>
      <c r="Q537" s="52">
        <v>-1697.01</v>
      </c>
      <c r="R537" s="103">
        <f t="shared" si="138"/>
        <v>-916.70333333333326</v>
      </c>
      <c r="Z537" s="109"/>
      <c r="AA537" s="109"/>
      <c r="AB537" s="109"/>
    </row>
    <row r="538" spans="1:31">
      <c r="A538" s="11" t="s">
        <v>453</v>
      </c>
      <c r="B538" s="11" t="s">
        <v>383</v>
      </c>
      <c r="C538" s="11" t="s">
        <v>648</v>
      </c>
      <c r="D538" s="5" t="s">
        <v>384</v>
      </c>
      <c r="E538" s="52">
        <v>-21571611.859999999</v>
      </c>
      <c r="F538" s="52">
        <v>-3758312.59</v>
      </c>
      <c r="G538" s="52">
        <v>-6798026.3700000001</v>
      </c>
      <c r="H538" s="52">
        <v>-9410628.8000000007</v>
      </c>
      <c r="I538" s="52">
        <v>-11272739.33</v>
      </c>
      <c r="J538" s="52">
        <v>-12348652.359999999</v>
      </c>
      <c r="K538" s="52">
        <v>-13346507.300000001</v>
      </c>
      <c r="L538" s="52">
        <v>-14144331.92</v>
      </c>
      <c r="M538" s="52">
        <v>-14888729.76</v>
      </c>
      <c r="N538" s="52">
        <v>-15659439.68</v>
      </c>
      <c r="O538" s="52">
        <v>-16607132.57</v>
      </c>
      <c r="P538" s="52">
        <v>-17919426.960000001</v>
      </c>
      <c r="Q538" s="52">
        <v>-20260889.059999999</v>
      </c>
      <c r="R538" s="103">
        <f t="shared" si="138"/>
        <v>-13089181.508333335</v>
      </c>
      <c r="Z538" s="109"/>
      <c r="AA538" s="109"/>
      <c r="AB538" s="109"/>
    </row>
    <row r="539" spans="1:31">
      <c r="A539" s="11" t="s">
        <v>453</v>
      </c>
      <c r="B539" s="11" t="s">
        <v>383</v>
      </c>
      <c r="C539" s="11" t="s">
        <v>649</v>
      </c>
      <c r="D539" s="5" t="s">
        <v>384</v>
      </c>
      <c r="E539" s="52">
        <v>-286813.49</v>
      </c>
      <c r="F539" s="52">
        <v>-71425.22</v>
      </c>
      <c r="G539" s="52">
        <v>270137.59000000003</v>
      </c>
      <c r="H539" s="52">
        <v>493937.32</v>
      </c>
      <c r="I539" s="52">
        <v>541425.38</v>
      </c>
      <c r="J539" s="52">
        <v>-386205.12</v>
      </c>
      <c r="K539" s="52">
        <v>-388970.88</v>
      </c>
      <c r="L539" s="52">
        <v>-371149.84</v>
      </c>
      <c r="M539" s="52">
        <v>-371453.23</v>
      </c>
      <c r="N539" s="52">
        <v>-347097.82</v>
      </c>
      <c r="O539" s="52">
        <v>-291458.59999999998</v>
      </c>
      <c r="P539" s="52">
        <v>-434457.48</v>
      </c>
      <c r="Q539" s="52">
        <v>-125743.93</v>
      </c>
      <c r="R539" s="103">
        <f t="shared" si="138"/>
        <v>-130249.71749999998</v>
      </c>
      <c r="Z539" s="109"/>
      <c r="AA539" s="109"/>
      <c r="AB539" s="109"/>
    </row>
    <row r="540" spans="1:31">
      <c r="A540" s="11" t="s">
        <v>453</v>
      </c>
      <c r="B540" s="11" t="s">
        <v>383</v>
      </c>
      <c r="C540" s="11" t="s">
        <v>650</v>
      </c>
      <c r="D540" s="5" t="s">
        <v>384</v>
      </c>
      <c r="E540" s="52">
        <v>-1200.69</v>
      </c>
      <c r="F540" s="52">
        <v>0</v>
      </c>
      <c r="G540" s="52">
        <v>-546.41999999999996</v>
      </c>
      <c r="H540" s="52">
        <v>-546.41999999999996</v>
      </c>
      <c r="I540" s="52">
        <v>-546.41999999999996</v>
      </c>
      <c r="J540" s="52">
        <v>-546.41999999999996</v>
      </c>
      <c r="K540" s="52">
        <v>-546.41999999999996</v>
      </c>
      <c r="L540" s="52">
        <v>-546.41999999999996</v>
      </c>
      <c r="M540" s="52">
        <v>-546.41999999999996</v>
      </c>
      <c r="N540" s="52">
        <v>-546.41999999999996</v>
      </c>
      <c r="O540" s="52">
        <v>-546.41999999999996</v>
      </c>
      <c r="P540" s="52">
        <v>-546.41999999999996</v>
      </c>
      <c r="Q540" s="52">
        <v>-546.41999999999996</v>
      </c>
      <c r="R540" s="103">
        <f t="shared" si="138"/>
        <v>-528.14625000000001</v>
      </c>
      <c r="Z540" s="109"/>
      <c r="AA540" s="109"/>
      <c r="AB540" s="109"/>
    </row>
    <row r="541" spans="1:31">
      <c r="A541" s="11" t="s">
        <v>453</v>
      </c>
      <c r="B541" s="11" t="s">
        <v>383</v>
      </c>
      <c r="C541" s="11" t="s">
        <v>653</v>
      </c>
      <c r="D541" s="5" t="s">
        <v>384</v>
      </c>
      <c r="E541" s="52">
        <v>-1714631.55</v>
      </c>
      <c r="F541" s="52">
        <v>-227888.95</v>
      </c>
      <c r="G541" s="52">
        <v>-458644.03</v>
      </c>
      <c r="H541" s="52">
        <v>-631978.25</v>
      </c>
      <c r="I541" s="52">
        <v>-782005.55</v>
      </c>
      <c r="J541" s="52">
        <v>-883251.13</v>
      </c>
      <c r="K541" s="52">
        <v>-964820.54</v>
      </c>
      <c r="L541" s="52">
        <v>-1036755.13</v>
      </c>
      <c r="M541" s="52">
        <v>-1107505.51</v>
      </c>
      <c r="N541" s="52">
        <v>-1180503.3</v>
      </c>
      <c r="O541" s="52">
        <v>-1258841.3999999999</v>
      </c>
      <c r="P541" s="52">
        <v>-1378457.64</v>
      </c>
      <c r="Q541" s="52">
        <v>-1499846.96</v>
      </c>
      <c r="R541" s="103">
        <f t="shared" si="138"/>
        <v>-959824.22374999989</v>
      </c>
      <c r="Z541" s="109"/>
      <c r="AA541" s="109"/>
      <c r="AB541" s="109"/>
    </row>
    <row r="542" spans="1:31">
      <c r="A542" s="11" t="s">
        <v>454</v>
      </c>
      <c r="B542" s="11" t="s">
        <v>383</v>
      </c>
      <c r="C542" s="11" t="s">
        <v>644</v>
      </c>
      <c r="D542" s="5" t="s">
        <v>384</v>
      </c>
      <c r="E542" s="52">
        <v>-106476791.98999999</v>
      </c>
      <c r="F542" s="52">
        <v>-19493358.73</v>
      </c>
      <c r="G542" s="52">
        <v>-33825506.289999999</v>
      </c>
      <c r="H542" s="52">
        <v>-46852251.270000003</v>
      </c>
      <c r="I542" s="52">
        <v>-55553122.380000003</v>
      </c>
      <c r="J542" s="52">
        <v>-60569197.990000002</v>
      </c>
      <c r="K542" s="52">
        <v>-64892974.609999999</v>
      </c>
      <c r="L542" s="52">
        <v>-68381171.540000007</v>
      </c>
      <c r="M542" s="52">
        <v>-71470457.090000004</v>
      </c>
      <c r="N542" s="52">
        <v>-74691553.299999997</v>
      </c>
      <c r="O542" s="52">
        <v>-78953151.599999994</v>
      </c>
      <c r="P542" s="52">
        <v>-85550514.549999997</v>
      </c>
      <c r="Q542" s="52">
        <v>-98981997.140000001</v>
      </c>
      <c r="R542" s="103">
        <f t="shared" si="138"/>
        <v>-63580221.15958333</v>
      </c>
      <c r="Z542" s="109"/>
      <c r="AA542" s="109"/>
      <c r="AB542" s="109"/>
    </row>
    <row r="543" spans="1:31">
      <c r="A543" s="11" t="s">
        <v>454</v>
      </c>
      <c r="B543" s="11" t="s">
        <v>383</v>
      </c>
      <c r="C543" s="11" t="s">
        <v>645</v>
      </c>
      <c r="D543" s="5" t="s">
        <v>384</v>
      </c>
      <c r="E543" s="52">
        <v>0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-27776.86</v>
      </c>
      <c r="O543" s="52">
        <v>-75131.320000000007</v>
      </c>
      <c r="P543" s="52">
        <v>-1102202.42</v>
      </c>
      <c r="Q543" s="52">
        <v>104803.77</v>
      </c>
      <c r="R543" s="103">
        <f t="shared" ref="R543:R549" si="139">((E543+Q543)+((F543+G543+H543+I543+J543+K543+L543+M543+N543+O543+P543)*2))/24</f>
        <v>-96059.059583333321</v>
      </c>
      <c r="Z543" s="109"/>
      <c r="AA543" s="109"/>
      <c r="AB543" s="109"/>
    </row>
    <row r="544" spans="1:31">
      <c r="A544" s="11" t="s">
        <v>454</v>
      </c>
      <c r="B544" s="11" t="s">
        <v>383</v>
      </c>
      <c r="C544" s="11" t="s">
        <v>646</v>
      </c>
      <c r="D544" s="5" t="s">
        <v>384</v>
      </c>
      <c r="E544" s="52">
        <v>-10672970.42</v>
      </c>
      <c r="F544" s="52">
        <v>-1244721.94</v>
      </c>
      <c r="G544" s="52">
        <v>-2275618.96</v>
      </c>
      <c r="H544" s="52">
        <v>-3407987.17</v>
      </c>
      <c r="I544" s="52">
        <v>-4176776.45</v>
      </c>
      <c r="J544" s="52">
        <v>-4734860.41</v>
      </c>
      <c r="K544" s="52">
        <v>-5335780.4400000004</v>
      </c>
      <c r="L544" s="52">
        <v>-5786041.4299999997</v>
      </c>
      <c r="M544" s="52">
        <v>-6383406.0899999999</v>
      </c>
      <c r="N544" s="52">
        <v>-6986466.5999999996</v>
      </c>
      <c r="O544" s="52">
        <v>-7818030.3200000003</v>
      </c>
      <c r="P544" s="52">
        <v>-8569723.9399999995</v>
      </c>
      <c r="Q544" s="52">
        <v>-9554575.6500000004</v>
      </c>
      <c r="R544" s="103">
        <f t="shared" si="139"/>
        <v>-5569432.2320833327</v>
      </c>
      <c r="Z544" s="109"/>
      <c r="AA544" s="109"/>
      <c r="AB544" s="109"/>
    </row>
    <row r="545" spans="1:28">
      <c r="A545" s="11" t="s">
        <v>454</v>
      </c>
      <c r="B545" s="11" t="s">
        <v>383</v>
      </c>
      <c r="C545" s="11" t="s">
        <v>654</v>
      </c>
      <c r="D545" s="5" t="s">
        <v>384</v>
      </c>
      <c r="E545" s="52">
        <v>0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24801.09</v>
      </c>
      <c r="O545" s="52">
        <v>-4043.27</v>
      </c>
      <c r="P545" s="52">
        <v>9589.15</v>
      </c>
      <c r="Q545" s="52">
        <v>-12430.97</v>
      </c>
      <c r="R545" s="103">
        <f t="shared" si="139"/>
        <v>2010.9570833333335</v>
      </c>
      <c r="Z545" s="109"/>
      <c r="AA545" s="109"/>
      <c r="AB545" s="109"/>
    </row>
    <row r="546" spans="1:28">
      <c r="A546" s="11" t="s">
        <v>454</v>
      </c>
      <c r="B546" s="11" t="s">
        <v>383</v>
      </c>
      <c r="C546" s="11" t="s">
        <v>647</v>
      </c>
      <c r="D546" s="5" t="s">
        <v>384</v>
      </c>
      <c r="E546" s="52">
        <v>-125229.42</v>
      </c>
      <c r="F546" s="52">
        <v>0</v>
      </c>
      <c r="G546" s="52">
        <v>0</v>
      </c>
      <c r="H546" s="52">
        <v>-14649.18</v>
      </c>
      <c r="I546" s="52">
        <v>-14649.18</v>
      </c>
      <c r="J546" s="52">
        <v>-14649.18</v>
      </c>
      <c r="K546" s="52">
        <v>-29318.46</v>
      </c>
      <c r="L546" s="52">
        <v>-53035.21</v>
      </c>
      <c r="M546" s="52">
        <v>-53035.21</v>
      </c>
      <c r="N546" s="52">
        <v>-59321.760000000002</v>
      </c>
      <c r="O546" s="52">
        <v>-59321.760000000002</v>
      </c>
      <c r="P546" s="52">
        <v>-73384.820000000007</v>
      </c>
      <c r="Q546" s="52">
        <v>-73384.820000000007</v>
      </c>
      <c r="R546" s="103">
        <f t="shared" ref="R546" si="140">((E546+Q546)+((F546+G546+H546+I546+J546+K546+L546+M546+N546+O546+P546)*2))/24</f>
        <v>-39222.656666666669</v>
      </c>
      <c r="Z546" s="109"/>
      <c r="AA546" s="109"/>
      <c r="AB546" s="109"/>
    </row>
    <row r="547" spans="1:28">
      <c r="A547" s="11" t="s">
        <v>454</v>
      </c>
      <c r="B547" s="11" t="s">
        <v>383</v>
      </c>
      <c r="C547" s="11" t="s">
        <v>648</v>
      </c>
      <c r="D547" s="5" t="s">
        <v>384</v>
      </c>
      <c r="E547" s="52">
        <v>-76586984.25</v>
      </c>
      <c r="F547" s="52">
        <v>-13331352.58</v>
      </c>
      <c r="G547" s="52">
        <v>-23355039.140000001</v>
      </c>
      <c r="H547" s="52">
        <v>-32270740.219999999</v>
      </c>
      <c r="I547" s="52">
        <v>-38376857.710000001</v>
      </c>
      <c r="J547" s="52">
        <v>-42075843.420000002</v>
      </c>
      <c r="K547" s="52">
        <v>-45396759.539999999</v>
      </c>
      <c r="L547" s="52">
        <v>-48212429.659999996</v>
      </c>
      <c r="M547" s="52">
        <v>-50806389.240000002</v>
      </c>
      <c r="N547" s="52">
        <v>-53513833.729999997</v>
      </c>
      <c r="O547" s="52">
        <v>-56588765.039999999</v>
      </c>
      <c r="P547" s="52">
        <v>-60847740.600000001</v>
      </c>
      <c r="Q547" s="52">
        <v>-69276286.359999999</v>
      </c>
      <c r="R547" s="103">
        <f t="shared" si="139"/>
        <v>-44808948.848750003</v>
      </c>
      <c r="Z547" s="109"/>
      <c r="AA547" s="109"/>
      <c r="AB547" s="109"/>
    </row>
    <row r="548" spans="1:28">
      <c r="A548" s="11" t="s">
        <v>454</v>
      </c>
      <c r="B548" s="11" t="s">
        <v>383</v>
      </c>
      <c r="C548" s="11" t="s">
        <v>649</v>
      </c>
      <c r="D548" s="5" t="s">
        <v>384</v>
      </c>
      <c r="E548" s="52">
        <v>0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-19917.53</v>
      </c>
      <c r="O548" s="52">
        <v>-69404.320000000007</v>
      </c>
      <c r="P548" s="52">
        <v>-646657.62</v>
      </c>
      <c r="Q548" s="52">
        <v>-5866.6100000000997</v>
      </c>
      <c r="R548" s="103">
        <f t="shared" si="139"/>
        <v>-61576.064583333333</v>
      </c>
      <c r="Z548" s="109"/>
      <c r="AA548" s="109"/>
      <c r="AB548" s="109"/>
    </row>
    <row r="549" spans="1:28">
      <c r="A549" s="11" t="s">
        <v>454</v>
      </c>
      <c r="B549" s="11" t="s">
        <v>383</v>
      </c>
      <c r="C549" s="11" t="s">
        <v>650</v>
      </c>
      <c r="D549" s="5" t="s">
        <v>384</v>
      </c>
      <c r="E549" s="52">
        <v>-51935.040000000001</v>
      </c>
      <c r="F549" s="52">
        <v>-9746.01</v>
      </c>
      <c r="G549" s="52">
        <v>-17912.95</v>
      </c>
      <c r="H549" s="52">
        <v>-24302.38</v>
      </c>
      <c r="I549" s="52">
        <v>-25798.9</v>
      </c>
      <c r="J549" s="52">
        <v>-27136.97</v>
      </c>
      <c r="K549" s="52">
        <v>-27136.97</v>
      </c>
      <c r="L549" s="52">
        <v>-27136.97</v>
      </c>
      <c r="M549" s="52">
        <v>-42521.78</v>
      </c>
      <c r="N549" s="52">
        <v>-45593.279999999999</v>
      </c>
      <c r="O549" s="52">
        <v>-61521.95</v>
      </c>
      <c r="P549" s="52">
        <v>-66778.789999999994</v>
      </c>
      <c r="Q549" s="52">
        <v>-66778.789999999994</v>
      </c>
      <c r="R549" s="103">
        <f t="shared" si="139"/>
        <v>-36245.322083333325</v>
      </c>
      <c r="Z549" s="109"/>
      <c r="AA549" s="109"/>
      <c r="AB549" s="109"/>
    </row>
    <row r="550" spans="1:28">
      <c r="A550" s="11" t="s">
        <v>454</v>
      </c>
      <c r="B550" s="11" t="s">
        <v>383</v>
      </c>
      <c r="C550" s="11" t="s">
        <v>651</v>
      </c>
      <c r="D550" s="5" t="s">
        <v>384</v>
      </c>
      <c r="E550" s="52">
        <v>-103878.36</v>
      </c>
      <c r="F550" s="52">
        <v>-220.33</v>
      </c>
      <c r="G550" s="52">
        <v>-558.17999999999995</v>
      </c>
      <c r="H550" s="52">
        <v>-831.96</v>
      </c>
      <c r="I550" s="52">
        <v>-1042.46</v>
      </c>
      <c r="J550" s="52">
        <v>-1239.82</v>
      </c>
      <c r="K550" s="52">
        <v>-1424.38</v>
      </c>
      <c r="L550" s="52">
        <v>-1737.7</v>
      </c>
      <c r="M550" s="52">
        <v>-1756.84</v>
      </c>
      <c r="N550" s="52">
        <v>-2125.7600000000002</v>
      </c>
      <c r="O550" s="52">
        <v>-2435.09</v>
      </c>
      <c r="P550" s="52">
        <v>-2482.52</v>
      </c>
      <c r="Q550" s="52">
        <v>-2553.6999999999998</v>
      </c>
      <c r="R550" s="103">
        <f t="shared" si="138"/>
        <v>-5755.9225000000006</v>
      </c>
      <c r="Z550" s="109"/>
      <c r="AA550" s="109"/>
      <c r="AB550" s="109"/>
    </row>
    <row r="551" spans="1:28">
      <c r="A551" s="11" t="s">
        <v>454</v>
      </c>
      <c r="B551" s="11" t="s">
        <v>383</v>
      </c>
      <c r="C551" s="11" t="s">
        <v>655</v>
      </c>
      <c r="D551" s="5" t="s">
        <v>384</v>
      </c>
      <c r="E551" s="52">
        <v>0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-142.82</v>
      </c>
      <c r="O551" s="52">
        <v>-624.29</v>
      </c>
      <c r="P551" s="52">
        <v>-946.66</v>
      </c>
      <c r="Q551" s="52">
        <v>-1389</v>
      </c>
      <c r="R551" s="103">
        <f t="shared" ref="R551:R575" si="141">((E551+Q551)+((F551+G551+H551+I551+J551+K551+L551+M551+N551+O551+P551)*2))/24</f>
        <v>-200.68916666666667</v>
      </c>
      <c r="Z551" s="109"/>
      <c r="AA551" s="109"/>
      <c r="AB551" s="109"/>
    </row>
    <row r="552" spans="1:28">
      <c r="A552" s="11" t="s">
        <v>454</v>
      </c>
      <c r="B552" s="11" t="s">
        <v>383</v>
      </c>
      <c r="C552" s="11" t="s">
        <v>652</v>
      </c>
      <c r="D552" s="5" t="s">
        <v>384</v>
      </c>
      <c r="E552" s="52">
        <v>-3556.32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103">
        <f t="shared" si="141"/>
        <v>-148.18</v>
      </c>
      <c r="Z552" s="109"/>
      <c r="AA552" s="109"/>
      <c r="AB552" s="109"/>
    </row>
    <row r="553" spans="1:28">
      <c r="A553" s="11" t="s">
        <v>454</v>
      </c>
      <c r="B553" s="11" t="s">
        <v>383</v>
      </c>
      <c r="C553" s="11" t="s">
        <v>653</v>
      </c>
      <c r="D553" s="5" t="s">
        <v>384</v>
      </c>
      <c r="E553" s="52">
        <v>-2889370.09</v>
      </c>
      <c r="F553" s="52">
        <v>-287821.27</v>
      </c>
      <c r="G553" s="52">
        <v>-574673.35</v>
      </c>
      <c r="H553" s="52">
        <v>-809738.05</v>
      </c>
      <c r="I553" s="52">
        <v>-1044540.57</v>
      </c>
      <c r="J553" s="52">
        <v>-1214769.3799999999</v>
      </c>
      <c r="K553" s="52">
        <v>-1357069.22</v>
      </c>
      <c r="L553" s="52">
        <v>-1472893.57</v>
      </c>
      <c r="M553" s="52">
        <v>-1610539.66</v>
      </c>
      <c r="N553" s="52">
        <v>-1717661.58</v>
      </c>
      <c r="O553" s="52">
        <v>-1836168.61</v>
      </c>
      <c r="P553" s="52">
        <v>-2000064.5</v>
      </c>
      <c r="Q553" s="52">
        <v>-2186731.2200000002</v>
      </c>
      <c r="R553" s="103">
        <f t="shared" si="141"/>
        <v>-1371999.2012499999</v>
      </c>
      <c r="Z553" s="109"/>
      <c r="AA553" s="109"/>
      <c r="AB553" s="109"/>
    </row>
    <row r="554" spans="1:28">
      <c r="A554" s="11" t="s">
        <v>454</v>
      </c>
      <c r="B554" s="11" t="s">
        <v>383</v>
      </c>
      <c r="C554" s="11" t="s">
        <v>656</v>
      </c>
      <c r="D554" s="5" t="s">
        <v>384</v>
      </c>
      <c r="E554" s="52">
        <v>0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2556.89</v>
      </c>
      <c r="O554" s="52">
        <v>5614.95</v>
      </c>
      <c r="P554" s="52">
        <v>8362.18</v>
      </c>
      <c r="Q554" s="52">
        <v>12839.26</v>
      </c>
      <c r="R554" s="103">
        <f t="shared" si="141"/>
        <v>1912.8041666666668</v>
      </c>
      <c r="Z554" s="109"/>
      <c r="AA554" s="109"/>
      <c r="AB554" s="109"/>
    </row>
    <row r="555" spans="1:28">
      <c r="A555" s="46" t="s">
        <v>453</v>
      </c>
      <c r="B555" s="11" t="s">
        <v>385</v>
      </c>
      <c r="C555" s="11" t="s">
        <v>644</v>
      </c>
      <c r="D555" s="5" t="s">
        <v>386</v>
      </c>
      <c r="E555" s="52">
        <v>-694858.05</v>
      </c>
      <c r="F555" s="52">
        <v>1033828.99</v>
      </c>
      <c r="G555" s="52">
        <v>1722481.83</v>
      </c>
      <c r="H555" s="52">
        <v>2510367.35</v>
      </c>
      <c r="I555" s="52">
        <v>3509177.89</v>
      </c>
      <c r="J555" s="52">
        <v>3929303.71</v>
      </c>
      <c r="K555" s="52">
        <v>4224232.7</v>
      </c>
      <c r="L555" s="52">
        <v>4388895.49</v>
      </c>
      <c r="M555" s="52">
        <v>4475339.7</v>
      </c>
      <c r="N555" s="52">
        <v>4288073.53</v>
      </c>
      <c r="O555" s="52">
        <v>3127537.61</v>
      </c>
      <c r="P555" s="52">
        <v>2150250.5699999998</v>
      </c>
      <c r="Q555" s="52">
        <v>-482734.04</v>
      </c>
      <c r="R555" s="103">
        <f t="shared" si="141"/>
        <v>2897557.7770833331</v>
      </c>
      <c r="Z555" s="109"/>
      <c r="AA555" s="109"/>
      <c r="AB555" s="109"/>
    </row>
    <row r="556" spans="1:28">
      <c r="A556" s="46" t="s">
        <v>453</v>
      </c>
      <c r="B556" s="11" t="s">
        <v>385</v>
      </c>
      <c r="C556" s="11" t="s">
        <v>648</v>
      </c>
      <c r="D556" s="5" t="s">
        <v>386</v>
      </c>
      <c r="E556" s="52">
        <v>-225751.96</v>
      </c>
      <c r="F556" s="52">
        <v>605095.99</v>
      </c>
      <c r="G556" s="52">
        <v>954599.43</v>
      </c>
      <c r="H556" s="52">
        <v>1484884.92</v>
      </c>
      <c r="I556" s="52">
        <v>2045003.63</v>
      </c>
      <c r="J556" s="52">
        <v>2250694.3199999998</v>
      </c>
      <c r="K556" s="52">
        <v>2413210.23</v>
      </c>
      <c r="L556" s="52">
        <v>2457152.12</v>
      </c>
      <c r="M556" s="52">
        <v>2490492.36</v>
      </c>
      <c r="N556" s="52">
        <v>2360903.4500000002</v>
      </c>
      <c r="O556" s="52">
        <v>1759970.47</v>
      </c>
      <c r="P556" s="52">
        <v>1365190.61</v>
      </c>
      <c r="Q556" s="52">
        <v>32094.440000000399</v>
      </c>
      <c r="R556" s="103">
        <f t="shared" si="141"/>
        <v>1674197.3974999997</v>
      </c>
      <c r="Z556" s="109"/>
      <c r="AA556" s="109"/>
      <c r="AB556" s="109"/>
    </row>
    <row r="557" spans="1:28">
      <c r="A557" s="46" t="s">
        <v>453</v>
      </c>
      <c r="B557" s="11" t="s">
        <v>385</v>
      </c>
      <c r="C557" s="11" t="s">
        <v>653</v>
      </c>
      <c r="D557" s="5" t="s">
        <v>386</v>
      </c>
      <c r="E557" s="52">
        <v>28642.82</v>
      </c>
      <c r="F557" s="52">
        <v>-2860.4</v>
      </c>
      <c r="G557" s="52">
        <v>50532.54</v>
      </c>
      <c r="H557" s="52">
        <v>77874.61</v>
      </c>
      <c r="I557" s="52">
        <v>126658.3</v>
      </c>
      <c r="J557" s="52">
        <v>146335.44</v>
      </c>
      <c r="K557" s="52">
        <v>155970.37</v>
      </c>
      <c r="L557" s="52">
        <v>157154.35999999999</v>
      </c>
      <c r="M557" s="52">
        <v>154906.41</v>
      </c>
      <c r="N557" s="52">
        <v>149561.94</v>
      </c>
      <c r="O557" s="52">
        <v>107966.5</v>
      </c>
      <c r="P557" s="52">
        <v>105950.21</v>
      </c>
      <c r="Q557" s="52">
        <v>16037.28</v>
      </c>
      <c r="R557" s="103">
        <f t="shared" si="141"/>
        <v>104365.86083333334</v>
      </c>
      <c r="Z557" s="109"/>
      <c r="AA557" s="109"/>
      <c r="AB557" s="109"/>
    </row>
    <row r="558" spans="1:28">
      <c r="A558" s="11" t="s">
        <v>454</v>
      </c>
      <c r="B558" s="11" t="s">
        <v>385</v>
      </c>
      <c r="C558" s="11" t="s">
        <v>644</v>
      </c>
      <c r="D558" s="5" t="s">
        <v>386</v>
      </c>
      <c r="E558" s="52">
        <v>1047124.96</v>
      </c>
      <c r="F558" s="52">
        <v>1590262.59</v>
      </c>
      <c r="G558" s="52">
        <v>4259703.2300000004</v>
      </c>
      <c r="H558" s="52">
        <v>6100044.3399999999</v>
      </c>
      <c r="I558" s="52">
        <v>8901190.9299999997</v>
      </c>
      <c r="J558" s="52">
        <v>9900489.4800000004</v>
      </c>
      <c r="K558" s="52">
        <v>10694006.91</v>
      </c>
      <c r="L558" s="52">
        <v>10894834.98</v>
      </c>
      <c r="M558" s="52">
        <v>11115100.359999999</v>
      </c>
      <c r="N558" s="52">
        <v>10779209.699999999</v>
      </c>
      <c r="O558" s="52">
        <v>8394086.0999999996</v>
      </c>
      <c r="P558" s="52">
        <v>4947590.46</v>
      </c>
      <c r="Q558" s="52">
        <v>-2015494.44</v>
      </c>
      <c r="R558" s="103">
        <f t="shared" si="141"/>
        <v>7257694.5283333333</v>
      </c>
      <c r="Z558" s="109"/>
      <c r="AA558" s="109"/>
      <c r="AB558" s="109"/>
    </row>
    <row r="559" spans="1:28">
      <c r="A559" s="11" t="s">
        <v>454</v>
      </c>
      <c r="B559" s="11" t="s">
        <v>385</v>
      </c>
      <c r="C559" s="11" t="s">
        <v>648</v>
      </c>
      <c r="D559" s="5" t="s">
        <v>386</v>
      </c>
      <c r="E559" s="52">
        <v>1280188.44</v>
      </c>
      <c r="F559" s="52">
        <v>778168.01</v>
      </c>
      <c r="G559" s="52">
        <v>2425417.0699999998</v>
      </c>
      <c r="H559" s="52">
        <v>3821028.88</v>
      </c>
      <c r="I559" s="52">
        <v>5660759.8600000003</v>
      </c>
      <c r="J559" s="52">
        <v>6233219.3300000001</v>
      </c>
      <c r="K559" s="52">
        <v>6779467.8200000003</v>
      </c>
      <c r="L559" s="52">
        <v>6844845.3700000001</v>
      </c>
      <c r="M559" s="52">
        <v>6971093.2999999998</v>
      </c>
      <c r="N559" s="52">
        <v>6686057.9500000002</v>
      </c>
      <c r="O559" s="52">
        <v>5041962.28</v>
      </c>
      <c r="P559" s="52">
        <v>3222334.99</v>
      </c>
      <c r="Q559" s="52">
        <v>-851428.05</v>
      </c>
      <c r="R559" s="103">
        <f t="shared" si="141"/>
        <v>4556561.2545833336</v>
      </c>
      <c r="Z559" s="109"/>
      <c r="AA559" s="109"/>
      <c r="AB559" s="109"/>
    </row>
    <row r="560" spans="1:28">
      <c r="A560" s="11" t="s">
        <v>454</v>
      </c>
      <c r="B560" s="11" t="s">
        <v>385</v>
      </c>
      <c r="C560" s="11" t="s">
        <v>651</v>
      </c>
      <c r="D560" s="5" t="s">
        <v>386</v>
      </c>
      <c r="E560" s="52">
        <v>8828.2900000000009</v>
      </c>
      <c r="F560" s="52">
        <v>-116.61</v>
      </c>
      <c r="G560" s="52">
        <v>-51.66</v>
      </c>
      <c r="H560" s="52">
        <v>11.81</v>
      </c>
      <c r="I560" s="52">
        <v>25.1</v>
      </c>
      <c r="J560" s="52">
        <v>36.159999999999997</v>
      </c>
      <c r="K560" s="52">
        <v>-88.57</v>
      </c>
      <c r="L560" s="52">
        <v>200.75</v>
      </c>
      <c r="M560" s="52">
        <v>-148.35</v>
      </c>
      <c r="N560" s="52">
        <v>-84.58</v>
      </c>
      <c r="O560" s="52">
        <v>176.75</v>
      </c>
      <c r="P560" s="52">
        <v>149.44999999999999</v>
      </c>
      <c r="Q560" s="52">
        <v>-19.600000000000101</v>
      </c>
      <c r="R560" s="103">
        <f t="shared" si="141"/>
        <v>376.21625</v>
      </c>
      <c r="Z560" s="109"/>
      <c r="AA560" s="109"/>
      <c r="AB560" s="109"/>
    </row>
    <row r="561" spans="1:28">
      <c r="A561" s="11" t="s">
        <v>454</v>
      </c>
      <c r="B561" s="11" t="s">
        <v>385</v>
      </c>
      <c r="C561" s="11" t="s">
        <v>653</v>
      </c>
      <c r="D561" s="5" t="s">
        <v>386</v>
      </c>
      <c r="E561" s="52">
        <v>108684.47</v>
      </c>
      <c r="F561" s="52">
        <v>714.91</v>
      </c>
      <c r="G561" s="52">
        <v>52521.9</v>
      </c>
      <c r="H561" s="52">
        <v>53929.3</v>
      </c>
      <c r="I561" s="52">
        <v>119001.54</v>
      </c>
      <c r="J561" s="52">
        <v>147383.84</v>
      </c>
      <c r="K561" s="52">
        <v>173512.4</v>
      </c>
      <c r="L561" s="52">
        <v>152197.56</v>
      </c>
      <c r="M561" s="52">
        <v>182172.71</v>
      </c>
      <c r="N561" s="52">
        <v>169800.42</v>
      </c>
      <c r="O561" s="52">
        <v>122633.74</v>
      </c>
      <c r="P561" s="52">
        <v>97425.27</v>
      </c>
      <c r="Q561" s="52">
        <v>8460.4499999999807</v>
      </c>
      <c r="R561" s="103">
        <f t="shared" si="141"/>
        <v>110822.17083333332</v>
      </c>
      <c r="Z561" s="109"/>
      <c r="AA561" s="109"/>
      <c r="AB561" s="109"/>
    </row>
    <row r="562" spans="1:28">
      <c r="A562" s="46" t="s">
        <v>453</v>
      </c>
      <c r="B562" s="11" t="s">
        <v>387</v>
      </c>
      <c r="C562" s="11" t="s">
        <v>660</v>
      </c>
      <c r="D562" s="5" t="s">
        <v>388</v>
      </c>
      <c r="E562" s="52">
        <v>-153513.38</v>
      </c>
      <c r="F562" s="52">
        <v>-12384.69</v>
      </c>
      <c r="G562" s="52">
        <v>-32942.71</v>
      </c>
      <c r="H562" s="52">
        <v>-55437.35</v>
      </c>
      <c r="I562" s="52">
        <v>-71481.55</v>
      </c>
      <c r="J562" s="52">
        <v>-84430.84</v>
      </c>
      <c r="K562" s="52">
        <v>-97942.98</v>
      </c>
      <c r="L562" s="52">
        <v>-108037.75999999999</v>
      </c>
      <c r="M562" s="52">
        <v>-117360.68</v>
      </c>
      <c r="N562" s="52">
        <v>-125302.13</v>
      </c>
      <c r="O562" s="52">
        <v>-133225.87</v>
      </c>
      <c r="P562" s="52">
        <v>-142896.87</v>
      </c>
      <c r="Q562" s="52">
        <v>-150408.35</v>
      </c>
      <c r="R562" s="103">
        <f t="shared" si="141"/>
        <v>-94450.35791666666</v>
      </c>
      <c r="Z562" s="109"/>
      <c r="AA562" s="109"/>
      <c r="AB562" s="109"/>
    </row>
    <row r="563" spans="1:28">
      <c r="A563" s="46" t="s">
        <v>453</v>
      </c>
      <c r="B563" s="11" t="s">
        <v>387</v>
      </c>
      <c r="C563" s="11" t="s">
        <v>661</v>
      </c>
      <c r="D563" s="5" t="s">
        <v>388</v>
      </c>
      <c r="E563" s="52">
        <v>-32474.95</v>
      </c>
      <c r="F563" s="52">
        <v>534.41999999999996</v>
      </c>
      <c r="G563" s="52">
        <v>-2983.83</v>
      </c>
      <c r="H563" s="52">
        <v>-3805.54</v>
      </c>
      <c r="I563" s="52">
        <v>-5899.27</v>
      </c>
      <c r="J563" s="52">
        <v>-5899.27</v>
      </c>
      <c r="K563" s="52">
        <v>-11838.81</v>
      </c>
      <c r="L563" s="52">
        <v>-13102.11</v>
      </c>
      <c r="M563" s="52">
        <v>-19892.009999999998</v>
      </c>
      <c r="N563" s="52">
        <v>-22675.82</v>
      </c>
      <c r="O563" s="52">
        <v>-24247.47</v>
      </c>
      <c r="P563" s="52">
        <v>-27506.74</v>
      </c>
      <c r="Q563" s="52">
        <v>-27506.74</v>
      </c>
      <c r="R563" s="103">
        <f t="shared" si="141"/>
        <v>-13942.274583333332</v>
      </c>
      <c r="Z563" s="109"/>
      <c r="AA563" s="109"/>
      <c r="AB563" s="109"/>
    </row>
    <row r="564" spans="1:28">
      <c r="A564" s="11" t="s">
        <v>454</v>
      </c>
      <c r="B564" s="11" t="s">
        <v>387</v>
      </c>
      <c r="C564" s="11" t="s">
        <v>659</v>
      </c>
      <c r="D564" s="5" t="s">
        <v>388</v>
      </c>
      <c r="E564" s="52">
        <v>-67.069999999999993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-3665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103">
        <f t="shared" si="141"/>
        <v>-308.21125000000001</v>
      </c>
      <c r="Z564" s="109"/>
      <c r="AA564" s="109"/>
      <c r="AB564" s="109"/>
    </row>
    <row r="565" spans="1:28">
      <c r="A565" s="11" t="s">
        <v>454</v>
      </c>
      <c r="B565" s="11" t="s">
        <v>387</v>
      </c>
      <c r="C565" s="11" t="s">
        <v>660</v>
      </c>
      <c r="D565" s="5" t="s">
        <v>388</v>
      </c>
      <c r="E565" s="52">
        <v>-598770.21</v>
      </c>
      <c r="F565" s="52">
        <v>-66436.3</v>
      </c>
      <c r="G565" s="52">
        <v>-160366.75</v>
      </c>
      <c r="H565" s="52">
        <v>-239119.02</v>
      </c>
      <c r="I565" s="52">
        <v>-315276.71999999997</v>
      </c>
      <c r="J565" s="52">
        <v>-384348.38</v>
      </c>
      <c r="K565" s="52">
        <v>-444011.35</v>
      </c>
      <c r="L565" s="52">
        <v>-484703.02</v>
      </c>
      <c r="M565" s="52">
        <v>-532345.04</v>
      </c>
      <c r="N565" s="52">
        <v>-574717.44999999995</v>
      </c>
      <c r="O565" s="52">
        <v>-623416.04</v>
      </c>
      <c r="P565" s="52">
        <v>-667700.43999999994</v>
      </c>
      <c r="Q565" s="52">
        <v>-713886.11</v>
      </c>
      <c r="R565" s="103">
        <f t="shared" si="141"/>
        <v>-429064.05583333335</v>
      </c>
      <c r="Z565" s="109"/>
      <c r="AA565" s="109"/>
      <c r="AB565" s="109"/>
    </row>
    <row r="566" spans="1:28">
      <c r="A566" s="11" t="s">
        <v>454</v>
      </c>
      <c r="B566" s="11" t="s">
        <v>387</v>
      </c>
      <c r="C566" s="11" t="s">
        <v>661</v>
      </c>
      <c r="D566" s="5" t="s">
        <v>388</v>
      </c>
      <c r="E566" s="52">
        <v>-69884.509999999995</v>
      </c>
      <c r="F566" s="52">
        <v>-10775.37</v>
      </c>
      <c r="G566" s="52">
        <v>-11631.49</v>
      </c>
      <c r="H566" s="52">
        <v>-18226.72</v>
      </c>
      <c r="I566" s="52">
        <v>-26794.75</v>
      </c>
      <c r="J566" s="52">
        <v>-30504.73</v>
      </c>
      <c r="K566" s="52">
        <v>-37972.93</v>
      </c>
      <c r="L566" s="52">
        <v>-38887.42</v>
      </c>
      <c r="M566" s="52">
        <v>-44722.6</v>
      </c>
      <c r="N566" s="52">
        <v>-52685.97</v>
      </c>
      <c r="O566" s="52">
        <v>-62965.03</v>
      </c>
      <c r="P566" s="52">
        <v>-71274.67</v>
      </c>
      <c r="Q566" s="52">
        <v>-95194.27</v>
      </c>
      <c r="R566" s="103">
        <f t="shared" si="141"/>
        <v>-40748.422500000001</v>
      </c>
      <c r="Z566" s="109"/>
      <c r="AA566" s="109"/>
      <c r="AB566" s="109"/>
    </row>
    <row r="567" spans="1:28">
      <c r="A567" s="11" t="s">
        <v>454</v>
      </c>
      <c r="B567" s="11" t="s">
        <v>387</v>
      </c>
      <c r="C567" s="11" t="s">
        <v>657</v>
      </c>
      <c r="D567" s="5" t="s">
        <v>388</v>
      </c>
      <c r="E567" s="52">
        <v>-7507.21</v>
      </c>
      <c r="F567" s="52">
        <v>0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-1090.8</v>
      </c>
      <c r="M567" s="52">
        <v>-1440.8</v>
      </c>
      <c r="N567" s="52">
        <v>-1440.8</v>
      </c>
      <c r="O567" s="52">
        <v>-1440.8</v>
      </c>
      <c r="P567" s="52">
        <v>-1440.8</v>
      </c>
      <c r="Q567" s="52">
        <v>-1440.8</v>
      </c>
      <c r="R567" s="103">
        <f t="shared" si="141"/>
        <v>-944.00041666666675</v>
      </c>
      <c r="Z567" s="109"/>
      <c r="AA567" s="109"/>
      <c r="AB567" s="109"/>
    </row>
    <row r="568" spans="1:28">
      <c r="A568" s="46" t="s">
        <v>453</v>
      </c>
      <c r="B568" s="11" t="s">
        <v>389</v>
      </c>
      <c r="C568" s="11" t="s">
        <v>662</v>
      </c>
      <c r="D568" s="5" t="s">
        <v>390</v>
      </c>
      <c r="E568" s="52">
        <v>-2607232.9700000002</v>
      </c>
      <c r="F568" s="52">
        <v>-213094.97</v>
      </c>
      <c r="G568" s="52">
        <v>-433453.02</v>
      </c>
      <c r="H568" s="52">
        <v>-656391.75</v>
      </c>
      <c r="I568" s="52">
        <v>-875930.94</v>
      </c>
      <c r="J568" s="52">
        <v>-1093252.74</v>
      </c>
      <c r="K568" s="52">
        <v>-1313864.6000000001</v>
      </c>
      <c r="L568" s="52">
        <v>-1538411.79</v>
      </c>
      <c r="M568" s="52">
        <v>-1750002.53</v>
      </c>
      <c r="N568" s="52">
        <v>-1969920.91</v>
      </c>
      <c r="O568" s="52">
        <v>-2200859.3199999998</v>
      </c>
      <c r="P568" s="52">
        <v>-2446462.2000000002</v>
      </c>
      <c r="Q568" s="52">
        <v>-2669684.13</v>
      </c>
      <c r="R568" s="103">
        <f t="shared" si="141"/>
        <v>-1427508.61</v>
      </c>
      <c r="Z568" s="109"/>
      <c r="AA568" s="109"/>
      <c r="AB568" s="109"/>
    </row>
    <row r="569" spans="1:28">
      <c r="A569" s="46" t="s">
        <v>453</v>
      </c>
      <c r="B569" s="11" t="s">
        <v>389</v>
      </c>
      <c r="C569" s="11" t="s">
        <v>664</v>
      </c>
      <c r="D569" s="5" t="s">
        <v>390</v>
      </c>
      <c r="E569" s="52">
        <v>-1390049.92</v>
      </c>
      <c r="F569" s="52">
        <v>-125332.5</v>
      </c>
      <c r="G569" s="52">
        <v>-245827.68</v>
      </c>
      <c r="H569" s="52">
        <v>-368460.63</v>
      </c>
      <c r="I569" s="52">
        <v>-489092.72</v>
      </c>
      <c r="J569" s="52">
        <v>-598221.31999999995</v>
      </c>
      <c r="K569" s="52">
        <v>-704571.89</v>
      </c>
      <c r="L569" s="52">
        <v>-814209.5</v>
      </c>
      <c r="M569" s="52">
        <v>-921591.3</v>
      </c>
      <c r="N569" s="52">
        <v>-1033326.79</v>
      </c>
      <c r="O569" s="52">
        <v>-1148542.03</v>
      </c>
      <c r="P569" s="52">
        <v>-1253773.96</v>
      </c>
      <c r="Q569" s="52">
        <v>-1361685.39</v>
      </c>
      <c r="R569" s="103">
        <f t="shared" si="141"/>
        <v>-756568.1645833333</v>
      </c>
      <c r="Z569" s="109"/>
      <c r="AA569" s="109"/>
      <c r="AB569" s="109"/>
    </row>
    <row r="570" spans="1:28">
      <c r="A570" s="11" t="s">
        <v>454</v>
      </c>
      <c r="B570" s="11" t="s">
        <v>389</v>
      </c>
      <c r="C570" s="11" t="s">
        <v>662</v>
      </c>
      <c r="D570" s="5" t="s">
        <v>390</v>
      </c>
      <c r="E570" s="52">
        <v>-12971857.689999999</v>
      </c>
      <c r="F570" s="52">
        <v>-1157202.06</v>
      </c>
      <c r="G570" s="52">
        <v>-2358490.86</v>
      </c>
      <c r="H570" s="52">
        <v>-3462824.83</v>
      </c>
      <c r="I570" s="52">
        <v>-4549015.9800000004</v>
      </c>
      <c r="J570" s="52">
        <v>-5565934.2999999998</v>
      </c>
      <c r="K570" s="52">
        <v>-6592889.6600000001</v>
      </c>
      <c r="L570" s="52">
        <v>-7629090.2999999998</v>
      </c>
      <c r="M570" s="52">
        <v>-8669611.1999999993</v>
      </c>
      <c r="N570" s="52">
        <v>-9718117.2899999991</v>
      </c>
      <c r="O570" s="52">
        <v>-11003350.6</v>
      </c>
      <c r="P570" s="52">
        <v>-12334039.640000001</v>
      </c>
      <c r="Q570" s="52">
        <v>-13635325.24</v>
      </c>
      <c r="R570" s="103">
        <f t="shared" si="141"/>
        <v>-7195346.5154166669</v>
      </c>
      <c r="Z570" s="109"/>
      <c r="AA570" s="109"/>
      <c r="AB570" s="109"/>
    </row>
    <row r="571" spans="1:28">
      <c r="A571" s="11" t="s">
        <v>454</v>
      </c>
      <c r="B571" s="11" t="s">
        <v>389</v>
      </c>
      <c r="C571" s="11" t="s">
        <v>663</v>
      </c>
      <c r="D571" s="5" t="s">
        <v>390</v>
      </c>
      <c r="E571" s="52">
        <v>-83174.100000000006</v>
      </c>
      <c r="F571" s="52">
        <v>0</v>
      </c>
      <c r="G571" s="52">
        <v>-5696.11</v>
      </c>
      <c r="H571" s="52">
        <v>-5696.11</v>
      </c>
      <c r="I571" s="52">
        <v>-5696.11</v>
      </c>
      <c r="J571" s="52">
        <v>-5696.11</v>
      </c>
      <c r="K571" s="52">
        <v>-5696.11</v>
      </c>
      <c r="L571" s="52">
        <v>-15968.27</v>
      </c>
      <c r="M571" s="52">
        <v>-15968.27</v>
      </c>
      <c r="N571" s="52">
        <v>-15968.27</v>
      </c>
      <c r="O571" s="52">
        <v>-3861.98</v>
      </c>
      <c r="P571" s="52">
        <v>-3861.98</v>
      </c>
      <c r="Q571" s="52">
        <v>-3861.98</v>
      </c>
      <c r="R571" s="103">
        <f t="shared" si="141"/>
        <v>-10635.613333333333</v>
      </c>
      <c r="Z571" s="109"/>
      <c r="AA571" s="109"/>
      <c r="AB571" s="109"/>
    </row>
    <row r="572" spans="1:28">
      <c r="A572" s="11" t="s">
        <v>454</v>
      </c>
      <c r="B572" s="11" t="s">
        <v>389</v>
      </c>
      <c r="C572" s="11" t="s">
        <v>664</v>
      </c>
      <c r="D572" s="5" t="s">
        <v>390</v>
      </c>
      <c r="E572" s="52">
        <v>-7334678.3399999999</v>
      </c>
      <c r="F572" s="52">
        <v>-615783.94999999995</v>
      </c>
      <c r="G572" s="52">
        <v>-1233182.1599999999</v>
      </c>
      <c r="H572" s="52">
        <v>-1823556.49</v>
      </c>
      <c r="I572" s="52">
        <v>-2345936.59</v>
      </c>
      <c r="J572" s="52">
        <v>-2860194.21</v>
      </c>
      <c r="K572" s="52">
        <v>-3407578.26</v>
      </c>
      <c r="L572" s="52">
        <v>-3972686.96</v>
      </c>
      <c r="M572" s="52">
        <v>-4603341.6100000003</v>
      </c>
      <c r="N572" s="52">
        <v>-5370920.5800000001</v>
      </c>
      <c r="O572" s="52">
        <v>-6057167</v>
      </c>
      <c r="P572" s="52">
        <v>-6642011.1299999999</v>
      </c>
      <c r="Q572" s="52">
        <v>-7256117.3300000001</v>
      </c>
      <c r="R572" s="103">
        <f t="shared" si="141"/>
        <v>-3852313.0645833332</v>
      </c>
      <c r="Z572" s="109"/>
      <c r="AA572" s="109"/>
      <c r="AB572" s="109"/>
    </row>
    <row r="573" spans="1:28">
      <c r="A573" s="46" t="s">
        <v>453</v>
      </c>
      <c r="B573" s="11" t="s">
        <v>391</v>
      </c>
      <c r="C573" s="11" t="s">
        <v>662</v>
      </c>
      <c r="D573" s="5" t="s">
        <v>392</v>
      </c>
      <c r="E573" s="52">
        <v>14652.96</v>
      </c>
      <c r="F573" s="52">
        <v>-7253.52</v>
      </c>
      <c r="G573" s="52">
        <v>-9838.25</v>
      </c>
      <c r="H573" s="52">
        <v>-6442.72</v>
      </c>
      <c r="I573" s="52">
        <v>-4221.3</v>
      </c>
      <c r="J573" s="52">
        <v>-7512.92</v>
      </c>
      <c r="K573" s="52">
        <v>-11449.93</v>
      </c>
      <c r="L573" s="52">
        <v>1508.53</v>
      </c>
      <c r="M573" s="52">
        <v>-6827.06</v>
      </c>
      <c r="N573" s="52">
        <v>-17862.98</v>
      </c>
      <c r="O573" s="52">
        <v>-35692.519999999997</v>
      </c>
      <c r="P573" s="52">
        <v>-13521.76</v>
      </c>
      <c r="Q573" s="52">
        <v>-20193.11</v>
      </c>
      <c r="R573" s="103">
        <f t="shared" si="141"/>
        <v>-10157.042083333332</v>
      </c>
      <c r="Z573" s="109"/>
      <c r="AA573" s="109"/>
      <c r="AB573" s="109"/>
    </row>
    <row r="574" spans="1:28">
      <c r="A574" s="46" t="s">
        <v>453</v>
      </c>
      <c r="B574" s="11" t="s">
        <v>391</v>
      </c>
      <c r="C574" s="11" t="s">
        <v>664</v>
      </c>
      <c r="D574" s="5" t="s">
        <v>392</v>
      </c>
      <c r="E574" s="52">
        <v>-10102.66</v>
      </c>
      <c r="F574" s="52">
        <v>4837.32</v>
      </c>
      <c r="G574" s="52">
        <v>2699.55</v>
      </c>
      <c r="H574" s="52">
        <v>4700.41</v>
      </c>
      <c r="I574" s="52">
        <v>16203.9</v>
      </c>
      <c r="J574" s="52">
        <v>18981.93</v>
      </c>
      <c r="K574" s="52">
        <v>15694.89</v>
      </c>
      <c r="L574" s="52">
        <v>17950.7</v>
      </c>
      <c r="M574" s="52">
        <v>13597.01</v>
      </c>
      <c r="N574" s="52">
        <v>10117.26</v>
      </c>
      <c r="O574" s="52">
        <v>20100.57</v>
      </c>
      <c r="P574" s="52">
        <v>17421.07</v>
      </c>
      <c r="Q574" s="52">
        <v>6843.13</v>
      </c>
      <c r="R574" s="103">
        <f t="shared" si="141"/>
        <v>11722.903749999998</v>
      </c>
      <c r="Z574" s="109"/>
      <c r="AA574" s="109"/>
      <c r="AB574" s="109"/>
    </row>
    <row r="575" spans="1:28">
      <c r="A575" s="11" t="s">
        <v>454</v>
      </c>
      <c r="B575" s="11" t="s">
        <v>391</v>
      </c>
      <c r="C575" s="11" t="s">
        <v>662</v>
      </c>
      <c r="D575" s="5" t="s">
        <v>392</v>
      </c>
      <c r="E575" s="52">
        <v>-7796.3599999999797</v>
      </c>
      <c r="F575" s="52">
        <v>-44359.75</v>
      </c>
      <c r="G575" s="52">
        <v>45792.91</v>
      </c>
      <c r="H575" s="52">
        <v>70938.19</v>
      </c>
      <c r="I575" s="52">
        <v>139677.73000000001</v>
      </c>
      <c r="J575" s="52">
        <v>130908.94</v>
      </c>
      <c r="K575" s="52">
        <v>117212.15</v>
      </c>
      <c r="L575" s="52">
        <v>116279.07</v>
      </c>
      <c r="M575" s="52">
        <v>96399.34</v>
      </c>
      <c r="N575" s="52">
        <v>-121619.64</v>
      </c>
      <c r="O575" s="52">
        <v>-177550.93</v>
      </c>
      <c r="P575" s="52">
        <v>-147204.62</v>
      </c>
      <c r="Q575" s="52">
        <v>-237666.06</v>
      </c>
      <c r="R575" s="103">
        <f t="shared" si="141"/>
        <v>8645.1816666666637</v>
      </c>
      <c r="Z575" s="109"/>
      <c r="AA575" s="109"/>
      <c r="AB575" s="109"/>
    </row>
    <row r="576" spans="1:28">
      <c r="A576" s="11" t="s">
        <v>454</v>
      </c>
      <c r="B576" s="11" t="s">
        <v>391</v>
      </c>
      <c r="C576" s="11" t="s">
        <v>664</v>
      </c>
      <c r="D576" s="5" t="s">
        <v>392</v>
      </c>
      <c r="E576" s="52">
        <v>-29297.22</v>
      </c>
      <c r="F576" s="52">
        <v>-1799.47</v>
      </c>
      <c r="G576" s="52">
        <v>24477.53</v>
      </c>
      <c r="H576" s="52">
        <v>92407.07</v>
      </c>
      <c r="I576" s="52">
        <v>101125.14</v>
      </c>
      <c r="J576" s="52">
        <v>68256.37</v>
      </c>
      <c r="K576" s="52">
        <v>50806.14</v>
      </c>
      <c r="L576" s="52">
        <v>-14131.97</v>
      </c>
      <c r="M576" s="52">
        <v>-143023.51</v>
      </c>
      <c r="N576" s="52">
        <v>-71661.11</v>
      </c>
      <c r="O576" s="52">
        <v>29741.18</v>
      </c>
      <c r="P576" s="52">
        <v>479.10999999997898</v>
      </c>
      <c r="Q576" s="52">
        <v>-83483.789999999994</v>
      </c>
      <c r="R576" s="76">
        <f t="shared" si="94"/>
        <v>6690.4979166666699</v>
      </c>
      <c r="Z576" s="109"/>
      <c r="AA576" s="109"/>
      <c r="AB576" s="109"/>
    </row>
    <row r="577" spans="1:28">
      <c r="A577" s="46">
        <v>47</v>
      </c>
      <c r="B577" s="11" t="s">
        <v>393</v>
      </c>
      <c r="C577" s="11"/>
      <c r="D577" s="5" t="s">
        <v>394</v>
      </c>
      <c r="E577" s="52">
        <v>-3000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103">
        <f t="shared" si="94"/>
        <v>-125</v>
      </c>
      <c r="Z577" s="109"/>
      <c r="AA577" s="109"/>
      <c r="AB577" s="109"/>
    </row>
    <row r="578" spans="1:28">
      <c r="A578" s="46" t="s">
        <v>453</v>
      </c>
      <c r="B578" s="11" t="s">
        <v>393</v>
      </c>
      <c r="C578" s="11"/>
      <c r="D578" s="5" t="s">
        <v>394</v>
      </c>
      <c r="E578" s="52">
        <v>-9000</v>
      </c>
      <c r="F578" s="52">
        <v>-1000</v>
      </c>
      <c r="G578" s="52">
        <v>-2000</v>
      </c>
      <c r="H578" s="52">
        <v>-4000</v>
      </c>
      <c r="I578" s="52">
        <v>-4000</v>
      </c>
      <c r="J578" s="52">
        <v>-5000</v>
      </c>
      <c r="K578" s="52">
        <v>-6000</v>
      </c>
      <c r="L578" s="52">
        <v>-7000</v>
      </c>
      <c r="M578" s="52">
        <v>-8000</v>
      </c>
      <c r="N578" s="52">
        <v>-9000</v>
      </c>
      <c r="O578" s="52">
        <v>-10000</v>
      </c>
      <c r="P578" s="52">
        <v>-11000</v>
      </c>
      <c r="Q578" s="52">
        <v>-12000</v>
      </c>
      <c r="R578" s="103">
        <f t="shared" ref="R578" si="142">((E578+Q578)+((F578+G578+H578+I578+J578+K578+L578+M578+N578+O578+P578)*2))/24</f>
        <v>-6458.333333333333</v>
      </c>
      <c r="Z578" s="109"/>
      <c r="AA578" s="109"/>
      <c r="AB578" s="109"/>
    </row>
    <row r="579" spans="1:28">
      <c r="A579" s="11" t="s">
        <v>454</v>
      </c>
      <c r="B579" s="11" t="s">
        <v>393</v>
      </c>
      <c r="D579" s="5" t="s">
        <v>394</v>
      </c>
      <c r="E579" s="52">
        <v>-100</v>
      </c>
      <c r="F579" s="52">
        <v>0</v>
      </c>
      <c r="G579" s="52">
        <v>0</v>
      </c>
      <c r="H579" s="52">
        <v>0</v>
      </c>
      <c r="I579" s="52">
        <v>0</v>
      </c>
      <c r="J579" s="52">
        <v>-100</v>
      </c>
      <c r="K579" s="52">
        <v>-100</v>
      </c>
      <c r="L579" s="52">
        <v>-100</v>
      </c>
      <c r="M579" s="52">
        <v>-100</v>
      </c>
      <c r="N579" s="52">
        <v>-100</v>
      </c>
      <c r="O579" s="52">
        <v>-100</v>
      </c>
      <c r="P579" s="52">
        <v>-100</v>
      </c>
      <c r="Q579" s="52">
        <v>-100</v>
      </c>
      <c r="R579" s="76">
        <f t="shared" si="94"/>
        <v>-66.666666666666671</v>
      </c>
      <c r="Z579" s="109"/>
      <c r="AA579" s="109"/>
      <c r="AB579" s="109"/>
    </row>
    <row r="580" spans="1:28">
      <c r="A580" s="1" t="s">
        <v>441</v>
      </c>
      <c r="B580" s="11" t="s">
        <v>395</v>
      </c>
      <c r="D580" s="3" t="s">
        <v>396</v>
      </c>
      <c r="E580" s="52">
        <v>-102660</v>
      </c>
      <c r="F580" s="52">
        <v>-10127</v>
      </c>
      <c r="G580" s="52">
        <v>-20254</v>
      </c>
      <c r="H580" s="52">
        <v>-30381</v>
      </c>
      <c r="I580" s="52">
        <v>-40508</v>
      </c>
      <c r="J580" s="52">
        <v>-50635</v>
      </c>
      <c r="K580" s="52">
        <v>-60762</v>
      </c>
      <c r="L580" s="52">
        <v>-70889</v>
      </c>
      <c r="M580" s="52">
        <v>-81016</v>
      </c>
      <c r="N580" s="52">
        <v>-91143</v>
      </c>
      <c r="O580" s="52">
        <v>-101270</v>
      </c>
      <c r="P580" s="52">
        <v>-111397</v>
      </c>
      <c r="Q580" s="52">
        <v>-121524</v>
      </c>
      <c r="R580" s="76">
        <f t="shared" si="94"/>
        <v>-65039.5</v>
      </c>
      <c r="Z580" s="109"/>
      <c r="AA580" s="109"/>
      <c r="AB580" s="109"/>
    </row>
    <row r="581" spans="1:28">
      <c r="A581" s="11" t="s">
        <v>441</v>
      </c>
      <c r="B581" s="11" t="s">
        <v>397</v>
      </c>
      <c r="C581" s="11" t="s">
        <v>665</v>
      </c>
      <c r="D581" s="5" t="s">
        <v>398</v>
      </c>
      <c r="E581" s="52">
        <v>-1103.3599999999999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103">
        <f t="shared" si="94"/>
        <v>-45.973333333333329</v>
      </c>
      <c r="Z581" s="109"/>
      <c r="AA581" s="109"/>
      <c r="AB581" s="109"/>
    </row>
    <row r="582" spans="1:28">
      <c r="A582" s="46" t="s">
        <v>453</v>
      </c>
      <c r="B582" s="11" t="s">
        <v>397</v>
      </c>
      <c r="C582" s="11" t="s">
        <v>658</v>
      </c>
      <c r="D582" s="5" t="s">
        <v>398</v>
      </c>
      <c r="E582" s="52">
        <v>-35298.25</v>
      </c>
      <c r="F582" s="52">
        <v>-5221.63</v>
      </c>
      <c r="G582" s="52">
        <v>-8184</v>
      </c>
      <c r="H582" s="52">
        <v>-15465.87</v>
      </c>
      <c r="I582" s="52">
        <v>-15179.51</v>
      </c>
      <c r="J582" s="52">
        <v>-18921.96</v>
      </c>
      <c r="K582" s="52">
        <v>-28359.7</v>
      </c>
      <c r="L582" s="52">
        <v>-32521.99</v>
      </c>
      <c r="M582" s="52">
        <v>-33464.15</v>
      </c>
      <c r="N582" s="52">
        <v>-38538.199999999997</v>
      </c>
      <c r="O582" s="52">
        <v>-39780.18</v>
      </c>
      <c r="P582" s="52">
        <v>-42133.62</v>
      </c>
      <c r="Q582" s="52">
        <v>-42133.62</v>
      </c>
      <c r="R582" s="103">
        <f t="shared" ref="R582:R588" si="143">((E582+Q582)+((F582+G582+H582+I582+J582+K582+L582+M582+N582+O582+P582)*2))/24</f>
        <v>-26373.895416666666</v>
      </c>
      <c r="Z582" s="109"/>
      <c r="AA582" s="109"/>
      <c r="AB582" s="109"/>
    </row>
    <row r="583" spans="1:28">
      <c r="A583" s="46" t="s">
        <v>453</v>
      </c>
      <c r="B583" s="11" t="s">
        <v>397</v>
      </c>
      <c r="C583" s="11" t="s">
        <v>665</v>
      </c>
      <c r="D583" s="5" t="s">
        <v>398</v>
      </c>
      <c r="E583" s="52">
        <v>-1198.1600000000001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-25</v>
      </c>
      <c r="P583" s="52">
        <v>-25</v>
      </c>
      <c r="Q583" s="52">
        <v>-25</v>
      </c>
      <c r="R583" s="103">
        <f t="shared" si="143"/>
        <v>-55.131666666666668</v>
      </c>
      <c r="Z583" s="109"/>
      <c r="AA583" s="109"/>
      <c r="AB583" s="109"/>
    </row>
    <row r="584" spans="1:28">
      <c r="A584" s="46" t="s">
        <v>453</v>
      </c>
      <c r="B584" s="11" t="s">
        <v>397</v>
      </c>
      <c r="C584" s="11" t="s">
        <v>659</v>
      </c>
      <c r="D584" s="5" t="s">
        <v>398</v>
      </c>
      <c r="E584" s="52">
        <v>0</v>
      </c>
      <c r="F584" s="52">
        <v>0</v>
      </c>
      <c r="G584" s="52">
        <v>-114.6</v>
      </c>
      <c r="H584" s="52">
        <v>-114.6</v>
      </c>
      <c r="I584" s="52">
        <v>-114.6</v>
      </c>
      <c r="J584" s="52">
        <v>-114.6</v>
      </c>
      <c r="K584" s="52">
        <v>-114.6</v>
      </c>
      <c r="L584" s="52">
        <v>-114.6</v>
      </c>
      <c r="M584" s="52">
        <v>-114.6</v>
      </c>
      <c r="N584" s="52">
        <v>-114.6</v>
      </c>
      <c r="O584" s="52">
        <v>-114.6</v>
      </c>
      <c r="P584" s="52">
        <v>-114.6</v>
      </c>
      <c r="Q584" s="52">
        <v>-114.6</v>
      </c>
      <c r="R584" s="103">
        <f t="shared" si="143"/>
        <v>-100.27499999999999</v>
      </c>
      <c r="Z584" s="109"/>
      <c r="AA584" s="109"/>
      <c r="AB584" s="109"/>
    </row>
    <row r="585" spans="1:28">
      <c r="A585" s="46" t="s">
        <v>453</v>
      </c>
      <c r="B585" s="11" t="s">
        <v>397</v>
      </c>
      <c r="C585" s="11" t="s">
        <v>661</v>
      </c>
      <c r="D585" s="5" t="s">
        <v>398</v>
      </c>
      <c r="E585" s="52">
        <v>-3063.72</v>
      </c>
      <c r="F585" s="52">
        <v>0</v>
      </c>
      <c r="G585" s="52">
        <v>-727.31</v>
      </c>
      <c r="H585" s="52">
        <v>-727.31</v>
      </c>
      <c r="I585" s="52">
        <v>-727.31</v>
      </c>
      <c r="J585" s="52">
        <v>-727.31</v>
      </c>
      <c r="K585" s="52">
        <v>-727.31</v>
      </c>
      <c r="L585" s="52">
        <v>-727.31</v>
      </c>
      <c r="M585" s="52">
        <v>-727.31</v>
      </c>
      <c r="N585" s="52">
        <v>-727.31</v>
      </c>
      <c r="O585" s="52">
        <v>-727.31</v>
      </c>
      <c r="P585" s="52">
        <v>-727.31</v>
      </c>
      <c r="Q585" s="52">
        <v>-727.31</v>
      </c>
      <c r="R585" s="103">
        <f t="shared" si="143"/>
        <v>-764.05124999999987</v>
      </c>
      <c r="Z585" s="109"/>
      <c r="AA585" s="109"/>
      <c r="AB585" s="109"/>
    </row>
    <row r="586" spans="1:28">
      <c r="A586" s="46" t="s">
        <v>454</v>
      </c>
      <c r="B586" s="11" t="s">
        <v>397</v>
      </c>
      <c r="C586" s="11" t="s">
        <v>658</v>
      </c>
      <c r="D586" s="5" t="s">
        <v>398</v>
      </c>
      <c r="E586" s="52">
        <v>-224887.05</v>
      </c>
      <c r="F586" s="52">
        <v>-571.92999999999995</v>
      </c>
      <c r="G586" s="52">
        <v>-23476.94</v>
      </c>
      <c r="H586" s="52">
        <v>-39313.46</v>
      </c>
      <c r="I586" s="52">
        <v>-46351.24</v>
      </c>
      <c r="J586" s="52">
        <v>-51474.87</v>
      </c>
      <c r="K586" s="52">
        <v>-67796.09</v>
      </c>
      <c r="L586" s="52">
        <v>-78419.28</v>
      </c>
      <c r="M586" s="52">
        <v>-82360.02</v>
      </c>
      <c r="N586" s="52">
        <v>-98711.66</v>
      </c>
      <c r="O586" s="52">
        <v>-77987.850000000006</v>
      </c>
      <c r="P586" s="52">
        <v>-83413.67</v>
      </c>
      <c r="Q586" s="52">
        <v>-97447.71</v>
      </c>
      <c r="R586" s="103">
        <f t="shared" si="143"/>
        <v>-67587.032500000001</v>
      </c>
      <c r="Z586" s="109"/>
      <c r="AA586" s="109"/>
      <c r="AB586" s="109"/>
    </row>
    <row r="587" spans="1:28">
      <c r="A587" s="46" t="s">
        <v>454</v>
      </c>
      <c r="B587" s="11" t="s">
        <v>397</v>
      </c>
      <c r="C587" s="11" t="s">
        <v>665</v>
      </c>
      <c r="D587" s="5" t="s">
        <v>398</v>
      </c>
      <c r="E587" s="52">
        <v>-13918.99</v>
      </c>
      <c r="F587" s="52">
        <v>-545</v>
      </c>
      <c r="G587" s="52">
        <v>-1090</v>
      </c>
      <c r="H587" s="52">
        <v>-1635</v>
      </c>
      <c r="I587" s="52">
        <v>-2180</v>
      </c>
      <c r="J587" s="52">
        <v>-2725</v>
      </c>
      <c r="K587" s="52">
        <v>-3370</v>
      </c>
      <c r="L587" s="52">
        <v>-3915</v>
      </c>
      <c r="M587" s="52">
        <v>-7155.47</v>
      </c>
      <c r="N587" s="52">
        <v>-7700.47</v>
      </c>
      <c r="O587" s="52">
        <v>-8295.4699999999993</v>
      </c>
      <c r="P587" s="52">
        <v>-8840.4699999999993</v>
      </c>
      <c r="Q587" s="52">
        <v>-9370.4699999999993</v>
      </c>
      <c r="R587" s="103">
        <f t="shared" si="143"/>
        <v>-4924.7174999999997</v>
      </c>
      <c r="Z587" s="109"/>
      <c r="AA587" s="109"/>
      <c r="AB587" s="109"/>
    </row>
    <row r="588" spans="1:28">
      <c r="A588" s="46" t="s">
        <v>454</v>
      </c>
      <c r="B588" s="11" t="s">
        <v>397</v>
      </c>
      <c r="C588" s="11" t="s">
        <v>659</v>
      </c>
      <c r="D588" s="5" t="s">
        <v>398</v>
      </c>
      <c r="E588" s="52">
        <v>-1082.17</v>
      </c>
      <c r="F588" s="52">
        <v>0</v>
      </c>
      <c r="G588" s="52">
        <v>-332.56</v>
      </c>
      <c r="H588" s="52">
        <v>-340.37</v>
      </c>
      <c r="I588" s="52">
        <v>-1219.24</v>
      </c>
      <c r="J588" s="52">
        <v>-1406.22</v>
      </c>
      <c r="K588" s="52">
        <v>-1535.4</v>
      </c>
      <c r="L588" s="52">
        <v>-1571.4</v>
      </c>
      <c r="M588" s="52">
        <v>-1608.27</v>
      </c>
      <c r="N588" s="52">
        <v>-1952.45</v>
      </c>
      <c r="O588" s="52">
        <v>-2464.2199999999998</v>
      </c>
      <c r="P588" s="52">
        <v>-2464.2199999999998</v>
      </c>
      <c r="Q588" s="52">
        <v>-2802.67</v>
      </c>
      <c r="R588" s="103">
        <f t="shared" si="143"/>
        <v>-1403.0641666666668</v>
      </c>
      <c r="Z588" s="109"/>
      <c r="AA588" s="109"/>
      <c r="AB588" s="109"/>
    </row>
    <row r="589" spans="1:28">
      <c r="A589" s="46" t="s">
        <v>454</v>
      </c>
      <c r="B589" s="11" t="s">
        <v>397</v>
      </c>
      <c r="C589" s="11" t="s">
        <v>661</v>
      </c>
      <c r="D589" s="5" t="s">
        <v>398</v>
      </c>
      <c r="E589" s="52">
        <v>-4915.71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76">
        <f t="shared" si="94"/>
        <v>-204.82124999999999</v>
      </c>
      <c r="Z589" s="109"/>
      <c r="AA589" s="109"/>
      <c r="AB589" s="109"/>
    </row>
    <row r="590" spans="1:28">
      <c r="A590" s="46" t="s">
        <v>15</v>
      </c>
      <c r="B590" s="11" t="s">
        <v>399</v>
      </c>
      <c r="C590" s="46" t="s">
        <v>15</v>
      </c>
      <c r="D590" s="5" t="s">
        <v>400</v>
      </c>
      <c r="E590" s="52">
        <v>0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76">
        <f t="shared" si="94"/>
        <v>0</v>
      </c>
      <c r="Z590" s="109"/>
      <c r="AA590" s="109"/>
      <c r="AB590" s="109"/>
    </row>
    <row r="591" spans="1:28">
      <c r="A591" s="46" t="s">
        <v>15</v>
      </c>
      <c r="B591" s="11" t="s">
        <v>401</v>
      </c>
      <c r="C591" s="46" t="s">
        <v>15</v>
      </c>
      <c r="D591" s="5" t="s">
        <v>402</v>
      </c>
      <c r="E591" s="105">
        <v>0</v>
      </c>
      <c r="F591" s="105">
        <v>0</v>
      </c>
      <c r="G591" s="105">
        <v>0</v>
      </c>
      <c r="H591" s="105">
        <v>0</v>
      </c>
      <c r="I591" s="105">
        <v>0</v>
      </c>
      <c r="J591" s="105">
        <v>0</v>
      </c>
      <c r="K591" s="105">
        <v>0</v>
      </c>
      <c r="L591" s="105">
        <v>0</v>
      </c>
      <c r="M591" s="105">
        <v>0</v>
      </c>
      <c r="N591" s="105">
        <v>0</v>
      </c>
      <c r="O591" s="105">
        <v>0</v>
      </c>
      <c r="P591" s="105">
        <v>0</v>
      </c>
      <c r="Q591" s="105">
        <v>0</v>
      </c>
      <c r="R591" s="76">
        <f t="shared" si="94"/>
        <v>0</v>
      </c>
      <c r="Z591" s="109"/>
      <c r="AA591" s="109"/>
      <c r="AB591" s="109"/>
    </row>
    <row r="592" spans="1:28">
      <c r="D592" s="5" t="s">
        <v>403</v>
      </c>
      <c r="E592" s="53">
        <f t="shared" ref="E592:R592" si="144">SUM(E534:E591)</f>
        <v>-283544904.14000016</v>
      </c>
      <c r="F592" s="53">
        <f t="shared" si="144"/>
        <v>-43584489.559999995</v>
      </c>
      <c r="G592" s="53">
        <f t="shared" si="144"/>
        <v>-75070071.409999982</v>
      </c>
      <c r="H592" s="53">
        <f t="shared" si="144"/>
        <v>-103890649.8</v>
      </c>
      <c r="I592" s="53">
        <f t="shared" si="144"/>
        <v>-121366425.47999999</v>
      </c>
      <c r="J592" s="53">
        <f t="shared" si="144"/>
        <v>-133630389.43999994</v>
      </c>
      <c r="K592" s="53">
        <f t="shared" si="144"/>
        <v>-145068575.37000003</v>
      </c>
      <c r="L592" s="53">
        <f t="shared" si="144"/>
        <v>-155698727.89000005</v>
      </c>
      <c r="M592" s="53">
        <f t="shared" si="144"/>
        <v>-165857253.34000003</v>
      </c>
      <c r="N592" s="53">
        <f t="shared" si="144"/>
        <v>-177944386.24000001</v>
      </c>
      <c r="O592" s="53">
        <f t="shared" si="144"/>
        <v>-197295086.82999995</v>
      </c>
      <c r="P592" s="53">
        <f t="shared" si="144"/>
        <v>-224111098.89999989</v>
      </c>
      <c r="Q592" s="53">
        <f t="shared" si="144"/>
        <v>-269012403.22000009</v>
      </c>
      <c r="R592" s="53">
        <f t="shared" si="144"/>
        <v>-151649650.66166669</v>
      </c>
      <c r="Z592" s="109"/>
      <c r="AA592" s="109"/>
      <c r="AB592" s="109"/>
    </row>
    <row r="593" spans="1:28">
      <c r="D593" s="5"/>
      <c r="E593" s="51"/>
      <c r="F593" s="86"/>
      <c r="G593" s="76"/>
      <c r="H593" s="76"/>
      <c r="I593" s="72"/>
      <c r="J593" s="69"/>
      <c r="K593" s="66"/>
      <c r="L593" s="62"/>
      <c r="M593" s="58"/>
      <c r="N593" s="9"/>
      <c r="O593" s="54"/>
      <c r="P593" s="82"/>
      <c r="Q593" s="51"/>
      <c r="R593" s="76"/>
      <c r="Z593" s="109"/>
      <c r="AA593" s="109"/>
      <c r="AB593" s="109"/>
    </row>
    <row r="594" spans="1:28">
      <c r="A594" s="11" t="s">
        <v>441</v>
      </c>
      <c r="B594" s="11" t="s">
        <v>666</v>
      </c>
      <c r="C594" s="11" t="s">
        <v>667</v>
      </c>
      <c r="D594" s="3" t="s">
        <v>404</v>
      </c>
      <c r="E594" s="52">
        <v>-137177.31</v>
      </c>
      <c r="F594" s="52">
        <v>-6706.69</v>
      </c>
      <c r="G594" s="52">
        <v>-13517.94</v>
      </c>
      <c r="H594" s="52">
        <v>-22028.93</v>
      </c>
      <c r="I594" s="52">
        <v>-31990.82</v>
      </c>
      <c r="J594" s="52">
        <v>-42056.87</v>
      </c>
      <c r="K594" s="52">
        <v>-51951.95</v>
      </c>
      <c r="L594" s="52">
        <v>-60844.21</v>
      </c>
      <c r="M594" s="52">
        <v>-68623.19</v>
      </c>
      <c r="N594" s="52">
        <v>-75487.06</v>
      </c>
      <c r="O594" s="52">
        <v>-80510.210000000006</v>
      </c>
      <c r="P594" s="52">
        <v>-83280.240000000005</v>
      </c>
      <c r="Q594" s="52">
        <v>-85989.69</v>
      </c>
      <c r="R594" s="76">
        <f t="shared" ref="R594:R605" si="145">((E594+Q594)+((F594+G594+H594+I594+J594+K594+L594+M594+N594+O594+P594)*2))/24</f>
        <v>-54048.467499999999</v>
      </c>
      <c r="Z594" s="109"/>
      <c r="AA594" s="109"/>
      <c r="AB594" s="109"/>
    </row>
    <row r="595" spans="1:28">
      <c r="A595" s="11" t="s">
        <v>453</v>
      </c>
      <c r="B595" s="11" t="s">
        <v>666</v>
      </c>
      <c r="C595" s="11" t="s">
        <v>456</v>
      </c>
      <c r="D595" s="3" t="s">
        <v>404</v>
      </c>
      <c r="E595" s="52">
        <v>-1820358.3</v>
      </c>
      <c r="F595" s="52">
        <v>-2069.6999999999998</v>
      </c>
      <c r="G595" s="52">
        <v>-2303.5700000000002</v>
      </c>
      <c r="H595" s="52">
        <v>-21076.94</v>
      </c>
      <c r="I595" s="52">
        <v>-22407.51</v>
      </c>
      <c r="J595" s="52">
        <v>-23889.08</v>
      </c>
      <c r="K595" s="52">
        <v>-28752.61</v>
      </c>
      <c r="L595" s="52">
        <v>-58791.41</v>
      </c>
      <c r="M595" s="52">
        <v>-61340.29</v>
      </c>
      <c r="N595" s="52">
        <v>-67277.14</v>
      </c>
      <c r="O595" s="52">
        <v>-69562.38</v>
      </c>
      <c r="P595" s="52">
        <v>-69562.38</v>
      </c>
      <c r="Q595" s="52">
        <v>-75402.210000000006</v>
      </c>
      <c r="R595" s="103">
        <f t="shared" ref="R595:R598" si="146">((E595+Q595)+((F595+G595+H595+I595+J595+K595+L595+M595+N595+O595+P595)*2))/24</f>
        <v>-114576.10541666667</v>
      </c>
      <c r="Z595" s="109"/>
      <c r="AA595" s="109"/>
      <c r="AB595" s="109"/>
    </row>
    <row r="596" spans="1:28">
      <c r="A596" s="11" t="s">
        <v>453</v>
      </c>
      <c r="B596" s="11" t="s">
        <v>666</v>
      </c>
      <c r="C596" s="11" t="s">
        <v>668</v>
      </c>
      <c r="D596" s="3" t="s">
        <v>404</v>
      </c>
      <c r="E596" s="52">
        <v>-32748.76</v>
      </c>
      <c r="F596" s="52">
        <v>-990.87</v>
      </c>
      <c r="G596" s="52">
        <v>-2542.14</v>
      </c>
      <c r="H596" s="52">
        <v>-6548.79</v>
      </c>
      <c r="I596" s="52">
        <v>-12869.6</v>
      </c>
      <c r="J596" s="52">
        <v>-15739.77</v>
      </c>
      <c r="K596" s="52">
        <v>-25317.79</v>
      </c>
      <c r="L596" s="52">
        <v>-24557.89</v>
      </c>
      <c r="M596" s="52">
        <v>-13575.58</v>
      </c>
      <c r="N596" s="52">
        <v>-21939.439999999999</v>
      </c>
      <c r="O596" s="52">
        <v>-30651.13</v>
      </c>
      <c r="P596" s="52">
        <v>-33617.26</v>
      </c>
      <c r="Q596" s="52">
        <v>-38457.65</v>
      </c>
      <c r="R596" s="103">
        <f t="shared" si="146"/>
        <v>-18662.788750000003</v>
      </c>
      <c r="Z596" s="109"/>
      <c r="AA596" s="109"/>
      <c r="AB596" s="109"/>
    </row>
    <row r="597" spans="1:28">
      <c r="A597" s="11" t="s">
        <v>454</v>
      </c>
      <c r="B597" s="11" t="s">
        <v>666</v>
      </c>
      <c r="C597" s="11" t="s">
        <v>456</v>
      </c>
      <c r="D597" s="3" t="s">
        <v>404</v>
      </c>
      <c r="E597" s="52">
        <v>-6909071.9400000004</v>
      </c>
      <c r="F597" s="52">
        <v>-9644.5499999999993</v>
      </c>
      <c r="G597" s="52">
        <v>-14401.87</v>
      </c>
      <c r="H597" s="52">
        <v>-31276.799999999999</v>
      </c>
      <c r="I597" s="52">
        <v>-44304.46</v>
      </c>
      <c r="J597" s="52">
        <v>-66342.070000000007</v>
      </c>
      <c r="K597" s="52">
        <v>-91048.09</v>
      </c>
      <c r="L597" s="52">
        <v>-97632.59</v>
      </c>
      <c r="M597" s="52">
        <v>-229322.52</v>
      </c>
      <c r="N597" s="52">
        <v>-248416.26</v>
      </c>
      <c r="O597" s="52">
        <v>-258732.42</v>
      </c>
      <c r="P597" s="52">
        <v>-269331.62</v>
      </c>
      <c r="Q597" s="52">
        <v>-281733.25</v>
      </c>
      <c r="R597" s="103">
        <f t="shared" ref="R597" si="147">((E597+Q597)+((F597+G597+H597+I597+J597+K597+L597+M597+N597+O597+P597)*2))/24</f>
        <v>-412987.98708333337</v>
      </c>
      <c r="Z597" s="109"/>
      <c r="AA597" s="109"/>
      <c r="AB597" s="109"/>
    </row>
    <row r="598" spans="1:28">
      <c r="A598" s="11" t="s">
        <v>454</v>
      </c>
      <c r="B598" s="11" t="s">
        <v>666</v>
      </c>
      <c r="C598" s="11" t="s">
        <v>668</v>
      </c>
      <c r="D598" s="3" t="s">
        <v>404</v>
      </c>
      <c r="E598" s="52">
        <v>-172208.76</v>
      </c>
      <c r="F598" s="52">
        <v>-9613.7099999999991</v>
      </c>
      <c r="G598" s="52">
        <v>-18102.11</v>
      </c>
      <c r="H598" s="52">
        <v>-27021.8</v>
      </c>
      <c r="I598" s="52">
        <v>-36073.699999999997</v>
      </c>
      <c r="J598" s="52">
        <v>-45670.25</v>
      </c>
      <c r="K598" s="52">
        <v>-55227.02</v>
      </c>
      <c r="L598" s="52">
        <v>-65297.52</v>
      </c>
      <c r="M598" s="52">
        <v>-76486.02</v>
      </c>
      <c r="N598" s="52">
        <v>-87456.01</v>
      </c>
      <c r="O598" s="52">
        <v>-99189.03</v>
      </c>
      <c r="P598" s="52">
        <v>-109811.3</v>
      </c>
      <c r="Q598" s="52">
        <v>-128757.18</v>
      </c>
      <c r="R598" s="103">
        <f t="shared" si="146"/>
        <v>-65035.953333333338</v>
      </c>
      <c r="Z598" s="109"/>
      <c r="AA598" s="109"/>
      <c r="AB598" s="109"/>
    </row>
    <row r="599" spans="1:28">
      <c r="A599" s="11" t="s">
        <v>441</v>
      </c>
      <c r="B599" s="11" t="s">
        <v>666</v>
      </c>
      <c r="C599" s="11" t="s">
        <v>544</v>
      </c>
      <c r="D599" s="3" t="s">
        <v>405</v>
      </c>
      <c r="E599" s="52">
        <v>-266466</v>
      </c>
      <c r="F599" s="52">
        <v>0</v>
      </c>
      <c r="G599" s="52">
        <v>0</v>
      </c>
      <c r="H599" s="52">
        <v>0</v>
      </c>
      <c r="I599" s="52">
        <v>0</v>
      </c>
      <c r="J599" s="52">
        <v>0</v>
      </c>
      <c r="K599" s="52">
        <v>0</v>
      </c>
      <c r="L599" s="52">
        <v>0</v>
      </c>
      <c r="M599" s="52">
        <v>0</v>
      </c>
      <c r="N599" s="52">
        <v>0</v>
      </c>
      <c r="O599" s="52">
        <v>0</v>
      </c>
      <c r="P599" s="52">
        <v>0</v>
      </c>
      <c r="Q599" s="52">
        <v>0</v>
      </c>
      <c r="R599" s="76">
        <f t="shared" si="145"/>
        <v>-11102.75</v>
      </c>
      <c r="Z599" s="109"/>
      <c r="AA599" s="109"/>
      <c r="AB599" s="109"/>
    </row>
    <row r="600" spans="1:28">
      <c r="A600" s="11" t="s">
        <v>441</v>
      </c>
      <c r="B600" s="11" t="s">
        <v>406</v>
      </c>
      <c r="D600" s="5" t="s">
        <v>407</v>
      </c>
      <c r="E600" s="52">
        <v>-1518.08</v>
      </c>
      <c r="F600" s="52">
        <v>-8.41</v>
      </c>
      <c r="G600" s="52">
        <v>-67</v>
      </c>
      <c r="H600" s="52">
        <v>-96.34</v>
      </c>
      <c r="I600" s="52">
        <v>-96.47</v>
      </c>
      <c r="J600" s="52">
        <v>-726.36</v>
      </c>
      <c r="K600" s="52">
        <v>-726.36</v>
      </c>
      <c r="L600" s="52">
        <v>-726.49</v>
      </c>
      <c r="M600" s="52">
        <v>-1168.9100000000001</v>
      </c>
      <c r="N600" s="52">
        <v>-1169.04</v>
      </c>
      <c r="O600" s="52">
        <v>-1611.46</v>
      </c>
      <c r="P600" s="52">
        <v>-1611.46</v>
      </c>
      <c r="Q600" s="52">
        <v>-1669.65</v>
      </c>
      <c r="R600" s="103">
        <f t="shared" ref="R600:R601" si="148">((E600+Q600)+((F600+G600+H600+I600+J600+K600+L600+M600+N600+O600+P600)*2))/24</f>
        <v>-800.1804166666667</v>
      </c>
      <c r="Z600" s="109"/>
      <c r="AA600" s="109"/>
      <c r="AB600" s="109"/>
    </row>
    <row r="601" spans="1:28">
      <c r="A601" s="11" t="s">
        <v>441</v>
      </c>
      <c r="B601" s="11" t="s">
        <v>406</v>
      </c>
      <c r="C601" s="11" t="s">
        <v>669</v>
      </c>
      <c r="D601" s="5" t="s">
        <v>407</v>
      </c>
      <c r="E601" s="52">
        <v>-16838.72</v>
      </c>
      <c r="F601" s="52">
        <v>-866.41</v>
      </c>
      <c r="G601" s="52">
        <v>-1841.15</v>
      </c>
      <c r="H601" s="52">
        <v>-4100.45</v>
      </c>
      <c r="I601" s="52">
        <v>-6729.32</v>
      </c>
      <c r="J601" s="52">
        <v>-8047.7</v>
      </c>
      <c r="K601" s="52">
        <v>-8987.6200000000008</v>
      </c>
      <c r="L601" s="52">
        <v>-9874.81</v>
      </c>
      <c r="M601" s="52">
        <v>-11454.74</v>
      </c>
      <c r="N601" s="52">
        <v>-12352.02</v>
      </c>
      <c r="O601" s="52">
        <v>-13538.7</v>
      </c>
      <c r="P601" s="52">
        <v>-14666.39</v>
      </c>
      <c r="Q601" s="52">
        <v>-15996.78</v>
      </c>
      <c r="R601" s="103">
        <f t="shared" si="148"/>
        <v>-9073.0883333333331</v>
      </c>
      <c r="Z601" s="109"/>
      <c r="AA601" s="109"/>
      <c r="AB601" s="109"/>
    </row>
    <row r="602" spans="1:28">
      <c r="A602" s="11" t="s">
        <v>441</v>
      </c>
      <c r="B602" s="11" t="s">
        <v>408</v>
      </c>
      <c r="D602" s="5" t="s">
        <v>409</v>
      </c>
      <c r="E602" s="52">
        <v>0</v>
      </c>
      <c r="F602" s="52">
        <v>0</v>
      </c>
      <c r="G602" s="52">
        <v>0</v>
      </c>
      <c r="H602" s="52">
        <v>0</v>
      </c>
      <c r="I602" s="52">
        <v>0</v>
      </c>
      <c r="J602" s="52">
        <v>0</v>
      </c>
      <c r="K602" s="52">
        <v>0</v>
      </c>
      <c r="L602" s="52">
        <v>0</v>
      </c>
      <c r="M602" s="52">
        <v>0</v>
      </c>
      <c r="N602" s="52">
        <v>0</v>
      </c>
      <c r="O602" s="52">
        <v>0</v>
      </c>
      <c r="P602" s="52">
        <v>0</v>
      </c>
      <c r="Q602" s="52">
        <v>0</v>
      </c>
      <c r="R602" s="76">
        <f t="shared" si="145"/>
        <v>0</v>
      </c>
      <c r="Z602" s="109"/>
      <c r="AA602" s="109"/>
      <c r="AB602" s="109"/>
    </row>
    <row r="603" spans="1:28">
      <c r="A603" s="11" t="s">
        <v>441</v>
      </c>
      <c r="B603" s="11" t="s">
        <v>410</v>
      </c>
      <c r="D603" s="5" t="s">
        <v>411</v>
      </c>
      <c r="E603" s="52">
        <v>-461795.53</v>
      </c>
      <c r="F603" s="52">
        <v>-29021.1</v>
      </c>
      <c r="G603" s="52">
        <v>-54203.92</v>
      </c>
      <c r="H603" s="52">
        <v>-92338.3</v>
      </c>
      <c r="I603" s="52">
        <v>-91063.83</v>
      </c>
      <c r="J603" s="52">
        <v>-129349.55</v>
      </c>
      <c r="K603" s="52">
        <v>-160628.41</v>
      </c>
      <c r="L603" s="52">
        <v>-201601.98</v>
      </c>
      <c r="M603" s="52">
        <v>-250733</v>
      </c>
      <c r="N603" s="52">
        <v>-287568.37</v>
      </c>
      <c r="O603" s="52">
        <v>-311815.55</v>
      </c>
      <c r="P603" s="52">
        <v>-336889.55</v>
      </c>
      <c r="Q603" s="52">
        <v>-361161.84</v>
      </c>
      <c r="R603" s="76">
        <f t="shared" si="145"/>
        <v>-196391.02041666667</v>
      </c>
      <c r="Z603" s="109"/>
      <c r="AA603" s="109"/>
      <c r="AB603" s="109"/>
    </row>
    <row r="604" spans="1:28">
      <c r="A604" s="11" t="s">
        <v>441</v>
      </c>
      <c r="B604" s="11" t="s">
        <v>412</v>
      </c>
      <c r="D604" s="5" t="s">
        <v>413</v>
      </c>
      <c r="E604" s="52">
        <v>-301152.05</v>
      </c>
      <c r="F604" s="52">
        <v>-22929.03</v>
      </c>
      <c r="G604" s="52">
        <v>-42826.400000000001</v>
      </c>
      <c r="H604" s="52">
        <v>-72947.17</v>
      </c>
      <c r="I604" s="52">
        <v>-72054</v>
      </c>
      <c r="J604" s="52">
        <v>-102293.68</v>
      </c>
      <c r="K604" s="52">
        <v>-127016.07</v>
      </c>
      <c r="L604" s="52">
        <v>-159387.71</v>
      </c>
      <c r="M604" s="52">
        <v>-198194.02</v>
      </c>
      <c r="N604" s="52">
        <v>-227335.52</v>
      </c>
      <c r="O604" s="52">
        <v>-246439.59</v>
      </c>
      <c r="P604" s="52">
        <v>-266243.59000000003</v>
      </c>
      <c r="Q604" s="52">
        <v>-284974.61</v>
      </c>
      <c r="R604" s="76">
        <f t="shared" si="145"/>
        <v>-152560.8425</v>
      </c>
      <c r="Z604" s="109"/>
      <c r="AA604" s="109"/>
      <c r="AB604" s="109"/>
    </row>
    <row r="605" spans="1:28">
      <c r="A605" s="11" t="s">
        <v>441</v>
      </c>
      <c r="B605" s="11" t="s">
        <v>414</v>
      </c>
      <c r="D605" s="5" t="s">
        <v>415</v>
      </c>
      <c r="E605" s="105">
        <v>-9824.85</v>
      </c>
      <c r="F605" s="105">
        <v>-619.09</v>
      </c>
      <c r="G605" s="105">
        <v>-963.86</v>
      </c>
      <c r="H605" s="105">
        <v>-1577.61</v>
      </c>
      <c r="I605" s="105">
        <v>-2193.21</v>
      </c>
      <c r="J605" s="105">
        <v>-2193.21</v>
      </c>
      <c r="K605" s="105">
        <v>-2193.21</v>
      </c>
      <c r="L605" s="105">
        <v>-2376.23</v>
      </c>
      <c r="M605" s="105">
        <v>-2619.19</v>
      </c>
      <c r="N605" s="105">
        <v>-3557.12</v>
      </c>
      <c r="O605" s="105">
        <v>-4236.55</v>
      </c>
      <c r="P605" s="105">
        <v>-4896.0200000000004</v>
      </c>
      <c r="Q605" s="105">
        <v>-6275.73</v>
      </c>
      <c r="R605" s="76">
        <f t="shared" si="145"/>
        <v>-2956.2991666666662</v>
      </c>
      <c r="Z605" s="109"/>
      <c r="AA605" s="109"/>
      <c r="AB605" s="109"/>
    </row>
    <row r="606" spans="1:28">
      <c r="D606" s="5" t="s">
        <v>416</v>
      </c>
      <c r="E606" s="53">
        <f t="shared" ref="E606:R606" si="149">SUM(E594:E605)</f>
        <v>-10129160.300000001</v>
      </c>
      <c r="F606" s="53">
        <f t="shared" si="149"/>
        <v>-82469.56</v>
      </c>
      <c r="G606" s="53">
        <f t="shared" si="149"/>
        <v>-150769.96</v>
      </c>
      <c r="H606" s="53">
        <f t="shared" si="149"/>
        <v>-279013.12999999995</v>
      </c>
      <c r="I606" s="53">
        <f t="shared" si="149"/>
        <v>-319782.92000000004</v>
      </c>
      <c r="J606" s="53">
        <f t="shared" si="149"/>
        <v>-436308.54000000004</v>
      </c>
      <c r="K606" s="53">
        <f t="shared" si="149"/>
        <v>-551849.12999999989</v>
      </c>
      <c r="L606" s="53">
        <f t="shared" si="149"/>
        <v>-681090.84</v>
      </c>
      <c r="M606" s="53">
        <f t="shared" si="149"/>
        <v>-913517.46</v>
      </c>
      <c r="N606" s="53">
        <f t="shared" si="149"/>
        <v>-1032557.9800000001</v>
      </c>
      <c r="O606" s="53">
        <f t="shared" si="149"/>
        <v>-1116287.02</v>
      </c>
      <c r="P606" s="53">
        <f t="shared" si="149"/>
        <v>-1189909.81</v>
      </c>
      <c r="Q606" s="53">
        <f t="shared" si="149"/>
        <v>-1280418.5899999999</v>
      </c>
      <c r="R606" s="53">
        <f t="shared" si="149"/>
        <v>-1038195.4829166669</v>
      </c>
      <c r="Z606" s="109"/>
      <c r="AA606" s="109"/>
      <c r="AB606" s="109"/>
    </row>
    <row r="607" spans="1:28">
      <c r="D607" s="5"/>
      <c r="E607" s="51"/>
      <c r="F607" s="86"/>
      <c r="G607" s="76"/>
      <c r="H607" s="76"/>
      <c r="I607" s="72"/>
      <c r="J607" s="69"/>
      <c r="K607" s="66"/>
      <c r="L607" s="62"/>
      <c r="M607" s="58"/>
      <c r="N607" s="9"/>
      <c r="O607" s="54"/>
      <c r="P607" s="82"/>
      <c r="Q607" s="51"/>
      <c r="R607" s="76"/>
      <c r="Z607" s="109"/>
      <c r="AA607" s="109"/>
      <c r="AB607" s="109"/>
    </row>
    <row r="608" spans="1:28" s="27" customFormat="1" ht="13.8" thickBot="1">
      <c r="D608" s="38" t="s">
        <v>417</v>
      </c>
      <c r="E608" s="32">
        <f>+E606+E592+E532+E517+E490+E437+E436+E435+E434+E433+E432+E431+E430+E429+E428+E427+E426+E425+E424+E423+E422+E421+E420+E419+E418+E417+E416+E415+E414+E412+E372+E351</f>
        <v>-957808188.96000004</v>
      </c>
      <c r="F608" s="32">
        <f t="shared" ref="F608:R608" si="150">+F606+F592+F532+F517+F490+F437+F436+F435+F434+F433+F432+F431+F430+F429+F428+F427+F426+F425+F424+F423+F422+F421+F420+F419+F418+F417+F416+F415+F414+F412+F372+F351</f>
        <v>-702758578.58999991</v>
      </c>
      <c r="G608" s="32">
        <f t="shared" si="150"/>
        <v>-735000254.90999997</v>
      </c>
      <c r="H608" s="32">
        <f t="shared" si="150"/>
        <v>-765442960.05999994</v>
      </c>
      <c r="I608" s="32">
        <f t="shared" si="150"/>
        <v>-772363559.80999982</v>
      </c>
      <c r="J608" s="32">
        <f t="shared" si="150"/>
        <v>-787640044.00999999</v>
      </c>
      <c r="K608" s="32">
        <f t="shared" si="150"/>
        <v>-797992253.01000011</v>
      </c>
      <c r="L608" s="32">
        <f t="shared" si="150"/>
        <v>-804112169.55000007</v>
      </c>
      <c r="M608" s="32">
        <f t="shared" si="150"/>
        <v>-813852966.13999999</v>
      </c>
      <c r="N608" s="32">
        <f t="shared" si="150"/>
        <v>-825107690.84000003</v>
      </c>
      <c r="O608" s="32">
        <f t="shared" si="150"/>
        <v>-852872870.34000003</v>
      </c>
      <c r="P608" s="32">
        <f t="shared" si="150"/>
        <v>-886611525.81999981</v>
      </c>
      <c r="Q608" s="32">
        <f t="shared" si="150"/>
        <v>-945811407.77000022</v>
      </c>
      <c r="R608" s="32">
        <f t="shared" si="150"/>
        <v>-807963722.62041676</v>
      </c>
      <c r="Z608" s="110"/>
      <c r="AA608" s="110"/>
      <c r="AB608" s="110"/>
    </row>
    <row r="609" spans="4:32" ht="13.8" thickTop="1">
      <c r="Z609" s="109"/>
      <c r="AA609" s="109"/>
      <c r="AB609" s="109"/>
    </row>
    <row r="610" spans="4:32">
      <c r="Z610" s="109"/>
      <c r="AA610" s="109"/>
      <c r="AB610" s="109"/>
    </row>
    <row r="611" spans="4:32">
      <c r="D611" s="27" t="s">
        <v>675</v>
      </c>
      <c r="T611" s="108">
        <f>SUM(T15:T606)</f>
        <v>170249569.84708339</v>
      </c>
      <c r="U611" s="108">
        <f>SUM(U15:U606)</f>
        <v>-130564991.33583336</v>
      </c>
      <c r="V611" s="108">
        <f t="shared" ref="V611:W611" si="151">SUM(V15:V606)</f>
        <v>-404403275.22499996</v>
      </c>
      <c r="W611" s="108">
        <f t="shared" si="151"/>
        <v>364718696.71375012</v>
      </c>
      <c r="X611" s="108"/>
      <c r="Z611" s="110">
        <f t="shared" ref="Z611:AE611" si="152">SUM(Z15:Z606)</f>
        <v>247856651.81809705</v>
      </c>
      <c r="AA611" s="110">
        <f t="shared" si="152"/>
        <v>85492706.011902824</v>
      </c>
      <c r="AB611" s="110">
        <f t="shared" si="152"/>
        <v>-8760002.3537499942</v>
      </c>
      <c r="AC611" s="108">
        <f t="shared" si="152"/>
        <v>31369337.843333337</v>
      </c>
      <c r="AD611" s="108">
        <f t="shared" si="152"/>
        <v>-404403275.22499996</v>
      </c>
      <c r="AE611" s="108">
        <f t="shared" si="152"/>
        <v>39684578.511250004</v>
      </c>
      <c r="AF611" s="107"/>
    </row>
    <row r="612" spans="4:32">
      <c r="D612" s="46" t="s">
        <v>696</v>
      </c>
      <c r="U612" s="108">
        <f>+T611+U611</f>
        <v>39684578.511250034</v>
      </c>
      <c r="AD612" s="107">
        <f>+AC611+AA611+Z611</f>
        <v>364718695.67333323</v>
      </c>
    </row>
    <row r="613" spans="4:32">
      <c r="W613" s="107"/>
      <c r="Z613" s="107"/>
      <c r="AE613" s="107"/>
    </row>
    <row r="614" spans="4:32">
      <c r="D614" s="46" t="s">
        <v>697</v>
      </c>
      <c r="Z614" s="112">
        <f>+Z611/AD612</f>
        <v>0.6795830725389912</v>
      </c>
      <c r="AA614" s="112">
        <f>+AA611/AD612</f>
        <v>0.23440724872649765</v>
      </c>
      <c r="AB614" s="112"/>
      <c r="AC614" s="112">
        <f>+AC611/AD612</f>
        <v>8.6009678734511166E-2</v>
      </c>
    </row>
    <row r="615" spans="4:32">
      <c r="U615" s="107"/>
    </row>
    <row r="616" spans="4:32">
      <c r="D616" s="46" t="s">
        <v>698</v>
      </c>
      <c r="Z616" s="119">
        <f>+U612*Z614</f>
        <v>26968967.797090124</v>
      </c>
      <c r="AA616" s="109">
        <f>+U612*AA614</f>
        <v>9302352.8656928111</v>
      </c>
      <c r="AB616" s="109"/>
      <c r="AC616" s="109">
        <f>+U612*AC614</f>
        <v>3413257.8484671009</v>
      </c>
    </row>
  </sheetData>
  <mergeCells count="2">
    <mergeCell ref="A12:A13"/>
    <mergeCell ref="C12:C13"/>
  </mergeCells>
  <pageMargins left="0.7" right="0.45" top="0.75" bottom="0.75" header="0.3" footer="0.3"/>
  <pageSetup scale="45" fitToHeight="0" orientation="landscape" r:id="rId1"/>
  <headerFooter>
    <oddHeader>&amp;RExh. BAE-4
Docket UG-170929
Page &amp;P of &amp;N</oddHeader>
    <oddFooter>&amp;L&amp;A&amp;C&amp;P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0E33CD7-C0EE-4C67-B2F2-BB8CE70749DC}"/>
</file>

<file path=customXml/itemProps2.xml><?xml version="1.0" encoding="utf-8"?>
<ds:datastoreItem xmlns:ds="http://schemas.openxmlformats.org/officeDocument/2006/customXml" ds:itemID="{EEC6BC5F-5923-4A69-A1C3-257F4E726572}"/>
</file>

<file path=customXml/itemProps3.xml><?xml version="1.0" encoding="utf-8"?>
<ds:datastoreItem xmlns:ds="http://schemas.openxmlformats.org/officeDocument/2006/customXml" ds:itemID="{23A9F710-9607-4039-B9FF-5872D99474D9}"/>
</file>

<file path=customXml/itemProps4.xml><?xml version="1.0" encoding="utf-8"?>
<ds:datastoreItem xmlns:ds="http://schemas.openxmlformats.org/officeDocument/2006/customXml" ds:itemID="{612C04C7-4020-4E63-A874-6FD31E639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WUTC-54</vt:lpstr>
      <vt:lpstr>'WUTC-54'!Print_Area</vt:lpstr>
      <vt:lpstr>'WUTC-54'!Print_Titles</vt:lpstr>
    </vt:vector>
  </TitlesOfParts>
  <Company>MDU Resoures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BAE-4</dc:title>
  <dc:creator>Cascade Natural Gas</dc:creator>
  <dc:description/>
  <cp:lastModifiedBy>Erdahl, Betty Ann (UTC)</cp:lastModifiedBy>
  <cp:lastPrinted>2018-02-09T20:42:26Z</cp:lastPrinted>
  <dcterms:created xsi:type="dcterms:W3CDTF">2017-11-16T16:15:26Z</dcterms:created>
  <dcterms:modified xsi:type="dcterms:W3CDTF">2018-02-09T20:42:28Z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