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ne/"/>
    </mc:Choice>
  </mc:AlternateContent>
  <xr:revisionPtr revIDLastSave="0" documentId="8_{5BC1B308-DF85-453B-AC36-3A93E9DA6218}" xr6:coauthVersionLast="47" xr6:coauthVersionMax="47" xr10:uidLastSave="{00000000-0000-0000-0000-000000000000}"/>
  <bookViews>
    <workbookView xWindow="15" yWindow="15" windowWidth="20460" windowHeight="10890" xr2:uid="{00000000-000D-0000-FFFF-FFFF00000000}"/>
  </bookViews>
  <sheets>
    <sheet name="191 Accounts" sheetId="2" r:id="rId1"/>
  </sheets>
  <definedNames>
    <definedName name="_xlnm.Print_Area" localSheetId="0">'191 Accounts'!$A$1:$D$88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D51" i="2"/>
  <c r="D52" i="2" s="1"/>
  <c r="D66" i="2" l="1"/>
  <c r="D80" i="2" l="1"/>
  <c r="D15" i="2"/>
  <c r="D73" i="2" l="1"/>
  <c r="D58" i="2"/>
  <c r="D42" i="2" l="1"/>
  <c r="D16" i="2"/>
  <c r="D33" i="2" l="1"/>
  <c r="D24" i="2" l="1"/>
  <c r="D85" i="2" s="1"/>
  <c r="D59" i="2" l="1"/>
  <c r="D43" i="2" l="1"/>
  <c r="D25" i="2" l="1"/>
  <c r="D34" i="2"/>
  <c r="D67" i="2"/>
  <c r="D74" i="2"/>
  <c r="D81" i="2"/>
  <c r="D88" i="2" l="1"/>
  <c r="D87" i="2"/>
  <c r="D86" i="2"/>
</calcChain>
</file>

<file path=xl/sharedStrings.xml><?xml version="1.0" encoding="utf-8"?>
<sst xmlns="http://schemas.openxmlformats.org/spreadsheetml/2006/main" count="76" uniqueCount="28">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</sst>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17" fontId="11" fillId="0" borderId="0" xfId="3" applyNumberFormat="1" applyFont="1" applyAlignment="1">
      <alignment horizontal="center" wrapText="1"/>
    </xf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8">
    <cellStyle name="Comma 2" xfId="6" xr:uid="{00000000-0005-0000-0000-000000000000}"/>
    <cellStyle name="Comma 5" xfId="5" xr:uid="{00000000-0005-0000-0000-000001000000}"/>
    <cellStyle name="Currency" xfId="1" builtinId="4"/>
    <cellStyle name="Currency 2" xfId="7" xr:uid="{00000000-0005-0000-0000-000003000000}"/>
    <cellStyle name="Currency 5" xfId="4" xr:uid="{00000000-0005-0000-0000-000004000000}"/>
    <cellStyle name="Normal" xfId="0" builtinId="0"/>
    <cellStyle name="Normal 2" xfId="2" xr:uid="{00000000-0005-0000-0000-000006000000}"/>
    <cellStyle name="Normal 5" xfId="3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89</xdr:row>
      <xdr:rowOff>133350</xdr:rowOff>
    </xdr:from>
    <xdr:to>
      <xdr:col>9</xdr:col>
      <xdr:colOff>513251</xdr:colOff>
      <xdr:row>115</xdr:row>
      <xdr:rowOff>47161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1591925"/>
          <a:ext cx="8790476" cy="37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3"/>
  <sheetViews>
    <sheetView tabSelected="1" topLeftCell="A75" zoomScaleNormal="100" workbookViewId="0">
      <selection activeCell="L98" sqref="L98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27</v>
      </c>
      <c r="B3" s="40"/>
      <c r="C3" s="40"/>
      <c r="D3" s="40"/>
    </row>
    <row r="4" spans="1:8" x14ac:dyDescent="0.2">
      <c r="A4" s="41">
        <v>2023</v>
      </c>
      <c r="B4" s="42"/>
      <c r="C4" s="42"/>
      <c r="D4" s="42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45077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27778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-11397</v>
      </c>
    </row>
    <row r="13" spans="1:8" x14ac:dyDescent="0.2">
      <c r="A13" s="4"/>
      <c r="B13" s="4" t="s">
        <v>5</v>
      </c>
      <c r="C13" s="4"/>
      <c r="D13" s="12">
        <v>2912.81</v>
      </c>
    </row>
    <row r="14" spans="1:8" x14ac:dyDescent="0.2">
      <c r="A14" s="4"/>
      <c r="B14" s="4" t="s">
        <v>6</v>
      </c>
      <c r="C14" s="4"/>
      <c r="D14" s="12">
        <v>-8000.43</v>
      </c>
    </row>
    <row r="15" spans="1:8" x14ac:dyDescent="0.2">
      <c r="A15" s="4"/>
      <c r="B15" s="4" t="s">
        <v>7</v>
      </c>
      <c r="C15" s="4"/>
      <c r="D15" s="14">
        <f>SUM(D11:D14)</f>
        <v>-16484.620000000003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11293.379999999997</v>
      </c>
      <c r="E16" s="11"/>
      <c r="F16" s="13"/>
    </row>
    <row r="17" spans="1:9" x14ac:dyDescent="0.2">
      <c r="A17" s="4"/>
      <c r="B17" s="4"/>
      <c r="C17" s="4"/>
      <c r="D17" s="8"/>
    </row>
    <row r="18" spans="1:9" x14ac:dyDescent="0.2">
      <c r="A18" s="7" t="s">
        <v>19</v>
      </c>
      <c r="B18" s="4"/>
      <c r="C18" s="4">
        <v>19100162</v>
      </c>
      <c r="D18" s="8"/>
    </row>
    <row r="19" spans="1:9" x14ac:dyDescent="0.2">
      <c r="A19" s="4"/>
      <c r="B19" s="4" t="s">
        <v>2</v>
      </c>
      <c r="C19" s="4"/>
      <c r="D19" s="10">
        <v>2929757.83</v>
      </c>
      <c r="F19" s="11"/>
      <c r="G19" s="11"/>
      <c r="I19" s="11"/>
    </row>
    <row r="20" spans="1:9" x14ac:dyDescent="0.2">
      <c r="A20" s="4"/>
      <c r="B20" s="4" t="s">
        <v>3</v>
      </c>
      <c r="C20" s="4"/>
      <c r="D20" s="12"/>
      <c r="F20" s="11"/>
      <c r="G20" s="11"/>
      <c r="I20" s="11"/>
    </row>
    <row r="21" spans="1:9" x14ac:dyDescent="0.2">
      <c r="A21" s="4"/>
      <c r="B21" s="4" t="s">
        <v>4</v>
      </c>
      <c r="C21" s="4"/>
      <c r="D21" s="12">
        <v>-591726</v>
      </c>
    </row>
    <row r="22" spans="1:9" x14ac:dyDescent="0.2">
      <c r="A22" s="4"/>
      <c r="B22" s="4" t="s">
        <v>5</v>
      </c>
      <c r="C22" s="4"/>
      <c r="D22" s="12">
        <v>22615.53</v>
      </c>
    </row>
    <row r="23" spans="1:9" x14ac:dyDescent="0.2">
      <c r="A23" s="4"/>
      <c r="B23" s="4" t="s">
        <v>6</v>
      </c>
      <c r="C23" s="4"/>
      <c r="D23" s="12">
        <v>40444.78</v>
      </c>
    </row>
    <row r="24" spans="1:9" x14ac:dyDescent="0.2">
      <c r="A24" s="4"/>
      <c r="B24" s="4" t="s">
        <v>7</v>
      </c>
      <c r="C24" s="4"/>
      <c r="D24" s="14">
        <f>SUM(D20:D23)</f>
        <v>-528665.68999999994</v>
      </c>
      <c r="E24" s="11"/>
    </row>
    <row r="25" spans="1:9" x14ac:dyDescent="0.2">
      <c r="A25" s="4"/>
      <c r="B25" s="4" t="s">
        <v>8</v>
      </c>
      <c r="C25" s="4"/>
      <c r="D25" s="13">
        <f>+D24+D19</f>
        <v>2401092.14</v>
      </c>
      <c r="E25" s="13"/>
      <c r="F25" s="11"/>
    </row>
    <row r="26" spans="1:9" x14ac:dyDescent="0.2">
      <c r="A26" s="4"/>
      <c r="B26" s="4"/>
      <c r="C26" s="4"/>
      <c r="D26" s="5"/>
    </row>
    <row r="27" spans="1:9" hidden="1" x14ac:dyDescent="0.2">
      <c r="A27" s="9" t="s">
        <v>20</v>
      </c>
      <c r="B27" s="4"/>
      <c r="C27" s="4">
        <v>19100192</v>
      </c>
      <c r="D27" s="5"/>
    </row>
    <row r="28" spans="1:9" hidden="1" x14ac:dyDescent="0.2">
      <c r="A28" s="4"/>
      <c r="B28" s="4" t="s">
        <v>2</v>
      </c>
      <c r="C28" s="4"/>
      <c r="D28" s="10">
        <v>0</v>
      </c>
    </row>
    <row r="29" spans="1:9" hidden="1" x14ac:dyDescent="0.2">
      <c r="A29" s="4"/>
      <c r="B29" s="4" t="s">
        <v>3</v>
      </c>
      <c r="C29" s="4"/>
      <c r="D29" s="12">
        <v>0</v>
      </c>
    </row>
    <row r="30" spans="1:9" hidden="1" x14ac:dyDescent="0.2">
      <c r="A30" s="4"/>
      <c r="B30" s="4" t="s">
        <v>4</v>
      </c>
      <c r="C30" s="4"/>
      <c r="D30" s="12">
        <v>0</v>
      </c>
    </row>
    <row r="31" spans="1:9" hidden="1" x14ac:dyDescent="0.2">
      <c r="A31" s="4"/>
      <c r="B31" s="4" t="s">
        <v>5</v>
      </c>
      <c r="C31" s="4"/>
      <c r="D31" s="12">
        <v>0</v>
      </c>
    </row>
    <row r="32" spans="1: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21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5433807.0199999996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-979488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-9350.07</v>
      </c>
    </row>
    <row r="42" spans="1:8" s="15" customFormat="1" x14ac:dyDescent="0.2">
      <c r="A42" s="4"/>
      <c r="B42" s="4" t="s">
        <v>7</v>
      </c>
      <c r="C42" s="4"/>
      <c r="D42" s="14">
        <f>SUM(D38:D41)</f>
        <v>-988838.07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4444968.9499999993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26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-27217082.57</v>
      </c>
    </row>
    <row r="47" spans="1:8" s="16" customFormat="1" x14ac:dyDescent="0.2">
      <c r="A47" s="4"/>
      <c r="B47" s="4" t="s">
        <v>25</v>
      </c>
      <c r="C47" s="4"/>
      <c r="D47" s="12"/>
    </row>
    <row r="48" spans="1:8" s="16" customFormat="1" x14ac:dyDescent="0.2">
      <c r="A48" s="4"/>
      <c r="B48" s="4" t="s">
        <v>3</v>
      </c>
      <c r="C48" s="4"/>
      <c r="D48" s="30"/>
    </row>
    <row r="49" spans="1:9" s="16" customFormat="1" x14ac:dyDescent="0.2">
      <c r="A49" s="4"/>
      <c r="B49" s="4" t="s">
        <v>4</v>
      </c>
      <c r="C49" s="4"/>
      <c r="D49" s="30"/>
    </row>
    <row r="50" spans="1:9" s="16" customFormat="1" x14ac:dyDescent="0.2">
      <c r="A50" s="20"/>
      <c r="B50" s="4" t="s">
        <v>6</v>
      </c>
      <c r="C50" s="20"/>
      <c r="D50" s="12">
        <v>-170548.73</v>
      </c>
    </row>
    <row r="51" spans="1:9" s="16" customFormat="1" x14ac:dyDescent="0.2">
      <c r="A51" s="4"/>
      <c r="B51" s="4" t="s">
        <v>7</v>
      </c>
      <c r="C51" s="4"/>
      <c r="D51" s="34">
        <f>SUM(D47:D50)</f>
        <v>-170548.73</v>
      </c>
    </row>
    <row r="52" spans="1:9" s="16" customFormat="1" x14ac:dyDescent="0.2">
      <c r="A52" s="4"/>
      <c r="B52" s="4" t="s">
        <v>8</v>
      </c>
      <c r="C52" s="4"/>
      <c r="D52" s="21">
        <f>+D51+D46</f>
        <v>-27387631.300000001</v>
      </c>
    </row>
    <row r="53" spans="1:9" s="16" customFormat="1" x14ac:dyDescent="0.2">
      <c r="A53" s="4"/>
      <c r="B53" s="4"/>
      <c r="C53" s="4"/>
      <c r="D53" s="21"/>
    </row>
    <row r="54" spans="1:9" s="17" customFormat="1" x14ac:dyDescent="0.2">
      <c r="A54" s="7" t="s">
        <v>9</v>
      </c>
      <c r="B54" s="4"/>
      <c r="C54" s="4">
        <v>19100012</v>
      </c>
      <c r="D54" s="8"/>
    </row>
    <row r="55" spans="1:9" s="17" customFormat="1" x14ac:dyDescent="0.2">
      <c r="A55" s="4"/>
      <c r="B55" s="4" t="s">
        <v>2</v>
      </c>
      <c r="C55" s="4"/>
      <c r="D55" s="30">
        <v>-23190809.440000001</v>
      </c>
      <c r="E55" s="2"/>
      <c r="F55" s="11"/>
      <c r="G55" s="2"/>
      <c r="H55" s="2"/>
    </row>
    <row r="56" spans="1:9" s="17" customFormat="1" x14ac:dyDescent="0.2">
      <c r="A56" s="19"/>
      <c r="B56" s="4" t="s">
        <v>3</v>
      </c>
      <c r="C56" s="19"/>
      <c r="D56" s="12"/>
      <c r="E56" s="11"/>
      <c r="F56" s="2"/>
      <c r="G56" s="11"/>
      <c r="H56" s="11"/>
    </row>
    <row r="57" spans="1:9" s="17" customFormat="1" x14ac:dyDescent="0.2">
      <c r="A57" s="20"/>
      <c r="B57" s="4" t="s">
        <v>23</v>
      </c>
      <c r="C57" s="20"/>
      <c r="D57" s="12">
        <v>4146269.45</v>
      </c>
      <c r="E57" s="2"/>
      <c r="F57" s="2"/>
      <c r="G57" s="2"/>
      <c r="H57" s="2"/>
    </row>
    <row r="58" spans="1:9" x14ac:dyDescent="0.2">
      <c r="A58" s="4"/>
      <c r="B58" s="4" t="s">
        <v>7</v>
      </c>
      <c r="C58" s="4"/>
      <c r="D58" s="34">
        <f>SUM(D56:D57)</f>
        <v>4146269.45</v>
      </c>
      <c r="E58" s="11"/>
    </row>
    <row r="59" spans="1:9" x14ac:dyDescent="0.2">
      <c r="A59" s="4"/>
      <c r="B59" s="4" t="s">
        <v>8</v>
      </c>
      <c r="C59" s="4"/>
      <c r="D59" s="21">
        <f>+D58+D55</f>
        <v>-19044539.990000002</v>
      </c>
      <c r="E59" s="18"/>
      <c r="F59" s="11"/>
    </row>
    <row r="60" spans="1:9" x14ac:dyDescent="0.2">
      <c r="A60" s="4"/>
      <c r="B60" s="4"/>
      <c r="C60" s="4"/>
      <c r="D60" s="8"/>
    </row>
    <row r="61" spans="1:9" x14ac:dyDescent="0.2">
      <c r="A61" s="7" t="s">
        <v>10</v>
      </c>
      <c r="B61" s="4"/>
      <c r="C61" s="4">
        <v>19100022</v>
      </c>
      <c r="D61" s="8"/>
      <c r="F61" s="11"/>
      <c r="H61" s="11"/>
      <c r="I61" s="11"/>
    </row>
    <row r="62" spans="1:9" x14ac:dyDescent="0.2">
      <c r="A62" s="4"/>
      <c r="B62" s="4" t="s">
        <v>2</v>
      </c>
      <c r="C62" s="4"/>
      <c r="D62" s="30">
        <v>-86913126.799999997</v>
      </c>
      <c r="G62" s="11"/>
      <c r="I62" s="11"/>
    </row>
    <row r="63" spans="1:9" s="15" customFormat="1" x14ac:dyDescent="0.2">
      <c r="A63" s="19"/>
      <c r="B63" s="4" t="s">
        <v>3</v>
      </c>
      <c r="C63" s="19"/>
      <c r="D63" s="12"/>
      <c r="E63" s="2"/>
      <c r="F63" s="2"/>
      <c r="G63" s="2"/>
      <c r="H63" s="2"/>
      <c r="I63" s="13"/>
    </row>
    <row r="64" spans="1:9" s="15" customFormat="1" x14ac:dyDescent="0.2">
      <c r="A64" s="19"/>
      <c r="B64" s="4" t="s">
        <v>24</v>
      </c>
      <c r="C64" s="19"/>
      <c r="E64" s="2"/>
      <c r="F64" s="2"/>
      <c r="G64" s="2"/>
      <c r="H64" s="2"/>
      <c r="I64" s="13"/>
    </row>
    <row r="65" spans="1:9" s="23" customFormat="1" x14ac:dyDescent="0.2">
      <c r="A65" s="20"/>
      <c r="B65" s="4" t="s">
        <v>23</v>
      </c>
      <c r="C65" s="20"/>
      <c r="D65" s="12">
        <v>-7636106.5999999996</v>
      </c>
      <c r="E65" s="22"/>
    </row>
    <row r="66" spans="1:9" s="24" customFormat="1" x14ac:dyDescent="0.2">
      <c r="A66" s="4"/>
      <c r="B66" s="4" t="s">
        <v>7</v>
      </c>
      <c r="C66" s="4"/>
      <c r="D66" s="34">
        <f>SUM(D63:D65)</f>
        <v>-7636106.5999999996</v>
      </c>
      <c r="E66" s="11"/>
      <c r="F66" s="23"/>
      <c r="G66" s="23"/>
    </row>
    <row r="67" spans="1:9" x14ac:dyDescent="0.2">
      <c r="A67" s="4"/>
      <c r="B67" s="4" t="s">
        <v>8</v>
      </c>
      <c r="C67" s="4"/>
      <c r="D67" s="21">
        <f>+D66+D62</f>
        <v>-94549233.399999991</v>
      </c>
      <c r="E67" s="18"/>
      <c r="F67" s="11"/>
    </row>
    <row r="68" spans="1:9" x14ac:dyDescent="0.2">
      <c r="A68" s="4"/>
      <c r="B68" s="4"/>
      <c r="C68" s="4"/>
      <c r="D68" s="8"/>
    </row>
    <row r="69" spans="1:9" x14ac:dyDescent="0.2">
      <c r="A69" s="7" t="s">
        <v>11</v>
      </c>
      <c r="B69" s="4"/>
      <c r="C69" s="4">
        <v>19100142</v>
      </c>
      <c r="D69" s="8"/>
    </row>
    <row r="70" spans="1:9" x14ac:dyDescent="0.2">
      <c r="A70" s="4"/>
      <c r="B70" s="4" t="s">
        <v>2</v>
      </c>
      <c r="C70" s="4"/>
      <c r="D70" s="30">
        <v>81763.64</v>
      </c>
    </row>
    <row r="71" spans="1:9" x14ac:dyDescent="0.2">
      <c r="A71" s="19"/>
      <c r="B71" s="4" t="s">
        <v>22</v>
      </c>
      <c r="C71" s="19"/>
      <c r="D71" s="12"/>
      <c r="G71" s="11"/>
      <c r="I71" s="11"/>
    </row>
    <row r="72" spans="1:9" s="15" customFormat="1" x14ac:dyDescent="0.2">
      <c r="A72" s="20"/>
      <c r="B72" s="4" t="s">
        <v>6</v>
      </c>
      <c r="C72" s="20"/>
      <c r="D72" s="12">
        <v>-146870.31</v>
      </c>
      <c r="E72" s="2"/>
      <c r="F72" s="2"/>
      <c r="G72" s="11"/>
      <c r="H72" s="2"/>
      <c r="I72" s="11"/>
    </row>
    <row r="73" spans="1:9" s="15" customFormat="1" x14ac:dyDescent="0.2">
      <c r="A73" s="4"/>
      <c r="B73" s="4" t="s">
        <v>7</v>
      </c>
      <c r="C73" s="4"/>
      <c r="D73" s="34">
        <f>SUM(D71:D72)</f>
        <v>-146870.31</v>
      </c>
      <c r="E73" s="11"/>
      <c r="F73" s="2"/>
      <c r="G73" s="11"/>
      <c r="H73" s="2"/>
      <c r="I73" s="13"/>
    </row>
    <row r="74" spans="1:9" s="15" customFormat="1" x14ac:dyDescent="0.2">
      <c r="A74" s="4"/>
      <c r="B74" s="4" t="s">
        <v>8</v>
      </c>
      <c r="C74" s="4"/>
      <c r="D74" s="21">
        <f>+D73+D70</f>
        <v>-65106.67</v>
      </c>
      <c r="E74" s="18"/>
      <c r="F74" s="31"/>
    </row>
    <row r="75" spans="1:9" s="15" customFormat="1" x14ac:dyDescent="0.2">
      <c r="A75" s="4"/>
      <c r="B75" s="4"/>
      <c r="C75" s="4"/>
      <c r="D75" s="8"/>
    </row>
    <row r="76" spans="1:9" s="16" customFormat="1" x14ac:dyDescent="0.2">
      <c r="A76" s="7" t="s">
        <v>12</v>
      </c>
      <c r="B76" s="4"/>
      <c r="C76" s="4">
        <v>19100132</v>
      </c>
      <c r="D76" s="8"/>
    </row>
    <row r="77" spans="1:9" s="24" customFormat="1" x14ac:dyDescent="0.2">
      <c r="A77" s="4"/>
      <c r="B77" s="4" t="s">
        <v>2</v>
      </c>
      <c r="C77" s="4"/>
      <c r="D77" s="30">
        <v>-942206.8</v>
      </c>
    </row>
    <row r="78" spans="1:9" x14ac:dyDescent="0.2">
      <c r="A78" s="19"/>
      <c r="B78" s="4" t="s">
        <v>22</v>
      </c>
      <c r="C78" s="19"/>
      <c r="D78" s="12"/>
      <c r="F78" s="11"/>
      <c r="H78" s="11"/>
    </row>
    <row r="79" spans="1:9" x14ac:dyDescent="0.2">
      <c r="A79" s="20"/>
      <c r="B79" s="4" t="s">
        <v>6</v>
      </c>
      <c r="C79" s="20"/>
      <c r="D79" s="12">
        <v>-555193.77</v>
      </c>
      <c r="H79" s="11"/>
    </row>
    <row r="80" spans="1:9" x14ac:dyDescent="0.2">
      <c r="A80" s="4"/>
      <c r="B80" s="4" t="s">
        <v>7</v>
      </c>
      <c r="C80" s="4"/>
      <c r="D80" s="34">
        <f>SUM(D78:D79)</f>
        <v>-555193.77</v>
      </c>
      <c r="E80" s="11"/>
      <c r="H80" s="13"/>
    </row>
    <row r="81" spans="1:7" x14ac:dyDescent="0.2">
      <c r="A81" s="4"/>
      <c r="B81" s="4" t="s">
        <v>8</v>
      </c>
      <c r="C81" s="4"/>
      <c r="D81" s="21">
        <f>+D80+D77</f>
        <v>-1497400.57</v>
      </c>
      <c r="E81" s="18"/>
      <c r="F81" s="11"/>
    </row>
    <row r="82" spans="1:7" x14ac:dyDescent="0.2">
      <c r="A82" s="4"/>
      <c r="B82" s="4"/>
      <c r="C82" s="4"/>
      <c r="D82" s="8"/>
    </row>
    <row r="83" spans="1:7" s="15" customFormat="1" x14ac:dyDescent="0.2">
      <c r="A83" s="7" t="s">
        <v>13</v>
      </c>
      <c r="B83" s="4"/>
      <c r="C83" s="4"/>
      <c r="D83" s="8"/>
    </row>
    <row r="84" spans="1:7" s="15" customFormat="1" x14ac:dyDescent="0.2">
      <c r="A84" s="4"/>
      <c r="B84" s="4" t="s">
        <v>2</v>
      </c>
      <c r="C84" s="4"/>
      <c r="D84" s="35">
        <f>SUMIF($B$1:$B$81,B84,$D$1:$D$81)</f>
        <v>-129790119.11999999</v>
      </c>
      <c r="E84" s="18"/>
      <c r="F84" s="28"/>
      <c r="G84" s="28"/>
    </row>
    <row r="85" spans="1:7" s="16" customFormat="1" x14ac:dyDescent="0.2">
      <c r="A85" s="4"/>
      <c r="B85" s="4" t="s">
        <v>7</v>
      </c>
      <c r="C85" s="4"/>
      <c r="D85" s="36">
        <f>SUMIF($B$1:$B$81,B85,$D$1:$D$81)</f>
        <v>-5896438.3399999999</v>
      </c>
      <c r="F85" s="28"/>
    </row>
    <row r="86" spans="1:7" ht="12" thickBot="1" x14ac:dyDescent="0.25">
      <c r="A86" s="4"/>
      <c r="B86" s="4" t="s">
        <v>8</v>
      </c>
      <c r="C86" s="4"/>
      <c r="D86" s="37">
        <f>SUMIF($B$1:$B$81,B86,$D$1:$D$81)</f>
        <v>-135686557.46000001</v>
      </c>
      <c r="E86" s="29"/>
      <c r="F86" s="28"/>
    </row>
    <row r="87" spans="1:7" ht="12" thickTop="1" x14ac:dyDescent="0.2">
      <c r="A87" s="4" t="s">
        <v>14</v>
      </c>
      <c r="B87" s="4"/>
      <c r="C87" s="4"/>
      <c r="D87" s="32">
        <f>+D16+D25+D34+D43</f>
        <v>6857354.4699999988</v>
      </c>
    </row>
    <row r="88" spans="1:7" ht="12" thickBot="1" x14ac:dyDescent="0.25">
      <c r="A88" s="4" t="s">
        <v>15</v>
      </c>
      <c r="B88" s="4"/>
      <c r="C88" s="4"/>
      <c r="D88" s="25">
        <f>+D81+D74+D67+D59+D52</f>
        <v>-142543911.93000001</v>
      </c>
    </row>
    <row r="89" spans="1:7" ht="12" thickTop="1" x14ac:dyDescent="0.2">
      <c r="A89" s="4"/>
      <c r="B89" s="4"/>
      <c r="C89" s="4"/>
    </row>
    <row r="90" spans="1:7" x14ac:dyDescent="0.2">
      <c r="A90" s="4"/>
      <c r="B90" s="4"/>
      <c r="C90" s="4"/>
    </row>
    <row r="91" spans="1:7" s="15" customFormat="1" x14ac:dyDescent="0.2">
      <c r="A91" s="4"/>
      <c r="B91" s="4"/>
      <c r="C91" s="4"/>
      <c r="D91" s="2"/>
    </row>
    <row r="92" spans="1:7" s="16" customFormat="1" x14ac:dyDescent="0.2">
      <c r="A92" s="4"/>
      <c r="B92" s="4"/>
      <c r="C92" s="4"/>
      <c r="D92" s="2"/>
    </row>
    <row r="93" spans="1:7" x14ac:dyDescent="0.2">
      <c r="A93" s="4"/>
      <c r="B93" s="4"/>
      <c r="C93" s="4"/>
    </row>
    <row r="94" spans="1:7" x14ac:dyDescent="0.2">
      <c r="A94" s="4"/>
      <c r="B94" s="4"/>
      <c r="C94" s="4"/>
    </row>
    <row r="95" spans="1:7" x14ac:dyDescent="0.2">
      <c r="A95" s="4"/>
      <c r="B95" s="4"/>
      <c r="C95" s="4"/>
    </row>
    <row r="96" spans="1:7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ht="18" customHeight="1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31" spans="2:2" x14ac:dyDescent="0.2">
      <c r="B131" s="26"/>
    </row>
    <row r="132" spans="2:2" x14ac:dyDescent="0.2">
      <c r="B132" s="27"/>
    </row>
    <row r="133" spans="2:2" x14ac:dyDescent="0.2">
      <c r="B133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2023-06-21T07:00:00+00:00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4DAEF1DD-48EB-4136-A35C-3D6B84A6454B}"/>
</file>

<file path=customXml/itemProps3.xml><?xml version="1.0" encoding="utf-8"?>
<ds:datastoreItem xmlns:ds="http://schemas.openxmlformats.org/officeDocument/2006/customXml" ds:itemID="{B090929B-8315-4854-A67F-FCA7BB2EAEB1}"/>
</file>

<file path=customXml/itemProps4.xml><?xml version="1.0" encoding="utf-8"?>
<ds:datastoreItem xmlns:ds="http://schemas.openxmlformats.org/officeDocument/2006/customXml" ds:itemID="{2F924963-B49D-4C2E-872C-1799355CB612}"/>
</file>

<file path=customXml/itemProps5.xml><?xml version="1.0" encoding="utf-8"?>
<ds:datastoreItem xmlns:ds="http://schemas.openxmlformats.org/officeDocument/2006/customXml" ds:itemID="{A616C344-0795-42B8-96FC-FC246154D1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191 Accounts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Doyle, Andrew (UTC)</cp:lastModifiedBy>
  <cp:lastPrinted>2023-02-07T04:54:14Z</cp:lastPrinted>
  <dcterms:created xsi:type="dcterms:W3CDTF">2005-03-16T23:33:46Z</dcterms:created>
  <dcterms:modified xsi:type="dcterms:W3CDTF">2023-06-21T17:21:43Z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</Properties>
</file>