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2017 Rate Cases\WA\Testimony\Gross\"/>
    </mc:Choice>
  </mc:AlternateContent>
  <bookViews>
    <workbookView xWindow="0" yWindow="0" windowWidth="5520" windowHeight="4800" activeTab="1" xr2:uid="{00000000-000D-0000-FFFF-FFFF00000000}"/>
  </bookViews>
  <sheets>
    <sheet name="Cover Sheet" sheetId="3" r:id="rId1"/>
    <sheet name="Rule 21 Decoupling Mechanism" sheetId="2" r:id="rId2"/>
  </sheets>
  <definedNames>
    <definedName name="_xlnm.Print_Area" localSheetId="0">'Cover Sheet'!$A$1:$A$34</definedName>
    <definedName name="_xlnm.Print_Area" localSheetId="1">'Rule 21 Decoupling Mechanism'!$A$1:$P$64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2" l="1"/>
  <c r="D52" i="2"/>
  <c r="E52" i="2"/>
  <c r="F52" i="2"/>
  <c r="G52" i="2"/>
  <c r="H52" i="2"/>
  <c r="I52" i="2"/>
  <c r="O61" i="2" l="1"/>
  <c r="N61" i="2"/>
  <c r="M61" i="2"/>
  <c r="L61" i="2"/>
  <c r="K61" i="2"/>
  <c r="J61" i="2"/>
  <c r="I61" i="2"/>
  <c r="H61" i="2"/>
  <c r="G61" i="2"/>
  <c r="F61" i="2"/>
  <c r="E61" i="2"/>
  <c r="D61" i="2"/>
  <c r="O58" i="2"/>
  <c r="N58" i="2"/>
  <c r="M58" i="2"/>
  <c r="L58" i="2"/>
  <c r="K58" i="2"/>
  <c r="J58" i="2"/>
  <c r="I58" i="2"/>
  <c r="H58" i="2"/>
  <c r="G58" i="2"/>
  <c r="F58" i="2"/>
  <c r="E58" i="2"/>
  <c r="O55" i="2"/>
  <c r="N55" i="2"/>
  <c r="M55" i="2"/>
  <c r="L55" i="2"/>
  <c r="K55" i="2"/>
  <c r="J55" i="2"/>
  <c r="I55" i="2"/>
  <c r="H55" i="2"/>
  <c r="G55" i="2"/>
  <c r="F55" i="2"/>
  <c r="E55" i="2"/>
  <c r="D55" i="2"/>
  <c r="O52" i="2"/>
  <c r="N52" i="2"/>
  <c r="M52" i="2"/>
  <c r="L52" i="2"/>
  <c r="K52" i="2"/>
  <c r="J52" i="2"/>
  <c r="O49" i="2"/>
  <c r="N49" i="2"/>
  <c r="M49" i="2"/>
  <c r="L49" i="2"/>
  <c r="K49" i="2"/>
  <c r="J49" i="2"/>
  <c r="I49" i="2"/>
  <c r="H49" i="2"/>
  <c r="G49" i="2"/>
  <c r="F49" i="2"/>
  <c r="E49" i="2"/>
  <c r="D49" i="2"/>
  <c r="N30" i="2"/>
  <c r="N31" i="2"/>
  <c r="N32" i="2"/>
  <c r="N33" i="2"/>
  <c r="N34" i="2"/>
  <c r="N35" i="2"/>
  <c r="N36" i="2"/>
  <c r="N37" i="2"/>
  <c r="N38" i="2"/>
  <c r="N39" i="2"/>
  <c r="N40" i="2"/>
  <c r="N41" i="2"/>
  <c r="N29" i="2"/>
  <c r="I30" i="2"/>
  <c r="I31" i="2"/>
  <c r="I32" i="2"/>
  <c r="I33" i="2"/>
  <c r="I34" i="2"/>
  <c r="I35" i="2"/>
  <c r="I36" i="2"/>
  <c r="I37" i="2"/>
  <c r="I38" i="2"/>
  <c r="I39" i="2"/>
  <c r="I40" i="2"/>
  <c r="I41" i="2"/>
  <c r="I29" i="2"/>
  <c r="F30" i="2"/>
  <c r="F31" i="2"/>
  <c r="F32" i="2"/>
  <c r="F33" i="2"/>
  <c r="F34" i="2"/>
  <c r="F35" i="2"/>
  <c r="F36" i="2"/>
  <c r="F37" i="2"/>
  <c r="F38" i="2"/>
  <c r="F39" i="2"/>
  <c r="F40" i="2"/>
  <c r="F29" i="2"/>
  <c r="M41" i="2"/>
  <c r="L41" i="2"/>
  <c r="H41" i="2"/>
  <c r="K41" i="2"/>
  <c r="J41" i="2"/>
  <c r="G41" i="2"/>
  <c r="E41" i="2"/>
  <c r="F41" i="2" s="1"/>
  <c r="D41" i="2"/>
  <c r="F16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R39" i="2" l="1"/>
  <c r="H16" i="2"/>
  <c r="H12" i="2"/>
  <c r="H10" i="2"/>
  <c r="H8" i="2"/>
  <c r="H14" i="2"/>
</calcChain>
</file>

<file path=xl/sharedStrings.xml><?xml version="1.0" encoding="utf-8"?>
<sst xmlns="http://schemas.openxmlformats.org/spreadsheetml/2006/main" count="94" uniqueCount="58">
  <si>
    <t>March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</si>
  <si>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</si>
  <si>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</si>
  <si>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</si>
  <si>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</si>
  <si>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</si>
  <si>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</si>
  <si>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November </t>
  </si>
  <si>
    <t>December</t>
  </si>
  <si>
    <t>January</t>
  </si>
  <si>
    <t>February</t>
  </si>
  <si>
    <t xml:space="preserve"> </t>
  </si>
  <si>
    <t>Rate Schedules</t>
  </si>
  <si>
    <t>Margin Revenue (1)</t>
  </si>
  <si>
    <t>Rate (3)</t>
  </si>
  <si>
    <t>Customer Count (4)</t>
  </si>
  <si>
    <t>Data Sources</t>
  </si>
  <si>
    <t>Weather Normalized Annual Therms (2)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</si>
  <si>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</si>
  <si>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</si>
  <si>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</si>
  <si>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</si>
  <si>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</si>
  <si>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</si>
  <si>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</si>
  <si>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</si>
  <si>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</si>
  <si>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</si>
  <si>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</si>
  <si>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</si>
  <si>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</si>
  <si>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</si>
  <si>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EXHIBIT OF JENNIFER G. GROSS</t>
  </si>
  <si>
    <t>DECOUPLING MECHANISM, AUTHORIZED REVENUE PER CUSTOMER</t>
  </si>
  <si>
    <t>Margin Revenue is from Exhibit No.__ (MCR-2), column Q</t>
  </si>
  <si>
    <t xml:space="preserve">Weather Normalized Therms are from  BR WP 1.4.  Line 14, Column C for 502 and 503; Line 15, Column C for 504 and 512; Line 13, Column H plus Column I for 570 and 577. </t>
  </si>
  <si>
    <t>Rate is Column C divided by Column E</t>
  </si>
  <si>
    <t xml:space="preserve">Data Source </t>
  </si>
  <si>
    <t>Monthly forecast volumes are from BR WP-1.4</t>
  </si>
  <si>
    <t xml:space="preserve">September </t>
  </si>
  <si>
    <t>October</t>
  </si>
  <si>
    <t>502 + 503</t>
  </si>
  <si>
    <t>504 +512</t>
  </si>
  <si>
    <t>570+577</t>
  </si>
  <si>
    <t xml:space="preserve">March </t>
  </si>
  <si>
    <t>July</t>
  </si>
  <si>
    <t>August</t>
  </si>
  <si>
    <t>New Authorized Revenue Per Customer (6)</t>
  </si>
  <si>
    <t>Data Source</t>
  </si>
  <si>
    <t>Forecasted Monthly Therms</t>
  </si>
  <si>
    <t>New Authorized Revenue Per Customer is (Forecasted Monthly Therms *Rate) divided by customer count</t>
  </si>
  <si>
    <t xml:space="preserve">Average annual test year customer counts are from the Company’s billing system (Query 1499). Migrations are accounted for. </t>
  </si>
  <si>
    <t>Exhibit No. __ (JGG-3)</t>
  </si>
  <si>
    <t>Docket No. UG-17____</t>
  </si>
  <si>
    <t>DOCKET UG-17_____</t>
  </si>
  <si>
    <t>CASCADE NATURAL GAS CORPORATION</t>
  </si>
  <si>
    <t>Witness: Jennifer G. Gross</t>
  </si>
  <si>
    <t>502/503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</si>
</sst>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#,##0.00000"/>
    <numFmt numFmtId="168" formatCode="0_);\(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37" fontId="1" fillId="0" borderId="0" xfId="1" applyNumberFormat="1" applyFont="1" applyFill="1" applyBorder="1"/>
    <xf numFmtId="37" fontId="3" fillId="0" borderId="0" xfId="1" applyNumberFormat="1" applyFont="1" applyFill="1" applyBorder="1"/>
    <xf numFmtId="3" fontId="5" fillId="0" borderId="0" xfId="0" applyNumberFormat="1" applyFont="1" applyFill="1"/>
    <xf numFmtId="3" fontId="0" fillId="0" borderId="0" xfId="0" applyNumberFormat="1" applyFill="1"/>
    <xf numFmtId="3" fontId="4" fillId="0" borderId="0" xfId="0" applyNumberFormat="1" applyFont="1" applyFill="1"/>
    <xf numFmtId="37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/>
    <xf numFmtId="168" fontId="0" fillId="0" borderId="5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166" fontId="0" fillId="0" borderId="0" xfId="0" applyNumberFormat="1" applyBorder="1"/>
    <xf numFmtId="3" fontId="0" fillId="0" borderId="0" xfId="0" applyNumberFormat="1" applyBorder="1"/>
    <xf numFmtId="167" fontId="0" fillId="0" borderId="0" xfId="0" applyNumberFormat="1" applyBorder="1"/>
    <xf numFmtId="166" fontId="0" fillId="0" borderId="3" xfId="0" applyNumberFormat="1" applyBorder="1"/>
    <xf numFmtId="3" fontId="0" fillId="0" borderId="3" xfId="0" applyNumberFormat="1" applyBorder="1"/>
    <xf numFmtId="167" fontId="0" fillId="0" borderId="3" xfId="0" applyNumberFormat="1" applyBorder="1"/>
    <xf numFmtId="168" fontId="0" fillId="0" borderId="7" xfId="0" applyNumberFormat="1" applyBorder="1" applyAlignment="1">
      <alignment horizontal="center"/>
    </xf>
    <xf numFmtId="166" fontId="0" fillId="0" borderId="8" xfId="0" applyNumberFormat="1" applyBorder="1"/>
    <xf numFmtId="3" fontId="0" fillId="0" borderId="8" xfId="0" applyNumberFormat="1" applyBorder="1"/>
    <xf numFmtId="167" fontId="0" fillId="0" borderId="8" xfId="0" applyNumberFormat="1" applyBorder="1"/>
    <xf numFmtId="164" fontId="0" fillId="0" borderId="3" xfId="0" applyNumberFormat="1" applyBorder="1" applyAlignment="1">
      <alignment horizontal="center"/>
    </xf>
    <xf numFmtId="37" fontId="0" fillId="0" borderId="3" xfId="0" applyNumberFormat="1" applyBorder="1"/>
    <xf numFmtId="37" fontId="0" fillId="0" borderId="4" xfId="0" applyNumberFormat="1" applyBorder="1"/>
    <xf numFmtId="0" fontId="0" fillId="0" borderId="5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7" fontId="0" fillId="0" borderId="0" xfId="0" applyNumberFormat="1" applyBorder="1"/>
    <xf numFmtId="16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10" xfId="5" applyNumberFormat="1" applyFont="1" applyBorder="1"/>
    <xf numFmtId="0" fontId="0" fillId="0" borderId="0" xfId="0" applyBorder="1" applyAlignment="1">
      <alignment horizontal="center" wrapText="1"/>
    </xf>
    <xf numFmtId="0" fontId="0" fillId="0" borderId="10" xfId="0" applyBorder="1"/>
    <xf numFmtId="14" fontId="0" fillId="0" borderId="10" xfId="0" applyNumberFormat="1" applyBorder="1"/>
    <xf numFmtId="0" fontId="0" fillId="2" borderId="10" xfId="0" applyFill="1" applyBorder="1" applyAlignment="1">
      <alignment horizontal="center"/>
    </xf>
    <xf numFmtId="165" fontId="0" fillId="0" borderId="11" xfId="0" applyNumberFormat="1" applyFill="1" applyBorder="1"/>
    <xf numFmtId="165" fontId="0" fillId="2" borderId="10" xfId="0" applyNumberFormat="1" applyFill="1" applyBorder="1"/>
    <xf numFmtId="165" fontId="0" fillId="2" borderId="11" xfId="0" applyNumberFormat="1" applyFill="1" applyBorder="1"/>
    <xf numFmtId="165" fontId="0" fillId="2" borderId="10" xfId="5" applyNumberFormat="1" applyFont="1" applyFill="1" applyBorder="1"/>
    <xf numFmtId="165" fontId="0" fillId="0" borderId="12" xfId="0" applyNumberFormat="1" applyFill="1" applyBorder="1"/>
    <xf numFmtId="165" fontId="0" fillId="0" borderId="11" xfId="0" applyNumberFormat="1" applyBorder="1"/>
    <xf numFmtId="165" fontId="0" fillId="0" borderId="13" xfId="0" applyNumberFormat="1" applyFill="1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/>
    <xf numFmtId="0" fontId="7" fillId="0" borderId="0" xfId="6" applyFont="1" applyAlignment="1">
      <alignment horizontal="right" vertical="center"/>
    </xf>
    <xf numFmtId="0" fontId="1" fillId="0" borderId="0" xfId="6"/>
    <xf numFmtId="0" fontId="6" fillId="0" borderId="0" xfId="6" applyFont="1" applyAlignment="1">
      <alignment horizontal="right" vertical="center"/>
    </xf>
    <xf numFmtId="0" fontId="6" fillId="0" borderId="0" xfId="6" applyFont="1" applyBorder="1" applyAlignment="1">
      <alignment horizontal="right" vertical="center"/>
    </xf>
    <xf numFmtId="0" fontId="7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15" fontId="7" fillId="0" borderId="0" xfId="6" applyNumberFormat="1" applyFont="1" applyBorder="1" applyAlignment="1">
      <alignment horizontal="center" vertical="center"/>
    </xf>
    <xf numFmtId="0" fontId="9" fillId="0" borderId="0" xfId="6" applyFont="1" applyBorder="1" applyAlignment="1">
      <alignment vertical="center"/>
    </xf>
    <xf numFmtId="0" fontId="1" fillId="0" borderId="0" xfId="6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6" fontId="0" fillId="0" borderId="0" xfId="0" applyNumberFormat="1" applyAlignment="1">
      <alignment horizontal="center"/>
    </xf>
  </cellXfs>
  <cellStyles count="7">
    <cellStyle name="Comma" xfId="5" builtinId="3"/>
    <cellStyle name="Comma 10 5" xfId="2" xr:uid="{00000000-0005-0000-0000-000000000000}"/>
    <cellStyle name="Comma 2 3" xfId="3" xr:uid="{00000000-0005-0000-0000-000001000000}"/>
    <cellStyle name="Normal" xfId="0" builtinId="0"/>
    <cellStyle name="Normal 10 2 2" xfId="1" xr:uid="{00000000-0005-0000-0000-000003000000}"/>
    <cellStyle name="Normal 54" xfId="6" xr:uid="{5C3BBFD2-B24A-47A5-81AF-4A8258304F95}"/>
    <cellStyle name="Normal 8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5793BD-946E-4FA5-8F90-8D031B5AF115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71710B0-600E-4D34-AE03-EDBA2BD9D973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D5E1184-B3BE-42C6-BDF7-EB1465355538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21AFC-1ED5-40A4-898F-9908347B7AAF}">
  <dimension ref="A1:A36"/>
  <sheetViews>
    <sheetView workbookViewId="0">
      <selection sqref="A1:A34"/>
    </sheetView>
  </sheetViews>
  <sheetFormatPr defaultRowHeight="15" x14ac:dyDescent="0.25"/>
  <cols>
    <col min="1" max="1" width="98.7109375" style="67" customWidth="1"/>
    <col min="2" max="2" width="29.42578125" style="67" customWidth="1"/>
    <col min="3" max="16384" width="9.140625" style="67"/>
  </cols>
  <sheetData>
    <row r="1" spans="1:1" ht="15.75" x14ac:dyDescent="0.25">
      <c r="A1" s="66" t="s">
        <v>52</v>
      </c>
    </row>
    <row r="2" spans="1:1" ht="15.75" x14ac:dyDescent="0.25">
      <c r="A2" s="66" t="s">
        <v>53</v>
      </c>
    </row>
    <row r="3" spans="1:1" ht="15.75" x14ac:dyDescent="0.25">
      <c r="A3" s="66" t="s">
        <v>56</v>
      </c>
    </row>
    <row r="4" spans="1:1" ht="15.75" x14ac:dyDescent="0.25">
      <c r="A4" s="68"/>
    </row>
    <row r="5" spans="1:1" ht="15.75" x14ac:dyDescent="0.25">
      <c r="A5" s="69"/>
    </row>
    <row r="6" spans="1:1" ht="15.75" x14ac:dyDescent="0.25">
      <c r="A6" s="69"/>
    </row>
    <row r="7" spans="1:1" ht="15.75" x14ac:dyDescent="0.25">
      <c r="A7" s="69"/>
    </row>
    <row r="8" spans="1:1" ht="15.75" x14ac:dyDescent="0.25">
      <c r="A8" s="69" t="s">
        <v>54</v>
      </c>
    </row>
    <row r="9" spans="1:1" ht="15.75" x14ac:dyDescent="0.25">
      <c r="A9" s="69"/>
    </row>
    <row r="10" spans="1:1" ht="15.75" x14ac:dyDescent="0.25">
      <c r="A10" s="69"/>
    </row>
    <row r="11" spans="1:1" ht="15.75" x14ac:dyDescent="0.25">
      <c r="A11" s="69"/>
    </row>
    <row r="12" spans="1:1" ht="15.75" x14ac:dyDescent="0.25">
      <c r="A12" s="69"/>
    </row>
    <row r="13" spans="1:1" ht="15.75" x14ac:dyDescent="0.25">
      <c r="A13" s="69"/>
    </row>
    <row r="14" spans="1:1" ht="15.75" x14ac:dyDescent="0.25">
      <c r="A14" s="69"/>
    </row>
    <row r="15" spans="1:1" ht="15.75" x14ac:dyDescent="0.25">
      <c r="A15" s="69"/>
    </row>
    <row r="16" spans="1:1" ht="15.75" x14ac:dyDescent="0.25">
      <c r="A16" s="70"/>
    </row>
    <row r="17" spans="1:1" ht="15.75" x14ac:dyDescent="0.25">
      <c r="A17" s="70"/>
    </row>
    <row r="18" spans="1:1" ht="15.75" x14ac:dyDescent="0.25">
      <c r="A18" s="69"/>
    </row>
    <row r="19" spans="1:1" ht="15.75" x14ac:dyDescent="0.25">
      <c r="A19" s="70" t="s">
        <v>55</v>
      </c>
    </row>
    <row r="20" spans="1:1" ht="15.75" x14ac:dyDescent="0.25">
      <c r="A20" s="70"/>
    </row>
    <row r="21" spans="1:1" ht="15.75" x14ac:dyDescent="0.25">
      <c r="A21" s="70" t="s">
        <v>32</v>
      </c>
    </row>
    <row r="22" spans="1:1" ht="15.75" x14ac:dyDescent="0.25">
      <c r="A22" s="70"/>
    </row>
    <row r="23" spans="1:1" ht="15.75" x14ac:dyDescent="0.25">
      <c r="A23" s="70"/>
    </row>
    <row r="24" spans="1:1" ht="15.75" x14ac:dyDescent="0.25">
      <c r="A24" s="71" t="s">
        <v>33</v>
      </c>
    </row>
    <row r="25" spans="1:1" ht="15.75" x14ac:dyDescent="0.25">
      <c r="A25" s="70"/>
    </row>
    <row r="26" spans="1:1" ht="15.75" x14ac:dyDescent="0.25">
      <c r="A26" s="70"/>
    </row>
    <row r="27" spans="1:1" ht="15.75" x14ac:dyDescent="0.25">
      <c r="A27" s="70"/>
    </row>
    <row r="28" spans="1:1" ht="15.75" x14ac:dyDescent="0.25">
      <c r="A28" s="70"/>
    </row>
    <row r="29" spans="1:1" ht="15.75" x14ac:dyDescent="0.25">
      <c r="A29" s="70"/>
    </row>
    <row r="30" spans="1:1" ht="15.75" x14ac:dyDescent="0.25">
      <c r="A30" s="72">
        <v>42978</v>
      </c>
    </row>
    <row r="31" spans="1:1" x14ac:dyDescent="0.25">
      <c r="A31" s="73"/>
    </row>
    <row r="32" spans="1:1" x14ac:dyDescent="0.25">
      <c r="A32" s="74"/>
    </row>
    <row r="33" spans="1:1" x14ac:dyDescent="0.25">
      <c r="A33" s="74"/>
    </row>
    <row r="34" spans="1:1" x14ac:dyDescent="0.25">
      <c r="A34" s="74"/>
    </row>
    <row r="35" spans="1:1" x14ac:dyDescent="0.25">
      <c r="A35" s="74"/>
    </row>
    <row r="36" spans="1:1" x14ac:dyDescent="0.25">
      <c r="A36" s="7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T64"/>
  <sheetViews>
    <sheetView tabSelected="1" view="pageLayout" topLeftCell="A6" zoomScale="60" zoomScaleNormal="100" zoomScalePageLayoutView="60" workbookViewId="0">
      <selection activeCell="B49" sqref="B49"/>
    </sheetView>
  </sheetViews>
  <sheetFormatPr defaultColWidth="12.28515625" defaultRowHeight="15" x14ac:dyDescent="0.25"/>
  <cols>
    <col min="1" max="1" width="3.7109375" style="1" bestFit="1" customWidth="1"/>
    <col min="2" max="2" width="17.28515625" style="1" bestFit="1" customWidth="1"/>
    <col min="3" max="3" width="2.85546875" bestFit="1" customWidth="1"/>
    <col min="4" max="4" width="22.7109375" bestFit="1" customWidth="1"/>
    <col min="5" max="5" width="16.7109375" customWidth="1"/>
    <col min="6" max="6" width="16.42578125" customWidth="1"/>
    <col min="7" max="7" width="16.7109375" customWidth="1"/>
    <col min="8" max="9" width="16.28515625" customWidth="1"/>
    <col min="10" max="10" width="20.140625" bestFit="1" customWidth="1"/>
    <col min="11" max="11" width="13.28515625" bestFit="1" customWidth="1"/>
    <col min="12" max="12" width="18" customWidth="1"/>
    <col min="13" max="13" width="16" customWidth="1"/>
    <col min="14" max="14" width="17.5703125" customWidth="1"/>
    <col min="15" max="15" width="16.140625" customWidth="1"/>
    <col min="16" max="16" width="6.28515625" customWidth="1"/>
    <col min="18" max="18" width="2.7109375" bestFit="1" customWidth="1"/>
  </cols>
  <sheetData>
    <row r="4" spans="1:16" ht="6.75" customHeight="1" x14ac:dyDescent="0.25"/>
    <row r="5" spans="1:16" s="1" customFormat="1" ht="18" customHeight="1" x14ac:dyDescent="0.25"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6" ht="15" customHeight="1" x14ac:dyDescent="0.25"/>
    <row r="7" spans="1:16" ht="58.5" customHeight="1" x14ac:dyDescent="0.25">
      <c r="A7" s="1">
        <v>1</v>
      </c>
      <c r="B7" s="13" t="s">
        <v>12</v>
      </c>
      <c r="D7" s="13" t="s">
        <v>13</v>
      </c>
      <c r="E7" s="25"/>
      <c r="F7" s="13" t="s">
        <v>17</v>
      </c>
      <c r="H7" s="12" t="s">
        <v>14</v>
      </c>
      <c r="J7" s="13" t="s">
        <v>15</v>
      </c>
      <c r="L7" s="44"/>
      <c r="M7" s="14"/>
      <c r="N7" s="14"/>
      <c r="O7" s="14"/>
      <c r="P7" s="14"/>
    </row>
    <row r="8" spans="1:16" x14ac:dyDescent="0.25">
      <c r="A8" s="1">
        <f>A7+1</f>
        <v>2</v>
      </c>
      <c r="B8" s="1">
        <v>503</v>
      </c>
      <c r="D8" s="10">
        <v>36654163.45279</v>
      </c>
      <c r="F8" s="9">
        <v>120189407</v>
      </c>
      <c r="G8" s="25"/>
      <c r="H8" s="11">
        <f>D8/F8</f>
        <v>0.30497000000000002</v>
      </c>
      <c r="J8" s="9">
        <v>181656</v>
      </c>
      <c r="L8" s="22"/>
      <c r="M8" s="14"/>
      <c r="N8" s="14"/>
      <c r="O8" s="14"/>
      <c r="P8" s="14"/>
    </row>
    <row r="9" spans="1:16" x14ac:dyDescent="0.25">
      <c r="A9" s="1">
        <f t="shared" ref="A9:A64" si="0">A8+1</f>
        <v>3</v>
      </c>
      <c r="B9" s="1" t="s">
        <v>11</v>
      </c>
      <c r="D9" s="10"/>
      <c r="F9" s="9"/>
      <c r="G9" s="21"/>
      <c r="H9" s="11"/>
      <c r="L9" s="22"/>
      <c r="M9" s="14"/>
      <c r="N9" s="14"/>
      <c r="O9" s="14"/>
      <c r="P9" s="14"/>
    </row>
    <row r="10" spans="1:16" x14ac:dyDescent="0.25">
      <c r="A10" s="1">
        <f t="shared" si="0"/>
        <v>4</v>
      </c>
      <c r="B10" s="1">
        <v>504</v>
      </c>
      <c r="D10" s="10">
        <v>18963783.137460001</v>
      </c>
      <c r="F10" s="9">
        <v>81344242</v>
      </c>
      <c r="G10" s="25"/>
      <c r="H10" s="11">
        <f>D10/F10</f>
        <v>0.23313</v>
      </c>
      <c r="J10" s="9">
        <v>25460</v>
      </c>
      <c r="L10" s="22"/>
      <c r="M10" s="14"/>
      <c r="N10" s="14"/>
      <c r="O10" s="14"/>
      <c r="P10" s="14"/>
    </row>
    <row r="11" spans="1:16" x14ac:dyDescent="0.25">
      <c r="A11" s="1">
        <f t="shared" si="0"/>
        <v>5</v>
      </c>
      <c r="D11" s="10"/>
      <c r="F11" s="9"/>
      <c r="G11" s="25"/>
      <c r="H11" s="11"/>
      <c r="L11" s="22"/>
      <c r="M11" s="14"/>
      <c r="N11" s="14"/>
      <c r="O11" s="14"/>
      <c r="P11" s="14"/>
    </row>
    <row r="12" spans="1:16" x14ac:dyDescent="0.25">
      <c r="A12" s="1">
        <f t="shared" si="0"/>
        <v>6</v>
      </c>
      <c r="B12" s="1">
        <v>505</v>
      </c>
      <c r="D12" s="10">
        <v>1670280.0674800002</v>
      </c>
      <c r="F12" s="9">
        <v>11417671</v>
      </c>
      <c r="G12" s="25"/>
      <c r="H12" s="11">
        <f>D12/F12</f>
        <v>0.14628903455704759</v>
      </c>
      <c r="J12">
        <v>451</v>
      </c>
      <c r="L12" s="22"/>
      <c r="M12" s="14"/>
      <c r="N12" s="14"/>
      <c r="O12" s="14"/>
      <c r="P12" s="14"/>
    </row>
    <row r="13" spans="1:16" x14ac:dyDescent="0.25">
      <c r="A13" s="1">
        <f t="shared" si="0"/>
        <v>7</v>
      </c>
      <c r="D13" s="10"/>
      <c r="F13" s="9"/>
      <c r="G13" s="25"/>
      <c r="H13" s="11"/>
      <c r="L13" s="14"/>
      <c r="M13" s="23"/>
      <c r="N13" s="14"/>
      <c r="O13" s="14"/>
      <c r="P13" s="14"/>
    </row>
    <row r="14" spans="1:16" x14ac:dyDescent="0.25">
      <c r="A14" s="1">
        <f t="shared" si="0"/>
        <v>8</v>
      </c>
      <c r="B14" s="1">
        <v>511</v>
      </c>
      <c r="D14" s="10">
        <v>1345747.23</v>
      </c>
      <c r="F14" s="9">
        <v>11107096</v>
      </c>
      <c r="G14" s="25"/>
      <c r="H14" s="11">
        <f>D14/F14</f>
        <v>0.12116103345104787</v>
      </c>
      <c r="J14">
        <v>86</v>
      </c>
      <c r="L14" s="22"/>
      <c r="M14" s="14"/>
      <c r="N14" s="14"/>
      <c r="O14" s="14"/>
      <c r="P14" s="14"/>
    </row>
    <row r="15" spans="1:16" x14ac:dyDescent="0.25">
      <c r="A15" s="1">
        <f t="shared" si="0"/>
        <v>9</v>
      </c>
      <c r="D15" s="10"/>
      <c r="F15" s="9"/>
      <c r="G15" s="25"/>
      <c r="H15" s="11"/>
      <c r="L15" s="22"/>
    </row>
    <row r="16" spans="1:16" ht="15.75" thickBot="1" x14ac:dyDescent="0.3">
      <c r="A16" s="1">
        <f t="shared" si="0"/>
        <v>10</v>
      </c>
      <c r="B16" s="1">
        <v>570</v>
      </c>
      <c r="D16" s="10">
        <v>223642.7278830139</v>
      </c>
      <c r="F16" s="9">
        <f>3961850+181418</f>
        <v>4143268</v>
      </c>
      <c r="G16" s="25"/>
      <c r="H16" s="11">
        <f>D16/F16</f>
        <v>5.3977374353532982E-2</v>
      </c>
      <c r="J16">
        <v>10</v>
      </c>
    </row>
    <row r="17" spans="1:18" x14ac:dyDescent="0.25">
      <c r="A17" s="21">
        <f t="shared" si="0"/>
        <v>11</v>
      </c>
      <c r="B17" s="15"/>
      <c r="C17" s="16"/>
      <c r="D17" s="30"/>
      <c r="E17" s="16"/>
      <c r="F17" s="31"/>
      <c r="G17" s="16"/>
      <c r="H17" s="32"/>
      <c r="I17" s="16"/>
      <c r="J17" s="16"/>
      <c r="K17" s="16"/>
      <c r="L17" s="17"/>
    </row>
    <row r="18" spans="1:18" x14ac:dyDescent="0.25">
      <c r="A18" s="21">
        <f t="shared" si="0"/>
        <v>12</v>
      </c>
      <c r="B18" s="24" t="s">
        <v>16</v>
      </c>
      <c r="C18" s="14"/>
      <c r="D18" s="27"/>
      <c r="E18" s="14"/>
      <c r="F18" s="28"/>
      <c r="G18" s="14"/>
      <c r="H18" s="29"/>
      <c r="I18" s="14"/>
      <c r="J18" s="14"/>
      <c r="K18" s="14"/>
      <c r="L18" s="18"/>
    </row>
    <row r="19" spans="1:18" x14ac:dyDescent="0.25">
      <c r="A19" s="21">
        <f t="shared" si="0"/>
        <v>13</v>
      </c>
      <c r="B19" s="24">
        <v>-1</v>
      </c>
      <c r="C19" s="14"/>
      <c r="D19" s="26" t="s">
        <v>34</v>
      </c>
      <c r="E19" s="14"/>
      <c r="F19" s="28"/>
      <c r="G19" s="25"/>
      <c r="H19" s="29"/>
      <c r="I19" s="14"/>
      <c r="J19" s="14"/>
      <c r="K19" s="14"/>
      <c r="L19" s="18"/>
    </row>
    <row r="20" spans="1:18" x14ac:dyDescent="0.25">
      <c r="A20" s="21">
        <f t="shared" si="0"/>
        <v>14</v>
      </c>
      <c r="B20" s="24">
        <v>-2</v>
      </c>
      <c r="C20" s="14"/>
      <c r="D20" s="27" t="s">
        <v>35</v>
      </c>
      <c r="E20" s="14"/>
      <c r="F20" s="28"/>
      <c r="G20" s="14"/>
      <c r="H20" s="29"/>
      <c r="I20" s="14"/>
      <c r="J20" s="14"/>
      <c r="K20" s="14"/>
      <c r="L20" s="18"/>
    </row>
    <row r="21" spans="1:18" x14ac:dyDescent="0.25">
      <c r="A21" s="21">
        <f t="shared" si="0"/>
        <v>15</v>
      </c>
      <c r="B21" s="24">
        <v>-3</v>
      </c>
      <c r="C21" s="14"/>
      <c r="D21" s="27" t="s">
        <v>36</v>
      </c>
      <c r="E21" s="14"/>
      <c r="F21" s="28"/>
      <c r="G21" s="14"/>
      <c r="H21" s="29"/>
      <c r="I21" s="14"/>
      <c r="J21" s="14"/>
      <c r="K21" s="14"/>
      <c r="L21" s="18"/>
    </row>
    <row r="22" spans="1:18" x14ac:dyDescent="0.25">
      <c r="A22" s="21">
        <f t="shared" si="0"/>
        <v>16</v>
      </c>
      <c r="B22" s="24">
        <v>-4</v>
      </c>
      <c r="C22" s="14"/>
      <c r="D22" s="27" t="s">
        <v>51</v>
      </c>
      <c r="E22" s="14"/>
      <c r="F22" s="28"/>
      <c r="G22" s="14"/>
      <c r="H22" s="29"/>
      <c r="I22" s="14"/>
      <c r="J22" s="14"/>
      <c r="K22" s="14"/>
      <c r="L22" s="18"/>
    </row>
    <row r="23" spans="1:18" ht="15.75" thickBot="1" x14ac:dyDescent="0.3">
      <c r="A23" s="21">
        <f t="shared" si="0"/>
        <v>17</v>
      </c>
      <c r="B23" s="33"/>
      <c r="C23" s="19"/>
      <c r="D23" s="34"/>
      <c r="E23" s="19"/>
      <c r="F23" s="35"/>
      <c r="G23" s="19"/>
      <c r="H23" s="36"/>
      <c r="I23" s="19"/>
      <c r="J23" s="19"/>
      <c r="K23" s="19"/>
      <c r="L23" s="20"/>
    </row>
    <row r="24" spans="1:18" x14ac:dyDescent="0.25">
      <c r="A24" s="21">
        <f t="shared" si="0"/>
        <v>18</v>
      </c>
      <c r="D24" s="10"/>
      <c r="F24" s="9"/>
    </row>
    <row r="25" spans="1:18" ht="15.75" thickBot="1" x14ac:dyDescent="0.3">
      <c r="A25" s="21">
        <f t="shared" si="0"/>
        <v>19</v>
      </c>
      <c r="B25"/>
    </row>
    <row r="26" spans="1:18" x14ac:dyDescent="0.25">
      <c r="A26" s="77" t="s">
        <v>49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6"/>
      <c r="P26" s="6"/>
      <c r="Q26" s="6"/>
      <c r="R26" s="6"/>
    </row>
    <row r="27" spans="1:18" x14ac:dyDescent="0.25">
      <c r="A27" s="40">
        <v>20</v>
      </c>
      <c r="B27" s="44" t="s">
        <v>18</v>
      </c>
      <c r="C27" s="44" t="s">
        <v>19</v>
      </c>
      <c r="D27" s="44" t="s">
        <v>20</v>
      </c>
      <c r="E27" s="44" t="s">
        <v>21</v>
      </c>
      <c r="F27" s="44" t="s">
        <v>22</v>
      </c>
      <c r="G27" s="44" t="s">
        <v>23</v>
      </c>
      <c r="H27" s="44" t="s">
        <v>24</v>
      </c>
      <c r="I27" s="44" t="s">
        <v>25</v>
      </c>
      <c r="J27" s="44" t="s">
        <v>26</v>
      </c>
      <c r="K27" s="44" t="s">
        <v>27</v>
      </c>
      <c r="L27" s="44" t="s">
        <v>28</v>
      </c>
      <c r="M27" s="44" t="s">
        <v>29</v>
      </c>
      <c r="N27" s="60" t="s">
        <v>30</v>
      </c>
      <c r="O27" s="6"/>
      <c r="P27" s="6"/>
      <c r="Q27" s="6"/>
      <c r="R27" s="6"/>
    </row>
    <row r="28" spans="1:18" s="49" customFormat="1" ht="15.75" customHeight="1" x14ac:dyDescent="0.25">
      <c r="A28" s="61">
        <f t="shared" si="0"/>
        <v>21</v>
      </c>
      <c r="B28" s="49" t="s">
        <v>12</v>
      </c>
      <c r="D28" s="49">
        <v>502</v>
      </c>
      <c r="E28" s="49">
        <v>503</v>
      </c>
      <c r="F28" s="49" t="s">
        <v>41</v>
      </c>
      <c r="G28" s="49">
        <v>504</v>
      </c>
      <c r="H28" s="49">
        <v>512</v>
      </c>
      <c r="I28" s="49" t="s">
        <v>42</v>
      </c>
      <c r="J28" s="49">
        <v>505</v>
      </c>
      <c r="K28" s="49">
        <v>511</v>
      </c>
      <c r="L28" s="49">
        <v>570</v>
      </c>
      <c r="M28" s="49">
        <v>577</v>
      </c>
      <c r="N28" s="62" t="s">
        <v>43</v>
      </c>
      <c r="O28" s="6"/>
      <c r="P28" s="6"/>
      <c r="Q28" s="6"/>
      <c r="R28" s="6"/>
    </row>
    <row r="29" spans="1:18" s="2" customFormat="1" x14ac:dyDescent="0.25">
      <c r="A29" s="63">
        <f t="shared" si="0"/>
        <v>22</v>
      </c>
      <c r="B29" s="47" t="s">
        <v>9</v>
      </c>
      <c r="C29" s="48"/>
      <c r="D29" s="45">
        <v>65732.256925241018</v>
      </c>
      <c r="E29" s="45">
        <v>19403108.964692708</v>
      </c>
      <c r="F29" s="51">
        <f>D29+E29</f>
        <v>19468841.221617948</v>
      </c>
      <c r="G29" s="45">
        <v>12879920.116835983</v>
      </c>
      <c r="H29" s="45">
        <v>4196.1101723164702</v>
      </c>
      <c r="I29" s="51">
        <f>G29+H29</f>
        <v>12884116.2270083</v>
      </c>
      <c r="J29" s="53">
        <v>1304990.7826017754</v>
      </c>
      <c r="K29" s="53">
        <v>1352908.9469765385</v>
      </c>
      <c r="L29" s="45">
        <v>464658.79201356717</v>
      </c>
      <c r="M29" s="45">
        <v>21357.454925157937</v>
      </c>
      <c r="N29" s="54">
        <f>L29+M29</f>
        <v>486016.24693872512</v>
      </c>
      <c r="O29" s="6"/>
      <c r="P29" s="6"/>
      <c r="Q29" s="6"/>
      <c r="R29" s="6"/>
    </row>
    <row r="30" spans="1:18" s="2" customFormat="1" x14ac:dyDescent="0.25">
      <c r="A30" s="63">
        <f t="shared" si="0"/>
        <v>23</v>
      </c>
      <c r="B30" s="47" t="s">
        <v>10</v>
      </c>
      <c r="C30" s="48"/>
      <c r="D30" s="45">
        <v>56986.564368950319</v>
      </c>
      <c r="E30" s="45">
        <v>16311414.998573994</v>
      </c>
      <c r="F30" s="51">
        <f t="shared" ref="F30:F41" si="1">D30+E30</f>
        <v>16368401.562942944</v>
      </c>
      <c r="G30" s="45">
        <v>10455480.175641062</v>
      </c>
      <c r="H30" s="45">
        <v>4534.359156850106</v>
      </c>
      <c r="I30" s="51">
        <f t="shared" ref="I30:I41" si="2">G30+H30</f>
        <v>10460014.534797912</v>
      </c>
      <c r="J30" s="53">
        <v>1158630.1918065406</v>
      </c>
      <c r="K30" s="53">
        <v>1431443.9953094667</v>
      </c>
      <c r="L30" s="45">
        <v>358020.53224465571</v>
      </c>
      <c r="M30" s="45">
        <v>16692.190033595492</v>
      </c>
      <c r="N30" s="54">
        <f t="shared" ref="N30:N41" si="3">L30+M30</f>
        <v>374712.7222782512</v>
      </c>
      <c r="O30" s="6"/>
      <c r="P30" s="6"/>
      <c r="Q30" s="6"/>
      <c r="R30" s="5"/>
    </row>
    <row r="31" spans="1:18" s="2" customFormat="1" x14ac:dyDescent="0.25">
      <c r="A31" s="63">
        <f t="shared" si="0"/>
        <v>24</v>
      </c>
      <c r="B31" s="47" t="s">
        <v>0</v>
      </c>
      <c r="C31" s="48"/>
      <c r="D31" s="45">
        <v>47252.064763877366</v>
      </c>
      <c r="E31" s="45">
        <v>13391600.387433678</v>
      </c>
      <c r="F31" s="51">
        <f t="shared" si="1"/>
        <v>13438852.452197555</v>
      </c>
      <c r="G31" s="45">
        <v>8673994.6971260253</v>
      </c>
      <c r="H31" s="45">
        <v>4205.7168349915091</v>
      </c>
      <c r="I31" s="51">
        <f t="shared" si="2"/>
        <v>8678200.4139610175</v>
      </c>
      <c r="J31" s="53">
        <v>1048391.4948640529</v>
      </c>
      <c r="K31" s="53">
        <v>1152065.5084461498</v>
      </c>
      <c r="L31" s="45">
        <v>413322.31483939791</v>
      </c>
      <c r="M31" s="45">
        <v>18760.96555171565</v>
      </c>
      <c r="N31" s="54">
        <f t="shared" si="3"/>
        <v>432083.28039111354</v>
      </c>
      <c r="O31" s="3"/>
      <c r="P31"/>
      <c r="Q31" s="6"/>
      <c r="R31" s="6"/>
    </row>
    <row r="32" spans="1:18" s="2" customFormat="1" x14ac:dyDescent="0.25">
      <c r="A32" s="63">
        <f t="shared" si="0"/>
        <v>25</v>
      </c>
      <c r="B32" s="47" t="s">
        <v>1</v>
      </c>
      <c r="C32" s="48"/>
      <c r="D32" s="45">
        <v>26068.97414651707</v>
      </c>
      <c r="E32" s="45">
        <v>8596570.5511311106</v>
      </c>
      <c r="F32" s="51">
        <f t="shared" si="1"/>
        <v>8622639.5252776276</v>
      </c>
      <c r="G32" s="45">
        <v>5755372.3158879746</v>
      </c>
      <c r="H32" s="45">
        <v>5336.7454782974473</v>
      </c>
      <c r="I32" s="51">
        <f t="shared" si="2"/>
        <v>5760709.0613662722</v>
      </c>
      <c r="J32" s="53">
        <v>828013.70077353285</v>
      </c>
      <c r="K32" s="53">
        <v>832354.94053506269</v>
      </c>
      <c r="L32" s="45">
        <v>349615.38694754138</v>
      </c>
      <c r="M32" s="45">
        <v>15070.207703925993</v>
      </c>
      <c r="N32" s="54">
        <f t="shared" si="3"/>
        <v>364685.5946514674</v>
      </c>
      <c r="O32" s="3"/>
      <c r="P32"/>
      <c r="Q32" s="6"/>
      <c r="R32" s="7"/>
    </row>
    <row r="33" spans="1:18" s="2" customFormat="1" x14ac:dyDescent="0.25">
      <c r="A33" s="63">
        <f t="shared" si="0"/>
        <v>26</v>
      </c>
      <c r="B33" s="47" t="s">
        <v>2</v>
      </c>
      <c r="C33" s="48"/>
      <c r="D33" s="45">
        <v>11428.900082550645</v>
      </c>
      <c r="E33" s="45">
        <v>5492968.8719000546</v>
      </c>
      <c r="F33" s="51">
        <f t="shared" si="1"/>
        <v>5504397.7719826056</v>
      </c>
      <c r="G33" s="45">
        <v>3959120.124051088</v>
      </c>
      <c r="H33" s="45">
        <v>5146.2976789168579</v>
      </c>
      <c r="I33" s="51">
        <f t="shared" si="2"/>
        <v>3964266.4217300047</v>
      </c>
      <c r="J33" s="53">
        <v>712248.77839167335</v>
      </c>
      <c r="K33" s="53">
        <v>743430.03266482858</v>
      </c>
      <c r="L33" s="45">
        <v>279116.29739639279</v>
      </c>
      <c r="M33" s="45">
        <v>13848.856635767097</v>
      </c>
      <c r="N33" s="54">
        <f t="shared" si="3"/>
        <v>292965.15403215989</v>
      </c>
      <c r="O33" s="3"/>
      <c r="P33" s="6"/>
      <c r="Q33" s="6"/>
      <c r="R33" s="6"/>
    </row>
    <row r="34" spans="1:18" s="2" customFormat="1" x14ac:dyDescent="0.25">
      <c r="A34" s="63">
        <f t="shared" si="0"/>
        <v>27</v>
      </c>
      <c r="B34" s="47" t="s">
        <v>3</v>
      </c>
      <c r="C34" s="48"/>
      <c r="D34" s="45">
        <v>6620.131504771608</v>
      </c>
      <c r="E34" s="45">
        <v>3707454.9156620228</v>
      </c>
      <c r="F34" s="51">
        <f t="shared" si="1"/>
        <v>3714075.0471667945</v>
      </c>
      <c r="G34" s="45">
        <v>3157634.0153169534</v>
      </c>
      <c r="H34" s="45">
        <v>3919.0816208106512</v>
      </c>
      <c r="I34" s="51">
        <f t="shared" si="2"/>
        <v>3161553.096937764</v>
      </c>
      <c r="J34" s="53">
        <v>590410.6833474075</v>
      </c>
      <c r="K34" s="53">
        <v>437194.39652356977</v>
      </c>
      <c r="L34" s="45">
        <v>227391.57279707928</v>
      </c>
      <c r="M34" s="45">
        <v>11590.53742151316</v>
      </c>
      <c r="N34" s="54">
        <f t="shared" si="3"/>
        <v>238982.11021859245</v>
      </c>
      <c r="O34" s="3"/>
      <c r="P34" s="7"/>
      <c r="Q34" s="6"/>
      <c r="R34" s="6"/>
    </row>
    <row r="35" spans="1:18" s="2" customFormat="1" x14ac:dyDescent="0.25">
      <c r="A35" s="63">
        <f t="shared" si="0"/>
        <v>28</v>
      </c>
      <c r="B35" s="47" t="s">
        <v>4</v>
      </c>
      <c r="C35" s="48"/>
      <c r="D35" s="45">
        <v>3600.9164350958331</v>
      </c>
      <c r="E35" s="45">
        <v>2914361.0445232075</v>
      </c>
      <c r="F35" s="51">
        <f t="shared" si="1"/>
        <v>2917961.9609583034</v>
      </c>
      <c r="G35" s="45">
        <v>2618922.9550661175</v>
      </c>
      <c r="H35" s="45">
        <v>3973.9351511566792</v>
      </c>
      <c r="I35" s="51">
        <f t="shared" si="2"/>
        <v>2622896.890217274</v>
      </c>
      <c r="J35" s="53">
        <v>567344.18091956468</v>
      </c>
      <c r="K35" s="53">
        <v>523107.08686989296</v>
      </c>
      <c r="L35" s="45">
        <v>257578.79284342355</v>
      </c>
      <c r="M35" s="45">
        <v>10494.705562845185</v>
      </c>
      <c r="N35" s="54">
        <f t="shared" si="3"/>
        <v>268073.49840626871</v>
      </c>
      <c r="O35" s="3"/>
      <c r="P35" s="6"/>
      <c r="Q35" s="6"/>
      <c r="R35" s="7"/>
    </row>
    <row r="36" spans="1:18" s="2" customFormat="1" x14ac:dyDescent="0.25">
      <c r="A36" s="63">
        <f t="shared" si="0"/>
        <v>29</v>
      </c>
      <c r="B36" s="47" t="s">
        <v>5</v>
      </c>
      <c r="C36" s="48"/>
      <c r="D36" s="45">
        <v>2856.3727886355209</v>
      </c>
      <c r="E36" s="45">
        <v>2857060.2014275114</v>
      </c>
      <c r="F36" s="51">
        <f t="shared" si="1"/>
        <v>2859916.574216147</v>
      </c>
      <c r="G36" s="45">
        <v>2732670.1987164728</v>
      </c>
      <c r="H36" s="45">
        <v>4322.8291993439261</v>
      </c>
      <c r="I36" s="51">
        <f t="shared" si="2"/>
        <v>2736993.0279158168</v>
      </c>
      <c r="J36" s="53">
        <v>678247.83834303706</v>
      </c>
      <c r="K36" s="53">
        <v>476096.6372505172</v>
      </c>
      <c r="L36" s="45">
        <v>191047.42220307697</v>
      </c>
      <c r="M36" s="45">
        <v>9502.5516902192321</v>
      </c>
      <c r="N36" s="54">
        <f t="shared" si="3"/>
        <v>200549.97389329621</v>
      </c>
      <c r="O36" s="3"/>
      <c r="P36" s="6"/>
      <c r="Q36" s="6"/>
      <c r="R36" s="6"/>
    </row>
    <row r="37" spans="1:18" x14ac:dyDescent="0.25">
      <c r="A37" s="63">
        <f t="shared" si="0"/>
        <v>30</v>
      </c>
      <c r="B37" s="47" t="s">
        <v>39</v>
      </c>
      <c r="C37" s="48"/>
      <c r="D37" s="45">
        <v>6371.8408367370384</v>
      </c>
      <c r="E37" s="45">
        <v>3717155.1248017238</v>
      </c>
      <c r="F37" s="51">
        <f t="shared" si="1"/>
        <v>3723526.9656384606</v>
      </c>
      <c r="G37" s="45">
        <v>3118600.8604646279</v>
      </c>
      <c r="H37" s="45">
        <v>3527.4924770176422</v>
      </c>
      <c r="I37" s="51">
        <f t="shared" si="2"/>
        <v>3122128.3529416453</v>
      </c>
      <c r="J37" s="53">
        <v>877229.06377150875</v>
      </c>
      <c r="K37" s="53">
        <v>575560.18804435595</v>
      </c>
      <c r="L37" s="45">
        <v>189982.8484045408</v>
      </c>
      <c r="M37" s="45">
        <v>8520.3768072835628</v>
      </c>
      <c r="N37" s="54">
        <f t="shared" si="3"/>
        <v>198503.22521182435</v>
      </c>
      <c r="O37" s="8"/>
      <c r="P37" s="6"/>
      <c r="Q37" s="6"/>
      <c r="R37" s="8"/>
    </row>
    <row r="38" spans="1:18" x14ac:dyDescent="0.25">
      <c r="A38" s="63">
        <f t="shared" si="0"/>
        <v>31</v>
      </c>
      <c r="B38" s="47" t="s">
        <v>40</v>
      </c>
      <c r="C38" s="48"/>
      <c r="D38" s="45">
        <v>25309.795893774695</v>
      </c>
      <c r="E38" s="45">
        <v>8152805.7426016741</v>
      </c>
      <c r="F38" s="51">
        <f t="shared" si="1"/>
        <v>8178115.5384954484</v>
      </c>
      <c r="G38" s="45">
        <v>5415609.9551050076</v>
      </c>
      <c r="H38" s="45">
        <v>4449.4436744998802</v>
      </c>
      <c r="I38" s="51">
        <f t="shared" si="2"/>
        <v>5420059.3987795077</v>
      </c>
      <c r="J38" s="53">
        <v>967666.29252490832</v>
      </c>
      <c r="K38" s="53">
        <v>873804.40312399203</v>
      </c>
      <c r="L38" s="45">
        <v>397491.73513481807</v>
      </c>
      <c r="M38" s="45">
        <v>17942.957628439723</v>
      </c>
      <c r="N38" s="54">
        <f t="shared" si="3"/>
        <v>415434.69276325777</v>
      </c>
      <c r="O38" s="4"/>
      <c r="P38" s="6"/>
      <c r="Q38" s="6"/>
    </row>
    <row r="39" spans="1:18" s="2" customFormat="1" x14ac:dyDescent="0.25">
      <c r="A39" s="63">
        <f t="shared" si="0"/>
        <v>32</v>
      </c>
      <c r="B39" s="47" t="s">
        <v>7</v>
      </c>
      <c r="C39" s="48"/>
      <c r="D39" s="45">
        <v>54762.725991697342</v>
      </c>
      <c r="E39" s="45">
        <v>15000096.457420245</v>
      </c>
      <c r="F39" s="51">
        <f t="shared" si="1"/>
        <v>15054859.183411943</v>
      </c>
      <c r="G39" s="45">
        <v>9233177.6092912629</v>
      </c>
      <c r="H39" s="45">
        <v>4585.9193839059517</v>
      </c>
      <c r="I39" s="51">
        <f t="shared" si="2"/>
        <v>9237763.5286751688</v>
      </c>
      <c r="J39" s="53">
        <v>1304200.6072805785</v>
      </c>
      <c r="K39" s="53">
        <v>1239542.8812256639</v>
      </c>
      <c r="L39" s="45">
        <v>389725.2279794034</v>
      </c>
      <c r="M39" s="45">
        <v>17510.948831518112</v>
      </c>
      <c r="N39" s="54">
        <f t="shared" si="3"/>
        <v>407236.17681092152</v>
      </c>
      <c r="O39" s="3"/>
      <c r="P39" s="6"/>
      <c r="Q39" s="6"/>
      <c r="R39" s="6">
        <f>SUM(P39:Q39)</f>
        <v>0</v>
      </c>
    </row>
    <row r="40" spans="1:18" x14ac:dyDescent="0.25">
      <c r="A40" s="63">
        <f t="shared" si="0"/>
        <v>33</v>
      </c>
      <c r="B40" s="47" t="s">
        <v>8</v>
      </c>
      <c r="C40" s="48"/>
      <c r="D40" s="45">
        <v>74167.296476011747</v>
      </c>
      <c r="E40" s="45">
        <v>20263652.011483766</v>
      </c>
      <c r="F40" s="51">
        <f t="shared" si="1"/>
        <v>20337819.307959776</v>
      </c>
      <c r="G40" s="45">
        <v>13292332.976748468</v>
      </c>
      <c r="H40" s="45">
        <v>3207.7421443226012</v>
      </c>
      <c r="I40" s="51">
        <f t="shared" si="2"/>
        <v>13295540.71889279</v>
      </c>
      <c r="J40" s="53">
        <v>1380297.4626148762</v>
      </c>
      <c r="K40" s="53">
        <v>1469586.9167108762</v>
      </c>
      <c r="L40" s="45">
        <v>443899.35217750608</v>
      </c>
      <c r="M40" s="45">
        <v>20126.56381995124</v>
      </c>
      <c r="N40" s="54">
        <f t="shared" si="3"/>
        <v>464025.91599745734</v>
      </c>
      <c r="O40" s="8"/>
      <c r="P40" s="6"/>
      <c r="Q40" s="6"/>
    </row>
    <row r="41" spans="1:18" ht="15.75" thickBot="1" x14ac:dyDescent="0.3">
      <c r="A41" s="64">
        <f t="shared" si="0"/>
        <v>34</v>
      </c>
      <c r="B41" s="65"/>
      <c r="C41" s="65"/>
      <c r="D41" s="50">
        <f>SUM(D29:D40)</f>
        <v>381157.84021386027</v>
      </c>
      <c r="E41" s="50">
        <f t="shared" ref="E41" si="4">SUM(E29:E40)</f>
        <v>119808249.27165169</v>
      </c>
      <c r="F41" s="52">
        <f t="shared" si="1"/>
        <v>120189407.11186555</v>
      </c>
      <c r="G41" s="50">
        <f>SUM(G29:G40)</f>
        <v>81292836.00025104</v>
      </c>
      <c r="H41" s="50">
        <f>SUM(H29:H40)</f>
        <v>51405.672972429718</v>
      </c>
      <c r="I41" s="52">
        <f t="shared" si="2"/>
        <v>81344241.673223466</v>
      </c>
      <c r="J41" s="52">
        <f>SUM(J29:J40)</f>
        <v>11417671.077239454</v>
      </c>
      <c r="K41" s="52">
        <f>SUM(K29:K40)</f>
        <v>11107095.933680914</v>
      </c>
      <c r="L41" s="55">
        <f>SUM(L29:L40)</f>
        <v>3961850.2749814037</v>
      </c>
      <c r="M41" s="55">
        <f>SUM(M29:M40)</f>
        <v>181418.31661193239</v>
      </c>
      <c r="N41" s="56">
        <f t="shared" si="3"/>
        <v>4143268.5915933363</v>
      </c>
      <c r="O41" s="8"/>
      <c r="P41" s="6"/>
      <c r="Q41" s="6"/>
    </row>
    <row r="42" spans="1:18" ht="15.75" thickBot="1" x14ac:dyDescent="0.3">
      <c r="A42" s="21">
        <f t="shared" si="0"/>
        <v>35</v>
      </c>
      <c r="B42" s="57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8"/>
      <c r="N42" s="8"/>
      <c r="O42" s="8"/>
      <c r="P42" s="6"/>
      <c r="Q42" s="6"/>
    </row>
    <row r="43" spans="1:18" x14ac:dyDescent="0.25">
      <c r="A43" s="21">
        <f t="shared" si="0"/>
        <v>36</v>
      </c>
      <c r="B43" s="15" t="s">
        <v>37</v>
      </c>
      <c r="C43" s="37"/>
      <c r="D43" s="38"/>
      <c r="E43" s="38"/>
      <c r="F43" s="39"/>
      <c r="G43" s="42"/>
      <c r="H43" s="42"/>
      <c r="I43" s="42"/>
      <c r="J43" s="42"/>
      <c r="K43" s="42"/>
      <c r="L43" s="42"/>
      <c r="M43" s="8"/>
      <c r="N43" s="8"/>
      <c r="O43" s="8"/>
      <c r="P43" s="6"/>
      <c r="Q43" s="6"/>
    </row>
    <row r="44" spans="1:18" ht="15.75" thickBot="1" x14ac:dyDescent="0.3">
      <c r="A44" s="21">
        <f t="shared" si="0"/>
        <v>37</v>
      </c>
      <c r="B44" s="33">
        <v>-5</v>
      </c>
      <c r="C44" s="43"/>
      <c r="D44" s="19" t="s">
        <v>38</v>
      </c>
      <c r="E44" s="19"/>
      <c r="F44" s="20"/>
      <c r="G44" s="14"/>
      <c r="H44" s="14"/>
      <c r="I44" s="14"/>
      <c r="J44" s="14"/>
      <c r="K44" s="14"/>
      <c r="L44" s="14"/>
    </row>
    <row r="45" spans="1:18" x14ac:dyDescent="0.25">
      <c r="A45" s="21">
        <f t="shared" si="0"/>
        <v>38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44"/>
      <c r="N45" s="44"/>
    </row>
    <row r="46" spans="1:18" x14ac:dyDescent="0.25">
      <c r="A46" s="21">
        <f t="shared" si="0"/>
        <v>39</v>
      </c>
      <c r="B46" s="21" t="s">
        <v>18</v>
      </c>
      <c r="C46" s="21" t="s">
        <v>19</v>
      </c>
      <c r="D46" s="21" t="s">
        <v>20</v>
      </c>
      <c r="E46" s="21" t="s">
        <v>21</v>
      </c>
      <c r="F46" s="21" t="s">
        <v>22</v>
      </c>
      <c r="G46" s="21" t="s">
        <v>23</v>
      </c>
      <c r="H46" s="21" t="s">
        <v>24</v>
      </c>
      <c r="I46" s="21" t="s">
        <v>25</v>
      </c>
      <c r="J46" s="21" t="s">
        <v>26</v>
      </c>
      <c r="K46" s="21" t="s">
        <v>27</v>
      </c>
      <c r="L46" s="21" t="s">
        <v>28</v>
      </c>
      <c r="M46" s="44" t="s">
        <v>29</v>
      </c>
      <c r="N46" s="44" t="s">
        <v>30</v>
      </c>
      <c r="O46" s="59" t="s">
        <v>31</v>
      </c>
    </row>
    <row r="47" spans="1:18" x14ac:dyDescent="0.25">
      <c r="A47" s="21">
        <f t="shared" si="0"/>
        <v>40</v>
      </c>
      <c r="B47" s="75" t="s">
        <v>47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8" x14ac:dyDescent="0.25">
      <c r="A48" s="21"/>
      <c r="B48" s="46"/>
      <c r="C48" s="58"/>
      <c r="D48" s="46" t="s">
        <v>9</v>
      </c>
      <c r="E48" s="46" t="s">
        <v>10</v>
      </c>
      <c r="F48" s="46" t="s">
        <v>44</v>
      </c>
      <c r="G48" s="46" t="s">
        <v>1</v>
      </c>
      <c r="H48" s="46" t="s">
        <v>2</v>
      </c>
      <c r="I48" s="46" t="s">
        <v>3</v>
      </c>
      <c r="J48" s="46" t="s">
        <v>45</v>
      </c>
      <c r="K48" s="46" t="s">
        <v>46</v>
      </c>
      <c r="L48" s="46" t="s">
        <v>6</v>
      </c>
      <c r="M48" s="46" t="s">
        <v>40</v>
      </c>
      <c r="N48" s="46" t="s">
        <v>7</v>
      </c>
      <c r="O48" s="46" t="s">
        <v>8</v>
      </c>
    </row>
    <row r="49" spans="1:20" x14ac:dyDescent="0.25">
      <c r="A49" s="21">
        <f>A47+1</f>
        <v>41</v>
      </c>
      <c r="B49" s="1" t="s">
        <v>57</v>
      </c>
      <c r="D49" s="80">
        <f>(F29*H8)/J8</f>
        <v>32.684923742440802</v>
      </c>
      <c r="E49" s="80">
        <f>(F30*H8)/J8</f>
        <v>27.479804821479664</v>
      </c>
      <c r="F49" s="80">
        <f>(F31*H8)/J8</f>
        <v>22.561582509505268</v>
      </c>
      <c r="G49" s="80">
        <f>(F32*H8)/J8</f>
        <v>14.475967631258634</v>
      </c>
      <c r="H49" s="80">
        <f>(F33*H8)/J8</f>
        <v>9.2409619749500997</v>
      </c>
      <c r="I49" s="80">
        <f>(F34*H8)/J8</f>
        <v>6.2353099657289457</v>
      </c>
      <c r="J49" s="80">
        <f>(F35*H8)/J8</f>
        <v>4.8987694281138738</v>
      </c>
      <c r="K49" s="80">
        <f>(F36*H8)/J8</f>
        <v>4.8013209452960455</v>
      </c>
      <c r="L49" s="80">
        <f>(F37*H8)/J8</f>
        <v>6.2511781538223969</v>
      </c>
      <c r="M49" s="80">
        <f>(F38*H8)/J8</f>
        <v>13.729686306948063</v>
      </c>
      <c r="N49" s="80">
        <f>(F39*H8)/J8</f>
        <v>25.274587160155132</v>
      </c>
      <c r="O49" s="80">
        <f>(F40*H8)/J8</f>
        <v>34.143792411747995</v>
      </c>
      <c r="P49" s="10"/>
      <c r="Q49" s="10"/>
      <c r="R49" s="10"/>
    </row>
    <row r="50" spans="1:20" x14ac:dyDescent="0.25">
      <c r="A50" s="21">
        <f t="shared" si="0"/>
        <v>42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1:20" x14ac:dyDescent="0.25">
      <c r="A51" s="21">
        <f t="shared" si="0"/>
        <v>43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20" x14ac:dyDescent="0.25">
      <c r="A52" s="21">
        <f t="shared" si="0"/>
        <v>44</v>
      </c>
      <c r="B52" s="1">
        <v>504</v>
      </c>
      <c r="D52" s="80">
        <f>(I29*H10)/J10</f>
        <v>117.97619858611331</v>
      </c>
      <c r="E52" s="80">
        <f>(I30*H10)/J10</f>
        <v>95.77938682236595</v>
      </c>
      <c r="F52" s="80">
        <f>(I31*H10)/J10</f>
        <v>79.4638202084341</v>
      </c>
      <c r="G52" s="80">
        <f>(I32*H10)/J10</f>
        <v>52.749179241018027</v>
      </c>
      <c r="H52" s="80">
        <f>(I33*H10)/J10</f>
        <v>36.299663428826236</v>
      </c>
      <c r="I52" s="80">
        <f>(I34*H10)/J10</f>
        <v>28.949445148825646</v>
      </c>
      <c r="J52" s="80">
        <f>(I35*H10)/J10</f>
        <v>24.017123017138772</v>
      </c>
      <c r="K52" s="80">
        <f>(I36*H10)/J10</f>
        <v>25.061868994423186</v>
      </c>
      <c r="L52" s="80">
        <f>(I37*H10)/J10</f>
        <v>28.588443948204471</v>
      </c>
      <c r="M52" s="80">
        <f>(I38*H10)/J10</f>
        <v>49.629946882854149</v>
      </c>
      <c r="N52" s="80">
        <f>(I39*H10)/J10</f>
        <v>84.587580967794281</v>
      </c>
      <c r="O52" s="80">
        <f>(I41*H10)/J10</f>
        <v>744.84615323168055</v>
      </c>
    </row>
    <row r="53" spans="1:20" x14ac:dyDescent="0.25">
      <c r="A53" s="21">
        <f t="shared" si="0"/>
        <v>45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pans="1:20" x14ac:dyDescent="0.25">
      <c r="A54" s="21">
        <f t="shared" si="0"/>
        <v>46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20" x14ac:dyDescent="0.25">
      <c r="A55" s="21">
        <f t="shared" si="0"/>
        <v>47</v>
      </c>
      <c r="B55" s="1">
        <v>505</v>
      </c>
      <c r="D55" s="80">
        <f>(J29*H12)/J12</f>
        <v>423.29454920767114</v>
      </c>
      <c r="E55" s="80">
        <f>(J30*H12)/J12</f>
        <v>375.82016001779533</v>
      </c>
      <c r="F55" s="80">
        <f>(J31*H12)/J12</f>
        <v>340.06248253100267</v>
      </c>
      <c r="G55" s="80">
        <f>(J32*H12)/J12</f>
        <v>268.57943433740178</v>
      </c>
      <c r="H55" s="80">
        <f>(J33*H12)/J12</f>
        <v>231.0292375950209</v>
      </c>
      <c r="I55" s="80">
        <f>(J34*H12)/J12</f>
        <v>191.50911055223722</v>
      </c>
      <c r="J55" s="80">
        <f>(J35*H12)/J12</f>
        <v>184.02712303388483</v>
      </c>
      <c r="K55" s="80">
        <f>(J36*H12)/J12</f>
        <v>220.00049104569263</v>
      </c>
      <c r="L55" s="80">
        <f>(J37*H12)/J12</f>
        <v>284.54322134039188</v>
      </c>
      <c r="M55" s="80">
        <f>(J38*H12)/J12</f>
        <v>313.87797717708747</v>
      </c>
      <c r="N55" s="80">
        <f>(J39*H12)/J12</f>
        <v>423.03824325452547</v>
      </c>
      <c r="O55" s="80">
        <f>(J40*H12)/J12</f>
        <v>447.72147052654708</v>
      </c>
    </row>
    <row r="56" spans="1:20" x14ac:dyDescent="0.25">
      <c r="A56" s="21">
        <f t="shared" si="0"/>
        <v>48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1:20" x14ac:dyDescent="0.25">
      <c r="A57" s="21">
        <f t="shared" si="0"/>
        <v>49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10"/>
      <c r="Q57" s="10"/>
      <c r="R57" s="10"/>
      <c r="S57" s="10"/>
    </row>
    <row r="58" spans="1:20" x14ac:dyDescent="0.25">
      <c r="A58" s="21">
        <f t="shared" si="0"/>
        <v>50</v>
      </c>
      <c r="B58" s="1">
        <v>511</v>
      </c>
      <c r="D58" s="80">
        <f>(K29*H14)/J14</f>
        <v>1906.0447230330969</v>
      </c>
      <c r="E58" s="80">
        <f>(K30*H14)/J14</f>
        <v>2016.6887651045572</v>
      </c>
      <c r="F58" s="80">
        <f>(K31*H14)/J14</f>
        <v>1623.0866000772373</v>
      </c>
      <c r="G58" s="80">
        <f>(K32*H14)/J14</f>
        <v>1172.6626138757406</v>
      </c>
      <c r="H58" s="80">
        <f>(K33*H14)/J14</f>
        <v>1047.3808262350803</v>
      </c>
      <c r="I58" s="80">
        <f>(K34*H14)/J14</f>
        <v>615.9409872302665</v>
      </c>
      <c r="J58" s="80">
        <f>(K35*H14)/J14</f>
        <v>736.97901454329417</v>
      </c>
      <c r="K58" s="80">
        <f>(K36*H14)/J14</f>
        <v>670.74837897489897</v>
      </c>
      <c r="L58" s="80">
        <f>(K37*H14)/J14</f>
        <v>810.87752554341421</v>
      </c>
      <c r="M58" s="80">
        <f>(K38*H14)/J14</f>
        <v>1231.0586571695223</v>
      </c>
      <c r="N58" s="80">
        <f>(K39*H14)/J14</f>
        <v>1746.3290290254758</v>
      </c>
      <c r="O58" s="80">
        <f>(K40*H14)/J14</f>
        <v>2070.4263904049858</v>
      </c>
      <c r="P58" s="10"/>
      <c r="Q58" s="10"/>
      <c r="R58" s="10"/>
      <c r="S58" s="10"/>
    </row>
    <row r="59" spans="1:20" x14ac:dyDescent="0.25">
      <c r="A59" s="21">
        <f t="shared" si="0"/>
        <v>51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</row>
    <row r="60" spans="1:20" x14ac:dyDescent="0.25">
      <c r="A60" s="21">
        <f t="shared" si="0"/>
        <v>52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20" x14ac:dyDescent="0.25">
      <c r="A61" s="21">
        <f t="shared" si="0"/>
        <v>53</v>
      </c>
      <c r="B61" s="1">
        <v>570</v>
      </c>
      <c r="D61" s="80">
        <f>(N29*H16)/J16</f>
        <v>2623.3880902910691</v>
      </c>
      <c r="E61" s="80">
        <f>(N30*H16)/J16</f>
        <v>2022.6008885444603</v>
      </c>
      <c r="F61" s="80">
        <f>(N31*H16)/J16</f>
        <v>2332.272097757369</v>
      </c>
      <c r="G61" s="80">
        <f>(N32*H16)/J16</f>
        <v>1968.4770863843041</v>
      </c>
      <c r="H61" s="80">
        <f>(N33*H16)/J16</f>
        <v>1581.3489791734346</v>
      </c>
      <c r="I61" s="80">
        <f>(N34*H16)/J16</f>
        <v>1289.9626827066245</v>
      </c>
      <c r="J61" s="80">
        <f>(N35*H16)/J16</f>
        <v>1446.9903577736393</v>
      </c>
      <c r="K61" s="80">
        <f>(N36*H16)/J16</f>
        <v>1082.5161017429716</v>
      </c>
      <c r="L61" s="80">
        <f>(N37*H16)/J16</f>
        <v>1071.468289764231</v>
      </c>
      <c r="M61" s="80">
        <f>(N38*H16)/J16</f>
        <v>2242.4073930727327</v>
      </c>
      <c r="N61" s="80">
        <f>(N39*H16)/J16</f>
        <v>2198.1539566024658</v>
      </c>
      <c r="O61" s="80">
        <f>(N40*H16)/J16</f>
        <v>2504.6900577535807</v>
      </c>
      <c r="P61" s="10"/>
      <c r="Q61" s="10"/>
      <c r="R61" s="10"/>
      <c r="S61" s="10"/>
      <c r="T61" s="10"/>
    </row>
    <row r="62" spans="1:20" ht="15.75" thickBot="1" x14ac:dyDescent="0.3">
      <c r="A62" s="21">
        <f t="shared" si="0"/>
        <v>54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20" x14ac:dyDescent="0.25">
      <c r="A63" s="21">
        <f t="shared" si="0"/>
        <v>55</v>
      </c>
      <c r="B63" s="15" t="s">
        <v>48</v>
      </c>
      <c r="C63" s="16"/>
      <c r="D63" s="16"/>
      <c r="E63" s="16"/>
      <c r="F63" s="16"/>
      <c r="G63" s="16"/>
      <c r="H63" s="16"/>
      <c r="I63" s="17"/>
    </row>
    <row r="64" spans="1:20" ht="15.75" thickBot="1" x14ac:dyDescent="0.3">
      <c r="A64" s="21">
        <f t="shared" si="0"/>
        <v>56</v>
      </c>
      <c r="B64" s="33">
        <v>-6</v>
      </c>
      <c r="C64" s="19"/>
      <c r="D64" s="19" t="s">
        <v>50</v>
      </c>
      <c r="E64" s="19"/>
      <c r="F64" s="19"/>
      <c r="G64" s="19"/>
      <c r="H64" s="19"/>
      <c r="I64" s="20"/>
    </row>
  </sheetData>
  <mergeCells count="2">
    <mergeCell ref="B47:O47"/>
    <mergeCell ref="A26:N26"/>
  </mergeCells>
  <pageMargins left="0.7" right="0.7" top="0.75" bottom="0.75" header="0.3" footer="0.3"/>
  <pageSetup scale="48" orientation="landscape" r:id="rId1"/>
  <headerFooter>
    <oddHeader xml:space="preserve">&amp;C&amp;"-,Bold"
Cascade Natural Gas Corporation        
UG 17_____        
Exhibit No. __ (JGG-3)        
Decoupling Mechanism, Authorized Revenue Per Customer    
&amp;RPage 1 of 1
</oddHeader>
    <oddFooter>&amp;LRule 21 Decoupling Work Paper</oddFooter>
  </headerFooter>
  <ignoredErrors>
    <ignoredError sqref="D41:E41 G41:H41 J41:M41" formulaRange="1"/>
    <ignoredError sqref="F41 I4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43B1007-98A5-4FBF-A995-E68AF6AF2F3C}"/>
</file>

<file path=customXml/itemProps2.xml><?xml version="1.0" encoding="utf-8"?>
<ds:datastoreItem xmlns:ds="http://schemas.openxmlformats.org/officeDocument/2006/customXml" ds:itemID="{11CA57A6-1BAD-4AC6-BBD3-B73BC0C71347}"/>
</file>

<file path=customXml/itemProps3.xml><?xml version="1.0" encoding="utf-8"?>
<ds:datastoreItem xmlns:ds="http://schemas.openxmlformats.org/officeDocument/2006/customXml" ds:itemID="{8E2EF060-ACBB-4966-97D4-7D590E8D74B1}"/>
</file>

<file path=customXml/itemProps4.xml><?xml version="1.0" encoding="utf-8"?>
<ds:datastoreItem xmlns:ds="http://schemas.openxmlformats.org/officeDocument/2006/customXml" ds:itemID="{BB048625-208D-4E62-AF41-D3AAB752D0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Sheet</vt:lpstr>
      <vt:lpstr>Rule 21 Decoupling Mechanism</vt:lpstr>
      <vt:lpstr>'Cover Sheet'!Print_Area</vt:lpstr>
      <vt:lpstr>'Rule 21 Decoupling Mechanism'!Print_Area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Gross</dc:creator>
  <cp:lastModifiedBy>Gross, Jennifer</cp:lastModifiedBy>
  <cp:lastPrinted>2017-08-28T21:40:41Z</cp:lastPrinted>
  <dcterms:created xsi:type="dcterms:W3CDTF">2017-07-27T21:42:27Z</dcterms:created>
  <dcterms:modified xsi:type="dcterms:W3CDTF">2017-08-29T18:33:09Z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