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R:\Regulatory_Affairs\PGA - WASHINGTON\2023\1_September Filing\23-08_Regulatory Fee_UG-XXXXX\"/>
    </mc:Choice>
  </mc:AlternateContent>
  <xr:revisionPtr revIDLastSave="0" documentId="13_ncr:1_{8688CD10-BFAF-4C3D-BE73-7CE9B76882C5}" xr6:coauthVersionLast="47" xr6:coauthVersionMax="47" xr10:uidLastSave="{00000000-0000-0000-0000-000000000000}"/>
  <bookViews>
    <workbookView xWindow="-120" yWindow="-120" windowWidth="29040" windowHeight="15840" xr2:uid="{1C6AA225-2228-4738-8A11-0C0DFD8FB34B}"/>
  </bookViews>
  <sheets>
    <sheet name="=% of Revenue" sheetId="1" r:id="rId1"/>
    <sheet name="Aver Bill" sheetId="2" r:id="rId2"/>
    <sheet name="Summary of Deferred Accounts" sheetId="3" r:id="rId3"/>
    <sheet name="151827" sheetId="4" r:id="rId4"/>
    <sheet name="Effects on Revenue" sheetId="5" r:id="rId5"/>
  </sheets>
  <externalReferences>
    <externalReference r:id="rId6"/>
  </externalReferences>
  <definedNames>
    <definedName name="_xlnm.Print_Area" localSheetId="0">'=% of Revenue'!$A$1:$M$90</definedName>
    <definedName name="_xlnm.Print_Area" localSheetId="3">'151827'!$A$1:$J$201</definedName>
    <definedName name="_xlnm.Print_Area" localSheetId="1">'Aver Bill'!$A$1:$U$105</definedName>
    <definedName name="_xlnm.Print_Area" localSheetId="2">'Summary of Deferred Accounts'!$A$1:$J$14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8" i="2" l="1"/>
  <c r="A99" i="2" s="1"/>
  <c r="A100" i="2" s="1"/>
  <c r="A101" i="2" s="1"/>
  <c r="A102" i="2" s="1"/>
  <c r="A103" i="2" s="1"/>
  <c r="A104" i="2" s="1"/>
  <c r="A105" i="2" s="1"/>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8" i="2"/>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8" i="1"/>
  <c r="F22" i="5"/>
  <c r="B22" i="5"/>
  <c r="F15" i="5"/>
  <c r="F18" i="5" s="1"/>
  <c r="F24" i="5" s="1"/>
  <c r="A8" i="5"/>
  <c r="A9" i="5" s="1"/>
  <c r="A10" i="5" s="1"/>
  <c r="A11" i="5" s="1"/>
  <c r="A12" i="5" s="1"/>
  <c r="A13" i="5" s="1"/>
  <c r="A14" i="5" s="1"/>
  <c r="A15" i="5" s="1"/>
  <c r="A16" i="5" s="1"/>
  <c r="A17" i="5" s="1"/>
  <c r="A18" i="5" s="1"/>
  <c r="A19" i="5" s="1"/>
  <c r="A20" i="5" s="1"/>
  <c r="A21" i="5" s="1"/>
  <c r="A22" i="5" s="1"/>
  <c r="A23" i="5" s="1"/>
  <c r="A24" i="5" s="1"/>
</calcChain>
</file>

<file path=xl/sharedStrings.xml><?xml version="1.0" encoding="utf-8"?>
<sst xmlns="http://schemas.openxmlformats.org/spreadsheetml/2006/main" count="423" uniqueCount="176">
  <si>
    <t>NW Natural</t>
  </si>
  <si>
    <t>Rates &amp; Regulatory Affairs</t>
  </si>
  <si>
    <t>2023-2024 PGA Filing - Washington: September Filing</t>
  </si>
  <si>
    <t>PGA Effects on Average Bill by Rate Schedule</t>
  </si>
  <si>
    <t>Calculation of Effect on Customer Average Bill by Rate Schedule [1]</t>
  </si>
  <si>
    <t>Washington</t>
  </si>
  <si>
    <t>Normal</t>
  </si>
  <si>
    <t>Current</t>
  </si>
  <si>
    <t>Proposed</t>
  </si>
  <si>
    <t>PGA Normalized</t>
  </si>
  <si>
    <t>Therms</t>
  </si>
  <si>
    <t>Minimum</t>
  </si>
  <si>
    <t>Volumes page,</t>
  </si>
  <si>
    <t>Therms in</t>
  </si>
  <si>
    <t>Monthly</t>
  </si>
  <si>
    <t>Billing</t>
  </si>
  <si>
    <t>R&amp;C Energy Eff.</t>
  </si>
  <si>
    <t>GREAT &amp; LIEE</t>
  </si>
  <si>
    <t>Res Rate Mitigation</t>
  </si>
  <si>
    <t>WA Regulatory Fee</t>
  </si>
  <si>
    <t>Column D</t>
  </si>
  <si>
    <t>Block</t>
  </si>
  <si>
    <t>Average use</t>
  </si>
  <si>
    <t>Charge</t>
  </si>
  <si>
    <t>Rates</t>
  </si>
  <si>
    <t>Average Bill[2]</t>
  </si>
  <si>
    <t>Rates [3]</t>
  </si>
  <si>
    <t>Average Bill</t>
  </si>
  <si>
    <t>% Bill Change</t>
  </si>
  <si>
    <t>F=D+(C * E)</t>
  </si>
  <si>
    <t>H=D+(C * G)</t>
  </si>
  <si>
    <t>K= D+(C*J)</t>
  </si>
  <si>
    <t>N = D+(C*M)</t>
  </si>
  <si>
    <t>Q = D+(C*P)</t>
  </si>
  <si>
    <t>Schedule</t>
  </si>
  <si>
    <t>A</t>
  </si>
  <si>
    <t>B</t>
  </si>
  <si>
    <t>C</t>
  </si>
  <si>
    <t>D</t>
  </si>
  <si>
    <t>E</t>
  </si>
  <si>
    <t>F</t>
  </si>
  <si>
    <t>G</t>
  </si>
  <si>
    <t>H</t>
  </si>
  <si>
    <t>I</t>
  </si>
  <si>
    <t>J</t>
  </si>
  <si>
    <t>K</t>
  </si>
  <si>
    <t>L</t>
  </si>
  <si>
    <t>M</t>
  </si>
  <si>
    <t>N</t>
  </si>
  <si>
    <t>O</t>
  </si>
  <si>
    <t>P</t>
  </si>
  <si>
    <t>Q</t>
  </si>
  <si>
    <t>R</t>
  </si>
  <si>
    <t>1R</t>
  </si>
  <si>
    <t>N/A</t>
  </si>
  <si>
    <t>1C</t>
  </si>
  <si>
    <t>2R</t>
  </si>
  <si>
    <t>3 CFS</t>
  </si>
  <si>
    <t>3 IFS</t>
  </si>
  <si>
    <t>41C Firm Sales</t>
  </si>
  <si>
    <t>Block 1</t>
  </si>
  <si>
    <t>Block 2</t>
  </si>
  <si>
    <t>all additional</t>
  </si>
  <si>
    <t>TOTAL</t>
  </si>
  <si>
    <t>41I Firm Sales</t>
  </si>
  <si>
    <t>41C Interr Sales</t>
  </si>
  <si>
    <t>41I Interr Sales</t>
  </si>
  <si>
    <t>41C Firm Trans</t>
  </si>
  <si>
    <t>41I Firm Trans</t>
  </si>
  <si>
    <t>42C Firm Sales</t>
  </si>
  <si>
    <t>Block 3</t>
  </si>
  <si>
    <t>Block 4</t>
  </si>
  <si>
    <t>Block 5</t>
  </si>
  <si>
    <t>Block 6</t>
  </si>
  <si>
    <t>42I Firm Sales</t>
  </si>
  <si>
    <t>42C Firm Trans</t>
  </si>
  <si>
    <t>42I Firm Trans</t>
  </si>
  <si>
    <t>42C Interr Sales</t>
  </si>
  <si>
    <t>42I Interr Sales</t>
  </si>
  <si>
    <t>42C Inter Trans</t>
  </si>
  <si>
    <t>42I Inter Trans</t>
  </si>
  <si>
    <t>43 Firm Trans</t>
  </si>
  <si>
    <t>43 Interr Trans</t>
  </si>
  <si>
    <t>Intentionally blank</t>
  </si>
  <si>
    <t>[1] Rate Schedule 41 and 42 customers may choose demand charges at a volumetric rate or based on MDDV.  For convenience of presentation, demand charges are not included in the calculations for those schedules.</t>
  </si>
  <si>
    <t>[2] Residential current bill as of April 1, 2023</t>
  </si>
  <si>
    <t xml:space="preserve">[3] Proposed rates include the effect of removing the current Schedule 215 adjustment and applying the proposed Schedule 215 adjustment.  The rate shown is for illustrative purposes only and assumes no other changes to rates occur November 1.   </t>
  </si>
  <si>
    <t>Sources:</t>
  </si>
  <si>
    <t>Direct Inputs</t>
  </si>
  <si>
    <t>per Tariff</t>
  </si>
  <si>
    <t>Rates in summary</t>
  </si>
  <si>
    <t>Column A</t>
  </si>
  <si>
    <t>Summary of Deferred Accounts</t>
  </si>
  <si>
    <t>Total</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</si>
  <si>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</si>
  <si>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</si>
  <si>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</si>
  <si>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</si>
  <si>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</si>
  <si>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</si>
  <si>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</si>
  <si>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</si>
  <si>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</si>
  <si>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</si>
  <si>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</si>
  <si>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</si>
  <si>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</si>
  <si>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</si>
  <si>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</si>
  <si>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</si>
  <si>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</si>
  <si>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151827 DEFER WUTC FEE</t>
  </si>
  <si>
    <t>151xxx AMORT WUTC FEE</t>
  </si>
  <si>
    <t>Company:</t>
  </si>
  <si>
    <t>Northwest Natural Gas Company</t>
  </si>
  <si>
    <t>State:</t>
  </si>
  <si>
    <t>Oregon</t>
  </si>
  <si>
    <t>Description:</t>
  </si>
  <si>
    <t>Defer WUTC Fee</t>
  </si>
  <si>
    <t>Account Number:</t>
  </si>
  <si>
    <t>Debit    (Credit)</t>
  </si>
  <si>
    <t>Intentionally BLANK</t>
  </si>
  <si>
    <t xml:space="preserve">Month/Year </t>
  </si>
  <si>
    <t>Note</t>
  </si>
  <si>
    <t>Deferral</t>
  </si>
  <si>
    <t>Transfers</t>
  </si>
  <si>
    <t>Interest Rate</t>
  </si>
  <si>
    <t>(a)</t>
  </si>
  <si>
    <t>(b)</t>
  </si>
  <si>
    <t>(c)</t>
  </si>
  <si>
    <t>(d)</t>
  </si>
  <si>
    <t>(e)</t>
  </si>
  <si>
    <t>(f)</t>
  </si>
  <si>
    <t>(g)</t>
  </si>
  <si>
    <t>(h)</t>
  </si>
  <si>
    <t>Space intentionally left blank</t>
  </si>
  <si>
    <t>Beginning Balance</t>
  </si>
  <si>
    <t>OLD</t>
  </si>
  <si>
    <t>OLD (1)</t>
  </si>
  <si>
    <t>NEW</t>
  </si>
  <si>
    <t xml:space="preserve">2023-24 Washington: September Filing </t>
  </si>
  <si>
    <t>Tariff Advice 23-08: WA Regulatory Fee</t>
  </si>
  <si>
    <t>Amount</t>
  </si>
  <si>
    <t>Temporary Increments</t>
  </si>
  <si>
    <t>Removal of Current Temporary Increments</t>
  </si>
  <si>
    <t>Amortization of WA Regulatory Fee</t>
  </si>
  <si>
    <t>Addition of Proposed Temporary Increments</t>
  </si>
  <si>
    <t>TOTAL OF ALL COMPONENTS OF RATE CHANGES</t>
  </si>
  <si>
    <t xml:space="preserve">Effect of this filing, as a percentage change </t>
  </si>
  <si>
    <t>Calculation of Increments Allocated on the EQUAL PERCENTAGE OF REVENUE BASIS</t>
  </si>
  <si>
    <t>PGA</t>
  </si>
  <si>
    <t>Rate from</t>
  </si>
  <si>
    <t>Proposed Amount:</t>
  </si>
  <si>
    <t>Rates page,</t>
  </si>
  <si>
    <t>Volumetric</t>
  </si>
  <si>
    <t>Customer</t>
  </si>
  <si>
    <t>Revenue Sensitive Multiplier:</t>
  </si>
  <si>
    <t>add revenue sensitive factor</t>
  </si>
  <si>
    <t>Revenues</t>
  </si>
  <si>
    <t>Customers</t>
  </si>
  <si>
    <t>Amount to Amortize:</t>
  </si>
  <si>
    <t>All Customers</t>
  </si>
  <si>
    <t>I = (G*H*12)+F</t>
  </si>
  <si>
    <t>Multiplier</t>
  </si>
  <si>
    <t>Allocation to RS</t>
  </si>
  <si>
    <t>Increment</t>
  </si>
  <si>
    <t>F = E * A</t>
  </si>
  <si>
    <t>Totals</t>
  </si>
  <si>
    <t>Sources for line 2 above:</t>
  </si>
  <si>
    <t>Inputs page</t>
  </si>
  <si>
    <t>Column G</t>
  </si>
  <si>
    <t>Line 37</t>
  </si>
  <si>
    <t>Tariff Schedules:</t>
  </si>
  <si>
    <t>Schedule #</t>
  </si>
  <si>
    <t>Sched 232</t>
  </si>
  <si>
    <t>Note: Allocation to rate schedules or blocks with zero volumes is calculated on an overall margin percentage change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</si>
</sst>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0.00000_);\(#,##0.00000\)"/>
    <numFmt numFmtId="166" formatCode="#,##0.0_);\(#,##0.0\)"/>
    <numFmt numFmtId="167" formatCode="&quot;$&quot;#,##0.00000_);\(&quot;$&quot;#,##0.00000\)"/>
    <numFmt numFmtId="168" formatCode="0.00_);\(0.00\)"/>
    <numFmt numFmtId="169" formatCode="[$-409]mmm\-yy;@"/>
    <numFmt numFmtId="170" formatCode="0.000%"/>
    <numFmt numFmtId="171" formatCode="&quot;$&quot;#,##0.00"/>
    <numFmt numFmtId="172" formatCode="&quot;$&quot;#,##0.00000"/>
    <numFmt numFmtId="173" formatCode="&quot;$&quot;#,##0"/>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0"/>
      <name val="Times New Roman"/>
      <family val="1"/>
    </font>
    <font>
      <b/>
      <sz val="11"/>
      <color rgb="FFFF0000"/>
      <name val="Calibri"/>
      <family val="2"/>
      <scheme val="minor"/>
    </font>
    <font>
      <sz val="11"/>
      <color rgb="FF0000FF"/>
      <name val="Calibri"/>
      <family val="2"/>
      <scheme val="minor"/>
    </font>
    <font>
      <sz val="11"/>
      <color indexed="12"/>
      <name val="Calibri"/>
      <family val="2"/>
      <scheme val="minor"/>
    </font>
    <font>
      <b/>
      <sz val="11"/>
      <color indexed="12"/>
      <name val="Calibri"/>
      <family val="2"/>
      <scheme val="minor"/>
    </font>
    <font>
      <b/>
      <u/>
      <sz val="11"/>
      <name val="Calibri"/>
      <family val="2"/>
      <scheme val="minor"/>
    </font>
    <font>
      <sz val="10"/>
      <name val="Arial"/>
      <family val="2"/>
    </font>
    <font>
      <b/>
      <sz val="11"/>
      <color indexed="12"/>
      <name val="Tahoma"/>
      <family val="2"/>
    </font>
    <font>
      <b/>
      <sz val="10"/>
      <name val="Tahoma"/>
      <family val="2"/>
    </font>
    <font>
      <sz val="10"/>
      <name val="Tahoma"/>
      <family val="2"/>
    </font>
    <font>
      <sz val="8"/>
      <name val="Tahoma"/>
      <family val="2"/>
    </font>
    <font>
      <b/>
      <sz val="8"/>
      <color indexed="12"/>
      <name val="Tahoma"/>
      <family val="2"/>
    </font>
    <font>
      <sz val="10"/>
      <color rgb="FF0000FF"/>
      <name val="Tahoma"/>
      <family val="2"/>
    </font>
    <font>
      <sz val="10"/>
      <color indexed="12"/>
      <name val="Tahoma"/>
      <family val="2"/>
    </font>
    <font>
      <sz val="10"/>
      <name val="MS Sans Serif"/>
      <family val="2"/>
    </font>
    <font>
      <b/>
      <sz val="10"/>
      <color rgb="FFFF0000"/>
      <name val="Tahoma"/>
      <family val="2"/>
    </font>
    <font>
      <b/>
      <sz val="8"/>
      <name val="Tahoma"/>
      <family val="2"/>
    </font>
    <font>
      <b/>
      <sz val="11"/>
      <name val="Tahoma"/>
      <family val="2"/>
    </font>
    <font>
      <b/>
      <sz val="11"/>
      <color rgb="FF0000FF"/>
      <name val="Tahoma"/>
      <family val="2"/>
    </font>
    <font>
      <b/>
      <u/>
      <sz val="10"/>
      <name val="Tahoma"/>
      <family val="2"/>
    </font>
    <font>
      <u/>
      <sz val="10"/>
      <name val="Tahoma"/>
      <family val="2"/>
    </font>
    <font>
      <b/>
      <sz val="11"/>
      <color indexed="48"/>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indexed="43"/>
        <bgColor indexed="64"/>
      </patternFill>
    </fill>
    <fill>
      <patternFill patternType="solid">
        <fgColor rgb="FFFFE4C9"/>
        <bgColor indexed="64"/>
      </patternFill>
    </fill>
    <fill>
      <patternFill patternType="solid">
        <fgColor theme="9" tint="0.79998168889431442"/>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169" fontId="11" fillId="0" borderId="0"/>
    <xf numFmtId="169" fontId="11" fillId="0" borderId="0">
      <alignment vertical="top"/>
    </xf>
    <xf numFmtId="0" fontId="19"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169" fontId="19" fillId="0" borderId="0"/>
    <xf numFmtId="43" fontId="14" fillId="0" borderId="0" applyFont="0" applyFill="0" applyBorder="0" applyAlignment="0" applyProtection="0"/>
    <xf numFmtId="0" fontId="5" fillId="0" borderId="0"/>
  </cellStyleXfs>
  <cellXfs count="234">
    <xf numFmtId="0" fontId="0" fillId="0" borderId="0" xfId="0"/>
    <xf numFmtId="0" fontId="3" fillId="0" borderId="0" xfId="0" applyFont="1"/>
    <xf numFmtId="0" fontId="4" fillId="0" borderId="0" xfId="0" applyFont="1"/>
    <xf numFmtId="7" fontId="4" fillId="0" borderId="0" xfId="0" applyNumberFormat="1" applyFont="1"/>
    <xf numFmtId="0" fontId="2" fillId="0" borderId="0" xfId="0" applyFont="1"/>
    <xf numFmtId="7" fontId="2" fillId="0" borderId="0" xfId="0" applyNumberFormat="1" applyFont="1"/>
    <xf numFmtId="39" fontId="4" fillId="0" borderId="0" xfId="0" applyNumberFormat="1" applyFont="1"/>
    <xf numFmtId="164" fontId="4" fillId="0" borderId="0" xfId="0" applyNumberFormat="1" applyFont="1"/>
    <xf numFmtId="10" fontId="4" fillId="0" borderId="0" xfId="2" applyNumberFormat="1" applyFont="1" applyFill="1"/>
    <xf numFmtId="164" fontId="2" fillId="0" borderId="0" xfId="0" applyNumberFormat="1" applyFont="1"/>
    <xf numFmtId="0" fontId="3" fillId="0" borderId="0" xfId="0" applyFont="1" applyAlignment="1">
      <alignment horizontal="left"/>
    </xf>
    <xf numFmtId="0" fontId="3" fillId="0" borderId="0" xfId="0" applyFont="1" applyAlignment="1">
      <alignment horizontal="centerContinuous"/>
    </xf>
    <xf numFmtId="7" fontId="3" fillId="0" borderId="0" xfId="0" applyNumberFormat="1" applyFont="1" applyAlignment="1">
      <alignment horizontal="centerContinuous"/>
    </xf>
    <xf numFmtId="7" fontId="3" fillId="0" borderId="0" xfId="0" applyNumberFormat="1" applyFont="1" applyAlignment="1">
      <alignment horizontal="center"/>
    </xf>
    <xf numFmtId="7" fontId="6" fillId="0" borderId="0" xfId="0" applyNumberFormat="1"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14" fontId="4" fillId="0" borderId="1" xfId="0" applyNumberFormat="1" applyFont="1" applyBorder="1" applyAlignment="1">
      <alignment horizontal="center"/>
    </xf>
    <xf numFmtId="14" fontId="7" fillId="0" borderId="0" xfId="0" applyNumberFormat="1" applyFont="1" applyAlignment="1">
      <alignment horizontal="center"/>
    </xf>
    <xf numFmtId="14" fontId="4" fillId="0" borderId="2" xfId="0" applyNumberFormat="1" applyFont="1" applyBorder="1" applyAlignment="1">
      <alignment horizontal="center"/>
    </xf>
    <xf numFmtId="0" fontId="3" fillId="0" borderId="2"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xf>
    <xf numFmtId="0" fontId="3" fillId="0" borderId="0" xfId="0" applyFont="1" applyAlignment="1">
      <alignment horizontal="center"/>
    </xf>
    <xf numFmtId="0" fontId="3" fillId="0" borderId="1" xfId="0" applyFont="1" applyBorder="1" applyAlignment="1">
      <alignment horizontal="center"/>
    </xf>
    <xf numFmtId="0" fontId="3" fillId="0" borderId="1" xfId="0" applyFont="1" applyBorder="1" applyAlignment="1">
      <alignment horizontal="right"/>
    </xf>
    <xf numFmtId="0" fontId="4"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4" fillId="0" borderId="8" xfId="0" applyFont="1" applyBorder="1" applyAlignment="1">
      <alignment horizontal="center"/>
    </xf>
    <xf numFmtId="37" fontId="4" fillId="0" borderId="6" xfId="0" applyNumberFormat="1" applyFont="1" applyBorder="1"/>
    <xf numFmtId="165" fontId="4" fillId="0" borderId="6" xfId="0" applyNumberFormat="1" applyFont="1" applyBorder="1" applyAlignment="1">
      <alignment horizontal="center"/>
    </xf>
    <xf numFmtId="166" fontId="4" fillId="0" borderId="6" xfId="0" applyNumberFormat="1" applyFont="1" applyBorder="1"/>
    <xf numFmtId="7" fontId="8" fillId="0" borderId="6" xfId="0" applyNumberFormat="1" applyFont="1" applyBorder="1"/>
    <xf numFmtId="167" fontId="4" fillId="0" borderId="6" xfId="0" applyNumberFormat="1" applyFont="1" applyBorder="1"/>
    <xf numFmtId="7" fontId="4" fillId="0" borderId="6" xfId="0" applyNumberFormat="1" applyFont="1" applyBorder="1"/>
    <xf numFmtId="164" fontId="4" fillId="0" borderId="7" xfId="2" applyNumberFormat="1" applyFont="1" applyBorder="1"/>
    <xf numFmtId="164" fontId="4" fillId="0" borderId="7" xfId="2" applyNumberFormat="1" applyFont="1" applyFill="1" applyBorder="1"/>
    <xf numFmtId="0" fontId="4" fillId="0" borderId="6" xfId="0" applyFont="1" applyBorder="1" applyAlignment="1">
      <alignment horizontal="center"/>
    </xf>
    <xf numFmtId="168" fontId="4" fillId="0" borderId="0" xfId="0" applyNumberFormat="1" applyFont="1" applyAlignment="1">
      <alignment horizontal="center"/>
    </xf>
    <xf numFmtId="37" fontId="4" fillId="0" borderId="0" xfId="0" applyNumberFormat="1" applyFont="1"/>
    <xf numFmtId="37" fontId="4" fillId="0" borderId="0" xfId="0" applyNumberFormat="1" applyFont="1" applyAlignment="1">
      <alignment horizontal="center"/>
    </xf>
    <xf numFmtId="166" fontId="4" fillId="0" borderId="0" xfId="0" applyNumberFormat="1" applyFont="1"/>
    <xf numFmtId="7" fontId="8" fillId="0" borderId="0" xfId="0" applyNumberFormat="1" applyFont="1"/>
    <xf numFmtId="167" fontId="4" fillId="0" borderId="0" xfId="0" applyNumberFormat="1" applyFont="1"/>
    <xf numFmtId="164" fontId="4" fillId="0" borderId="2" xfId="2" applyNumberFormat="1" applyFont="1" applyBorder="1"/>
    <xf numFmtId="168" fontId="3" fillId="0" borderId="6" xfId="0" applyNumberFormat="1" applyFont="1" applyBorder="1" applyAlignment="1">
      <alignment horizontal="center"/>
    </xf>
    <xf numFmtId="37" fontId="3" fillId="0" borderId="6" xfId="0" applyNumberFormat="1" applyFont="1" applyBorder="1"/>
    <xf numFmtId="37" fontId="3" fillId="0" borderId="6" xfId="0" applyNumberFormat="1" applyFont="1" applyBorder="1" applyAlignment="1">
      <alignment horizontal="center"/>
    </xf>
    <xf numFmtId="166" fontId="3" fillId="0" borderId="6" xfId="0" applyNumberFormat="1" applyFont="1" applyBorder="1"/>
    <xf numFmtId="7" fontId="9" fillId="0" borderId="6" xfId="0" applyNumberFormat="1" applyFont="1" applyBorder="1"/>
    <xf numFmtId="167" fontId="3" fillId="0" borderId="6" xfId="0" applyNumberFormat="1" applyFont="1" applyBorder="1"/>
    <xf numFmtId="7" fontId="3" fillId="0" borderId="6" xfId="0" applyNumberFormat="1" applyFont="1" applyBorder="1"/>
    <xf numFmtId="164" fontId="3" fillId="0" borderId="7" xfId="2" applyNumberFormat="1" applyFont="1" applyFill="1" applyBorder="1"/>
    <xf numFmtId="164" fontId="3" fillId="0" borderId="7" xfId="2" applyNumberFormat="1" applyFont="1" applyBorder="1"/>
    <xf numFmtId="166" fontId="3" fillId="0" borderId="0" xfId="0" applyNumberFormat="1" applyFont="1"/>
    <xf numFmtId="7" fontId="9" fillId="0" borderId="0" xfId="0" applyNumberFormat="1" applyFont="1"/>
    <xf numFmtId="164" fontId="4" fillId="0" borderId="2" xfId="2" applyNumberFormat="1" applyFont="1" applyFill="1" applyBorder="1"/>
    <xf numFmtId="164" fontId="3" fillId="0" borderId="6" xfId="2" applyNumberFormat="1" applyFont="1" applyBorder="1"/>
    <xf numFmtId="167" fontId="3" fillId="0" borderId="0" xfId="0" applyNumberFormat="1" applyFont="1"/>
    <xf numFmtId="164" fontId="3" fillId="0" borderId="2" xfId="2" applyNumberFormat="1" applyFont="1" applyBorder="1"/>
    <xf numFmtId="37" fontId="4" fillId="0" borderId="8" xfId="0" applyNumberFormat="1" applyFont="1" applyBorder="1"/>
    <xf numFmtId="165" fontId="4" fillId="0" borderId="8" xfId="0" applyNumberFormat="1" applyFont="1" applyBorder="1" applyAlignment="1">
      <alignment horizontal="center"/>
    </xf>
    <xf numFmtId="166" fontId="4" fillId="0" borderId="8" xfId="0" applyNumberFormat="1" applyFont="1" applyBorder="1"/>
    <xf numFmtId="7" fontId="8" fillId="0" borderId="8" xfId="0" applyNumberFormat="1" applyFont="1" applyBorder="1"/>
    <xf numFmtId="167" fontId="4" fillId="0" borderId="8" xfId="0" applyNumberFormat="1" applyFont="1" applyBorder="1"/>
    <xf numFmtId="164" fontId="4" fillId="0" borderId="9" xfId="2" applyNumberFormat="1" applyFont="1" applyBorder="1"/>
    <xf numFmtId="39" fontId="8" fillId="0" borderId="6" xfId="0" applyNumberFormat="1" applyFont="1" applyBorder="1"/>
    <xf numFmtId="165" fontId="4" fillId="0" borderId="6" xfId="0" applyNumberFormat="1" applyFont="1" applyBorder="1"/>
    <xf numFmtId="39" fontId="4" fillId="0" borderId="6" xfId="0" applyNumberFormat="1" applyFont="1" applyBorder="1"/>
    <xf numFmtId="39" fontId="4" fillId="0" borderId="4" xfId="0" applyNumberFormat="1" applyFont="1" applyBorder="1"/>
    <xf numFmtId="39" fontId="4" fillId="0" borderId="10" xfId="0" applyNumberFormat="1" applyFont="1" applyBorder="1"/>
    <xf numFmtId="39" fontId="2" fillId="0" borderId="0" xfId="0" applyNumberFormat="1" applyFont="1"/>
    <xf numFmtId="0" fontId="10" fillId="0" borderId="0" xfId="0" applyFont="1"/>
    <xf numFmtId="0" fontId="4" fillId="0" borderId="11" xfId="0" applyFont="1" applyBorder="1"/>
    <xf numFmtId="0" fontId="4" fillId="0" borderId="12" xfId="0" applyFont="1" applyBorder="1"/>
    <xf numFmtId="0" fontId="8" fillId="2" borderId="12" xfId="0" applyFont="1" applyFill="1" applyBorder="1" applyAlignment="1">
      <alignment horizontal="center"/>
    </xf>
    <xf numFmtId="0" fontId="4" fillId="0" borderId="12" xfId="0" applyFont="1" applyBorder="1" applyAlignment="1">
      <alignment horizontal="center"/>
    </xf>
    <xf numFmtId="0" fontId="4" fillId="2" borderId="12" xfId="0" applyFont="1" applyFill="1" applyBorder="1"/>
    <xf numFmtId="0" fontId="4" fillId="2" borderId="12" xfId="0" applyFont="1" applyFill="1" applyBorder="1" applyAlignment="1">
      <alignment horizontal="center"/>
    </xf>
    <xf numFmtId="169" fontId="12" fillId="0" borderId="0" xfId="3" applyFont="1"/>
    <xf numFmtId="169" fontId="13" fillId="0" borderId="0" xfId="3" applyFont="1"/>
    <xf numFmtId="169" fontId="14" fillId="0" borderId="0" xfId="3" applyFont="1"/>
    <xf numFmtId="15" fontId="13" fillId="0" borderId="0" xfId="3" applyNumberFormat="1" applyFont="1"/>
    <xf numFmtId="10" fontId="14" fillId="0" borderId="0" xfId="3" applyNumberFormat="1" applyFont="1" applyAlignment="1">
      <alignment horizontal="center"/>
    </xf>
    <xf numFmtId="169" fontId="13" fillId="0" borderId="0" xfId="3" applyFont="1" applyAlignment="1">
      <alignment horizontal="center"/>
    </xf>
    <xf numFmtId="15" fontId="13" fillId="0" borderId="0" xfId="3" quotePrefix="1" applyNumberFormat="1" applyFont="1"/>
    <xf numFmtId="169" fontId="13" fillId="0" borderId="0" xfId="3" quotePrefix="1" applyFont="1" applyAlignment="1">
      <alignment horizontal="center"/>
    </xf>
    <xf numFmtId="169" fontId="13" fillId="0" borderId="6" xfId="3" applyFont="1" applyBorder="1" applyAlignment="1">
      <alignment horizontal="center"/>
    </xf>
    <xf numFmtId="14" fontId="13" fillId="0" borderId="6" xfId="3" quotePrefix="1" applyNumberFormat="1" applyFont="1" applyBorder="1" applyAlignment="1">
      <alignment horizontal="center"/>
    </xf>
    <xf numFmtId="14" fontId="13" fillId="0" borderId="6" xfId="3" applyNumberFormat="1" applyFont="1" applyBorder="1" applyAlignment="1">
      <alignment horizontal="center"/>
    </xf>
    <xf numFmtId="37" fontId="14" fillId="0" borderId="0" xfId="3" applyNumberFormat="1" applyFont="1"/>
    <xf numFmtId="14" fontId="13" fillId="0" borderId="0" xfId="3" applyNumberFormat="1" applyFont="1" applyAlignment="1">
      <alignment horizontal="center"/>
    </xf>
    <xf numFmtId="169" fontId="15" fillId="0" borderId="0" xfId="3" applyFont="1" applyAlignment="1">
      <alignment horizontal="center"/>
    </xf>
    <xf numFmtId="10" fontId="16" fillId="3" borderId="13" xfId="2" applyNumberFormat="1" applyFont="1" applyFill="1" applyBorder="1" applyAlignment="1">
      <alignment horizontal="center"/>
    </xf>
    <xf numFmtId="37" fontId="15" fillId="0" borderId="0" xfId="3" applyNumberFormat="1" applyFont="1" applyAlignment="1">
      <alignment horizontal="center"/>
    </xf>
    <xf numFmtId="37" fontId="14" fillId="5" borderId="0" xfId="3" applyNumberFormat="1" applyFont="1" applyFill="1"/>
    <xf numFmtId="37" fontId="17" fillId="5" borderId="0" xfId="3" quotePrefix="1" applyNumberFormat="1" applyFont="1" applyFill="1"/>
    <xf numFmtId="37" fontId="14" fillId="0" borderId="0" xfId="4" applyNumberFormat="1" applyFont="1">
      <alignment vertical="top"/>
    </xf>
    <xf numFmtId="37" fontId="14" fillId="0" borderId="6" xfId="3" applyNumberFormat="1" applyFont="1" applyBorder="1"/>
    <xf numFmtId="37" fontId="14" fillId="0" borderId="5" xfId="3" applyNumberFormat="1" applyFont="1" applyBorder="1"/>
    <xf numFmtId="37" fontId="13" fillId="0" borderId="0" xfId="3" applyNumberFormat="1" applyFont="1"/>
    <xf numFmtId="37" fontId="14" fillId="5" borderId="0" xfId="3" quotePrefix="1" applyNumberFormat="1" applyFont="1" applyFill="1"/>
    <xf numFmtId="10" fontId="14" fillId="5" borderId="0" xfId="2" applyNumberFormat="1" applyFont="1" applyFill="1" applyAlignment="1">
      <alignment vertical="top"/>
    </xf>
    <xf numFmtId="37" fontId="14" fillId="5" borderId="6" xfId="3" applyNumberFormat="1" applyFont="1" applyFill="1" applyBorder="1"/>
    <xf numFmtId="37" fontId="14" fillId="5" borderId="6" xfId="4" applyNumberFormat="1" applyFont="1" applyFill="1" applyBorder="1">
      <alignment vertical="top"/>
    </xf>
    <xf numFmtId="0" fontId="15" fillId="0" borderId="0" xfId="5" applyFont="1"/>
    <xf numFmtId="0" fontId="14" fillId="0" borderId="0" xfId="5" applyFont="1"/>
    <xf numFmtId="0" fontId="14" fillId="0" borderId="0" xfId="5" applyFont="1" applyAlignment="1">
      <alignment horizontal="left"/>
    </xf>
    <xf numFmtId="0" fontId="13" fillId="0" borderId="0" xfId="5" applyFont="1" applyAlignment="1">
      <alignment horizontal="left"/>
    </xf>
    <xf numFmtId="0" fontId="15" fillId="0" borderId="0" xfId="5" applyFont="1" applyAlignment="1">
      <alignment horizontal="center"/>
    </xf>
    <xf numFmtId="0" fontId="14" fillId="0" borderId="0" xfId="5" applyFont="1" applyAlignment="1">
      <alignment horizontal="center"/>
    </xf>
    <xf numFmtId="0" fontId="14" fillId="4" borderId="0" xfId="5" applyFont="1" applyFill="1"/>
    <xf numFmtId="39" fontId="14" fillId="4" borderId="0" xfId="5" applyNumberFormat="1" applyFont="1" applyFill="1"/>
    <xf numFmtId="0" fontId="14" fillId="4" borderId="0" xfId="5" applyFont="1" applyFill="1" applyAlignment="1">
      <alignment horizontal="center"/>
    </xf>
    <xf numFmtId="0" fontId="13" fillId="4" borderId="0" xfId="5" applyFont="1" applyFill="1"/>
    <xf numFmtId="39" fontId="14" fillId="4" borderId="0" xfId="5" applyNumberFormat="1" applyFont="1" applyFill="1" applyAlignment="1">
      <alignment horizontal="center"/>
    </xf>
    <xf numFmtId="0" fontId="14" fillId="0" borderId="6" xfId="5" applyFont="1" applyBorder="1" applyAlignment="1">
      <alignment horizontal="center"/>
    </xf>
    <xf numFmtId="0" fontId="14" fillId="6" borderId="0" xfId="5" applyFont="1" applyFill="1" applyAlignment="1">
      <alignment horizontal="center"/>
    </xf>
    <xf numFmtId="0" fontId="14" fillId="6" borderId="0" xfId="5" applyFont="1" applyFill="1" applyAlignment="1">
      <alignment horizontal="left"/>
    </xf>
    <xf numFmtId="0" fontId="14" fillId="6" borderId="0" xfId="5" applyFont="1" applyFill="1"/>
    <xf numFmtId="169" fontId="14" fillId="0" borderId="0" xfId="5" applyNumberFormat="1" applyFont="1"/>
    <xf numFmtId="39" fontId="14" fillId="0" borderId="0" xfId="5" applyNumberFormat="1" applyFont="1"/>
    <xf numFmtId="43" fontId="14" fillId="0" borderId="0" xfId="6" applyFont="1" applyFill="1"/>
    <xf numFmtId="10" fontId="14" fillId="0" borderId="0" xfId="7" applyNumberFormat="1" applyFont="1" applyFill="1"/>
    <xf numFmtId="39" fontId="14" fillId="0" borderId="0" xfId="6" applyNumberFormat="1" applyFont="1" applyFill="1"/>
    <xf numFmtId="39" fontId="17" fillId="0" borderId="0" xfId="5" applyNumberFormat="1" applyFont="1"/>
    <xf numFmtId="10" fontId="17" fillId="0" borderId="0" xfId="7" applyNumberFormat="1" applyFont="1" applyFill="1"/>
    <xf numFmtId="170" fontId="17" fillId="0" borderId="0" xfId="7" applyNumberFormat="1" applyFont="1" applyFill="1"/>
    <xf numFmtId="43" fontId="20" fillId="0" borderId="0" xfId="6" applyFont="1" applyFill="1"/>
    <xf numFmtId="43" fontId="14" fillId="0" borderId="0" xfId="8" applyNumberFormat="1" applyFont="1"/>
    <xf numFmtId="43" fontId="14" fillId="0" borderId="0" xfId="6" applyFont="1" applyFill="1" applyBorder="1"/>
    <xf numFmtId="43" fontId="20" fillId="0" borderId="0" xfId="6" applyFont="1" applyFill="1" applyBorder="1"/>
    <xf numFmtId="169" fontId="13" fillId="0" borderId="0" xfId="5" applyNumberFormat="1" applyFont="1"/>
    <xf numFmtId="169" fontId="14" fillId="0" borderId="0" xfId="9" applyFont="1"/>
    <xf numFmtId="0" fontId="14" fillId="0" borderId="0" xfId="5" applyFont="1" applyAlignment="1">
      <alignment vertical="top" wrapText="1"/>
    </xf>
    <xf numFmtId="0" fontId="13" fillId="0" borderId="0" xfId="5" quotePrefix="1" applyFont="1"/>
    <xf numFmtId="0" fontId="21" fillId="0" borderId="0" xfId="5" applyFont="1"/>
    <xf numFmtId="0" fontId="13" fillId="0" borderId="0" xfId="8" applyFont="1" applyAlignment="1">
      <alignment vertical="top"/>
    </xf>
    <xf numFmtId="37" fontId="14" fillId="0" borderId="0" xfId="10" applyNumberFormat="1" applyFont="1" applyFill="1" applyBorder="1" applyAlignment="1">
      <alignment horizontal="right" vertical="top"/>
    </xf>
    <xf numFmtId="0" fontId="14" fillId="0" borderId="0" xfId="8" applyFont="1" applyAlignment="1">
      <alignment horizontal="right"/>
    </xf>
    <xf numFmtId="37" fontId="14" fillId="0" borderId="0" xfId="8" applyNumberFormat="1" applyFont="1" applyAlignment="1">
      <alignment horizontal="right"/>
    </xf>
    <xf numFmtId="37" fontId="14" fillId="0" borderId="0" xfId="8" applyNumberFormat="1" applyFont="1"/>
    <xf numFmtId="0" fontId="14" fillId="0" borderId="0" xfId="8" applyFont="1"/>
    <xf numFmtId="0" fontId="11" fillId="0" borderId="0" xfId="8"/>
    <xf numFmtId="0" fontId="22" fillId="0" borderId="0" xfId="0" applyFont="1"/>
    <xf numFmtId="0" fontId="14" fillId="0" borderId="0" xfId="0" applyFont="1"/>
    <xf numFmtId="0" fontId="23" fillId="0" borderId="0" xfId="0" applyFont="1"/>
    <xf numFmtId="0" fontId="13" fillId="0" borderId="0" xfId="0" applyFont="1"/>
    <xf numFmtId="0" fontId="14" fillId="0" borderId="0" xfId="0" applyFont="1" applyAlignment="1">
      <alignment horizontal="center"/>
    </xf>
    <xf numFmtId="0" fontId="24" fillId="0" borderId="0" xfId="0" applyFont="1" applyAlignment="1">
      <alignment horizontal="center"/>
    </xf>
    <xf numFmtId="37" fontId="14" fillId="0" borderId="0" xfId="0" applyNumberFormat="1" applyFont="1"/>
    <xf numFmtId="0" fontId="24" fillId="0" borderId="0" xfId="0" applyFont="1"/>
    <xf numFmtId="0" fontId="25" fillId="0" borderId="0" xfId="0" applyFont="1"/>
    <xf numFmtId="37" fontId="18" fillId="0" borderId="0" xfId="0" applyNumberFormat="1" applyFont="1"/>
    <xf numFmtId="37" fontId="14" fillId="0" borderId="6" xfId="0" applyNumberFormat="1" applyFont="1" applyBorder="1"/>
    <xf numFmtId="5" fontId="13" fillId="0" borderId="14" xfId="0" applyNumberFormat="1" applyFont="1" applyBorder="1"/>
    <xf numFmtId="0" fontId="13" fillId="0" borderId="0" xfId="0" quotePrefix="1" applyFont="1"/>
    <xf numFmtId="0" fontId="14" fillId="0" borderId="0" xfId="0" quotePrefix="1" applyFont="1"/>
    <xf numFmtId="5" fontId="13" fillId="0" borderId="0" xfId="1" applyNumberFormat="1" applyFont="1" applyFill="1"/>
    <xf numFmtId="37" fontId="13" fillId="0" borderId="0" xfId="0" applyNumberFormat="1" applyFont="1"/>
    <xf numFmtId="10" fontId="13" fillId="0" borderId="0" xfId="2" applyNumberFormat="1" applyFont="1"/>
    <xf numFmtId="0" fontId="8" fillId="0" borderId="0" xfId="0" applyFont="1"/>
    <xf numFmtId="171" fontId="8" fillId="0" borderId="0" xfId="0" applyNumberFormat="1" applyFont="1"/>
    <xf numFmtId="165" fontId="4" fillId="0" borderId="0" xfId="0" applyNumberFormat="1" applyFont="1"/>
    <xf numFmtId="37" fontId="8" fillId="0" borderId="0" xfId="0" applyNumberFormat="1" applyFont="1"/>
    <xf numFmtId="0" fontId="26" fillId="0" borderId="0" xfId="0" applyFont="1"/>
    <xf numFmtId="0" fontId="3" fillId="0" borderId="0" xfId="0" quotePrefix="1" applyFont="1" applyAlignment="1">
      <alignment horizontal="center"/>
    </xf>
    <xf numFmtId="0" fontId="4" fillId="0" borderId="17" xfId="0" applyFont="1" applyBorder="1"/>
    <xf numFmtId="37" fontId="4" fillId="0" borderId="18" xfId="0" applyNumberFormat="1" applyFont="1" applyBorder="1"/>
    <xf numFmtId="0" fontId="4" fillId="0" borderId="3" xfId="0" applyFont="1" applyBorder="1"/>
    <xf numFmtId="165" fontId="4" fillId="0" borderId="19" xfId="0" applyNumberFormat="1" applyFont="1" applyBorder="1"/>
    <xf numFmtId="170" fontId="4" fillId="0" borderId="20" xfId="2" applyNumberFormat="1" applyFont="1" applyBorder="1"/>
    <xf numFmtId="0" fontId="4" fillId="0" borderId="12" xfId="0" applyFont="1" applyBorder="1" applyAlignment="1">
      <alignment horizontal="left"/>
    </xf>
    <xf numFmtId="165" fontId="4" fillId="0" borderId="21" xfId="0" applyNumberFormat="1" applyFont="1" applyBorder="1" applyAlignment="1">
      <alignment horizontal="left"/>
    </xf>
    <xf numFmtId="0" fontId="4" fillId="0" borderId="22" xfId="0" applyFont="1" applyBorder="1"/>
    <xf numFmtId="37" fontId="3" fillId="0" borderId="23" xfId="0" applyNumberFormat="1" applyFont="1" applyBorder="1"/>
    <xf numFmtId="37" fontId="4" fillId="0" borderId="24" xfId="0" applyNumberFormat="1" applyFont="1" applyBorder="1"/>
    <xf numFmtId="165" fontId="4" fillId="0" borderId="25" xfId="0" applyNumberFormat="1" applyFont="1" applyBorder="1"/>
    <xf numFmtId="0" fontId="3" fillId="2" borderId="27" xfId="0" applyFont="1" applyFill="1" applyBorder="1" applyAlignment="1">
      <alignment horizontal="right"/>
    </xf>
    <xf numFmtId="0" fontId="3" fillId="0" borderId="28" xfId="0" applyFont="1" applyBorder="1" applyAlignment="1">
      <alignment horizontal="center"/>
    </xf>
    <xf numFmtId="165" fontId="4" fillId="0" borderId="29" xfId="0" applyNumberFormat="1" applyFont="1" applyBorder="1" applyAlignment="1">
      <alignment horizontal="center"/>
    </xf>
    <xf numFmtId="0" fontId="3" fillId="2" borderId="31" xfId="0" applyFont="1" applyFill="1" applyBorder="1" applyAlignment="1">
      <alignment horizontal="center"/>
    </xf>
    <xf numFmtId="0" fontId="3" fillId="0" borderId="32" xfId="0" applyFont="1" applyBorder="1" applyAlignment="1">
      <alignment horizontal="center"/>
    </xf>
    <xf numFmtId="165" fontId="3" fillId="0" borderId="30" xfId="0" applyNumberFormat="1" applyFont="1" applyBorder="1" applyAlignment="1">
      <alignment horizontal="center"/>
    </xf>
    <xf numFmtId="172" fontId="4" fillId="0" borderId="6" xfId="0" applyNumberFormat="1" applyFont="1" applyBorder="1"/>
    <xf numFmtId="5" fontId="4" fillId="0" borderId="6" xfId="0" applyNumberFormat="1" applyFont="1" applyBorder="1"/>
    <xf numFmtId="173" fontId="4" fillId="0" borderId="6" xfId="0" applyNumberFormat="1" applyFont="1" applyBorder="1"/>
    <xf numFmtId="165" fontId="4" fillId="2" borderId="31" xfId="0" applyNumberFormat="1" applyFont="1" applyFill="1" applyBorder="1"/>
    <xf numFmtId="166" fontId="8" fillId="0" borderId="32" xfId="0" applyNumberFormat="1" applyFont="1" applyBorder="1" applyAlignment="1">
      <alignment horizontal="center"/>
    </xf>
    <xf numFmtId="5" fontId="4" fillId="7" borderId="8" xfId="11" applyNumberFormat="1" applyFont="1" applyFill="1" applyBorder="1"/>
    <xf numFmtId="165" fontId="4" fillId="0" borderId="30" xfId="0" applyNumberFormat="1" applyFont="1" applyBorder="1"/>
    <xf numFmtId="172" fontId="4" fillId="0" borderId="0" xfId="0" applyNumberFormat="1" applyFont="1"/>
    <xf numFmtId="5" fontId="4" fillId="0" borderId="0" xfId="0" applyNumberFormat="1" applyFont="1"/>
    <xf numFmtId="173" fontId="4" fillId="0" borderId="0" xfId="11" quotePrefix="1" applyNumberFormat="1" applyFont="1"/>
    <xf numFmtId="165" fontId="4" fillId="2" borderId="33" xfId="0" applyNumberFormat="1" applyFont="1" applyFill="1" applyBorder="1"/>
    <xf numFmtId="166" fontId="8" fillId="0" borderId="28" xfId="0" applyNumberFormat="1" applyFont="1" applyBorder="1" applyAlignment="1">
      <alignment horizontal="center"/>
    </xf>
    <xf numFmtId="5" fontId="4" fillId="0" borderId="0" xfId="11" applyNumberFormat="1" applyFont="1"/>
    <xf numFmtId="165" fontId="4" fillId="0" borderId="29" xfId="11" applyNumberFormat="1" applyFont="1" applyBorder="1"/>
    <xf numFmtId="168" fontId="4" fillId="0" borderId="6" xfId="0" applyNumberFormat="1" applyFont="1" applyBorder="1" applyAlignment="1">
      <alignment horizontal="center"/>
    </xf>
    <xf numFmtId="37" fontId="4" fillId="0" borderId="5" xfId="0" applyNumberFormat="1" applyFont="1" applyBorder="1"/>
    <xf numFmtId="165" fontId="4" fillId="2" borderId="27" xfId="0" applyNumberFormat="1" applyFont="1" applyFill="1" applyBorder="1"/>
    <xf numFmtId="166" fontId="8" fillId="0" borderId="34" xfId="0" applyNumberFormat="1" applyFont="1" applyBorder="1" applyAlignment="1">
      <alignment horizontal="center"/>
    </xf>
    <xf numFmtId="5" fontId="4" fillId="0" borderId="0" xfId="11" quotePrefix="1" applyNumberFormat="1" applyFont="1"/>
    <xf numFmtId="165" fontId="4" fillId="0" borderId="29" xfId="11" quotePrefix="1" applyNumberFormat="1" applyFont="1" applyBorder="1"/>
    <xf numFmtId="173" fontId="4" fillId="0" borderId="0" xfId="0" applyNumberFormat="1" applyFont="1"/>
    <xf numFmtId="165" fontId="4" fillId="0" borderId="29" xfId="0" applyNumberFormat="1" applyFont="1" applyBorder="1"/>
    <xf numFmtId="172" fontId="4" fillId="0" borderId="8" xfId="0" applyNumberFormat="1" applyFont="1" applyBorder="1"/>
    <xf numFmtId="5" fontId="4" fillId="0" borderId="8" xfId="0" applyNumberFormat="1" applyFont="1" applyBorder="1"/>
    <xf numFmtId="7" fontId="4" fillId="0" borderId="8" xfId="0" applyNumberFormat="1" applyFont="1" applyBorder="1"/>
    <xf numFmtId="165" fontId="4" fillId="2" borderId="13" xfId="0" applyNumberFormat="1" applyFont="1" applyFill="1" applyBorder="1"/>
    <xf numFmtId="165" fontId="4" fillId="0" borderId="16" xfId="0" applyNumberFormat="1" applyFont="1" applyBorder="1"/>
    <xf numFmtId="171" fontId="4" fillId="0" borderId="6" xfId="0" applyNumberFormat="1" applyFont="1" applyBorder="1"/>
    <xf numFmtId="39" fontId="4" fillId="0" borderId="30" xfId="0" applyNumberFormat="1" applyFont="1" applyBorder="1"/>
    <xf numFmtId="172" fontId="8" fillId="0" borderId="0" xfId="0" applyNumberFormat="1" applyFont="1"/>
    <xf numFmtId="166" fontId="8" fillId="0" borderId="0" xfId="0" applyNumberFormat="1" applyFont="1" applyAlignment="1">
      <alignment horizontal="center"/>
    </xf>
    <xf numFmtId="5" fontId="4" fillId="0" borderId="0" xfId="0" applyNumberFormat="1" applyFont="1" applyAlignment="1">
      <alignment horizontal="center"/>
    </xf>
    <xf numFmtId="10" fontId="8" fillId="0" borderId="0" xfId="2" applyNumberFormat="1" applyFont="1" applyAlignment="1">
      <alignment horizontal="center"/>
    </xf>
    <xf numFmtId="0" fontId="3" fillId="0" borderId="11" xfId="0" applyFont="1" applyBorder="1"/>
    <xf numFmtId="165" fontId="4" fillId="2" borderId="12" xfId="0" applyNumberFormat="1" applyFont="1" applyFill="1" applyBorder="1"/>
    <xf numFmtId="0" fontId="8" fillId="0" borderId="0" xfId="0" applyFont="1" applyAlignment="1">
      <alignment horizontal="center"/>
    </xf>
    <xf numFmtId="37" fontId="3" fillId="0" borderId="15" xfId="0" applyNumberFormat="1" applyFont="1" applyBorder="1" applyAlignment="1">
      <alignment horizontal="center"/>
    </xf>
    <xf numFmtId="37" fontId="3" fillId="0" borderId="8" xfId="0" applyNumberFormat="1" applyFont="1" applyBorder="1" applyAlignment="1">
      <alignment horizontal="center"/>
    </xf>
    <xf numFmtId="37" fontId="3" fillId="0" borderId="16" xfId="0" applyNumberFormat="1" applyFont="1" applyBorder="1" applyAlignment="1">
      <alignment horizontal="center"/>
    </xf>
    <xf numFmtId="0" fontId="3" fillId="0" borderId="26" xfId="0" applyFont="1" applyBorder="1" applyAlignment="1">
      <alignment horizontal="center" wrapText="1"/>
    </xf>
    <xf numFmtId="0" fontId="4" fillId="0" borderId="30" xfId="0" applyFont="1" applyBorder="1" applyAlignment="1">
      <alignment horizontal="center" wrapText="1"/>
    </xf>
    <xf numFmtId="37" fontId="3" fillId="0" borderId="0" xfId="0" applyNumberFormat="1" applyFont="1" applyAlignment="1">
      <alignment horizontal="left" wrapText="1"/>
    </xf>
    <xf numFmtId="0" fontId="4" fillId="0" borderId="0" xfId="0" applyFont="1" applyAlignment="1">
      <alignment wrapText="1"/>
    </xf>
    <xf numFmtId="0" fontId="3" fillId="0" borderId="0" xfId="0" applyFont="1" applyAlignment="1">
      <alignment horizontal="left" wrapText="1"/>
    </xf>
    <xf numFmtId="0" fontId="3" fillId="0" borderId="0" xfId="0" applyFont="1" applyAlignment="1">
      <alignment wrapText="1"/>
    </xf>
    <xf numFmtId="0" fontId="14" fillId="0" borderId="0" xfId="5" applyFont="1" applyAlignment="1">
      <alignment horizontal="center"/>
    </xf>
  </cellXfs>
  <cellStyles count="12">
    <cellStyle name="Comma 12 2 2" xfId="10" xr:uid="{E3B8C91A-FB35-4796-9C2F-B984CCCDB233}"/>
    <cellStyle name="Comma 2 2 2 2" xfId="6" xr:uid="{9B849BE9-0877-4774-B3F2-C816E57B1EE9}"/>
    <cellStyle name="Currency" xfId="1" builtinId="4"/>
    <cellStyle name="Normal" xfId="0" builtinId="0"/>
    <cellStyle name="Normal 2 25 2" xfId="8" xr:uid="{3ECC7FC9-BDD0-4431-B9F6-BDDEE2C852A4}"/>
    <cellStyle name="Normal_4th quarter corrections with staff expanded 2" xfId="9" xr:uid="{64F8B761-58A5-4331-BD7F-FE94C67CF9BB}"/>
    <cellStyle name="Normal_4th quarter corrections with staff expanded 2 3" xfId="5" xr:uid="{151BF000-FAC0-4F88-AD48-7AAFB16CA1AE}"/>
    <cellStyle name="Normal_Book3" xfId="11" xr:uid="{D8952B55-5FFB-4322-9F77-A89466F8B6B1}"/>
    <cellStyle name="Normal_Deferred Accounts Summary 02qtr06" xfId="3" xr:uid="{627F3CD5-F0CF-4224-BE2A-F1132866A6AE}"/>
    <cellStyle name="Normal_oregon technical incr for August 2002 filing" xfId="4" xr:uid="{12BF80F8-678B-40BA-8C49-179B3EA473F8}"/>
    <cellStyle name="Percent" xfId="2" builtinId="5"/>
    <cellStyle name="Percent 2 2 2 2" xfId="7" xr:uid="{767348EB-10A7-465C-9FDD-764C49073CD9}"/>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Regulatory_Affairs\PGA%20-%20WASHINGTON\2023\3_Rate%20Development\NWN%202023-24%20PGA%20Summary%20Effects%20September%20filing_WA.xlsx" TargetMode="External"/><Relationship Id="rId1" Type="http://schemas.openxmlformats.org/officeDocument/2006/relationships/externalLinkPath" Target="/Regulatory_Affairs/PGA%20-%20WASHINGTON/2023/3_Rate%20Development/NWN%202023-24%20PGA%20Summary%20Effects%20September%20filing_W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3-06 R&amp;C Eng. Effic."/>
      <sheetName val="23-07 GREAT &amp; WA-LIEE"/>
      <sheetName val="20-8 Interim Tax Deferral"/>
      <sheetName val="23-08 Regulatory Fee"/>
      <sheetName val="23-09 Rate Mitigation"/>
      <sheetName val="23-10 Property Sales"/>
      <sheetName val="23-11 Industrial EE Audit"/>
      <sheetName val="23-12 Depreciation Rate"/>
      <sheetName val="23-14 PGA"/>
      <sheetName val="23-XX ECRM"/>
      <sheetName val="Revenue Senstive"/>
      <sheetName val="23-XX Combined"/>
    </sheetNames>
    <sheetDataSet>
      <sheetData sheetId="0"/>
      <sheetData sheetId="1"/>
      <sheetData sheetId="2"/>
      <sheetData sheetId="3"/>
      <sheetData sheetId="4"/>
      <sheetData sheetId="5"/>
      <sheetData sheetId="6"/>
      <sheetData sheetId="7"/>
      <sheetData sheetId="8"/>
      <sheetData sheetId="9"/>
      <sheetData sheetId="10">
        <row r="13">
          <cell r="D13">
            <v>231344</v>
          </cell>
        </row>
      </sheetData>
      <sheetData sheetId="11">
        <row r="36">
          <cell r="B36" t="str">
            <v>2022 Washington CBR Normalized Total Revenues</v>
          </cell>
          <cell r="F36">
            <v>102022644.16345409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F5F76-B57E-4031-BBCC-B11271EA2B04}">
  <dimension ref="A1:M99"/>
  <sheetViews>
    <sheetView tabSelected="1" view="pageBreakPreview" zoomScaleNormal="100" zoomScaleSheetLayoutView="100" workbookViewId="0"/>
  </sheetViews>
  <sheetFormatPr defaultRowHeight="14.5" x14ac:dyDescent="0.35"/>
  <cols>
    <col min="1" max="1" width="5.1796875" style="2" customWidth="1"/>
    <col min="2" max="2" width="15.7265625" style="2" customWidth="1"/>
    <col min="3" max="3" width="7.54296875" style="2" customWidth="1"/>
    <col min="4" max="4" width="15" style="165" customWidth="1"/>
    <col min="5" max="5" width="12.1796875" style="165" customWidth="1"/>
    <col min="6" max="6" width="17.81640625" style="165" customWidth="1"/>
    <col min="7" max="7" width="12.7265625" style="165" bestFit="1" customWidth="1"/>
    <col min="8" max="8" width="10.453125" style="165" customWidth="1"/>
    <col min="9" max="9" width="18" style="165" bestFit="1" customWidth="1"/>
    <col min="10" max="10" width="26.81640625" style="165" customWidth="1"/>
    <col min="11" max="11" width="14.1796875" style="223" customWidth="1"/>
    <col min="12" max="12" width="14.7265625" style="2" customWidth="1"/>
    <col min="13" max="13" width="15.54296875" style="167" customWidth="1"/>
  </cols>
  <sheetData>
    <row r="1" spans="1:13" x14ac:dyDescent="0.35">
      <c r="A1" s="1" t="s">
        <v>0</v>
      </c>
      <c r="F1" s="166"/>
      <c r="K1" s="165"/>
    </row>
    <row r="2" spans="1:13" x14ac:dyDescent="0.35">
      <c r="A2" s="1" t="s">
        <v>1</v>
      </c>
      <c r="F2" s="166"/>
      <c r="K2" s="165"/>
    </row>
    <row r="3" spans="1:13" x14ac:dyDescent="0.35">
      <c r="A3" s="1" t="s">
        <v>2</v>
      </c>
      <c r="F3" s="166"/>
      <c r="K3" s="168"/>
    </row>
    <row r="4" spans="1:13" x14ac:dyDescent="0.35">
      <c r="A4" s="1" t="s">
        <v>149</v>
      </c>
      <c r="F4" s="166"/>
      <c r="K4" s="168"/>
    </row>
    <row r="5" spans="1:13" x14ac:dyDescent="0.35">
      <c r="D5" s="2"/>
      <c r="E5" s="2"/>
      <c r="F5" s="166"/>
      <c r="G5" s="2"/>
      <c r="H5" s="2"/>
      <c r="I5" s="2"/>
      <c r="J5" s="2"/>
      <c r="K5" s="2"/>
    </row>
    <row r="6" spans="1:13" x14ac:dyDescent="0.35">
      <c r="A6" s="169"/>
      <c r="B6" s="169"/>
      <c r="C6" s="169"/>
      <c r="D6" s="169"/>
      <c r="E6" s="2"/>
      <c r="F6" s="166"/>
      <c r="G6" s="170"/>
      <c r="H6" s="2"/>
      <c r="I6" s="2"/>
      <c r="K6" s="165"/>
      <c r="L6" s="165"/>
      <c r="M6" s="165"/>
    </row>
    <row r="7" spans="1:13" ht="15" thickBot="1" x14ac:dyDescent="0.4">
      <c r="A7" s="15">
        <v>1</v>
      </c>
      <c r="D7" s="15"/>
      <c r="E7" s="15" t="s">
        <v>15</v>
      </c>
      <c r="F7" s="15"/>
      <c r="G7" s="26"/>
      <c r="H7" s="15"/>
      <c r="I7" s="15"/>
      <c r="J7" s="2"/>
      <c r="K7" s="224" t="s">
        <v>19</v>
      </c>
      <c r="L7" s="225"/>
      <c r="M7" s="226"/>
    </row>
    <row r="8" spans="1:13" ht="15" thickBot="1" x14ac:dyDescent="0.4">
      <c r="A8" s="15">
        <f>A7+1</f>
        <v>2</v>
      </c>
      <c r="D8" s="15" t="s">
        <v>150</v>
      </c>
      <c r="E8" s="15" t="s">
        <v>151</v>
      </c>
      <c r="F8" s="15"/>
      <c r="G8" s="26"/>
      <c r="H8" s="15"/>
      <c r="I8" s="15"/>
      <c r="J8" s="171" t="s">
        <v>152</v>
      </c>
      <c r="K8" s="172">
        <v>221265</v>
      </c>
      <c r="L8" s="173" t="s">
        <v>143</v>
      </c>
      <c r="M8" s="174"/>
    </row>
    <row r="9" spans="1:13" ht="15" thickBot="1" x14ac:dyDescent="0.4">
      <c r="A9" s="15">
        <f t="shared" ref="A9:A72" si="0">A8+1</f>
        <v>3</v>
      </c>
      <c r="D9" s="15" t="s">
        <v>12</v>
      </c>
      <c r="E9" s="15" t="s">
        <v>153</v>
      </c>
      <c r="F9" s="15" t="s">
        <v>154</v>
      </c>
      <c r="G9" s="26" t="s">
        <v>155</v>
      </c>
      <c r="H9" s="15"/>
      <c r="I9" s="26" t="s">
        <v>93</v>
      </c>
      <c r="J9" s="171" t="s">
        <v>156</v>
      </c>
      <c r="K9" s="175">
        <v>4.3568999999999997E-2</v>
      </c>
      <c r="L9" s="176" t="s">
        <v>157</v>
      </c>
      <c r="M9" s="177"/>
    </row>
    <row r="10" spans="1:13" ht="15" thickBot="1" x14ac:dyDescent="0.4">
      <c r="A10" s="15">
        <f t="shared" si="0"/>
        <v>4</v>
      </c>
      <c r="D10" s="22" t="s">
        <v>20</v>
      </c>
      <c r="E10" s="22" t="s">
        <v>91</v>
      </c>
      <c r="F10" s="22" t="s">
        <v>158</v>
      </c>
      <c r="G10" s="24" t="s">
        <v>23</v>
      </c>
      <c r="H10" s="24" t="s">
        <v>159</v>
      </c>
      <c r="I10" s="24" t="s">
        <v>158</v>
      </c>
      <c r="J10" s="178" t="s">
        <v>160</v>
      </c>
      <c r="K10" s="179">
        <v>231344</v>
      </c>
      <c r="L10" s="180" t="s">
        <v>161</v>
      </c>
      <c r="M10" s="181"/>
    </row>
    <row r="11" spans="1:13" x14ac:dyDescent="0.35">
      <c r="A11" s="15">
        <f t="shared" si="0"/>
        <v>5</v>
      </c>
      <c r="D11" s="25"/>
      <c r="E11" s="25"/>
      <c r="F11" s="25"/>
      <c r="G11" s="26"/>
      <c r="H11" s="25"/>
      <c r="I11" s="227" t="s">
        <v>162</v>
      </c>
      <c r="J11" s="182"/>
      <c r="K11" s="183" t="s">
        <v>163</v>
      </c>
      <c r="L11" s="15" t="s">
        <v>164</v>
      </c>
      <c r="M11" s="184" t="s">
        <v>165</v>
      </c>
    </row>
    <row r="12" spans="1:13" x14ac:dyDescent="0.35">
      <c r="A12" s="15">
        <f t="shared" si="0"/>
        <v>6</v>
      </c>
      <c r="B12" s="29" t="s">
        <v>34</v>
      </c>
      <c r="C12" s="29" t="s">
        <v>21</v>
      </c>
      <c r="D12" s="30" t="s">
        <v>35</v>
      </c>
      <c r="E12" s="30" t="s">
        <v>36</v>
      </c>
      <c r="F12" s="30" t="s">
        <v>166</v>
      </c>
      <c r="G12" s="30" t="s">
        <v>41</v>
      </c>
      <c r="H12" s="30" t="s">
        <v>42</v>
      </c>
      <c r="I12" s="228"/>
      <c r="J12" s="185"/>
      <c r="K12" s="186" t="s">
        <v>44</v>
      </c>
      <c r="L12" s="30" t="s">
        <v>45</v>
      </c>
      <c r="M12" s="187" t="s">
        <v>46</v>
      </c>
    </row>
    <row r="13" spans="1:13" x14ac:dyDescent="0.35">
      <c r="A13" s="15">
        <f t="shared" si="0"/>
        <v>7</v>
      </c>
      <c r="B13" s="32" t="s">
        <v>53</v>
      </c>
      <c r="C13" s="32"/>
      <c r="D13" s="33">
        <v>318916</v>
      </c>
      <c r="E13" s="188">
        <v>1.5919000000000005</v>
      </c>
      <c r="F13" s="189">
        <v>507682.3804000002</v>
      </c>
      <c r="G13" s="38">
        <v>5.5</v>
      </c>
      <c r="H13" s="33">
        <v>1679</v>
      </c>
      <c r="I13" s="190">
        <v>618496</v>
      </c>
      <c r="J13" s="191"/>
      <c r="K13" s="192">
        <v>1</v>
      </c>
      <c r="L13" s="193">
        <v>1072</v>
      </c>
      <c r="M13" s="194">
        <v>3.3600000000000001E-3</v>
      </c>
    </row>
    <row r="14" spans="1:13" x14ac:dyDescent="0.35">
      <c r="A14" s="15">
        <f t="shared" si="0"/>
        <v>8</v>
      </c>
      <c r="B14" s="32" t="s">
        <v>55</v>
      </c>
      <c r="C14" s="32"/>
      <c r="D14" s="33">
        <v>22569.3</v>
      </c>
      <c r="E14" s="188">
        <v>1.6060099999999995</v>
      </c>
      <c r="F14" s="189">
        <v>36246.521492999986</v>
      </c>
      <c r="G14" s="38">
        <v>7</v>
      </c>
      <c r="H14" s="33">
        <v>37</v>
      </c>
      <c r="I14" s="190">
        <v>39355</v>
      </c>
      <c r="J14" s="191"/>
      <c r="K14" s="192">
        <v>1</v>
      </c>
      <c r="L14" s="193">
        <v>68</v>
      </c>
      <c r="M14" s="194">
        <v>3.0100000000000001E-3</v>
      </c>
    </row>
    <row r="15" spans="1:13" x14ac:dyDescent="0.35">
      <c r="A15" s="15">
        <f t="shared" si="0"/>
        <v>9</v>
      </c>
      <c r="B15" s="32" t="s">
        <v>56</v>
      </c>
      <c r="C15" s="32"/>
      <c r="D15" s="33">
        <v>60471175.100000001</v>
      </c>
      <c r="E15" s="188">
        <v>1.41591</v>
      </c>
      <c r="F15" s="189">
        <v>85621741.535841003</v>
      </c>
      <c r="G15" s="38">
        <v>8</v>
      </c>
      <c r="H15" s="33">
        <v>87552</v>
      </c>
      <c r="I15" s="190">
        <v>94026734</v>
      </c>
      <c r="J15" s="191"/>
      <c r="K15" s="192">
        <v>1</v>
      </c>
      <c r="L15" s="193">
        <v>163042</v>
      </c>
      <c r="M15" s="194">
        <v>2.7000000000000001E-3</v>
      </c>
    </row>
    <row r="16" spans="1:13" x14ac:dyDescent="0.35">
      <c r="A16" s="15">
        <f t="shared" si="0"/>
        <v>10</v>
      </c>
      <c r="B16" s="32" t="s">
        <v>57</v>
      </c>
      <c r="C16" s="32"/>
      <c r="D16" s="33">
        <v>19986400</v>
      </c>
      <c r="E16" s="188">
        <v>1.2503800000000003</v>
      </c>
      <c r="F16" s="189">
        <v>24990594.832000006</v>
      </c>
      <c r="G16" s="38">
        <v>22</v>
      </c>
      <c r="H16" s="33">
        <v>6684</v>
      </c>
      <c r="I16" s="190">
        <v>26755171</v>
      </c>
      <c r="J16" s="191"/>
      <c r="K16" s="192">
        <v>1</v>
      </c>
      <c r="L16" s="193">
        <v>46393</v>
      </c>
      <c r="M16" s="194">
        <v>2.32E-3</v>
      </c>
    </row>
    <row r="17" spans="1:13" x14ac:dyDescent="0.35">
      <c r="A17" s="15">
        <f t="shared" si="0"/>
        <v>11</v>
      </c>
      <c r="B17" s="32" t="s">
        <v>58</v>
      </c>
      <c r="C17" s="32"/>
      <c r="D17" s="33">
        <v>277642.16352</v>
      </c>
      <c r="E17" s="188">
        <v>1.2289899999999998</v>
      </c>
      <c r="F17" s="189">
        <v>341219.44254444476</v>
      </c>
      <c r="G17" s="38">
        <v>22</v>
      </c>
      <c r="H17" s="33">
        <v>19</v>
      </c>
      <c r="I17" s="190">
        <v>346235</v>
      </c>
      <c r="J17" s="191"/>
      <c r="K17" s="192">
        <v>1</v>
      </c>
      <c r="L17" s="193">
        <v>600</v>
      </c>
      <c r="M17" s="194">
        <v>2.16E-3</v>
      </c>
    </row>
    <row r="18" spans="1:13" x14ac:dyDescent="0.35">
      <c r="A18" s="15">
        <f t="shared" si="0"/>
        <v>12</v>
      </c>
      <c r="B18" s="41">
        <v>27</v>
      </c>
      <c r="C18" s="41"/>
      <c r="D18" s="33">
        <v>80869.600000000006</v>
      </c>
      <c r="E18" s="188">
        <v>1.0206200000000001</v>
      </c>
      <c r="F18" s="189">
        <v>82537.131152000016</v>
      </c>
      <c r="G18" s="38">
        <v>9</v>
      </c>
      <c r="H18" s="33">
        <v>295</v>
      </c>
      <c r="I18" s="190">
        <v>114397</v>
      </c>
      <c r="J18" s="191"/>
      <c r="K18" s="192">
        <v>1</v>
      </c>
      <c r="L18" s="193">
        <v>198</v>
      </c>
      <c r="M18" s="194">
        <v>2.4499999999999999E-3</v>
      </c>
    </row>
    <row r="19" spans="1:13" x14ac:dyDescent="0.35">
      <c r="A19" s="15">
        <f t="shared" si="0"/>
        <v>13</v>
      </c>
      <c r="B19" s="15" t="s">
        <v>59</v>
      </c>
      <c r="C19" s="42" t="s">
        <v>60</v>
      </c>
      <c r="D19" s="43">
        <v>1570103</v>
      </c>
      <c r="E19" s="195">
        <v>1.03667</v>
      </c>
      <c r="F19" s="196">
        <v>3718774</v>
      </c>
      <c r="G19" s="3">
        <v>250</v>
      </c>
      <c r="H19" s="43">
        <v>83</v>
      </c>
      <c r="I19" s="197">
        <v>3967774</v>
      </c>
      <c r="J19" s="198"/>
      <c r="K19" s="199">
        <v>1</v>
      </c>
      <c r="L19" s="200">
        <v>6880</v>
      </c>
      <c r="M19" s="201">
        <v>1.92E-3</v>
      </c>
    </row>
    <row r="20" spans="1:13" x14ac:dyDescent="0.35">
      <c r="A20" s="15">
        <f t="shared" si="0"/>
        <v>14</v>
      </c>
      <c r="B20" s="41"/>
      <c r="C20" s="202" t="s">
        <v>61</v>
      </c>
      <c r="D20" s="33">
        <v>2126826.5</v>
      </c>
      <c r="E20" s="188">
        <v>0.98319999999999985</v>
      </c>
      <c r="F20" s="189"/>
      <c r="G20" s="38"/>
      <c r="H20" s="33"/>
      <c r="I20" s="190"/>
      <c r="J20" s="191"/>
      <c r="K20" s="192">
        <v>1</v>
      </c>
      <c r="L20" s="189"/>
      <c r="M20" s="194">
        <v>1.82E-3</v>
      </c>
    </row>
    <row r="21" spans="1:13" x14ac:dyDescent="0.35">
      <c r="A21" s="15">
        <f t="shared" si="0"/>
        <v>15</v>
      </c>
      <c r="B21" s="15" t="s">
        <v>64</v>
      </c>
      <c r="C21" s="42" t="s">
        <v>60</v>
      </c>
      <c r="D21" s="43">
        <v>405389.26339126914</v>
      </c>
      <c r="E21" s="195">
        <v>0.96687000000000034</v>
      </c>
      <c r="F21" s="196">
        <v>1132225</v>
      </c>
      <c r="G21" s="3">
        <v>250</v>
      </c>
      <c r="H21" s="43">
        <v>22</v>
      </c>
      <c r="I21" s="197">
        <v>1198225</v>
      </c>
      <c r="J21" s="198"/>
      <c r="K21" s="199">
        <v>1</v>
      </c>
      <c r="L21" s="200">
        <v>2078</v>
      </c>
      <c r="M21" s="201">
        <v>1.7700000000000001E-3</v>
      </c>
    </row>
    <row r="22" spans="1:13" x14ac:dyDescent="0.35">
      <c r="A22" s="15">
        <f t="shared" si="0"/>
        <v>16</v>
      </c>
      <c r="B22" s="41"/>
      <c r="C22" s="202" t="s">
        <v>61</v>
      </c>
      <c r="D22" s="33">
        <v>803152.63660873112</v>
      </c>
      <c r="E22" s="188">
        <v>0.92169999999999985</v>
      </c>
      <c r="F22" s="189"/>
      <c r="G22" s="38"/>
      <c r="H22" s="33"/>
      <c r="I22" s="190"/>
      <c r="J22" s="191"/>
      <c r="K22" s="192">
        <v>1</v>
      </c>
      <c r="L22" s="189"/>
      <c r="M22" s="194">
        <v>1.6900000000000001E-3</v>
      </c>
    </row>
    <row r="23" spans="1:13" x14ac:dyDescent="0.35">
      <c r="A23" s="15">
        <f t="shared" si="0"/>
        <v>17</v>
      </c>
      <c r="B23" s="15" t="s">
        <v>65</v>
      </c>
      <c r="C23" s="42" t="s">
        <v>60</v>
      </c>
      <c r="D23" s="43">
        <v>0</v>
      </c>
      <c r="E23" s="195">
        <v>1.0149000000000001</v>
      </c>
      <c r="F23" s="196">
        <v>0</v>
      </c>
      <c r="G23" s="3">
        <v>250</v>
      </c>
      <c r="H23" s="43">
        <v>0</v>
      </c>
      <c r="I23" s="197">
        <v>0</v>
      </c>
      <c r="J23" s="198"/>
      <c r="K23" s="199">
        <v>1</v>
      </c>
      <c r="L23" s="200">
        <v>0</v>
      </c>
      <c r="M23" s="201">
        <v>0</v>
      </c>
    </row>
    <row r="24" spans="1:13" x14ac:dyDescent="0.35">
      <c r="A24" s="15">
        <f t="shared" si="0"/>
        <v>18</v>
      </c>
      <c r="B24" s="41"/>
      <c r="C24" s="202" t="s">
        <v>61</v>
      </c>
      <c r="D24" s="33">
        <v>0</v>
      </c>
      <c r="E24" s="188">
        <v>0.96392999999999995</v>
      </c>
      <c r="F24" s="189"/>
      <c r="G24" s="38"/>
      <c r="H24" s="33"/>
      <c r="I24" s="190"/>
      <c r="J24" s="191"/>
      <c r="K24" s="192">
        <v>1</v>
      </c>
      <c r="L24" s="189"/>
      <c r="M24" s="194">
        <v>0</v>
      </c>
    </row>
    <row r="25" spans="1:13" x14ac:dyDescent="0.35">
      <c r="A25" s="15">
        <f t="shared" si="0"/>
        <v>19</v>
      </c>
      <c r="B25" s="15" t="s">
        <v>66</v>
      </c>
      <c r="C25" s="42" t="s">
        <v>60</v>
      </c>
      <c r="D25" s="203">
        <v>0</v>
      </c>
      <c r="E25" s="195">
        <v>0.95740000000000003</v>
      </c>
      <c r="F25" s="196">
        <v>0</v>
      </c>
      <c r="G25" s="3">
        <v>250</v>
      </c>
      <c r="H25" s="43">
        <v>0</v>
      </c>
      <c r="I25" s="197">
        <v>0</v>
      </c>
      <c r="J25" s="198"/>
      <c r="K25" s="199">
        <v>1</v>
      </c>
      <c r="L25" s="200">
        <v>0</v>
      </c>
      <c r="M25" s="201">
        <v>0</v>
      </c>
    </row>
    <row r="26" spans="1:13" x14ac:dyDescent="0.35">
      <c r="A26" s="15">
        <f t="shared" si="0"/>
        <v>20</v>
      </c>
      <c r="B26" s="41"/>
      <c r="C26" s="202" t="s">
        <v>61</v>
      </c>
      <c r="D26" s="33">
        <v>0</v>
      </c>
      <c r="E26" s="188">
        <v>0.91322999999999999</v>
      </c>
      <c r="F26" s="189"/>
      <c r="G26" s="38"/>
      <c r="H26" s="33"/>
      <c r="I26" s="190"/>
      <c r="J26" s="191"/>
      <c r="K26" s="192">
        <v>1</v>
      </c>
      <c r="L26" s="189"/>
      <c r="M26" s="194">
        <v>0</v>
      </c>
    </row>
    <row r="27" spans="1:13" x14ac:dyDescent="0.35">
      <c r="A27" s="15">
        <f t="shared" si="0"/>
        <v>21</v>
      </c>
      <c r="B27" s="15" t="s">
        <v>67</v>
      </c>
      <c r="C27" s="42" t="s">
        <v>60</v>
      </c>
      <c r="D27" s="43">
        <v>148852.71949366332</v>
      </c>
      <c r="E27" s="195">
        <v>0.38082999999999995</v>
      </c>
      <c r="F27" s="196">
        <v>156957</v>
      </c>
      <c r="G27" s="3">
        <v>500</v>
      </c>
      <c r="H27" s="43">
        <v>8</v>
      </c>
      <c r="I27" s="197">
        <v>204957</v>
      </c>
      <c r="J27" s="198"/>
      <c r="K27" s="199">
        <v>1</v>
      </c>
      <c r="L27" s="200">
        <v>355</v>
      </c>
      <c r="M27" s="201">
        <v>8.5999999999999998E-4</v>
      </c>
    </row>
    <row r="28" spans="1:13" x14ac:dyDescent="0.35">
      <c r="A28" s="15">
        <f t="shared" si="0"/>
        <v>22</v>
      </c>
      <c r="B28" s="41"/>
      <c r="C28" s="202" t="s">
        <v>61</v>
      </c>
      <c r="D28" s="33">
        <v>298848.4950063366</v>
      </c>
      <c r="E28" s="188">
        <v>0.33552000000000004</v>
      </c>
      <c r="F28" s="189"/>
      <c r="G28" s="38"/>
      <c r="H28" s="33"/>
      <c r="I28" s="190"/>
      <c r="J28" s="191"/>
      <c r="K28" s="192">
        <v>1</v>
      </c>
      <c r="L28" s="189"/>
      <c r="M28" s="194">
        <v>7.6000000000000004E-4</v>
      </c>
    </row>
    <row r="29" spans="1:13" x14ac:dyDescent="0.35">
      <c r="A29" s="15">
        <f t="shared" si="0"/>
        <v>23</v>
      </c>
      <c r="B29" s="29" t="s">
        <v>68</v>
      </c>
      <c r="C29" s="42" t="s">
        <v>60</v>
      </c>
      <c r="D29" s="43">
        <v>0</v>
      </c>
      <c r="E29" s="195">
        <v>0.37098000000000003</v>
      </c>
      <c r="F29" s="196">
        <v>0</v>
      </c>
      <c r="G29" s="3">
        <v>500</v>
      </c>
      <c r="H29" s="43">
        <v>0</v>
      </c>
      <c r="I29" s="197">
        <v>0</v>
      </c>
      <c r="J29" s="204"/>
      <c r="K29" s="205">
        <v>1</v>
      </c>
      <c r="L29" s="200">
        <v>0</v>
      </c>
      <c r="M29" s="201">
        <v>0</v>
      </c>
    </row>
    <row r="30" spans="1:13" x14ac:dyDescent="0.35">
      <c r="A30" s="15">
        <f t="shared" si="0"/>
        <v>24</v>
      </c>
      <c r="B30" s="41"/>
      <c r="C30" s="202" t="s">
        <v>61</v>
      </c>
      <c r="D30" s="33">
        <v>0</v>
      </c>
      <c r="E30" s="188">
        <v>0.3268700000000001</v>
      </c>
      <c r="F30" s="189"/>
      <c r="G30" s="38"/>
      <c r="H30" s="33"/>
      <c r="I30" s="190"/>
      <c r="J30" s="191"/>
      <c r="K30" s="192">
        <v>1</v>
      </c>
      <c r="L30" s="189"/>
      <c r="M30" s="194">
        <v>0</v>
      </c>
    </row>
    <row r="31" spans="1:13" x14ac:dyDescent="0.35">
      <c r="A31" s="15">
        <f t="shared" si="0"/>
        <v>25</v>
      </c>
      <c r="B31" s="15" t="s">
        <v>69</v>
      </c>
      <c r="C31" s="42" t="s">
        <v>60</v>
      </c>
      <c r="D31" s="43">
        <v>701174.7</v>
      </c>
      <c r="E31" s="195">
        <v>0.80749999999999977</v>
      </c>
      <c r="F31" s="196">
        <v>1302997</v>
      </c>
      <c r="G31" s="3">
        <v>1300</v>
      </c>
      <c r="H31" s="43">
        <v>8</v>
      </c>
      <c r="I31" s="197">
        <v>1427797</v>
      </c>
      <c r="J31" s="198"/>
      <c r="K31" s="199">
        <v>1</v>
      </c>
      <c r="L31" s="206">
        <v>2476</v>
      </c>
      <c r="M31" s="207">
        <v>1.5299999999999999E-3</v>
      </c>
    </row>
    <row r="32" spans="1:13" x14ac:dyDescent="0.35">
      <c r="A32" s="15">
        <f t="shared" si="0"/>
        <v>26</v>
      </c>
      <c r="B32" s="15"/>
      <c r="C32" s="42" t="s">
        <v>61</v>
      </c>
      <c r="D32" s="43">
        <v>698883.6</v>
      </c>
      <c r="E32" s="195">
        <v>0.78433999999999959</v>
      </c>
      <c r="F32" s="196"/>
      <c r="G32" s="3"/>
      <c r="H32" s="43"/>
      <c r="I32" s="208"/>
      <c r="J32" s="198"/>
      <c r="K32" s="199">
        <v>1</v>
      </c>
      <c r="L32" s="196"/>
      <c r="M32" s="209">
        <v>1.49E-3</v>
      </c>
    </row>
    <row r="33" spans="1:13" x14ac:dyDescent="0.35">
      <c r="A33" s="15">
        <f t="shared" si="0"/>
        <v>27</v>
      </c>
      <c r="B33" s="15"/>
      <c r="C33" s="42" t="s">
        <v>70</v>
      </c>
      <c r="D33" s="43">
        <v>213653.7</v>
      </c>
      <c r="E33" s="195">
        <v>0.73830999999999991</v>
      </c>
      <c r="F33" s="196"/>
      <c r="G33" s="3"/>
      <c r="H33" s="43"/>
      <c r="I33" s="208"/>
      <c r="J33" s="198"/>
      <c r="K33" s="199">
        <v>1</v>
      </c>
      <c r="L33" s="196"/>
      <c r="M33" s="209">
        <v>1.4E-3</v>
      </c>
    </row>
    <row r="34" spans="1:13" x14ac:dyDescent="0.35">
      <c r="A34" s="15">
        <f t="shared" si="0"/>
        <v>28</v>
      </c>
      <c r="B34" s="15"/>
      <c r="C34" s="42" t="s">
        <v>71</v>
      </c>
      <c r="D34" s="43">
        <v>43633.5</v>
      </c>
      <c r="E34" s="195">
        <v>0.70801000000000025</v>
      </c>
      <c r="F34" s="196"/>
      <c r="G34" s="3"/>
      <c r="H34" s="43"/>
      <c r="I34" s="208"/>
      <c r="J34" s="198"/>
      <c r="K34" s="199">
        <v>1</v>
      </c>
      <c r="L34" s="196"/>
      <c r="M34" s="209">
        <v>1.3500000000000001E-3</v>
      </c>
    </row>
    <row r="35" spans="1:13" x14ac:dyDescent="0.35">
      <c r="A35" s="15">
        <f t="shared" si="0"/>
        <v>29</v>
      </c>
      <c r="B35" s="15"/>
      <c r="C35" s="42" t="s">
        <v>72</v>
      </c>
      <c r="D35" s="43">
        <v>0</v>
      </c>
      <c r="E35" s="195">
        <v>0.66761000000000004</v>
      </c>
      <c r="F35" s="196"/>
      <c r="G35" s="3"/>
      <c r="H35" s="43"/>
      <c r="I35" s="208"/>
      <c r="J35" s="198"/>
      <c r="K35" s="199">
        <v>1</v>
      </c>
      <c r="L35" s="196"/>
      <c r="M35" s="209">
        <v>1.2700000000000001E-3</v>
      </c>
    </row>
    <row r="36" spans="1:13" x14ac:dyDescent="0.35">
      <c r="A36" s="15">
        <f t="shared" si="0"/>
        <v>30</v>
      </c>
      <c r="B36" s="41"/>
      <c r="C36" s="202" t="s">
        <v>73</v>
      </c>
      <c r="D36" s="33">
        <v>0</v>
      </c>
      <c r="E36" s="188">
        <v>0.61709000000000014</v>
      </c>
      <c r="F36" s="189"/>
      <c r="G36" s="38"/>
      <c r="H36" s="33"/>
      <c r="I36" s="190"/>
      <c r="J36" s="191"/>
      <c r="K36" s="192">
        <v>1</v>
      </c>
      <c r="L36" s="189"/>
      <c r="M36" s="194">
        <v>1.17E-3</v>
      </c>
    </row>
    <row r="37" spans="1:13" x14ac:dyDescent="0.35">
      <c r="A37" s="15">
        <f t="shared" si="0"/>
        <v>31</v>
      </c>
      <c r="B37" s="15" t="s">
        <v>74</v>
      </c>
      <c r="C37" s="42" t="s">
        <v>60</v>
      </c>
      <c r="D37" s="43">
        <v>1266148.1421839348</v>
      </c>
      <c r="E37" s="195">
        <v>0.75461</v>
      </c>
      <c r="F37" s="196">
        <v>1708218</v>
      </c>
      <c r="G37" s="3">
        <v>1300</v>
      </c>
      <c r="H37" s="43">
        <v>10</v>
      </c>
      <c r="I37" s="197">
        <v>1864218</v>
      </c>
      <c r="J37" s="198"/>
      <c r="K37" s="199">
        <v>1</v>
      </c>
      <c r="L37" s="206">
        <v>3233</v>
      </c>
      <c r="M37" s="207">
        <v>1.4300000000000001E-3</v>
      </c>
    </row>
    <row r="38" spans="1:13" x14ac:dyDescent="0.35">
      <c r="A38" s="15">
        <f t="shared" si="0"/>
        <v>32</v>
      </c>
      <c r="B38" s="15"/>
      <c r="C38" s="42" t="s">
        <v>61</v>
      </c>
      <c r="D38" s="43">
        <v>871827.239127715</v>
      </c>
      <c r="E38" s="195">
        <v>0.7370000000000001</v>
      </c>
      <c r="F38" s="196"/>
      <c r="G38" s="3"/>
      <c r="H38" s="43"/>
      <c r="I38" s="208"/>
      <c r="J38" s="198"/>
      <c r="K38" s="199">
        <v>1</v>
      </c>
      <c r="L38" s="196"/>
      <c r="M38" s="209">
        <v>1.39E-3</v>
      </c>
    </row>
    <row r="39" spans="1:13" x14ac:dyDescent="0.35">
      <c r="A39" s="15">
        <f t="shared" si="0"/>
        <v>33</v>
      </c>
      <c r="B39" s="15"/>
      <c r="C39" s="42" t="s">
        <v>70</v>
      </c>
      <c r="D39" s="43">
        <v>146522.52953330288</v>
      </c>
      <c r="E39" s="195">
        <v>0.70197999999999983</v>
      </c>
      <c r="F39" s="196"/>
      <c r="G39" s="3"/>
      <c r="H39" s="43"/>
      <c r="I39" s="208"/>
      <c r="J39" s="198"/>
      <c r="K39" s="199">
        <v>1</v>
      </c>
      <c r="L39" s="196"/>
      <c r="M39" s="209">
        <v>1.33E-3</v>
      </c>
    </row>
    <row r="40" spans="1:13" x14ac:dyDescent="0.35">
      <c r="A40" s="15">
        <f t="shared" si="0"/>
        <v>34</v>
      </c>
      <c r="B40" s="15"/>
      <c r="C40" s="42" t="s">
        <v>71</v>
      </c>
      <c r="D40" s="43">
        <v>10866.561995046666</v>
      </c>
      <c r="E40" s="195">
        <v>0.67895000000000005</v>
      </c>
      <c r="F40" s="196"/>
      <c r="G40" s="3"/>
      <c r="H40" s="43"/>
      <c r="I40" s="208"/>
      <c r="J40" s="198"/>
      <c r="K40" s="199">
        <v>1</v>
      </c>
      <c r="L40" s="196"/>
      <c r="M40" s="209">
        <v>1.2800000000000001E-3</v>
      </c>
    </row>
    <row r="41" spans="1:13" x14ac:dyDescent="0.35">
      <c r="A41" s="15">
        <f t="shared" si="0"/>
        <v>35</v>
      </c>
      <c r="B41" s="15"/>
      <c r="C41" s="42" t="s">
        <v>72</v>
      </c>
      <c r="D41" s="43">
        <v>0</v>
      </c>
      <c r="E41" s="195">
        <v>0.64824000000000026</v>
      </c>
      <c r="F41" s="196"/>
      <c r="G41" s="3"/>
      <c r="H41" s="43"/>
      <c r="I41" s="208"/>
      <c r="J41" s="198"/>
      <c r="K41" s="199">
        <v>1</v>
      </c>
      <c r="L41" s="196"/>
      <c r="M41" s="209">
        <v>1.23E-3</v>
      </c>
    </row>
    <row r="42" spans="1:13" x14ac:dyDescent="0.35">
      <c r="A42" s="15">
        <f t="shared" si="0"/>
        <v>36</v>
      </c>
      <c r="B42" s="41"/>
      <c r="C42" s="202" t="s">
        <v>73</v>
      </c>
      <c r="D42" s="33">
        <v>0</v>
      </c>
      <c r="E42" s="188">
        <v>0.60981999999999992</v>
      </c>
      <c r="F42" s="189"/>
      <c r="G42" s="38"/>
      <c r="H42" s="33"/>
      <c r="I42" s="190"/>
      <c r="J42" s="191"/>
      <c r="K42" s="192">
        <v>1</v>
      </c>
      <c r="L42" s="189"/>
      <c r="M42" s="194">
        <v>1.15E-3</v>
      </c>
    </row>
    <row r="43" spans="1:13" x14ac:dyDescent="0.35">
      <c r="A43" s="15">
        <f t="shared" si="0"/>
        <v>37</v>
      </c>
      <c r="B43" s="15" t="s">
        <v>75</v>
      </c>
      <c r="C43" s="42" t="s">
        <v>60</v>
      </c>
      <c r="D43" s="43">
        <v>217852.64307951118</v>
      </c>
      <c r="E43" s="195">
        <v>0.15375999999999998</v>
      </c>
      <c r="F43" s="196">
        <v>195644</v>
      </c>
      <c r="G43" s="3">
        <v>1550</v>
      </c>
      <c r="H43" s="43">
        <v>2</v>
      </c>
      <c r="I43" s="197">
        <v>232844</v>
      </c>
      <c r="J43" s="198"/>
      <c r="K43" s="199">
        <v>1</v>
      </c>
      <c r="L43" s="206">
        <v>404</v>
      </c>
      <c r="M43" s="207">
        <v>3.2000000000000003E-4</v>
      </c>
    </row>
    <row r="44" spans="1:13" x14ac:dyDescent="0.35">
      <c r="A44" s="15">
        <f t="shared" si="0"/>
        <v>38</v>
      </c>
      <c r="B44" s="15"/>
      <c r="C44" s="42" t="s">
        <v>61</v>
      </c>
      <c r="D44" s="43">
        <v>435705.28615902236</v>
      </c>
      <c r="E44" s="195">
        <v>0.13764000000000001</v>
      </c>
      <c r="F44" s="196"/>
      <c r="G44" s="3"/>
      <c r="H44" s="43"/>
      <c r="I44" s="208"/>
      <c r="J44" s="198"/>
      <c r="K44" s="199">
        <v>1</v>
      </c>
      <c r="L44" s="196"/>
      <c r="M44" s="209">
        <v>2.7999999999999998E-4</v>
      </c>
    </row>
    <row r="45" spans="1:13" x14ac:dyDescent="0.35">
      <c r="A45" s="15">
        <f t="shared" si="0"/>
        <v>39</v>
      </c>
      <c r="B45" s="15"/>
      <c r="C45" s="42" t="s">
        <v>70</v>
      </c>
      <c r="D45" s="43">
        <v>435705.28615902236</v>
      </c>
      <c r="E45" s="195">
        <v>0.10553</v>
      </c>
      <c r="F45" s="196"/>
      <c r="G45" s="3"/>
      <c r="H45" s="43"/>
      <c r="I45" s="208"/>
      <c r="J45" s="198"/>
      <c r="K45" s="199">
        <v>1</v>
      </c>
      <c r="L45" s="196"/>
      <c r="M45" s="209">
        <v>2.2000000000000001E-4</v>
      </c>
    </row>
    <row r="46" spans="1:13" x14ac:dyDescent="0.35">
      <c r="A46" s="15">
        <f t="shared" si="0"/>
        <v>40</v>
      </c>
      <c r="B46" s="15"/>
      <c r="C46" s="42" t="s">
        <v>71</v>
      </c>
      <c r="D46" s="43">
        <v>665436.34460244386</v>
      </c>
      <c r="E46" s="195">
        <v>8.4450000000000011E-2</v>
      </c>
      <c r="F46" s="196"/>
      <c r="G46" s="3"/>
      <c r="H46" s="43"/>
      <c r="I46" s="208"/>
      <c r="J46" s="198"/>
      <c r="K46" s="199">
        <v>1</v>
      </c>
      <c r="L46" s="196"/>
      <c r="M46" s="209">
        <v>1.7000000000000001E-4</v>
      </c>
    </row>
    <row r="47" spans="1:13" x14ac:dyDescent="0.35">
      <c r="A47" s="15">
        <f t="shared" si="0"/>
        <v>41</v>
      </c>
      <c r="B47" s="15"/>
      <c r="C47" s="42" t="s">
        <v>72</v>
      </c>
      <c r="D47" s="43">
        <v>0</v>
      </c>
      <c r="E47" s="195">
        <v>5.629E-2</v>
      </c>
      <c r="F47" s="196"/>
      <c r="G47" s="3"/>
      <c r="H47" s="43"/>
      <c r="I47" s="208"/>
      <c r="J47" s="198"/>
      <c r="K47" s="199">
        <v>1</v>
      </c>
      <c r="L47" s="196"/>
      <c r="M47" s="209">
        <v>1.2E-4</v>
      </c>
    </row>
    <row r="48" spans="1:13" x14ac:dyDescent="0.35">
      <c r="A48" s="15">
        <f t="shared" si="0"/>
        <v>42</v>
      </c>
      <c r="B48" s="41"/>
      <c r="C48" s="202" t="s">
        <v>73</v>
      </c>
      <c r="D48" s="33">
        <v>0</v>
      </c>
      <c r="E48" s="188">
        <v>2.111E-2</v>
      </c>
      <c r="F48" s="189"/>
      <c r="G48" s="38"/>
      <c r="H48" s="33"/>
      <c r="I48" s="190"/>
      <c r="J48" s="191"/>
      <c r="K48" s="192">
        <v>1</v>
      </c>
      <c r="L48" s="189"/>
      <c r="M48" s="194">
        <v>4.0000000000000003E-5</v>
      </c>
    </row>
    <row r="49" spans="1:13" x14ac:dyDescent="0.35">
      <c r="A49" s="15">
        <f t="shared" si="0"/>
        <v>43</v>
      </c>
      <c r="B49" s="15" t="s">
        <v>76</v>
      </c>
      <c r="C49" s="42" t="s">
        <v>60</v>
      </c>
      <c r="D49" s="203">
        <v>840318.28913812735</v>
      </c>
      <c r="E49" s="195">
        <v>0.15086000000000002</v>
      </c>
      <c r="F49" s="196">
        <v>644986</v>
      </c>
      <c r="G49" s="3">
        <v>1550</v>
      </c>
      <c r="H49" s="43">
        <v>8</v>
      </c>
      <c r="I49" s="197">
        <v>793786</v>
      </c>
      <c r="J49" s="198"/>
      <c r="K49" s="199">
        <v>1</v>
      </c>
      <c r="L49" s="206">
        <v>1376</v>
      </c>
      <c r="M49" s="207">
        <v>3.2000000000000003E-4</v>
      </c>
    </row>
    <row r="50" spans="1:13" x14ac:dyDescent="0.35">
      <c r="A50" s="15">
        <f t="shared" si="0"/>
        <v>44</v>
      </c>
      <c r="B50" s="15"/>
      <c r="C50" s="42" t="s">
        <v>61</v>
      </c>
      <c r="D50" s="43">
        <v>1062417.1455207404</v>
      </c>
      <c r="E50" s="195">
        <v>0.13502999999999993</v>
      </c>
      <c r="F50" s="196"/>
      <c r="G50" s="3"/>
      <c r="H50" s="43"/>
      <c r="I50" s="208"/>
      <c r="J50" s="198"/>
      <c r="K50" s="199">
        <v>1</v>
      </c>
      <c r="L50" s="196"/>
      <c r="M50" s="209">
        <v>2.9E-4</v>
      </c>
    </row>
    <row r="51" spans="1:13" x14ac:dyDescent="0.35">
      <c r="A51" s="15">
        <f t="shared" si="0"/>
        <v>45</v>
      </c>
      <c r="B51" s="15"/>
      <c r="C51" s="42" t="s">
        <v>70</v>
      </c>
      <c r="D51" s="43">
        <v>936547.2792859514</v>
      </c>
      <c r="E51" s="195">
        <v>0.10354000000000001</v>
      </c>
      <c r="F51" s="196"/>
      <c r="G51" s="3"/>
      <c r="H51" s="43"/>
      <c r="I51" s="208"/>
      <c r="J51" s="198"/>
      <c r="K51" s="199">
        <v>1</v>
      </c>
      <c r="L51" s="196"/>
      <c r="M51" s="209">
        <v>2.2000000000000001E-4</v>
      </c>
    </row>
    <row r="52" spans="1:13" x14ac:dyDescent="0.35">
      <c r="A52" s="15">
        <f t="shared" si="0"/>
        <v>46</v>
      </c>
      <c r="B52" s="15"/>
      <c r="C52" s="42" t="s">
        <v>71</v>
      </c>
      <c r="D52" s="43">
        <v>2527102.6120563564</v>
      </c>
      <c r="E52" s="195">
        <v>8.2830000000000029E-2</v>
      </c>
      <c r="F52" s="196"/>
      <c r="G52" s="3"/>
      <c r="H52" s="43"/>
      <c r="I52" s="208"/>
      <c r="J52" s="198"/>
      <c r="K52" s="199">
        <v>1</v>
      </c>
      <c r="L52" s="196"/>
      <c r="M52" s="209">
        <v>1.8000000000000001E-4</v>
      </c>
    </row>
    <row r="53" spans="1:13" x14ac:dyDescent="0.35">
      <c r="A53" s="15">
        <f t="shared" si="0"/>
        <v>47</v>
      </c>
      <c r="B53" s="15"/>
      <c r="C53" s="42" t="s">
        <v>72</v>
      </c>
      <c r="D53" s="43">
        <v>1239685.5839988254</v>
      </c>
      <c r="E53" s="195">
        <v>5.5230000000000001E-2</v>
      </c>
      <c r="F53" s="196"/>
      <c r="G53" s="3"/>
      <c r="H53" s="43"/>
      <c r="I53" s="208"/>
      <c r="J53" s="198"/>
      <c r="K53" s="199">
        <v>1</v>
      </c>
      <c r="L53" s="196"/>
      <c r="M53" s="209">
        <v>1.2E-4</v>
      </c>
    </row>
    <row r="54" spans="1:13" x14ac:dyDescent="0.35">
      <c r="A54" s="15">
        <f t="shared" si="0"/>
        <v>48</v>
      </c>
      <c r="B54" s="41"/>
      <c r="C54" s="202" t="s">
        <v>73</v>
      </c>
      <c r="D54" s="33">
        <v>0</v>
      </c>
      <c r="E54" s="188">
        <v>2.0709999999999999E-2</v>
      </c>
      <c r="F54" s="189"/>
      <c r="G54" s="38"/>
      <c r="H54" s="33"/>
      <c r="I54" s="190"/>
      <c r="J54" s="191"/>
      <c r="K54" s="192">
        <v>1</v>
      </c>
      <c r="L54" s="189"/>
      <c r="M54" s="194">
        <v>4.0000000000000003E-5</v>
      </c>
    </row>
    <row r="55" spans="1:13" x14ac:dyDescent="0.35">
      <c r="A55" s="15">
        <f t="shared" si="0"/>
        <v>49</v>
      </c>
      <c r="B55" s="15" t="s">
        <v>77</v>
      </c>
      <c r="C55" s="42" t="s">
        <v>60</v>
      </c>
      <c r="D55" s="43">
        <v>226931.87075753463</v>
      </c>
      <c r="E55" s="195">
        <v>0.76839000000000013</v>
      </c>
      <c r="F55" s="196">
        <v>695570</v>
      </c>
      <c r="G55" s="3">
        <v>1300</v>
      </c>
      <c r="H55" s="43">
        <v>2</v>
      </c>
      <c r="I55" s="197">
        <v>726770</v>
      </c>
      <c r="J55" s="198"/>
      <c r="K55" s="199">
        <v>1</v>
      </c>
      <c r="L55" s="206">
        <v>1260</v>
      </c>
      <c r="M55" s="207">
        <v>1.39E-3</v>
      </c>
    </row>
    <row r="56" spans="1:13" x14ac:dyDescent="0.35">
      <c r="A56" s="15">
        <f t="shared" si="0"/>
        <v>50</v>
      </c>
      <c r="B56" s="15"/>
      <c r="C56" s="42" t="s">
        <v>61</v>
      </c>
      <c r="D56" s="43">
        <v>425616.39690252516</v>
      </c>
      <c r="E56" s="195">
        <v>0.74927999999999984</v>
      </c>
      <c r="F56" s="196"/>
      <c r="G56" s="3"/>
      <c r="H56" s="43"/>
      <c r="I56" s="208"/>
      <c r="J56" s="198"/>
      <c r="K56" s="199">
        <v>1</v>
      </c>
      <c r="L56" s="196"/>
      <c r="M56" s="209">
        <v>1.3600000000000001E-3</v>
      </c>
    </row>
    <row r="57" spans="1:13" x14ac:dyDescent="0.35">
      <c r="A57" s="15">
        <f t="shared" si="0"/>
        <v>51</v>
      </c>
      <c r="B57" s="15"/>
      <c r="C57" s="42" t="s">
        <v>70</v>
      </c>
      <c r="D57" s="43">
        <v>194048.49713530636</v>
      </c>
      <c r="E57" s="195">
        <v>0.71125000000000005</v>
      </c>
      <c r="F57" s="196"/>
      <c r="G57" s="3"/>
      <c r="H57" s="43"/>
      <c r="I57" s="208"/>
      <c r="J57" s="198"/>
      <c r="K57" s="199">
        <v>1</v>
      </c>
      <c r="L57" s="196"/>
      <c r="M57" s="209">
        <v>1.2899999999999999E-3</v>
      </c>
    </row>
    <row r="58" spans="1:13" x14ac:dyDescent="0.35">
      <c r="A58" s="15">
        <f t="shared" si="0"/>
        <v>52</v>
      </c>
      <c r="B58" s="15"/>
      <c r="C58" s="42" t="s">
        <v>71</v>
      </c>
      <c r="D58" s="43">
        <v>93667.075204633904</v>
      </c>
      <c r="E58" s="195">
        <v>0.68620999999999999</v>
      </c>
      <c r="F58" s="196"/>
      <c r="G58" s="3"/>
      <c r="H58" s="43"/>
      <c r="I58" s="208"/>
      <c r="J58" s="198"/>
      <c r="K58" s="199">
        <v>1</v>
      </c>
      <c r="L58" s="196"/>
      <c r="M58" s="209">
        <v>1.24E-3</v>
      </c>
    </row>
    <row r="59" spans="1:13" x14ac:dyDescent="0.35">
      <c r="A59" s="15">
        <f t="shared" si="0"/>
        <v>53</v>
      </c>
      <c r="B59" s="15"/>
      <c r="C59" s="42" t="s">
        <v>72</v>
      </c>
      <c r="D59" s="43">
        <v>0</v>
      </c>
      <c r="E59" s="195">
        <v>0.65288000000000002</v>
      </c>
      <c r="F59" s="196"/>
      <c r="G59" s="3"/>
      <c r="H59" s="43"/>
      <c r="I59" s="208"/>
      <c r="J59" s="198"/>
      <c r="K59" s="199">
        <v>1</v>
      </c>
      <c r="L59" s="196"/>
      <c r="M59" s="209">
        <v>1.1800000000000001E-3</v>
      </c>
    </row>
    <row r="60" spans="1:13" x14ac:dyDescent="0.35">
      <c r="A60" s="15">
        <f t="shared" si="0"/>
        <v>54</v>
      </c>
      <c r="B60" s="41"/>
      <c r="C60" s="202" t="s">
        <v>73</v>
      </c>
      <c r="D60" s="33">
        <v>0</v>
      </c>
      <c r="E60" s="188">
        <v>0.61117999999999995</v>
      </c>
      <c r="F60" s="189"/>
      <c r="G60" s="38"/>
      <c r="H60" s="33"/>
      <c r="I60" s="190"/>
      <c r="J60" s="191"/>
      <c r="K60" s="192">
        <v>1</v>
      </c>
      <c r="L60" s="189"/>
      <c r="M60" s="194">
        <v>1.1100000000000001E-3</v>
      </c>
    </row>
    <row r="61" spans="1:13" x14ac:dyDescent="0.35">
      <c r="A61" s="15">
        <f t="shared" si="0"/>
        <v>55</v>
      </c>
      <c r="B61" s="15" t="s">
        <v>78</v>
      </c>
      <c r="C61" s="42" t="s">
        <v>60</v>
      </c>
      <c r="D61" s="43">
        <v>128853.19376431129</v>
      </c>
      <c r="E61" s="195">
        <v>0.75104999999999988</v>
      </c>
      <c r="F61" s="196">
        <v>163605</v>
      </c>
      <c r="G61" s="3">
        <v>1300</v>
      </c>
      <c r="H61" s="43">
        <v>1</v>
      </c>
      <c r="I61" s="197">
        <v>179205</v>
      </c>
      <c r="J61" s="198"/>
      <c r="K61" s="199">
        <v>1</v>
      </c>
      <c r="L61" s="206">
        <v>311</v>
      </c>
      <c r="M61" s="207">
        <v>1.4300000000000001E-3</v>
      </c>
    </row>
    <row r="62" spans="1:13" x14ac:dyDescent="0.35">
      <c r="A62" s="15">
        <f t="shared" si="0"/>
        <v>56</v>
      </c>
      <c r="B62" s="15"/>
      <c r="C62" s="42" t="s">
        <v>61</v>
      </c>
      <c r="D62" s="43">
        <v>91078.806235688724</v>
      </c>
      <c r="E62" s="195">
        <v>0.73375999999999997</v>
      </c>
      <c r="F62" s="196"/>
      <c r="G62" s="3"/>
      <c r="H62" s="43"/>
      <c r="I62" s="208"/>
      <c r="J62" s="198"/>
      <c r="K62" s="199">
        <v>1</v>
      </c>
      <c r="L62" s="196"/>
      <c r="M62" s="209">
        <v>1.39E-3</v>
      </c>
    </row>
    <row r="63" spans="1:13" x14ac:dyDescent="0.35">
      <c r="A63" s="15">
        <f t="shared" si="0"/>
        <v>57</v>
      </c>
      <c r="B63" s="15"/>
      <c r="C63" s="42" t="s">
        <v>70</v>
      </c>
      <c r="D63" s="43">
        <v>0</v>
      </c>
      <c r="E63" s="195">
        <v>0.69936000000000009</v>
      </c>
      <c r="F63" s="196"/>
      <c r="G63" s="3"/>
      <c r="H63" s="43"/>
      <c r="I63" s="208"/>
      <c r="J63" s="198"/>
      <c r="K63" s="199">
        <v>1</v>
      </c>
      <c r="L63" s="196"/>
      <c r="M63" s="209">
        <v>1.33E-3</v>
      </c>
    </row>
    <row r="64" spans="1:13" x14ac:dyDescent="0.35">
      <c r="A64" s="15">
        <f t="shared" si="0"/>
        <v>58</v>
      </c>
      <c r="B64" s="15"/>
      <c r="C64" s="42" t="s">
        <v>71</v>
      </c>
      <c r="D64" s="43">
        <v>0</v>
      </c>
      <c r="E64" s="195">
        <v>0.6767099999999997</v>
      </c>
      <c r="F64" s="196"/>
      <c r="G64" s="3"/>
      <c r="H64" s="43"/>
      <c r="I64" s="208"/>
      <c r="J64" s="198"/>
      <c r="K64" s="199">
        <v>1</v>
      </c>
      <c r="L64" s="196"/>
      <c r="M64" s="209">
        <v>1.2899999999999999E-3</v>
      </c>
    </row>
    <row r="65" spans="1:13" x14ac:dyDescent="0.35">
      <c r="A65" s="15">
        <f t="shared" si="0"/>
        <v>59</v>
      </c>
      <c r="B65" s="15"/>
      <c r="C65" s="42" t="s">
        <v>72</v>
      </c>
      <c r="D65" s="43">
        <v>0</v>
      </c>
      <c r="E65" s="195">
        <v>0.64652000000000009</v>
      </c>
      <c r="F65" s="196"/>
      <c r="G65" s="3"/>
      <c r="H65" s="43"/>
      <c r="I65" s="208"/>
      <c r="J65" s="198"/>
      <c r="K65" s="199">
        <v>1</v>
      </c>
      <c r="L65" s="196"/>
      <c r="M65" s="209">
        <v>1.23E-3</v>
      </c>
    </row>
    <row r="66" spans="1:13" x14ac:dyDescent="0.35">
      <c r="A66" s="15">
        <f t="shared" si="0"/>
        <v>60</v>
      </c>
      <c r="B66" s="41"/>
      <c r="C66" s="202" t="s">
        <v>73</v>
      </c>
      <c r="D66" s="33">
        <v>0</v>
      </c>
      <c r="E66" s="188">
        <v>0.60878999999999994</v>
      </c>
      <c r="F66" s="189"/>
      <c r="G66" s="38"/>
      <c r="H66" s="33"/>
      <c r="I66" s="190"/>
      <c r="J66" s="191"/>
      <c r="K66" s="192">
        <v>1</v>
      </c>
      <c r="L66" s="189"/>
      <c r="M66" s="194">
        <v>1.16E-3</v>
      </c>
    </row>
    <row r="67" spans="1:13" x14ac:dyDescent="0.35">
      <c r="A67" s="15">
        <f t="shared" si="0"/>
        <v>61</v>
      </c>
      <c r="B67" s="15" t="s">
        <v>79</v>
      </c>
      <c r="C67" s="42" t="s">
        <v>60</v>
      </c>
      <c r="D67" s="43">
        <v>0</v>
      </c>
      <c r="E67" s="195">
        <v>0.14294999999999999</v>
      </c>
      <c r="F67" s="196">
        <v>0</v>
      </c>
      <c r="G67" s="3">
        <v>1550</v>
      </c>
      <c r="H67" s="43">
        <v>0</v>
      </c>
      <c r="I67" s="197">
        <v>0</v>
      </c>
      <c r="J67" s="198"/>
      <c r="K67" s="199">
        <v>1</v>
      </c>
      <c r="L67" s="206">
        <v>0</v>
      </c>
      <c r="M67" s="207">
        <v>0</v>
      </c>
    </row>
    <row r="68" spans="1:13" x14ac:dyDescent="0.35">
      <c r="A68" s="15">
        <f t="shared" si="0"/>
        <v>62</v>
      </c>
      <c r="B68" s="15"/>
      <c r="C68" s="42" t="s">
        <v>61</v>
      </c>
      <c r="D68" s="43">
        <v>0</v>
      </c>
      <c r="E68" s="195">
        <v>0.12797</v>
      </c>
      <c r="F68" s="196"/>
      <c r="G68" s="3"/>
      <c r="H68" s="43"/>
      <c r="I68" s="208"/>
      <c r="J68" s="198"/>
      <c r="K68" s="199">
        <v>1</v>
      </c>
      <c r="L68" s="196"/>
      <c r="M68" s="209">
        <v>0</v>
      </c>
    </row>
    <row r="69" spans="1:13" x14ac:dyDescent="0.35">
      <c r="A69" s="15">
        <f t="shared" si="0"/>
        <v>63</v>
      </c>
      <c r="B69" s="15"/>
      <c r="C69" s="42" t="s">
        <v>70</v>
      </c>
      <c r="D69" s="43">
        <v>0</v>
      </c>
      <c r="E69" s="195">
        <v>9.8129999999999995E-2</v>
      </c>
      <c r="F69" s="196"/>
      <c r="G69" s="3"/>
      <c r="H69" s="43"/>
      <c r="I69" s="208"/>
      <c r="J69" s="198"/>
      <c r="K69" s="199">
        <v>1</v>
      </c>
      <c r="L69" s="196"/>
      <c r="M69" s="209">
        <v>0</v>
      </c>
    </row>
    <row r="70" spans="1:13" x14ac:dyDescent="0.35">
      <c r="A70" s="15">
        <f t="shared" si="0"/>
        <v>64</v>
      </c>
      <c r="B70" s="15"/>
      <c r="C70" s="42" t="s">
        <v>71</v>
      </c>
      <c r="D70" s="43">
        <v>0</v>
      </c>
      <c r="E70" s="195">
        <v>7.8509999999999996E-2</v>
      </c>
      <c r="F70" s="196"/>
      <c r="G70" s="3"/>
      <c r="H70" s="43"/>
      <c r="I70" s="208"/>
      <c r="J70" s="198"/>
      <c r="K70" s="199">
        <v>1</v>
      </c>
      <c r="L70" s="196"/>
      <c r="M70" s="209">
        <v>0</v>
      </c>
    </row>
    <row r="71" spans="1:13" x14ac:dyDescent="0.35">
      <c r="A71" s="15">
        <f t="shared" si="0"/>
        <v>65</v>
      </c>
      <c r="B71" s="15"/>
      <c r="C71" s="42" t="s">
        <v>72</v>
      </c>
      <c r="D71" s="43">
        <v>0</v>
      </c>
      <c r="E71" s="195">
        <v>5.2350000000000001E-2</v>
      </c>
      <c r="F71" s="196"/>
      <c r="G71" s="3"/>
      <c r="H71" s="43"/>
      <c r="I71" s="208"/>
      <c r="J71" s="198"/>
      <c r="K71" s="199">
        <v>1</v>
      </c>
      <c r="L71" s="196"/>
      <c r="M71" s="209">
        <v>0</v>
      </c>
    </row>
    <row r="72" spans="1:13" x14ac:dyDescent="0.35">
      <c r="A72" s="15">
        <f t="shared" si="0"/>
        <v>66</v>
      </c>
      <c r="B72" s="41"/>
      <c r="C72" s="202" t="s">
        <v>73</v>
      </c>
      <c r="D72" s="33">
        <v>0</v>
      </c>
      <c r="E72" s="188">
        <v>1.9609999999999999E-2</v>
      </c>
      <c r="F72" s="189"/>
      <c r="G72" s="38"/>
      <c r="H72" s="33"/>
      <c r="I72" s="190"/>
      <c r="J72" s="191"/>
      <c r="K72" s="192">
        <v>1</v>
      </c>
      <c r="L72" s="189"/>
      <c r="M72" s="194">
        <v>0</v>
      </c>
    </row>
    <row r="73" spans="1:13" x14ac:dyDescent="0.35">
      <c r="A73" s="15">
        <f t="shared" ref="A73:A90" si="1">A72+1</f>
        <v>67</v>
      </c>
      <c r="B73" s="15" t="s">
        <v>80</v>
      </c>
      <c r="C73" s="42" t="s">
        <v>60</v>
      </c>
      <c r="D73" s="43">
        <v>830412.691773167</v>
      </c>
      <c r="E73" s="195">
        <v>0.14371999999999999</v>
      </c>
      <c r="F73" s="196">
        <v>734557</v>
      </c>
      <c r="G73" s="3">
        <v>1550</v>
      </c>
      <c r="H73" s="43">
        <v>10</v>
      </c>
      <c r="I73" s="197">
        <v>920557</v>
      </c>
      <c r="J73" s="198"/>
      <c r="K73" s="199">
        <v>1</v>
      </c>
      <c r="L73" s="206">
        <v>1596</v>
      </c>
      <c r="M73" s="207">
        <v>3.1E-4</v>
      </c>
    </row>
    <row r="74" spans="1:13" x14ac:dyDescent="0.35">
      <c r="A74" s="15">
        <f t="shared" si="1"/>
        <v>68</v>
      </c>
      <c r="B74" s="15"/>
      <c r="C74" s="42" t="s">
        <v>61</v>
      </c>
      <c r="D74" s="43">
        <v>1522701.1145343112</v>
      </c>
      <c r="E74" s="195">
        <v>0.12864999999999999</v>
      </c>
      <c r="F74" s="196"/>
      <c r="G74" s="3"/>
      <c r="H74" s="43"/>
      <c r="I74" s="208"/>
      <c r="J74" s="198"/>
      <c r="K74" s="199">
        <v>1</v>
      </c>
      <c r="L74" s="196"/>
      <c r="M74" s="209">
        <v>2.7999999999999998E-4</v>
      </c>
    </row>
    <row r="75" spans="1:13" x14ac:dyDescent="0.35">
      <c r="A75" s="15">
        <f t="shared" si="1"/>
        <v>69</v>
      </c>
      <c r="B75" s="15"/>
      <c r="C75" s="42" t="s">
        <v>70</v>
      </c>
      <c r="D75" s="43">
        <v>1166628.4258088893</v>
      </c>
      <c r="E75" s="195">
        <v>9.8649999999999988E-2</v>
      </c>
      <c r="F75" s="196"/>
      <c r="G75" s="3"/>
      <c r="H75" s="43"/>
      <c r="I75" s="208"/>
      <c r="J75" s="198"/>
      <c r="K75" s="199">
        <v>1</v>
      </c>
      <c r="L75" s="196"/>
      <c r="M75" s="209">
        <v>2.1000000000000001E-4</v>
      </c>
    </row>
    <row r="76" spans="1:13" x14ac:dyDescent="0.35">
      <c r="A76" s="15">
        <f t="shared" si="1"/>
        <v>70</v>
      </c>
      <c r="B76" s="15"/>
      <c r="C76" s="42" t="s">
        <v>71</v>
      </c>
      <c r="D76" s="43">
        <v>2984748.9545244905</v>
      </c>
      <c r="E76" s="195">
        <v>7.8939999999999996E-2</v>
      </c>
      <c r="F76" s="196"/>
      <c r="G76" s="3"/>
      <c r="H76" s="43"/>
      <c r="I76" s="208"/>
      <c r="J76" s="198"/>
      <c r="K76" s="199">
        <v>1</v>
      </c>
      <c r="L76" s="196"/>
      <c r="M76" s="209">
        <v>1.7000000000000001E-4</v>
      </c>
    </row>
    <row r="77" spans="1:13" x14ac:dyDescent="0.35">
      <c r="A77" s="15">
        <f t="shared" si="1"/>
        <v>71</v>
      </c>
      <c r="B77" s="15"/>
      <c r="C77" s="42" t="s">
        <v>72</v>
      </c>
      <c r="D77" s="43">
        <v>1303638.2052591417</v>
      </c>
      <c r="E77" s="195">
        <v>5.2629999999999996E-2</v>
      </c>
      <c r="F77" s="196"/>
      <c r="G77" s="3"/>
      <c r="H77" s="43"/>
      <c r="I77" s="208"/>
      <c r="J77" s="198"/>
      <c r="K77" s="199">
        <v>1</v>
      </c>
      <c r="L77" s="196"/>
      <c r="M77" s="209">
        <v>1.1E-4</v>
      </c>
    </row>
    <row r="78" spans="1:13" x14ac:dyDescent="0.35">
      <c r="A78" s="15">
        <f t="shared" si="1"/>
        <v>72</v>
      </c>
      <c r="B78" s="41"/>
      <c r="C78" s="202" t="s">
        <v>73</v>
      </c>
      <c r="D78" s="33">
        <v>0</v>
      </c>
      <c r="E78" s="188">
        <v>1.9729999999999998E-2</v>
      </c>
      <c r="F78" s="189"/>
      <c r="G78" s="38"/>
      <c r="H78" s="33"/>
      <c r="I78" s="190"/>
      <c r="J78" s="191"/>
      <c r="K78" s="192">
        <v>1</v>
      </c>
      <c r="L78" s="189"/>
      <c r="M78" s="194">
        <v>4.0000000000000003E-5</v>
      </c>
    </row>
    <row r="79" spans="1:13" x14ac:dyDescent="0.35">
      <c r="A79" s="15">
        <f t="shared" si="1"/>
        <v>73</v>
      </c>
      <c r="B79" s="41" t="s">
        <v>81</v>
      </c>
      <c r="C79" s="41"/>
      <c r="D79" s="33">
        <v>0</v>
      </c>
      <c r="E79" s="210">
        <v>5.7799999999999995E-3</v>
      </c>
      <c r="F79" s="211">
        <v>0</v>
      </c>
      <c r="G79" s="212">
        <v>38000</v>
      </c>
      <c r="H79" s="33">
        <v>0</v>
      </c>
      <c r="I79" s="190">
        <v>0</v>
      </c>
      <c r="J79" s="213"/>
      <c r="K79" s="192">
        <v>1</v>
      </c>
      <c r="L79" s="189">
        <v>0</v>
      </c>
      <c r="M79" s="214">
        <v>0</v>
      </c>
    </row>
    <row r="80" spans="1:13" x14ac:dyDescent="0.35">
      <c r="A80" s="15">
        <f t="shared" si="1"/>
        <v>74</v>
      </c>
      <c r="B80" s="32" t="s">
        <v>82</v>
      </c>
      <c r="C80" s="32"/>
      <c r="D80" s="33">
        <v>0</v>
      </c>
      <c r="E80" s="188">
        <v>5.2099999999999994E-3</v>
      </c>
      <c r="F80" s="211">
        <v>0</v>
      </c>
      <c r="G80" s="38">
        <v>38000</v>
      </c>
      <c r="H80" s="33">
        <v>0</v>
      </c>
      <c r="I80" s="190">
        <v>0</v>
      </c>
      <c r="J80" s="191"/>
      <c r="K80" s="192">
        <v>1</v>
      </c>
      <c r="L80" s="189">
        <v>0</v>
      </c>
      <c r="M80" s="194">
        <v>0</v>
      </c>
    </row>
    <row r="81" spans="1:13" x14ac:dyDescent="0.35">
      <c r="A81" s="15">
        <f t="shared" si="1"/>
        <v>75</v>
      </c>
      <c r="B81" s="32" t="s">
        <v>83</v>
      </c>
      <c r="C81" s="32"/>
      <c r="D81" s="33"/>
      <c r="E81" s="188"/>
      <c r="F81" s="189"/>
      <c r="G81" s="38"/>
      <c r="H81" s="33"/>
      <c r="I81" s="215"/>
      <c r="J81" s="191"/>
      <c r="K81" s="192"/>
      <c r="L81" s="33"/>
      <c r="M81" s="216"/>
    </row>
    <row r="82" spans="1:13" x14ac:dyDescent="0.35">
      <c r="A82" s="15">
        <f t="shared" si="1"/>
        <v>76</v>
      </c>
      <c r="E82" s="217"/>
      <c r="F82" s="166"/>
      <c r="I82" s="166"/>
      <c r="K82" s="218"/>
    </row>
    <row r="83" spans="1:13" x14ac:dyDescent="0.35">
      <c r="A83" s="15">
        <f t="shared" si="1"/>
        <v>77</v>
      </c>
      <c r="B83" s="2" t="s">
        <v>167</v>
      </c>
      <c r="D83" s="43">
        <v>107792550.45276001</v>
      </c>
      <c r="E83" s="217"/>
      <c r="F83" s="208">
        <v>122033554.84343046</v>
      </c>
      <c r="G83" s="43"/>
      <c r="H83" s="43"/>
      <c r="I83" s="208">
        <v>133416521</v>
      </c>
      <c r="K83" s="219">
        <v>133416521</v>
      </c>
      <c r="L83" s="196">
        <v>231342</v>
      </c>
    </row>
    <row r="84" spans="1:13" x14ac:dyDescent="0.35">
      <c r="A84" s="15">
        <f t="shared" si="1"/>
        <v>78</v>
      </c>
      <c r="J84" s="168"/>
      <c r="K84" s="220"/>
    </row>
    <row r="85" spans="1:13" ht="15" thickBot="1" x14ac:dyDescent="0.4">
      <c r="A85" s="15">
        <f t="shared" si="1"/>
        <v>79</v>
      </c>
      <c r="B85" s="76" t="s">
        <v>168</v>
      </c>
      <c r="E85" s="2"/>
      <c r="G85" s="2"/>
      <c r="J85" s="2"/>
      <c r="K85" s="2"/>
    </row>
    <row r="86" spans="1:13" ht="15" thickBot="1" x14ac:dyDescent="0.4">
      <c r="A86" s="15">
        <f t="shared" si="1"/>
        <v>80</v>
      </c>
      <c r="B86" s="221" t="s">
        <v>169</v>
      </c>
      <c r="C86" s="81"/>
      <c r="D86" s="81"/>
      <c r="E86" s="81"/>
      <c r="F86" s="81"/>
      <c r="G86" s="81"/>
      <c r="H86" s="80" t="s">
        <v>170</v>
      </c>
      <c r="I86" s="81"/>
      <c r="J86" s="81"/>
      <c r="K86" s="80" t="s">
        <v>171</v>
      </c>
      <c r="L86" s="81"/>
      <c r="M86" s="222"/>
    </row>
    <row r="87" spans="1:13" ht="15" thickBot="1" x14ac:dyDescent="0.4">
      <c r="A87" s="15">
        <f t="shared" si="1"/>
        <v>81</v>
      </c>
      <c r="B87" s="76" t="s">
        <v>172</v>
      </c>
      <c r="E87" s="2"/>
      <c r="G87" s="2"/>
      <c r="J87" s="2"/>
      <c r="K87" s="2"/>
    </row>
    <row r="88" spans="1:13" ht="15" thickBot="1" x14ac:dyDescent="0.4">
      <c r="A88" s="15">
        <f t="shared" si="1"/>
        <v>82</v>
      </c>
      <c r="B88" s="221" t="s">
        <v>173</v>
      </c>
      <c r="C88" s="81"/>
      <c r="D88" s="81"/>
      <c r="E88" s="81"/>
      <c r="F88" s="81"/>
      <c r="G88" s="81"/>
      <c r="H88" s="81"/>
      <c r="I88" s="81"/>
      <c r="J88" s="81"/>
      <c r="K88" s="80" t="s">
        <v>174</v>
      </c>
      <c r="L88" s="81"/>
      <c r="M88" s="222"/>
    </row>
    <row r="89" spans="1:13" x14ac:dyDescent="0.35">
      <c r="A89" s="15">
        <f t="shared" si="1"/>
        <v>83</v>
      </c>
      <c r="K89" s="218"/>
    </row>
    <row r="90" spans="1:13" x14ac:dyDescent="0.35">
      <c r="A90" s="15">
        <f t="shared" si="1"/>
        <v>84</v>
      </c>
      <c r="B90" s="2" t="s">
        <v>175</v>
      </c>
      <c r="K90" s="218"/>
    </row>
    <row r="94" spans="1:13" x14ac:dyDescent="0.35">
      <c r="L94" s="45"/>
    </row>
    <row r="95" spans="1:13" x14ac:dyDescent="0.35">
      <c r="D95" s="2"/>
      <c r="E95" s="2"/>
      <c r="F95" s="2"/>
      <c r="G95" s="2"/>
      <c r="H95" s="2"/>
      <c r="I95" s="2"/>
      <c r="J95" s="2"/>
      <c r="L95" s="45"/>
    </row>
    <row r="96" spans="1:13" x14ac:dyDescent="0.35">
      <c r="D96" s="2"/>
      <c r="E96" s="2"/>
      <c r="F96" s="2"/>
      <c r="G96" s="2"/>
      <c r="H96" s="2"/>
      <c r="I96" s="2"/>
      <c r="J96" s="2"/>
      <c r="L96" s="45"/>
    </row>
    <row r="97" spans="4:12" x14ac:dyDescent="0.35">
      <c r="D97" s="2"/>
      <c r="E97" s="2"/>
      <c r="F97" s="2"/>
      <c r="G97" s="2"/>
      <c r="H97" s="2"/>
      <c r="I97" s="2"/>
      <c r="J97" s="2"/>
      <c r="L97" s="45"/>
    </row>
    <row r="98" spans="4:12" x14ac:dyDescent="0.35">
      <c r="D98" s="2"/>
      <c r="E98" s="2"/>
      <c r="F98" s="2"/>
      <c r="G98" s="2"/>
      <c r="H98" s="2"/>
      <c r="I98" s="2"/>
      <c r="J98" s="2"/>
      <c r="L98" s="45"/>
    </row>
    <row r="99" spans="4:12" x14ac:dyDescent="0.35">
      <c r="D99" s="2"/>
      <c r="E99" s="2"/>
      <c r="F99" s="2"/>
      <c r="G99" s="2"/>
      <c r="H99" s="2"/>
      <c r="I99" s="2"/>
      <c r="J99" s="2"/>
      <c r="L99" s="43"/>
    </row>
  </sheetData>
  <mergeCells count="2">
    <mergeCell ref="K7:M7"/>
    <mergeCell ref="I11:I12"/>
  </mergeCells>
  <conditionalFormatting sqref="M76">
    <cfRule type="expression" dxfId="0" priority="1">
      <formula>"GOOD"</formula>
    </cfRule>
  </conditionalFormatting>
  <pageMargins left="0.7" right="0.7" top="0.75" bottom="0.75" header="0.3" footer="0.3"/>
  <pageSetup scale="48" orientation="portrait" horizontalDpi="1200" verticalDpi="1200" r:id="rId1"/>
  <headerFooter>
    <oddHeader>&amp;RNWN WUTC Advice 23-08
Exhibit A - Supporting Materials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A460E-9860-41F8-93D2-AF5BAE84D686}">
  <dimension ref="A1:U108"/>
  <sheetViews>
    <sheetView view="pageBreakPreview" topLeftCell="A55" zoomScale="85" zoomScaleNormal="100" zoomScaleSheetLayoutView="85" workbookViewId="0">
      <selection sqref="A1:U105"/>
    </sheetView>
  </sheetViews>
  <sheetFormatPr defaultRowHeight="14.5" x14ac:dyDescent="0.35"/>
  <cols>
    <col min="1" max="1" width="6.1796875" style="2" customWidth="1"/>
    <col min="2" max="2" width="16.1796875" style="2" customWidth="1"/>
    <col min="3" max="3" width="8.453125" style="2"/>
    <col min="4" max="4" width="15" style="2" bestFit="1" customWidth="1"/>
    <col min="5" max="5" width="12.1796875" style="2" customWidth="1"/>
    <col min="6" max="6" width="12.453125" style="2" customWidth="1"/>
    <col min="7" max="7" width="12.26953125" style="2" customWidth="1"/>
    <col min="8" max="8" width="10.7265625" style="2" customWidth="1"/>
    <col min="9" max="9" width="13.453125" style="2" customWidth="1"/>
    <col min="10" max="10" width="14.54296875" style="2" customWidth="1"/>
    <col min="11" max="11" width="14.54296875" style="2" hidden="1" customWidth="1"/>
    <col min="12" max="12" width="16.1796875" style="2" hidden="1" customWidth="1"/>
    <col min="13" max="14" width="13.453125" style="2" hidden="1" customWidth="1"/>
    <col min="15" max="17" width="14.1796875" style="2" hidden="1" customWidth="1"/>
    <col min="18" max="18" width="14.81640625" style="2" hidden="1" customWidth="1"/>
    <col min="19" max="21" width="14.1796875" style="4" customWidth="1"/>
  </cols>
  <sheetData>
    <row r="1" spans="1:21" x14ac:dyDescent="0.35">
      <c r="A1" s="1" t="s">
        <v>0</v>
      </c>
      <c r="K1" s="3"/>
      <c r="N1" s="3"/>
      <c r="Q1" s="3"/>
      <c r="T1" s="5"/>
    </row>
    <row r="2" spans="1:21" x14ac:dyDescent="0.35">
      <c r="A2" s="1" t="s">
        <v>1</v>
      </c>
      <c r="K2" s="3"/>
      <c r="N2" s="3"/>
      <c r="Q2" s="3"/>
      <c r="T2" s="5"/>
    </row>
    <row r="3" spans="1:21" x14ac:dyDescent="0.35">
      <c r="A3" s="1" t="s">
        <v>2</v>
      </c>
      <c r="I3" s="6"/>
      <c r="J3" s="6"/>
      <c r="K3" s="3"/>
      <c r="L3" s="7"/>
      <c r="M3" s="8"/>
      <c r="N3" s="3"/>
      <c r="O3" s="3"/>
      <c r="P3" s="3"/>
      <c r="Q3" s="3"/>
      <c r="R3" s="3"/>
      <c r="S3" s="5"/>
      <c r="T3" s="5"/>
      <c r="U3" s="5"/>
    </row>
    <row r="4" spans="1:21" x14ac:dyDescent="0.35">
      <c r="A4" s="1" t="s">
        <v>3</v>
      </c>
      <c r="J4" s="6"/>
      <c r="K4" s="3"/>
      <c r="L4" s="7"/>
      <c r="N4" s="3"/>
      <c r="Q4" s="3"/>
      <c r="S4" s="9"/>
      <c r="T4" s="5"/>
    </row>
    <row r="5" spans="1:21" x14ac:dyDescent="0.35">
      <c r="A5" s="10" t="s">
        <v>4</v>
      </c>
      <c r="G5" s="11"/>
      <c r="H5" s="11"/>
      <c r="I5" s="11"/>
      <c r="J5" s="12"/>
      <c r="K5" s="3"/>
      <c r="L5" s="13"/>
      <c r="M5" s="13"/>
      <c r="N5" s="13"/>
      <c r="O5" s="13"/>
      <c r="P5" s="13"/>
      <c r="Q5" s="3"/>
      <c r="R5" s="13"/>
      <c r="S5" s="9"/>
      <c r="T5" s="5"/>
      <c r="U5" s="14"/>
    </row>
    <row r="6" spans="1:21" ht="15" thickBot="1" x14ac:dyDescent="0.4">
      <c r="K6" s="13"/>
      <c r="L6" s="13"/>
      <c r="M6" s="13"/>
      <c r="N6" s="13"/>
      <c r="O6" s="13"/>
      <c r="P6" s="13"/>
      <c r="Q6" s="13"/>
      <c r="R6" s="13"/>
      <c r="S6" s="9"/>
      <c r="T6" s="14"/>
      <c r="U6" s="14"/>
    </row>
    <row r="7" spans="1:21" x14ac:dyDescent="0.35">
      <c r="A7" s="15">
        <v>1</v>
      </c>
      <c r="D7" s="15" t="s">
        <v>5</v>
      </c>
      <c r="F7" s="16" t="s">
        <v>6</v>
      </c>
      <c r="H7" s="15" t="s">
        <v>7</v>
      </c>
      <c r="I7" s="16"/>
      <c r="J7" s="16" t="s">
        <v>8</v>
      </c>
      <c r="K7" s="16" t="s">
        <v>8</v>
      </c>
      <c r="L7" s="17" t="s">
        <v>8</v>
      </c>
      <c r="M7" s="16" t="s">
        <v>8</v>
      </c>
      <c r="N7" s="16" t="s">
        <v>8</v>
      </c>
      <c r="O7" s="17" t="s">
        <v>8</v>
      </c>
      <c r="P7" s="16" t="s">
        <v>8</v>
      </c>
      <c r="Q7" s="16" t="s">
        <v>8</v>
      </c>
      <c r="R7" s="17" t="s">
        <v>8</v>
      </c>
      <c r="S7" s="16" t="s">
        <v>8</v>
      </c>
      <c r="T7" s="16" t="s">
        <v>8</v>
      </c>
      <c r="U7" s="17" t="s">
        <v>8</v>
      </c>
    </row>
    <row r="8" spans="1:21" x14ac:dyDescent="0.35">
      <c r="A8" s="15">
        <f>A7+1</f>
        <v>2</v>
      </c>
      <c r="D8" s="15" t="s">
        <v>9</v>
      </c>
      <c r="E8" s="16"/>
      <c r="F8" s="16" t="s">
        <v>10</v>
      </c>
      <c r="G8" s="15" t="s">
        <v>11</v>
      </c>
      <c r="H8" s="18">
        <v>44866</v>
      </c>
      <c r="I8" s="16">
        <v>44866</v>
      </c>
      <c r="J8" s="16">
        <v>45231</v>
      </c>
      <c r="K8" s="16">
        <v>45231</v>
      </c>
      <c r="L8" s="19">
        <v>45231</v>
      </c>
      <c r="M8" s="16">
        <v>45231</v>
      </c>
      <c r="N8" s="16">
        <v>45231</v>
      </c>
      <c r="O8" s="19">
        <v>45231</v>
      </c>
      <c r="P8" s="16">
        <v>45231</v>
      </c>
      <c r="Q8" s="16">
        <v>45231</v>
      </c>
      <c r="R8" s="19">
        <v>45231</v>
      </c>
      <c r="S8" s="16">
        <v>45231</v>
      </c>
      <c r="T8" s="16">
        <v>45231</v>
      </c>
      <c r="U8" s="19">
        <v>45231</v>
      </c>
    </row>
    <row r="9" spans="1:21" x14ac:dyDescent="0.35">
      <c r="A9" s="15">
        <f t="shared" ref="A9:A72" si="0">A8+1</f>
        <v>3</v>
      </c>
      <c r="D9" s="15" t="s">
        <v>12</v>
      </c>
      <c r="E9" s="15" t="s">
        <v>13</v>
      </c>
      <c r="F9" s="15" t="s">
        <v>14</v>
      </c>
      <c r="G9" s="15" t="s">
        <v>14</v>
      </c>
      <c r="H9" s="15" t="s">
        <v>15</v>
      </c>
      <c r="I9" s="15" t="s">
        <v>7</v>
      </c>
      <c r="J9" s="15"/>
      <c r="K9" s="15" t="s">
        <v>16</v>
      </c>
      <c r="L9" s="20"/>
      <c r="M9" s="15"/>
      <c r="N9" s="15" t="s">
        <v>17</v>
      </c>
      <c r="O9" s="20"/>
      <c r="P9" s="15"/>
      <c r="Q9" s="15" t="s">
        <v>18</v>
      </c>
      <c r="R9" s="21"/>
      <c r="S9" s="15"/>
      <c r="T9" s="15" t="s">
        <v>19</v>
      </c>
      <c r="U9" s="20"/>
    </row>
    <row r="10" spans="1:21" ht="15" thickBot="1" x14ac:dyDescent="0.4">
      <c r="A10" s="15">
        <f t="shared" si="0"/>
        <v>4</v>
      </c>
      <c r="D10" s="22" t="s">
        <v>20</v>
      </c>
      <c r="E10" s="22" t="s">
        <v>21</v>
      </c>
      <c r="F10" s="22" t="s">
        <v>22</v>
      </c>
      <c r="G10" s="22" t="s">
        <v>23</v>
      </c>
      <c r="H10" s="22" t="s">
        <v>24</v>
      </c>
      <c r="I10" s="22" t="s">
        <v>25</v>
      </c>
      <c r="J10" s="22" t="s">
        <v>26</v>
      </c>
      <c r="K10" s="22" t="s">
        <v>27</v>
      </c>
      <c r="L10" s="23" t="s">
        <v>28</v>
      </c>
      <c r="M10" s="24" t="s">
        <v>24</v>
      </c>
      <c r="N10" s="22" t="s">
        <v>27</v>
      </c>
      <c r="O10" s="23" t="s">
        <v>28</v>
      </c>
      <c r="P10" s="24" t="s">
        <v>24</v>
      </c>
      <c r="Q10" s="22" t="s">
        <v>27</v>
      </c>
      <c r="R10" s="23" t="s">
        <v>28</v>
      </c>
      <c r="S10" s="24" t="s">
        <v>24</v>
      </c>
      <c r="T10" s="22" t="s">
        <v>27</v>
      </c>
      <c r="U10" s="23" t="s">
        <v>28</v>
      </c>
    </row>
    <row r="11" spans="1:21" x14ac:dyDescent="0.35">
      <c r="A11" s="15">
        <f t="shared" si="0"/>
        <v>5</v>
      </c>
      <c r="D11" s="25"/>
      <c r="E11" s="25"/>
      <c r="F11" s="25"/>
      <c r="G11" s="25"/>
      <c r="H11" s="25"/>
      <c r="I11" s="26" t="s">
        <v>29</v>
      </c>
      <c r="J11" s="25"/>
      <c r="K11" s="26" t="s">
        <v>30</v>
      </c>
      <c r="L11" s="20"/>
      <c r="M11" s="26"/>
      <c r="N11" s="26" t="s">
        <v>31</v>
      </c>
      <c r="O11" s="27"/>
      <c r="P11" s="26"/>
      <c r="Q11" s="26" t="s">
        <v>32</v>
      </c>
      <c r="R11" s="28"/>
      <c r="S11" s="26"/>
      <c r="T11" s="26" t="s">
        <v>33</v>
      </c>
      <c r="U11" s="28"/>
    </row>
    <row r="12" spans="1:21" x14ac:dyDescent="0.35">
      <c r="A12" s="15">
        <f t="shared" si="0"/>
        <v>6</v>
      </c>
      <c r="B12" s="29" t="s">
        <v>34</v>
      </c>
      <c r="C12" s="29" t="s">
        <v>21</v>
      </c>
      <c r="D12" s="30" t="s">
        <v>35</v>
      </c>
      <c r="E12" s="30" t="s">
        <v>36</v>
      </c>
      <c r="F12" s="30" t="s">
        <v>37</v>
      </c>
      <c r="G12" s="30" t="s">
        <v>38</v>
      </c>
      <c r="H12" s="30" t="s">
        <v>39</v>
      </c>
      <c r="I12" s="30" t="s">
        <v>40</v>
      </c>
      <c r="J12" s="30" t="s">
        <v>41</v>
      </c>
      <c r="K12" s="30" t="s">
        <v>42</v>
      </c>
      <c r="L12" s="31" t="s">
        <v>43</v>
      </c>
      <c r="M12" s="30" t="s">
        <v>44</v>
      </c>
      <c r="N12" s="30" t="s">
        <v>45</v>
      </c>
      <c r="O12" s="31" t="s">
        <v>46</v>
      </c>
      <c r="P12" s="30" t="s">
        <v>47</v>
      </c>
      <c r="Q12" s="30" t="s">
        <v>48</v>
      </c>
      <c r="R12" s="31" t="s">
        <v>49</v>
      </c>
      <c r="S12" s="30" t="s">
        <v>50</v>
      </c>
      <c r="T12" s="30" t="s">
        <v>51</v>
      </c>
      <c r="U12" s="31" t="s">
        <v>52</v>
      </c>
    </row>
    <row r="13" spans="1:21" x14ac:dyDescent="0.35">
      <c r="A13" s="15">
        <f t="shared" si="0"/>
        <v>7</v>
      </c>
      <c r="B13" s="32" t="s">
        <v>53</v>
      </c>
      <c r="C13" s="32"/>
      <c r="D13" s="33">
        <v>318916</v>
      </c>
      <c r="E13" s="34" t="s">
        <v>54</v>
      </c>
      <c r="F13" s="35">
        <v>16</v>
      </c>
      <c r="G13" s="36">
        <v>5.5</v>
      </c>
      <c r="H13" s="37">
        <v>1.5919000000000005</v>
      </c>
      <c r="I13" s="38">
        <v>30.97</v>
      </c>
      <c r="J13" s="37">
        <v>1.6700900000000005</v>
      </c>
      <c r="K13" s="38">
        <v>32.22</v>
      </c>
      <c r="L13" s="39">
        <v>0.04</v>
      </c>
      <c r="M13" s="37">
        <v>1.5910100000000003</v>
      </c>
      <c r="N13" s="38">
        <v>30.96</v>
      </c>
      <c r="O13" s="39">
        <v>0</v>
      </c>
      <c r="P13" s="37">
        <v>1.5919000000000005</v>
      </c>
      <c r="Q13" s="38">
        <v>30.97</v>
      </c>
      <c r="R13" s="39">
        <v>0</v>
      </c>
      <c r="S13" s="37">
        <v>1.5952600000000006</v>
      </c>
      <c r="T13" s="38">
        <v>31.02</v>
      </c>
      <c r="U13" s="39">
        <v>2E-3</v>
      </c>
    </row>
    <row r="14" spans="1:21" x14ac:dyDescent="0.35">
      <c r="A14" s="15">
        <f t="shared" si="0"/>
        <v>8</v>
      </c>
      <c r="B14" s="32" t="s">
        <v>55</v>
      </c>
      <c r="C14" s="32"/>
      <c r="D14" s="33">
        <v>22569.3</v>
      </c>
      <c r="E14" s="34" t="s">
        <v>54</v>
      </c>
      <c r="F14" s="35">
        <v>51</v>
      </c>
      <c r="G14" s="36">
        <v>7</v>
      </c>
      <c r="H14" s="37">
        <v>1.6060099999999995</v>
      </c>
      <c r="I14" s="38">
        <v>88.91</v>
      </c>
      <c r="J14" s="37">
        <v>1.6731999999999998</v>
      </c>
      <c r="K14" s="38">
        <v>92.33</v>
      </c>
      <c r="L14" s="39">
        <v>3.7999999999999999E-2</v>
      </c>
      <c r="M14" s="37">
        <v>1.6054699999999995</v>
      </c>
      <c r="N14" s="38">
        <v>88.88</v>
      </c>
      <c r="O14" s="39">
        <v>0</v>
      </c>
      <c r="P14" s="37">
        <v>1.6060099999999995</v>
      </c>
      <c r="Q14" s="38">
        <v>88.91</v>
      </c>
      <c r="R14" s="39">
        <v>0</v>
      </c>
      <c r="S14" s="37">
        <v>1.6090199999999995</v>
      </c>
      <c r="T14" s="38">
        <v>89.06</v>
      </c>
      <c r="U14" s="39">
        <v>2E-3</v>
      </c>
    </row>
    <row r="15" spans="1:21" x14ac:dyDescent="0.35">
      <c r="A15" s="15">
        <f t="shared" si="0"/>
        <v>9</v>
      </c>
      <c r="B15" s="32" t="s">
        <v>56</v>
      </c>
      <c r="C15" s="32"/>
      <c r="D15" s="33">
        <v>60471175.100000001</v>
      </c>
      <c r="E15" s="34" t="s">
        <v>54</v>
      </c>
      <c r="F15" s="35">
        <v>58</v>
      </c>
      <c r="G15" s="36">
        <v>8</v>
      </c>
      <c r="H15" s="37">
        <v>1.41591</v>
      </c>
      <c r="I15" s="38">
        <v>90.12</v>
      </c>
      <c r="J15" s="37">
        <v>1.46295</v>
      </c>
      <c r="K15" s="38">
        <v>92.85</v>
      </c>
      <c r="L15" s="40">
        <v>0.03</v>
      </c>
      <c r="M15" s="37">
        <v>1.4154100000000001</v>
      </c>
      <c r="N15" s="38">
        <v>90.09</v>
      </c>
      <c r="O15" s="40">
        <v>0</v>
      </c>
      <c r="P15" s="37">
        <v>1.2914299999999999</v>
      </c>
      <c r="Q15" s="38">
        <v>82.9</v>
      </c>
      <c r="R15" s="39">
        <v>-0.08</v>
      </c>
      <c r="S15" s="37">
        <v>1.4186099999999999</v>
      </c>
      <c r="T15" s="38">
        <v>90.28</v>
      </c>
      <c r="U15" s="39">
        <v>2E-3</v>
      </c>
    </row>
    <row r="16" spans="1:21" x14ac:dyDescent="0.35">
      <c r="A16" s="15">
        <f t="shared" si="0"/>
        <v>10</v>
      </c>
      <c r="B16" s="32" t="s">
        <v>57</v>
      </c>
      <c r="C16" s="32"/>
      <c r="D16" s="33">
        <v>19986400</v>
      </c>
      <c r="E16" s="34" t="s">
        <v>54</v>
      </c>
      <c r="F16" s="35">
        <v>249</v>
      </c>
      <c r="G16" s="36">
        <v>22</v>
      </c>
      <c r="H16" s="37">
        <v>1.2503800000000003</v>
      </c>
      <c r="I16" s="38">
        <v>333.34</v>
      </c>
      <c r="J16" s="37">
        <v>1.2922800000000001</v>
      </c>
      <c r="K16" s="38">
        <v>343.78</v>
      </c>
      <c r="L16" s="39">
        <v>3.1E-2</v>
      </c>
      <c r="M16" s="37">
        <v>1.2499300000000004</v>
      </c>
      <c r="N16" s="38">
        <v>333.23</v>
      </c>
      <c r="O16" s="39">
        <v>0</v>
      </c>
      <c r="P16" s="37">
        <v>1.2503800000000003</v>
      </c>
      <c r="Q16" s="38">
        <v>333.34</v>
      </c>
      <c r="R16" s="39">
        <v>0</v>
      </c>
      <c r="S16" s="37">
        <v>1.2527000000000004</v>
      </c>
      <c r="T16" s="38">
        <v>333.92</v>
      </c>
      <c r="U16" s="39">
        <v>2E-3</v>
      </c>
    </row>
    <row r="17" spans="1:21" x14ac:dyDescent="0.35">
      <c r="A17" s="15">
        <f t="shared" si="0"/>
        <v>11</v>
      </c>
      <c r="B17" s="32" t="s">
        <v>58</v>
      </c>
      <c r="C17" s="32"/>
      <c r="D17" s="33">
        <v>277642.16352</v>
      </c>
      <c r="E17" s="34" t="s">
        <v>54</v>
      </c>
      <c r="F17" s="35">
        <v>1218</v>
      </c>
      <c r="G17" s="36">
        <v>22</v>
      </c>
      <c r="H17" s="37">
        <v>1.2289899999999998</v>
      </c>
      <c r="I17" s="38">
        <v>1518.91</v>
      </c>
      <c r="J17" s="37">
        <v>1.2289899999999998</v>
      </c>
      <c r="K17" s="38">
        <v>1518.91</v>
      </c>
      <c r="L17" s="39">
        <v>0</v>
      </c>
      <c r="M17" s="37">
        <v>1.2286899999999998</v>
      </c>
      <c r="N17" s="38">
        <v>1518.54</v>
      </c>
      <c r="O17" s="39">
        <v>0</v>
      </c>
      <c r="P17" s="37">
        <v>1.2289899999999998</v>
      </c>
      <c r="Q17" s="38">
        <v>1518.91</v>
      </c>
      <c r="R17" s="39">
        <v>0</v>
      </c>
      <c r="S17" s="37">
        <v>1.2311499999999997</v>
      </c>
      <c r="T17" s="38">
        <v>1521.54</v>
      </c>
      <c r="U17" s="39">
        <v>2E-3</v>
      </c>
    </row>
    <row r="18" spans="1:21" x14ac:dyDescent="0.35">
      <c r="A18" s="15">
        <f t="shared" si="0"/>
        <v>12</v>
      </c>
      <c r="B18" s="41">
        <v>27</v>
      </c>
      <c r="C18" s="41"/>
      <c r="D18" s="33">
        <v>80869.600000000006</v>
      </c>
      <c r="E18" s="34" t="s">
        <v>54</v>
      </c>
      <c r="F18" s="35">
        <v>23</v>
      </c>
      <c r="G18" s="36">
        <v>9</v>
      </c>
      <c r="H18" s="37">
        <v>1.0206200000000001</v>
      </c>
      <c r="I18" s="38">
        <v>32.47</v>
      </c>
      <c r="J18" s="37">
        <v>1.0780400000000001</v>
      </c>
      <c r="K18" s="38">
        <v>33.79</v>
      </c>
      <c r="L18" s="39">
        <v>4.1000000000000002E-2</v>
      </c>
      <c r="M18" s="37">
        <v>1.02217</v>
      </c>
      <c r="N18" s="38">
        <v>32.51</v>
      </c>
      <c r="O18" s="39">
        <v>1E-3</v>
      </c>
      <c r="P18" s="37">
        <v>1.0206200000000001</v>
      </c>
      <c r="Q18" s="38">
        <v>32.47</v>
      </c>
      <c r="R18" s="39">
        <v>0</v>
      </c>
      <c r="S18" s="37">
        <v>1.0230700000000001</v>
      </c>
      <c r="T18" s="38">
        <v>32.53</v>
      </c>
      <c r="U18" s="39">
        <v>2E-3</v>
      </c>
    </row>
    <row r="19" spans="1:21" x14ac:dyDescent="0.35">
      <c r="A19" s="15">
        <f t="shared" si="0"/>
        <v>13</v>
      </c>
      <c r="B19" s="15" t="s">
        <v>59</v>
      </c>
      <c r="C19" s="42" t="s">
        <v>60</v>
      </c>
      <c r="D19" s="43">
        <v>1570103</v>
      </c>
      <c r="E19" s="44">
        <v>2000</v>
      </c>
      <c r="F19" s="45">
        <v>3712</v>
      </c>
      <c r="G19" s="46">
        <v>250</v>
      </c>
      <c r="H19" s="47">
        <v>1.03667</v>
      </c>
      <c r="I19" s="3"/>
      <c r="J19" s="47">
        <v>1.0696299999999996</v>
      </c>
      <c r="K19" s="3"/>
      <c r="L19" s="48"/>
      <c r="M19" s="47">
        <v>1.0363</v>
      </c>
      <c r="N19" s="3"/>
      <c r="O19" s="48"/>
      <c r="P19" s="47">
        <v>1.03667</v>
      </c>
      <c r="Q19" s="3"/>
      <c r="R19" s="48"/>
      <c r="S19" s="47">
        <v>1.0385899999999999</v>
      </c>
      <c r="T19" s="3"/>
      <c r="U19" s="48"/>
    </row>
    <row r="20" spans="1:21" x14ac:dyDescent="0.35">
      <c r="A20" s="15">
        <f t="shared" si="0"/>
        <v>14</v>
      </c>
      <c r="B20" s="15"/>
      <c r="C20" s="42" t="s">
        <v>61</v>
      </c>
      <c r="D20" s="43">
        <v>2126826.5</v>
      </c>
      <c r="E20" s="44" t="s">
        <v>62</v>
      </c>
      <c r="F20" s="45"/>
      <c r="G20" s="46"/>
      <c r="H20" s="47">
        <v>0.98319999999999985</v>
      </c>
      <c r="I20" s="3"/>
      <c r="J20" s="47">
        <v>1.01223</v>
      </c>
      <c r="K20" s="3"/>
      <c r="L20" s="48"/>
      <c r="M20" s="47">
        <v>0.98287999999999986</v>
      </c>
      <c r="N20" s="3"/>
      <c r="O20" s="48"/>
      <c r="P20" s="47">
        <v>0.98319999999999985</v>
      </c>
      <c r="Q20" s="3"/>
      <c r="R20" s="48"/>
      <c r="S20" s="47">
        <v>0.9850199999999999</v>
      </c>
      <c r="T20" s="3"/>
      <c r="U20" s="48"/>
    </row>
    <row r="21" spans="1:21" x14ac:dyDescent="0.35">
      <c r="A21" s="15">
        <f t="shared" si="0"/>
        <v>15</v>
      </c>
      <c r="B21" s="41"/>
      <c r="C21" s="49" t="s">
        <v>63</v>
      </c>
      <c r="D21" s="50"/>
      <c r="E21" s="51"/>
      <c r="F21" s="52"/>
      <c r="G21" s="53"/>
      <c r="H21" s="54"/>
      <c r="I21" s="55">
        <v>4006.58</v>
      </c>
      <c r="J21" s="54"/>
      <c r="K21" s="55">
        <v>4122.2</v>
      </c>
      <c r="L21" s="56">
        <v>2.9000000000000001E-2</v>
      </c>
      <c r="M21" s="54"/>
      <c r="N21" s="55">
        <v>4005.29</v>
      </c>
      <c r="O21" s="57">
        <v>0</v>
      </c>
      <c r="P21" s="54"/>
      <c r="Q21" s="55">
        <v>4006.58</v>
      </c>
      <c r="R21" s="57">
        <v>0</v>
      </c>
      <c r="S21" s="54"/>
      <c r="T21" s="55">
        <v>4013.53</v>
      </c>
      <c r="U21" s="57">
        <v>2E-3</v>
      </c>
    </row>
    <row r="22" spans="1:21" x14ac:dyDescent="0.35">
      <c r="A22" s="15">
        <f t="shared" si="0"/>
        <v>16</v>
      </c>
      <c r="B22" s="15" t="s">
        <v>64</v>
      </c>
      <c r="C22" s="42" t="s">
        <v>60</v>
      </c>
      <c r="D22" s="43">
        <v>405389.26339126914</v>
      </c>
      <c r="E22" s="44">
        <v>2000</v>
      </c>
      <c r="F22" s="45">
        <v>4578</v>
      </c>
      <c r="G22" s="46">
        <v>250</v>
      </c>
      <c r="H22" s="47">
        <v>0.96687000000000034</v>
      </c>
      <c r="I22" s="3"/>
      <c r="J22" s="47">
        <v>0.96687000000000034</v>
      </c>
      <c r="K22" s="3"/>
      <c r="L22" s="48"/>
      <c r="M22" s="47">
        <v>0.9657100000000004</v>
      </c>
      <c r="N22" s="3"/>
      <c r="O22" s="48"/>
      <c r="P22" s="47">
        <v>0.96687000000000034</v>
      </c>
      <c r="Q22" s="3"/>
      <c r="R22" s="48"/>
      <c r="S22" s="47">
        <v>0.96864000000000039</v>
      </c>
      <c r="T22" s="3"/>
      <c r="U22" s="48"/>
    </row>
    <row r="23" spans="1:21" x14ac:dyDescent="0.35">
      <c r="A23" s="15">
        <f t="shared" si="0"/>
        <v>17</v>
      </c>
      <c r="B23" s="15"/>
      <c r="C23" s="42" t="s">
        <v>61</v>
      </c>
      <c r="D23" s="43">
        <v>803152.63660873112</v>
      </c>
      <c r="E23" s="44" t="s">
        <v>62</v>
      </c>
      <c r="F23" s="58"/>
      <c r="G23" s="59"/>
      <c r="H23" s="47">
        <v>0.92169999999999985</v>
      </c>
      <c r="I23" s="3"/>
      <c r="J23" s="47">
        <v>0.92169999999999985</v>
      </c>
      <c r="K23" s="3"/>
      <c r="L23" s="48"/>
      <c r="M23" s="47">
        <v>0.92067999999999983</v>
      </c>
      <c r="N23" s="3"/>
      <c r="O23" s="48"/>
      <c r="P23" s="47">
        <v>0.92169999999999985</v>
      </c>
      <c r="Q23" s="3"/>
      <c r="R23" s="48"/>
      <c r="S23" s="47">
        <v>0.92338999999999982</v>
      </c>
      <c r="T23" s="3"/>
      <c r="U23" s="48"/>
    </row>
    <row r="24" spans="1:21" x14ac:dyDescent="0.35">
      <c r="A24" s="15">
        <f t="shared" si="0"/>
        <v>18</v>
      </c>
      <c r="B24" s="41"/>
      <c r="C24" s="49" t="s">
        <v>63</v>
      </c>
      <c r="D24" s="50"/>
      <c r="E24" s="51"/>
      <c r="F24" s="52"/>
      <c r="G24" s="53"/>
      <c r="H24" s="54"/>
      <c r="I24" s="55">
        <v>4559.88</v>
      </c>
      <c r="J24" s="54"/>
      <c r="K24" s="55">
        <v>4559.88</v>
      </c>
      <c r="L24" s="57">
        <v>0</v>
      </c>
      <c r="M24" s="54"/>
      <c r="N24" s="55">
        <v>4554.93</v>
      </c>
      <c r="O24" s="57">
        <v>-1E-3</v>
      </c>
      <c r="P24" s="54"/>
      <c r="Q24" s="55">
        <v>4559.88</v>
      </c>
      <c r="R24" s="57">
        <v>0</v>
      </c>
      <c r="S24" s="54"/>
      <c r="T24" s="55">
        <v>4567.78</v>
      </c>
      <c r="U24" s="57">
        <v>2E-3</v>
      </c>
    </row>
    <row r="25" spans="1:21" x14ac:dyDescent="0.35">
      <c r="A25" s="15">
        <f t="shared" si="0"/>
        <v>19</v>
      </c>
      <c r="B25" s="15" t="s">
        <v>65</v>
      </c>
      <c r="C25" s="42" t="s">
        <v>60</v>
      </c>
      <c r="D25" s="43">
        <v>0</v>
      </c>
      <c r="E25" s="44">
        <v>2000</v>
      </c>
      <c r="F25" s="45">
        <v>0</v>
      </c>
      <c r="G25" s="46">
        <v>250</v>
      </c>
      <c r="H25" s="47">
        <v>1.0149000000000001</v>
      </c>
      <c r="I25" s="3"/>
      <c r="J25" s="47">
        <v>1.0454600000000001</v>
      </c>
      <c r="K25" s="3"/>
      <c r="L25" s="48"/>
      <c r="M25" s="47">
        <v>1.0145000000000002</v>
      </c>
      <c r="N25" s="3"/>
      <c r="O25" s="48"/>
      <c r="P25" s="47">
        <v>1.0149000000000001</v>
      </c>
      <c r="Q25" s="3"/>
      <c r="R25" s="48"/>
      <c r="S25" s="47">
        <v>1.0149000000000001</v>
      </c>
      <c r="T25" s="3"/>
      <c r="U25" s="48"/>
    </row>
    <row r="26" spans="1:21" x14ac:dyDescent="0.35">
      <c r="A26" s="15">
        <f t="shared" si="0"/>
        <v>20</v>
      </c>
      <c r="B26" s="15"/>
      <c r="C26" s="42" t="s">
        <v>61</v>
      </c>
      <c r="D26" s="43">
        <v>0</v>
      </c>
      <c r="E26" s="44" t="s">
        <v>62</v>
      </c>
      <c r="F26" s="58"/>
      <c r="G26" s="59"/>
      <c r="H26" s="47">
        <v>0.96392999999999995</v>
      </c>
      <c r="I26" s="3"/>
      <c r="J26" s="47">
        <v>0.99083999999999994</v>
      </c>
      <c r="K26" s="3"/>
      <c r="L26" s="48"/>
      <c r="M26" s="47">
        <v>0.96357999999999999</v>
      </c>
      <c r="N26" s="3"/>
      <c r="O26" s="48"/>
      <c r="P26" s="47">
        <v>0.96392999999999995</v>
      </c>
      <c r="Q26" s="3"/>
      <c r="R26" s="48"/>
      <c r="S26" s="47">
        <v>0.96392999999999995</v>
      </c>
      <c r="T26" s="3"/>
      <c r="U26" s="48"/>
    </row>
    <row r="27" spans="1:21" x14ac:dyDescent="0.35">
      <c r="A27" s="15">
        <f t="shared" si="0"/>
        <v>21</v>
      </c>
      <c r="B27" s="41"/>
      <c r="C27" s="49" t="s">
        <v>63</v>
      </c>
      <c r="D27" s="50"/>
      <c r="E27" s="51"/>
      <c r="F27" s="52"/>
      <c r="G27" s="53"/>
      <c r="H27" s="54"/>
      <c r="I27" s="55">
        <v>250</v>
      </c>
      <c r="J27" s="54"/>
      <c r="K27" s="55">
        <v>250</v>
      </c>
      <c r="L27" s="57">
        <v>0</v>
      </c>
      <c r="M27" s="54"/>
      <c r="N27" s="55">
        <v>250</v>
      </c>
      <c r="O27" s="57">
        <v>0</v>
      </c>
      <c r="P27" s="54"/>
      <c r="Q27" s="55">
        <v>250</v>
      </c>
      <c r="R27" s="57">
        <v>0</v>
      </c>
      <c r="S27" s="54"/>
      <c r="T27" s="55">
        <v>250</v>
      </c>
      <c r="U27" s="57">
        <v>0</v>
      </c>
    </row>
    <row r="28" spans="1:21" x14ac:dyDescent="0.35">
      <c r="A28" s="15">
        <f t="shared" si="0"/>
        <v>22</v>
      </c>
      <c r="B28" s="15" t="s">
        <v>66</v>
      </c>
      <c r="C28" s="42" t="s">
        <v>60</v>
      </c>
      <c r="D28" s="43">
        <v>0</v>
      </c>
      <c r="E28" s="44">
        <v>2000</v>
      </c>
      <c r="F28" s="45">
        <v>0</v>
      </c>
      <c r="G28" s="46">
        <v>250</v>
      </c>
      <c r="H28" s="47">
        <v>0.95740000000000003</v>
      </c>
      <c r="I28" s="3"/>
      <c r="J28" s="47">
        <v>0.95740000000000003</v>
      </c>
      <c r="K28" s="3"/>
      <c r="L28" s="48"/>
      <c r="M28" s="47">
        <v>0.95687</v>
      </c>
      <c r="N28" s="3"/>
      <c r="O28" s="48"/>
      <c r="P28" s="47">
        <v>0.95740000000000003</v>
      </c>
      <c r="Q28" s="3"/>
      <c r="R28" s="48"/>
      <c r="S28" s="47">
        <v>0.95740000000000003</v>
      </c>
      <c r="T28" s="3"/>
      <c r="U28" s="48"/>
    </row>
    <row r="29" spans="1:21" x14ac:dyDescent="0.35">
      <c r="A29" s="15">
        <f t="shared" si="0"/>
        <v>23</v>
      </c>
      <c r="B29" s="15"/>
      <c r="C29" s="42" t="s">
        <v>61</v>
      </c>
      <c r="D29" s="43">
        <v>0</v>
      </c>
      <c r="E29" s="44" t="s">
        <v>62</v>
      </c>
      <c r="F29" s="45"/>
      <c r="G29" s="46"/>
      <c r="H29" s="47">
        <v>0.91322999999999999</v>
      </c>
      <c r="I29" s="3"/>
      <c r="J29" s="47">
        <v>0.91322999999999999</v>
      </c>
      <c r="K29" s="3"/>
      <c r="L29" s="48"/>
      <c r="M29" s="47">
        <v>0.91276999999999997</v>
      </c>
      <c r="N29" s="3"/>
      <c r="O29" s="48"/>
      <c r="P29" s="47">
        <v>0.91322999999999999</v>
      </c>
      <c r="Q29" s="3"/>
      <c r="R29" s="48"/>
      <c r="S29" s="47">
        <v>0.91322999999999999</v>
      </c>
      <c r="T29" s="3"/>
      <c r="U29" s="48"/>
    </row>
    <row r="30" spans="1:21" x14ac:dyDescent="0.35">
      <c r="A30" s="15">
        <f t="shared" si="0"/>
        <v>24</v>
      </c>
      <c r="B30" s="41"/>
      <c r="C30" s="49" t="s">
        <v>63</v>
      </c>
      <c r="D30" s="50"/>
      <c r="E30" s="51"/>
      <c r="F30" s="52"/>
      <c r="G30" s="53"/>
      <c r="H30" s="54"/>
      <c r="I30" s="55">
        <v>250</v>
      </c>
      <c r="J30" s="54"/>
      <c r="K30" s="55">
        <v>250</v>
      </c>
      <c r="L30" s="57">
        <v>0</v>
      </c>
      <c r="M30" s="54"/>
      <c r="N30" s="55">
        <v>250</v>
      </c>
      <c r="O30" s="57">
        <v>0</v>
      </c>
      <c r="P30" s="54"/>
      <c r="Q30" s="55">
        <v>250</v>
      </c>
      <c r="R30" s="57">
        <v>0</v>
      </c>
      <c r="S30" s="54"/>
      <c r="T30" s="55">
        <v>250</v>
      </c>
      <c r="U30" s="57">
        <v>0</v>
      </c>
    </row>
    <row r="31" spans="1:21" x14ac:dyDescent="0.35">
      <c r="A31" s="15">
        <f t="shared" si="0"/>
        <v>25</v>
      </c>
      <c r="B31" s="15" t="s">
        <v>67</v>
      </c>
      <c r="C31" s="42" t="s">
        <v>60</v>
      </c>
      <c r="D31" s="43">
        <v>148852.71949366332</v>
      </c>
      <c r="E31" s="44">
        <v>2000</v>
      </c>
      <c r="F31" s="45">
        <v>4664</v>
      </c>
      <c r="G31" s="46">
        <v>500</v>
      </c>
      <c r="H31" s="47">
        <v>0.38082999999999995</v>
      </c>
      <c r="I31" s="3"/>
      <c r="J31" s="47">
        <v>0.38082999999999995</v>
      </c>
      <c r="K31" s="3"/>
      <c r="L31" s="48"/>
      <c r="M31" s="47">
        <v>0.38082999999999995</v>
      </c>
      <c r="N31" s="3"/>
      <c r="O31" s="48"/>
      <c r="P31" s="47">
        <v>0.38082999999999995</v>
      </c>
      <c r="Q31" s="3"/>
      <c r="R31" s="48"/>
      <c r="S31" s="47">
        <v>0.38168999999999997</v>
      </c>
      <c r="T31" s="3"/>
      <c r="U31" s="48"/>
    </row>
    <row r="32" spans="1:21" x14ac:dyDescent="0.35">
      <c r="A32" s="15">
        <f t="shared" si="0"/>
        <v>26</v>
      </c>
      <c r="B32" s="15"/>
      <c r="C32" s="42" t="s">
        <v>61</v>
      </c>
      <c r="D32" s="43">
        <v>298848.4950063366</v>
      </c>
      <c r="E32" s="44" t="s">
        <v>62</v>
      </c>
      <c r="F32" s="45"/>
      <c r="G32" s="46"/>
      <c r="H32" s="47">
        <v>0.33552000000000004</v>
      </c>
      <c r="I32" s="3"/>
      <c r="J32" s="47">
        <v>0.33552000000000004</v>
      </c>
      <c r="K32" s="3"/>
      <c r="L32" s="48"/>
      <c r="M32" s="47">
        <v>0.33552000000000004</v>
      </c>
      <c r="N32" s="3"/>
      <c r="O32" s="48"/>
      <c r="P32" s="47">
        <v>0.33552000000000004</v>
      </c>
      <c r="Q32" s="3"/>
      <c r="R32" s="48"/>
      <c r="S32" s="47">
        <v>0.33628000000000002</v>
      </c>
      <c r="T32" s="3"/>
      <c r="U32" s="48"/>
    </row>
    <row r="33" spans="1:21" x14ac:dyDescent="0.35">
      <c r="A33" s="15">
        <f t="shared" si="0"/>
        <v>27</v>
      </c>
      <c r="B33" s="41"/>
      <c r="C33" s="49" t="s">
        <v>63</v>
      </c>
      <c r="D33" s="50"/>
      <c r="E33" s="51"/>
      <c r="F33" s="52"/>
      <c r="G33" s="53"/>
      <c r="H33" s="54"/>
      <c r="I33" s="55">
        <v>2155.4899999999998</v>
      </c>
      <c r="J33" s="54"/>
      <c r="K33" s="55">
        <v>2155.4899999999998</v>
      </c>
      <c r="L33" s="57">
        <v>0</v>
      </c>
      <c r="M33" s="54"/>
      <c r="N33" s="55">
        <v>2155.4899999999998</v>
      </c>
      <c r="O33" s="57">
        <v>0</v>
      </c>
      <c r="P33" s="54"/>
      <c r="Q33" s="55">
        <v>2155.4899999999998</v>
      </c>
      <c r="R33" s="57">
        <v>0</v>
      </c>
      <c r="S33" s="54"/>
      <c r="T33" s="55">
        <v>2159.23</v>
      </c>
      <c r="U33" s="57">
        <v>2E-3</v>
      </c>
    </row>
    <row r="34" spans="1:21" x14ac:dyDescent="0.35">
      <c r="A34" s="15">
        <f t="shared" si="0"/>
        <v>28</v>
      </c>
      <c r="B34" s="15" t="s">
        <v>68</v>
      </c>
      <c r="C34" s="42" t="s">
        <v>60</v>
      </c>
      <c r="D34" s="43">
        <v>0</v>
      </c>
      <c r="E34" s="44">
        <v>2000</v>
      </c>
      <c r="F34" s="45">
        <v>0</v>
      </c>
      <c r="G34" s="46">
        <v>500</v>
      </c>
      <c r="H34" s="47">
        <v>0.37098000000000003</v>
      </c>
      <c r="I34" s="3"/>
      <c r="J34" s="47">
        <v>0.37098000000000003</v>
      </c>
      <c r="K34" s="3"/>
      <c r="L34" s="48"/>
      <c r="M34" s="47">
        <v>0.37098000000000003</v>
      </c>
      <c r="N34" s="3"/>
      <c r="O34" s="48"/>
      <c r="P34" s="47">
        <v>0.37098000000000003</v>
      </c>
      <c r="Q34" s="3"/>
      <c r="R34" s="48"/>
      <c r="S34" s="47">
        <v>0.37098000000000003</v>
      </c>
      <c r="T34" s="3"/>
      <c r="U34" s="48"/>
    </row>
    <row r="35" spans="1:21" x14ac:dyDescent="0.35">
      <c r="A35" s="15">
        <f t="shared" si="0"/>
        <v>29</v>
      </c>
      <c r="B35" s="15"/>
      <c r="C35" s="42" t="s">
        <v>61</v>
      </c>
      <c r="D35" s="43">
        <v>0</v>
      </c>
      <c r="E35" s="44" t="s">
        <v>62</v>
      </c>
      <c r="F35" s="45"/>
      <c r="G35" s="46"/>
      <c r="H35" s="47">
        <v>0.3268700000000001</v>
      </c>
      <c r="I35" s="3"/>
      <c r="J35" s="47">
        <v>0.3268700000000001</v>
      </c>
      <c r="K35" s="3"/>
      <c r="L35" s="48"/>
      <c r="M35" s="47">
        <v>0.3268700000000001</v>
      </c>
      <c r="N35" s="3"/>
      <c r="O35" s="48"/>
      <c r="P35" s="47">
        <v>0.3268700000000001</v>
      </c>
      <c r="Q35" s="3"/>
      <c r="R35" s="48"/>
      <c r="S35" s="47">
        <v>0.3268700000000001</v>
      </c>
      <c r="T35" s="3"/>
      <c r="U35" s="48"/>
    </row>
    <row r="36" spans="1:21" x14ac:dyDescent="0.35">
      <c r="A36" s="15">
        <f t="shared" si="0"/>
        <v>30</v>
      </c>
      <c r="B36" s="41"/>
      <c r="C36" s="49" t="s">
        <v>63</v>
      </c>
      <c r="D36" s="50"/>
      <c r="E36" s="51"/>
      <c r="F36" s="52"/>
      <c r="G36" s="53"/>
      <c r="H36" s="54"/>
      <c r="I36" s="55">
        <v>500</v>
      </c>
      <c r="J36" s="54"/>
      <c r="K36" s="55">
        <v>500</v>
      </c>
      <c r="L36" s="57">
        <v>0</v>
      </c>
      <c r="M36" s="54"/>
      <c r="N36" s="55">
        <v>500</v>
      </c>
      <c r="O36" s="57">
        <v>0</v>
      </c>
      <c r="P36" s="54"/>
      <c r="Q36" s="55">
        <v>500</v>
      </c>
      <c r="R36" s="57">
        <v>0</v>
      </c>
      <c r="S36" s="54"/>
      <c r="T36" s="55">
        <v>500</v>
      </c>
      <c r="U36" s="57">
        <v>0</v>
      </c>
    </row>
    <row r="37" spans="1:21" x14ac:dyDescent="0.35">
      <c r="A37" s="15">
        <f t="shared" si="0"/>
        <v>31</v>
      </c>
      <c r="B37" s="15" t="s">
        <v>69</v>
      </c>
      <c r="C37" s="42" t="s">
        <v>60</v>
      </c>
      <c r="D37" s="43">
        <v>701174.7</v>
      </c>
      <c r="E37" s="43">
        <v>10000</v>
      </c>
      <c r="F37" s="45">
        <v>17264</v>
      </c>
      <c r="G37" s="46">
        <v>1300</v>
      </c>
      <c r="H37" s="47">
        <v>0.80749999999999977</v>
      </c>
      <c r="I37" s="3"/>
      <c r="J37" s="47">
        <v>0.82921999999999974</v>
      </c>
      <c r="K37" s="3"/>
      <c r="L37" s="48"/>
      <c r="M37" s="47">
        <v>0.80743999999999971</v>
      </c>
      <c r="N37" s="3"/>
      <c r="O37" s="48"/>
      <c r="P37" s="47">
        <v>0.80749999999999977</v>
      </c>
      <c r="Q37" s="3"/>
      <c r="R37" s="48"/>
      <c r="S37" s="47">
        <v>0.8090299999999998</v>
      </c>
      <c r="T37" s="3"/>
      <c r="U37" s="48"/>
    </row>
    <row r="38" spans="1:21" x14ac:dyDescent="0.35">
      <c r="A38" s="15">
        <f t="shared" si="0"/>
        <v>32</v>
      </c>
      <c r="B38" s="15"/>
      <c r="C38" s="42" t="s">
        <v>61</v>
      </c>
      <c r="D38" s="43">
        <v>698883.6</v>
      </c>
      <c r="E38" s="43">
        <v>20000</v>
      </c>
      <c r="F38" s="45"/>
      <c r="G38" s="46"/>
      <c r="H38" s="47">
        <v>0.78433999999999959</v>
      </c>
      <c r="I38" s="3"/>
      <c r="J38" s="47">
        <v>0.80377999999999961</v>
      </c>
      <c r="K38" s="3"/>
      <c r="L38" s="48"/>
      <c r="M38" s="47">
        <v>0.7842899999999996</v>
      </c>
      <c r="N38" s="3"/>
      <c r="O38" s="48"/>
      <c r="P38" s="47">
        <v>0.78433999999999959</v>
      </c>
      <c r="Q38" s="3"/>
      <c r="R38" s="48"/>
      <c r="S38" s="47">
        <v>0.78582999999999958</v>
      </c>
      <c r="T38" s="3"/>
      <c r="U38" s="48"/>
    </row>
    <row r="39" spans="1:21" x14ac:dyDescent="0.35">
      <c r="A39" s="15">
        <f t="shared" si="0"/>
        <v>33</v>
      </c>
      <c r="B39" s="15"/>
      <c r="C39" s="42" t="s">
        <v>70</v>
      </c>
      <c r="D39" s="43">
        <v>213653.7</v>
      </c>
      <c r="E39" s="43">
        <v>20000</v>
      </c>
      <c r="F39" s="45"/>
      <c r="G39" s="46"/>
      <c r="H39" s="47">
        <v>0.73830999999999991</v>
      </c>
      <c r="I39" s="3"/>
      <c r="J39" s="47">
        <v>0.75322</v>
      </c>
      <c r="K39" s="3"/>
      <c r="L39" s="48"/>
      <c r="M39" s="47">
        <v>0.73826999999999998</v>
      </c>
      <c r="N39" s="3"/>
      <c r="O39" s="48"/>
      <c r="P39" s="47">
        <v>0.73830999999999991</v>
      </c>
      <c r="Q39" s="3"/>
      <c r="R39" s="48"/>
      <c r="S39" s="47">
        <v>0.73970999999999987</v>
      </c>
      <c r="T39" s="3"/>
      <c r="U39" s="48"/>
    </row>
    <row r="40" spans="1:21" x14ac:dyDescent="0.35">
      <c r="A40" s="15">
        <f t="shared" si="0"/>
        <v>34</v>
      </c>
      <c r="B40" s="15"/>
      <c r="C40" s="42" t="s">
        <v>71</v>
      </c>
      <c r="D40" s="43">
        <v>43633.5</v>
      </c>
      <c r="E40" s="43">
        <v>100000</v>
      </c>
      <c r="F40" s="45"/>
      <c r="G40" s="46"/>
      <c r="H40" s="47">
        <v>0.70801000000000025</v>
      </c>
      <c r="I40" s="3"/>
      <c r="J40" s="47">
        <v>0.7199300000000004</v>
      </c>
      <c r="K40" s="3"/>
      <c r="L40" s="48"/>
      <c r="M40" s="47">
        <v>0.70797000000000021</v>
      </c>
      <c r="N40" s="3"/>
      <c r="O40" s="48"/>
      <c r="P40" s="47">
        <v>0.70801000000000025</v>
      </c>
      <c r="Q40" s="3"/>
      <c r="R40" s="48"/>
      <c r="S40" s="47">
        <v>0.70936000000000021</v>
      </c>
      <c r="T40" s="3"/>
      <c r="U40" s="48"/>
    </row>
    <row r="41" spans="1:21" x14ac:dyDescent="0.35">
      <c r="A41" s="15">
        <f t="shared" si="0"/>
        <v>35</v>
      </c>
      <c r="B41" s="15"/>
      <c r="C41" s="42" t="s">
        <v>72</v>
      </c>
      <c r="D41" s="43">
        <v>0</v>
      </c>
      <c r="E41" s="43">
        <v>600000</v>
      </c>
      <c r="F41" s="45"/>
      <c r="G41" s="46"/>
      <c r="H41" s="47">
        <v>0.66761000000000004</v>
      </c>
      <c r="I41" s="3"/>
      <c r="J41" s="47">
        <v>0.67555000000000009</v>
      </c>
      <c r="K41" s="3"/>
      <c r="L41" s="48"/>
      <c r="M41" s="47">
        <v>0.66759000000000002</v>
      </c>
      <c r="N41" s="3"/>
      <c r="O41" s="48"/>
      <c r="P41" s="47">
        <v>0.66761000000000004</v>
      </c>
      <c r="Q41" s="3"/>
      <c r="R41" s="48"/>
      <c r="S41" s="47">
        <v>0.66888000000000003</v>
      </c>
      <c r="T41" s="3"/>
      <c r="U41" s="48"/>
    </row>
    <row r="42" spans="1:21" x14ac:dyDescent="0.35">
      <c r="A42" s="15">
        <f t="shared" si="0"/>
        <v>36</v>
      </c>
      <c r="B42" s="15"/>
      <c r="C42" s="42" t="s">
        <v>73</v>
      </c>
      <c r="D42" s="43">
        <v>0</v>
      </c>
      <c r="E42" s="44" t="s">
        <v>62</v>
      </c>
      <c r="F42" s="45"/>
      <c r="G42" s="46"/>
      <c r="H42" s="47">
        <v>0.61709000000000014</v>
      </c>
      <c r="I42" s="3"/>
      <c r="J42" s="47">
        <v>0.62007000000000012</v>
      </c>
      <c r="K42" s="3"/>
      <c r="L42" s="48"/>
      <c r="M42" s="47">
        <v>0.61709000000000014</v>
      </c>
      <c r="N42" s="3"/>
      <c r="O42" s="48"/>
      <c r="P42" s="47">
        <v>0.61709000000000014</v>
      </c>
      <c r="Q42" s="3"/>
      <c r="R42" s="48"/>
      <c r="S42" s="47">
        <v>0.61826000000000014</v>
      </c>
      <c r="T42" s="3"/>
      <c r="U42" s="48"/>
    </row>
    <row r="43" spans="1:21" x14ac:dyDescent="0.35">
      <c r="A43" s="15">
        <f t="shared" si="0"/>
        <v>37</v>
      </c>
      <c r="B43" s="41"/>
      <c r="C43" s="49" t="s">
        <v>63</v>
      </c>
      <c r="D43" s="50"/>
      <c r="E43" s="51"/>
      <c r="F43" s="52"/>
      <c r="G43" s="53"/>
      <c r="H43" s="54"/>
      <c r="I43" s="55">
        <v>15072.45</v>
      </c>
      <c r="J43" s="54"/>
      <c r="K43" s="55">
        <v>15430.86</v>
      </c>
      <c r="L43" s="57">
        <v>2.4E-2</v>
      </c>
      <c r="M43" s="54"/>
      <c r="N43" s="55">
        <v>15071.48</v>
      </c>
      <c r="O43" s="57">
        <v>0</v>
      </c>
      <c r="P43" s="54"/>
      <c r="Q43" s="55">
        <v>15072.45</v>
      </c>
      <c r="R43" s="57">
        <v>0</v>
      </c>
      <c r="S43" s="54"/>
      <c r="T43" s="55">
        <v>15098.57</v>
      </c>
      <c r="U43" s="57">
        <v>2E-3</v>
      </c>
    </row>
    <row r="44" spans="1:21" x14ac:dyDescent="0.35">
      <c r="A44" s="15">
        <f t="shared" si="0"/>
        <v>38</v>
      </c>
      <c r="B44" s="15" t="s">
        <v>74</v>
      </c>
      <c r="C44" s="42" t="s">
        <v>60</v>
      </c>
      <c r="D44" s="43">
        <v>1266148.1421839348</v>
      </c>
      <c r="E44" s="43">
        <v>10000</v>
      </c>
      <c r="F44" s="45">
        <v>19128</v>
      </c>
      <c r="G44" s="46">
        <v>1300</v>
      </c>
      <c r="H44" s="47">
        <v>0.75461</v>
      </c>
      <c r="I44" s="3"/>
      <c r="J44" s="47">
        <v>0.75461</v>
      </c>
      <c r="K44" s="3"/>
      <c r="L44" s="48"/>
      <c r="M44" s="47">
        <v>0.75457000000000007</v>
      </c>
      <c r="N44" s="3"/>
      <c r="O44" s="48"/>
      <c r="P44" s="47">
        <v>0.75461</v>
      </c>
      <c r="Q44" s="3"/>
      <c r="R44" s="48"/>
      <c r="S44" s="47">
        <v>0.75604000000000005</v>
      </c>
      <c r="T44" s="3"/>
      <c r="U44" s="48"/>
    </row>
    <row r="45" spans="1:21" x14ac:dyDescent="0.35">
      <c r="A45" s="15">
        <f t="shared" si="0"/>
        <v>39</v>
      </c>
      <c r="B45" s="15"/>
      <c r="C45" s="42" t="s">
        <v>61</v>
      </c>
      <c r="D45" s="43">
        <v>871827.239127715</v>
      </c>
      <c r="E45" s="43">
        <v>20000</v>
      </c>
      <c r="F45" s="45"/>
      <c r="G45" s="46"/>
      <c r="H45" s="47">
        <v>0.7370000000000001</v>
      </c>
      <c r="I45" s="3"/>
      <c r="J45" s="47">
        <v>0.7370000000000001</v>
      </c>
      <c r="K45" s="3"/>
      <c r="L45" s="48"/>
      <c r="M45" s="47">
        <v>0.73697000000000012</v>
      </c>
      <c r="N45" s="3"/>
      <c r="O45" s="48"/>
      <c r="P45" s="47">
        <v>0.7370000000000001</v>
      </c>
      <c r="Q45" s="3"/>
      <c r="R45" s="48"/>
      <c r="S45" s="47">
        <v>0.7383900000000001</v>
      </c>
      <c r="T45" s="3"/>
      <c r="U45" s="48"/>
    </row>
    <row r="46" spans="1:21" x14ac:dyDescent="0.35">
      <c r="A46" s="15">
        <f t="shared" si="0"/>
        <v>40</v>
      </c>
      <c r="B46" s="15"/>
      <c r="C46" s="42" t="s">
        <v>70</v>
      </c>
      <c r="D46" s="43">
        <v>146522.52953330288</v>
      </c>
      <c r="E46" s="43">
        <v>20000</v>
      </c>
      <c r="F46" s="45"/>
      <c r="G46" s="46"/>
      <c r="H46" s="47">
        <v>0.70197999999999983</v>
      </c>
      <c r="I46" s="3"/>
      <c r="J46" s="47">
        <v>0.70197999999999983</v>
      </c>
      <c r="K46" s="3"/>
      <c r="L46" s="48"/>
      <c r="M46" s="47">
        <v>0.70194999999999985</v>
      </c>
      <c r="N46" s="3"/>
      <c r="O46" s="48"/>
      <c r="P46" s="47">
        <v>0.70197999999999983</v>
      </c>
      <c r="Q46" s="3"/>
      <c r="R46" s="48"/>
      <c r="S46" s="47">
        <v>0.70330999999999988</v>
      </c>
      <c r="T46" s="3"/>
      <c r="U46" s="48"/>
    </row>
    <row r="47" spans="1:21" x14ac:dyDescent="0.35">
      <c r="A47" s="15">
        <f t="shared" si="0"/>
        <v>41</v>
      </c>
      <c r="B47" s="15"/>
      <c r="C47" s="42" t="s">
        <v>71</v>
      </c>
      <c r="D47" s="43">
        <v>10866.561995046666</v>
      </c>
      <c r="E47" s="43">
        <v>100000</v>
      </c>
      <c r="F47" s="45"/>
      <c r="G47" s="46"/>
      <c r="H47" s="47">
        <v>0.67895000000000005</v>
      </c>
      <c r="I47" s="3"/>
      <c r="J47" s="47">
        <v>0.67895000000000005</v>
      </c>
      <c r="K47" s="3"/>
      <c r="L47" s="48"/>
      <c r="M47" s="47">
        <v>0.67893999999999999</v>
      </c>
      <c r="N47" s="3"/>
      <c r="O47" s="48"/>
      <c r="P47" s="47">
        <v>0.67895000000000005</v>
      </c>
      <c r="Q47" s="3"/>
      <c r="R47" s="48"/>
      <c r="S47" s="47">
        <v>0.68023</v>
      </c>
      <c r="T47" s="3"/>
      <c r="U47" s="48"/>
    </row>
    <row r="48" spans="1:21" x14ac:dyDescent="0.35">
      <c r="A48" s="15">
        <f t="shared" si="0"/>
        <v>42</v>
      </c>
      <c r="B48" s="15"/>
      <c r="C48" s="42" t="s">
        <v>72</v>
      </c>
      <c r="D48" s="43">
        <v>0</v>
      </c>
      <c r="E48" s="43">
        <v>600000</v>
      </c>
      <c r="F48" s="45"/>
      <c r="G48" s="46"/>
      <c r="H48" s="47">
        <v>0.64824000000000026</v>
      </c>
      <c r="I48" s="3"/>
      <c r="J48" s="47">
        <v>0.64824000000000026</v>
      </c>
      <c r="K48" s="3"/>
      <c r="L48" s="48"/>
      <c r="M48" s="47">
        <v>0.64823000000000031</v>
      </c>
      <c r="N48" s="3"/>
      <c r="O48" s="48"/>
      <c r="P48" s="47">
        <v>0.64824000000000026</v>
      </c>
      <c r="Q48" s="3"/>
      <c r="R48" s="48"/>
      <c r="S48" s="47">
        <v>0.64947000000000021</v>
      </c>
      <c r="T48" s="3"/>
      <c r="U48" s="48"/>
    </row>
    <row r="49" spans="1:21" x14ac:dyDescent="0.35">
      <c r="A49" s="15">
        <f t="shared" si="0"/>
        <v>43</v>
      </c>
      <c r="B49" s="15"/>
      <c r="C49" s="42" t="s">
        <v>73</v>
      </c>
      <c r="D49" s="43">
        <v>0</v>
      </c>
      <c r="E49" s="44" t="s">
        <v>62</v>
      </c>
      <c r="F49" s="45"/>
      <c r="G49" s="46"/>
      <c r="H49" s="47">
        <v>0.60981999999999992</v>
      </c>
      <c r="I49" s="3"/>
      <c r="J49" s="47">
        <v>0.60981999999999992</v>
      </c>
      <c r="K49" s="3"/>
      <c r="L49" s="48"/>
      <c r="M49" s="47">
        <v>0.60980999999999985</v>
      </c>
      <c r="N49" s="3"/>
      <c r="O49" s="48"/>
      <c r="P49" s="47">
        <v>0.60981999999999992</v>
      </c>
      <c r="Q49" s="3"/>
      <c r="R49" s="48"/>
      <c r="S49" s="47">
        <v>0.6109699999999999</v>
      </c>
      <c r="T49" s="3"/>
      <c r="U49" s="48"/>
    </row>
    <row r="50" spans="1:21" x14ac:dyDescent="0.35">
      <c r="A50" s="15">
        <f t="shared" si="0"/>
        <v>44</v>
      </c>
      <c r="B50" s="41"/>
      <c r="C50" s="49" t="s">
        <v>63</v>
      </c>
      <c r="D50" s="50"/>
      <c r="E50" s="51"/>
      <c r="F50" s="52"/>
      <c r="G50" s="53"/>
      <c r="H50" s="54"/>
      <c r="I50" s="55">
        <v>15573.44</v>
      </c>
      <c r="J50" s="54"/>
      <c r="K50" s="55">
        <v>15573.44</v>
      </c>
      <c r="L50" s="57">
        <v>0</v>
      </c>
      <c r="M50" s="54"/>
      <c r="N50" s="55">
        <v>15572.76</v>
      </c>
      <c r="O50" s="57">
        <v>0</v>
      </c>
      <c r="P50" s="54"/>
      <c r="Q50" s="55">
        <v>15573.44</v>
      </c>
      <c r="R50" s="57">
        <v>0</v>
      </c>
      <c r="S50" s="54"/>
      <c r="T50" s="55">
        <v>15600.42</v>
      </c>
      <c r="U50" s="57">
        <v>2E-3</v>
      </c>
    </row>
    <row r="51" spans="1:21" x14ac:dyDescent="0.35">
      <c r="A51" s="15">
        <f t="shared" si="0"/>
        <v>45</v>
      </c>
      <c r="B51" s="15" t="s">
        <v>75</v>
      </c>
      <c r="C51" s="42" t="s">
        <v>60</v>
      </c>
      <c r="D51" s="43">
        <v>217852.64307951118</v>
      </c>
      <c r="E51" s="43">
        <v>10000</v>
      </c>
      <c r="F51" s="45">
        <v>73112</v>
      </c>
      <c r="G51" s="46">
        <v>1550</v>
      </c>
      <c r="H51" s="47">
        <v>0.15375999999999998</v>
      </c>
      <c r="I51" s="3"/>
      <c r="J51" s="47">
        <v>0.15375999999999998</v>
      </c>
      <c r="K51" s="3"/>
      <c r="L51" s="48"/>
      <c r="M51" s="47">
        <v>0.15375999999999998</v>
      </c>
      <c r="N51" s="3"/>
      <c r="O51" s="48"/>
      <c r="P51" s="47">
        <v>0.15375999999999998</v>
      </c>
      <c r="Q51" s="3"/>
      <c r="R51" s="48"/>
      <c r="S51" s="47">
        <v>0.15407999999999997</v>
      </c>
      <c r="T51" s="3"/>
      <c r="U51" s="48"/>
    </row>
    <row r="52" spans="1:21" x14ac:dyDescent="0.35">
      <c r="A52" s="15">
        <f t="shared" si="0"/>
        <v>46</v>
      </c>
      <c r="B52" s="15"/>
      <c r="C52" s="42" t="s">
        <v>61</v>
      </c>
      <c r="D52" s="43">
        <v>435705.28615902236</v>
      </c>
      <c r="E52" s="43">
        <v>20000</v>
      </c>
      <c r="F52" s="45"/>
      <c r="G52" s="46"/>
      <c r="H52" s="47">
        <v>0.13764000000000001</v>
      </c>
      <c r="I52" s="3"/>
      <c r="J52" s="47">
        <v>0.13764000000000001</v>
      </c>
      <c r="K52" s="3"/>
      <c r="L52" s="48"/>
      <c r="M52" s="47">
        <v>0.13764000000000001</v>
      </c>
      <c r="N52" s="3"/>
      <c r="O52" s="48"/>
      <c r="P52" s="47">
        <v>0.13764000000000001</v>
      </c>
      <c r="Q52" s="3"/>
      <c r="R52" s="48"/>
      <c r="S52" s="47">
        <v>0.13792000000000001</v>
      </c>
      <c r="T52" s="3"/>
      <c r="U52" s="48"/>
    </row>
    <row r="53" spans="1:21" x14ac:dyDescent="0.35">
      <c r="A53" s="15">
        <f t="shared" si="0"/>
        <v>47</v>
      </c>
      <c r="B53" s="15"/>
      <c r="C53" s="42" t="s">
        <v>70</v>
      </c>
      <c r="D53" s="43">
        <v>435705.28615902236</v>
      </c>
      <c r="E53" s="43">
        <v>20000</v>
      </c>
      <c r="F53" s="45"/>
      <c r="G53" s="46"/>
      <c r="H53" s="47">
        <v>0.10553</v>
      </c>
      <c r="I53" s="3"/>
      <c r="J53" s="47">
        <v>0.10553</v>
      </c>
      <c r="K53" s="3"/>
      <c r="L53" s="48"/>
      <c r="M53" s="47">
        <v>0.10553</v>
      </c>
      <c r="N53" s="3"/>
      <c r="O53" s="48"/>
      <c r="P53" s="47">
        <v>0.10553</v>
      </c>
      <c r="Q53" s="3"/>
      <c r="R53" s="48"/>
      <c r="S53" s="47">
        <v>0.10575</v>
      </c>
      <c r="T53" s="3"/>
      <c r="U53" s="48"/>
    </row>
    <row r="54" spans="1:21" x14ac:dyDescent="0.35">
      <c r="A54" s="15">
        <f t="shared" si="0"/>
        <v>48</v>
      </c>
      <c r="B54" s="15"/>
      <c r="C54" s="42" t="s">
        <v>71</v>
      </c>
      <c r="D54" s="43">
        <v>665436.34460244386</v>
      </c>
      <c r="E54" s="43">
        <v>100000</v>
      </c>
      <c r="F54" s="45"/>
      <c r="G54" s="46"/>
      <c r="H54" s="47">
        <v>8.4450000000000011E-2</v>
      </c>
      <c r="I54" s="3"/>
      <c r="J54" s="47">
        <v>8.4450000000000011E-2</v>
      </c>
      <c r="K54" s="3"/>
      <c r="L54" s="48"/>
      <c r="M54" s="47">
        <v>8.4450000000000011E-2</v>
      </c>
      <c r="N54" s="3"/>
      <c r="O54" s="48"/>
      <c r="P54" s="47">
        <v>8.4450000000000011E-2</v>
      </c>
      <c r="Q54" s="3"/>
      <c r="R54" s="48"/>
      <c r="S54" s="47">
        <v>8.4620000000000015E-2</v>
      </c>
      <c r="T54" s="3"/>
      <c r="U54" s="48"/>
    </row>
    <row r="55" spans="1:21" x14ac:dyDescent="0.35">
      <c r="A55" s="15">
        <f t="shared" si="0"/>
        <v>49</v>
      </c>
      <c r="B55" s="15"/>
      <c r="C55" s="42" t="s">
        <v>72</v>
      </c>
      <c r="D55" s="43">
        <v>0</v>
      </c>
      <c r="E55" s="43">
        <v>600000</v>
      </c>
      <c r="F55" s="45"/>
      <c r="G55" s="46"/>
      <c r="H55" s="47">
        <v>5.629E-2</v>
      </c>
      <c r="I55" s="3"/>
      <c r="J55" s="47">
        <v>5.629E-2</v>
      </c>
      <c r="K55" s="3"/>
      <c r="L55" s="48"/>
      <c r="M55" s="47">
        <v>5.629E-2</v>
      </c>
      <c r="N55" s="3"/>
      <c r="O55" s="48"/>
      <c r="P55" s="47">
        <v>5.629E-2</v>
      </c>
      <c r="Q55" s="3"/>
      <c r="R55" s="48"/>
      <c r="S55" s="47">
        <v>5.6410000000000002E-2</v>
      </c>
      <c r="T55" s="3"/>
      <c r="U55" s="48"/>
    </row>
    <row r="56" spans="1:21" x14ac:dyDescent="0.35">
      <c r="A56" s="15">
        <f t="shared" si="0"/>
        <v>50</v>
      </c>
      <c r="B56" s="15"/>
      <c r="C56" s="42" t="s">
        <v>73</v>
      </c>
      <c r="D56" s="43">
        <v>0</v>
      </c>
      <c r="E56" s="44" t="s">
        <v>62</v>
      </c>
      <c r="F56" s="45"/>
      <c r="G56" s="46"/>
      <c r="H56" s="47">
        <v>2.111E-2</v>
      </c>
      <c r="I56" s="3"/>
      <c r="J56" s="47">
        <v>2.111E-2</v>
      </c>
      <c r="K56" s="3"/>
      <c r="L56" s="48"/>
      <c r="M56" s="47">
        <v>2.111E-2</v>
      </c>
      <c r="N56" s="3"/>
      <c r="O56" s="48"/>
      <c r="P56" s="47">
        <v>2.111E-2</v>
      </c>
      <c r="Q56" s="3"/>
      <c r="R56" s="48"/>
      <c r="S56" s="47">
        <v>2.1149999999999999E-2</v>
      </c>
      <c r="T56" s="3"/>
      <c r="U56" s="48"/>
    </row>
    <row r="57" spans="1:21" x14ac:dyDescent="0.35">
      <c r="A57" s="15">
        <f t="shared" si="0"/>
        <v>51</v>
      </c>
      <c r="B57" s="41"/>
      <c r="C57" s="49" t="s">
        <v>63</v>
      </c>
      <c r="D57" s="50"/>
      <c r="E57" s="51"/>
      <c r="F57" s="52"/>
      <c r="G57" s="53"/>
      <c r="H57" s="54"/>
      <c r="I57" s="55">
        <v>9902.81</v>
      </c>
      <c r="J57" s="54"/>
      <c r="K57" s="55">
        <v>9902.81</v>
      </c>
      <c r="L57" s="57">
        <v>0</v>
      </c>
      <c r="M57" s="54"/>
      <c r="N57" s="55">
        <v>9902.81</v>
      </c>
      <c r="O57" s="57">
        <v>0</v>
      </c>
      <c r="P57" s="54"/>
      <c r="Q57" s="55">
        <v>9902.81</v>
      </c>
      <c r="R57" s="57">
        <v>0</v>
      </c>
      <c r="S57" s="54"/>
      <c r="T57" s="55">
        <v>9919.94</v>
      </c>
      <c r="U57" s="57">
        <v>2E-3</v>
      </c>
    </row>
    <row r="58" spans="1:21" x14ac:dyDescent="0.35">
      <c r="A58" s="15">
        <f t="shared" si="0"/>
        <v>52</v>
      </c>
      <c r="B58" s="15" t="s">
        <v>76</v>
      </c>
      <c r="C58" s="42" t="s">
        <v>60</v>
      </c>
      <c r="D58" s="43">
        <v>840318.28913812735</v>
      </c>
      <c r="E58" s="43">
        <v>10000</v>
      </c>
      <c r="F58" s="45">
        <v>68813</v>
      </c>
      <c r="G58" s="46">
        <v>1550</v>
      </c>
      <c r="H58" s="47">
        <v>0.15086000000000002</v>
      </c>
      <c r="I58" s="3"/>
      <c r="J58" s="47">
        <v>0.15086000000000002</v>
      </c>
      <c r="K58" s="3"/>
      <c r="L58" s="60"/>
      <c r="M58" s="47">
        <v>0.15086000000000002</v>
      </c>
      <c r="N58" s="3"/>
      <c r="O58" s="60"/>
      <c r="P58" s="47">
        <v>0.15086000000000002</v>
      </c>
      <c r="Q58" s="3"/>
      <c r="R58" s="60"/>
      <c r="S58" s="47">
        <v>0.15118000000000001</v>
      </c>
      <c r="T58" s="3"/>
      <c r="U58" s="60"/>
    </row>
    <row r="59" spans="1:21" x14ac:dyDescent="0.35">
      <c r="A59" s="15">
        <f t="shared" si="0"/>
        <v>53</v>
      </c>
      <c r="B59" s="15"/>
      <c r="C59" s="42" t="s">
        <v>61</v>
      </c>
      <c r="D59" s="43">
        <v>1062417.1455207404</v>
      </c>
      <c r="E59" s="43">
        <v>20000</v>
      </c>
      <c r="F59" s="45"/>
      <c r="G59" s="46"/>
      <c r="H59" s="47">
        <v>0.13502999999999993</v>
      </c>
      <c r="I59" s="3"/>
      <c r="J59" s="47">
        <v>0.13502999999999993</v>
      </c>
      <c r="K59" s="3"/>
      <c r="L59" s="60"/>
      <c r="M59" s="47">
        <v>0.13502999999999993</v>
      </c>
      <c r="N59" s="3"/>
      <c r="O59" s="60"/>
      <c r="P59" s="47">
        <v>0.13502999999999993</v>
      </c>
      <c r="Q59" s="3"/>
      <c r="R59" s="60"/>
      <c r="S59" s="47">
        <v>0.13531999999999994</v>
      </c>
      <c r="T59" s="3"/>
      <c r="U59" s="60"/>
    </row>
    <row r="60" spans="1:21" x14ac:dyDescent="0.35">
      <c r="A60" s="15">
        <f t="shared" si="0"/>
        <v>54</v>
      </c>
      <c r="B60" s="15"/>
      <c r="C60" s="42" t="s">
        <v>70</v>
      </c>
      <c r="D60" s="43">
        <v>936547.2792859514</v>
      </c>
      <c r="E60" s="43">
        <v>20000</v>
      </c>
      <c r="F60" s="45"/>
      <c r="G60" s="46"/>
      <c r="H60" s="47">
        <v>0.10354000000000001</v>
      </c>
      <c r="I60" s="3"/>
      <c r="J60" s="47">
        <v>0.10354000000000001</v>
      </c>
      <c r="K60" s="3"/>
      <c r="L60" s="60"/>
      <c r="M60" s="47">
        <v>0.10354000000000001</v>
      </c>
      <c r="N60" s="3"/>
      <c r="O60" s="60"/>
      <c r="P60" s="47">
        <v>0.10354000000000001</v>
      </c>
      <c r="Q60" s="3"/>
      <c r="R60" s="60"/>
      <c r="S60" s="47">
        <v>0.10376000000000001</v>
      </c>
      <c r="T60" s="3"/>
      <c r="U60" s="60"/>
    </row>
    <row r="61" spans="1:21" x14ac:dyDescent="0.35">
      <c r="A61" s="15">
        <f t="shared" si="0"/>
        <v>55</v>
      </c>
      <c r="B61" s="15"/>
      <c r="C61" s="42" t="s">
        <v>71</v>
      </c>
      <c r="D61" s="43">
        <v>2527102.6120563564</v>
      </c>
      <c r="E61" s="43">
        <v>100000</v>
      </c>
      <c r="F61" s="45"/>
      <c r="G61" s="46"/>
      <c r="H61" s="47">
        <v>8.2830000000000029E-2</v>
      </c>
      <c r="I61" s="3"/>
      <c r="J61" s="47">
        <v>8.2830000000000029E-2</v>
      </c>
      <c r="K61" s="3"/>
      <c r="L61" s="60"/>
      <c r="M61" s="47">
        <v>8.2830000000000029E-2</v>
      </c>
      <c r="N61" s="3"/>
      <c r="O61" s="60"/>
      <c r="P61" s="47">
        <v>8.2830000000000029E-2</v>
      </c>
      <c r="Q61" s="3"/>
      <c r="R61" s="60"/>
      <c r="S61" s="47">
        <v>8.3010000000000028E-2</v>
      </c>
      <c r="T61" s="3"/>
      <c r="U61" s="60"/>
    </row>
    <row r="62" spans="1:21" x14ac:dyDescent="0.35">
      <c r="A62" s="15">
        <f t="shared" si="0"/>
        <v>56</v>
      </c>
      <c r="B62" s="15"/>
      <c r="C62" s="42" t="s">
        <v>72</v>
      </c>
      <c r="D62" s="43">
        <v>1239685.5839988254</v>
      </c>
      <c r="E62" s="43">
        <v>600000</v>
      </c>
      <c r="F62" s="45"/>
      <c r="G62" s="46"/>
      <c r="H62" s="47">
        <v>5.5230000000000001E-2</v>
      </c>
      <c r="I62" s="3"/>
      <c r="J62" s="47">
        <v>5.5230000000000001E-2</v>
      </c>
      <c r="K62" s="3"/>
      <c r="L62" s="60"/>
      <c r="M62" s="47">
        <v>5.5230000000000001E-2</v>
      </c>
      <c r="N62" s="3"/>
      <c r="O62" s="60"/>
      <c r="P62" s="47">
        <v>5.5230000000000001E-2</v>
      </c>
      <c r="Q62" s="3"/>
      <c r="R62" s="60"/>
      <c r="S62" s="47">
        <v>5.5350000000000003E-2</v>
      </c>
      <c r="T62" s="3"/>
      <c r="U62" s="60"/>
    </row>
    <row r="63" spans="1:21" x14ac:dyDescent="0.35">
      <c r="A63" s="15">
        <f t="shared" si="0"/>
        <v>57</v>
      </c>
      <c r="B63" s="15"/>
      <c r="C63" s="42" t="s">
        <v>73</v>
      </c>
      <c r="D63" s="43">
        <v>0</v>
      </c>
      <c r="E63" s="44" t="s">
        <v>62</v>
      </c>
      <c r="F63" s="45"/>
      <c r="G63" s="46"/>
      <c r="H63" s="47">
        <v>2.0709999999999999E-2</v>
      </c>
      <c r="I63" s="3"/>
      <c r="J63" s="47">
        <v>2.0709999999999999E-2</v>
      </c>
      <c r="K63" s="3"/>
      <c r="L63" s="60"/>
      <c r="M63" s="47">
        <v>2.0709999999999999E-2</v>
      </c>
      <c r="N63" s="3"/>
      <c r="O63" s="60"/>
      <c r="P63" s="47">
        <v>2.0709999999999999E-2</v>
      </c>
      <c r="Q63" s="3"/>
      <c r="R63" s="60"/>
      <c r="S63" s="47">
        <v>2.0749999999999998E-2</v>
      </c>
      <c r="T63" s="3"/>
      <c r="U63" s="60"/>
    </row>
    <row r="64" spans="1:21" x14ac:dyDescent="0.35">
      <c r="A64" s="15">
        <f t="shared" si="0"/>
        <v>58</v>
      </c>
      <c r="B64" s="41"/>
      <c r="C64" s="49" t="s">
        <v>63</v>
      </c>
      <c r="D64" s="50"/>
      <c r="E64" s="51"/>
      <c r="F64" s="52"/>
      <c r="G64" s="53"/>
      <c r="H64" s="54"/>
      <c r="I64" s="55">
        <v>9388.2799999999988</v>
      </c>
      <c r="J64" s="54"/>
      <c r="K64" s="55">
        <v>9388.2799999999988</v>
      </c>
      <c r="L64" s="56">
        <v>0</v>
      </c>
      <c r="M64" s="54"/>
      <c r="N64" s="55">
        <v>9388.2799999999988</v>
      </c>
      <c r="O64" s="56">
        <v>0</v>
      </c>
      <c r="P64" s="54"/>
      <c r="Q64" s="55">
        <v>9388.2799999999988</v>
      </c>
      <c r="R64" s="57">
        <v>0</v>
      </c>
      <c r="S64" s="54"/>
      <c r="T64" s="55">
        <v>9405.07</v>
      </c>
      <c r="U64" s="57">
        <v>2E-3</v>
      </c>
    </row>
    <row r="65" spans="1:21" x14ac:dyDescent="0.35">
      <c r="A65" s="15">
        <f t="shared" si="0"/>
        <v>59</v>
      </c>
      <c r="B65" s="15" t="s">
        <v>77</v>
      </c>
      <c r="C65" s="42" t="s">
        <v>60</v>
      </c>
      <c r="D65" s="43">
        <v>226931.87075753463</v>
      </c>
      <c r="E65" s="43">
        <v>10000</v>
      </c>
      <c r="F65" s="45">
        <v>39178</v>
      </c>
      <c r="G65" s="46">
        <v>1300</v>
      </c>
      <c r="H65" s="47">
        <v>0.76839000000000013</v>
      </c>
      <c r="I65" s="3"/>
      <c r="J65" s="47">
        <v>0.76427</v>
      </c>
      <c r="K65" s="3"/>
      <c r="L65" s="48"/>
      <c r="M65" s="47">
        <v>0.76805000000000012</v>
      </c>
      <c r="N65" s="3"/>
      <c r="O65" s="48"/>
      <c r="P65" s="47">
        <v>0.76839000000000013</v>
      </c>
      <c r="Q65" s="3"/>
      <c r="R65" s="48"/>
      <c r="S65" s="47">
        <v>0.76978000000000013</v>
      </c>
      <c r="T65" s="3"/>
      <c r="U65" s="48"/>
    </row>
    <row r="66" spans="1:21" x14ac:dyDescent="0.35">
      <c r="A66" s="15">
        <f t="shared" si="0"/>
        <v>60</v>
      </c>
      <c r="B66" s="15"/>
      <c r="C66" s="42" t="s">
        <v>61</v>
      </c>
      <c r="D66" s="43">
        <v>425616.39690252516</v>
      </c>
      <c r="E66" s="43">
        <v>20000</v>
      </c>
      <c r="F66" s="58"/>
      <c r="G66" s="59"/>
      <c r="H66" s="47">
        <v>0.74927999999999984</v>
      </c>
      <c r="I66" s="3"/>
      <c r="J66" s="47">
        <v>0.74558999999999986</v>
      </c>
      <c r="K66" s="3"/>
      <c r="L66" s="48"/>
      <c r="M66" s="47">
        <v>0.7489699999999998</v>
      </c>
      <c r="N66" s="3"/>
      <c r="O66" s="48"/>
      <c r="P66" s="47">
        <v>0.74927999999999984</v>
      </c>
      <c r="Q66" s="3"/>
      <c r="R66" s="48"/>
      <c r="S66" s="47">
        <v>0.75063999999999986</v>
      </c>
      <c r="T66" s="3"/>
      <c r="U66" s="48"/>
    </row>
    <row r="67" spans="1:21" x14ac:dyDescent="0.35">
      <c r="A67" s="15">
        <f t="shared" si="0"/>
        <v>61</v>
      </c>
      <c r="B67" s="15"/>
      <c r="C67" s="42" t="s">
        <v>70</v>
      </c>
      <c r="D67" s="43">
        <v>194048.49713530636</v>
      </c>
      <c r="E67" s="43">
        <v>20000</v>
      </c>
      <c r="F67" s="58"/>
      <c r="G67" s="59"/>
      <c r="H67" s="47">
        <v>0.71125000000000005</v>
      </c>
      <c r="I67" s="3"/>
      <c r="J67" s="47">
        <v>0.70840999999999998</v>
      </c>
      <c r="K67" s="3"/>
      <c r="L67" s="48"/>
      <c r="M67" s="47">
        <v>0.71100999999999992</v>
      </c>
      <c r="N67" s="3"/>
      <c r="O67" s="48"/>
      <c r="P67" s="47">
        <v>0.71125000000000005</v>
      </c>
      <c r="Q67" s="3"/>
      <c r="R67" s="48"/>
      <c r="S67" s="47">
        <v>0.71254000000000006</v>
      </c>
      <c r="T67" s="3"/>
      <c r="U67" s="48"/>
    </row>
    <row r="68" spans="1:21" x14ac:dyDescent="0.35">
      <c r="A68" s="15">
        <f t="shared" si="0"/>
        <v>62</v>
      </c>
      <c r="B68" s="15"/>
      <c r="C68" s="42" t="s">
        <v>71</v>
      </c>
      <c r="D68" s="43">
        <v>93667.075204633904</v>
      </c>
      <c r="E68" s="43">
        <v>100000</v>
      </c>
      <c r="F68" s="58"/>
      <c r="G68" s="59"/>
      <c r="H68" s="47">
        <v>0.68620999999999999</v>
      </c>
      <c r="I68" s="3"/>
      <c r="J68" s="47">
        <v>0.68393999999999999</v>
      </c>
      <c r="K68" s="3"/>
      <c r="L68" s="48"/>
      <c r="M68" s="47">
        <v>0.68601999999999996</v>
      </c>
      <c r="N68" s="3"/>
      <c r="O68" s="48"/>
      <c r="P68" s="47">
        <v>0.68620999999999999</v>
      </c>
      <c r="Q68" s="3"/>
      <c r="R68" s="48"/>
      <c r="S68" s="47">
        <v>0.68745000000000001</v>
      </c>
      <c r="T68" s="3"/>
      <c r="U68" s="48"/>
    </row>
    <row r="69" spans="1:21" x14ac:dyDescent="0.35">
      <c r="A69" s="15">
        <f t="shared" si="0"/>
        <v>63</v>
      </c>
      <c r="B69" s="15"/>
      <c r="C69" s="42" t="s">
        <v>72</v>
      </c>
      <c r="D69" s="43">
        <v>0</v>
      </c>
      <c r="E69" s="43">
        <v>600000</v>
      </c>
      <c r="F69" s="58"/>
      <c r="G69" s="59"/>
      <c r="H69" s="47">
        <v>0.65288000000000002</v>
      </c>
      <c r="I69" s="3"/>
      <c r="J69" s="47">
        <v>0.65137</v>
      </c>
      <c r="K69" s="3"/>
      <c r="L69" s="48"/>
      <c r="M69" s="47">
        <v>0.65275000000000005</v>
      </c>
      <c r="N69" s="3"/>
      <c r="O69" s="48"/>
      <c r="P69" s="47">
        <v>0.65288000000000002</v>
      </c>
      <c r="Q69" s="3"/>
      <c r="R69" s="48"/>
      <c r="S69" s="47">
        <v>0.65405999999999997</v>
      </c>
      <c r="T69" s="3"/>
      <c r="U69" s="48"/>
    </row>
    <row r="70" spans="1:21" x14ac:dyDescent="0.35">
      <c r="A70" s="15">
        <f t="shared" si="0"/>
        <v>64</v>
      </c>
      <c r="B70" s="15"/>
      <c r="C70" s="42" t="s">
        <v>73</v>
      </c>
      <c r="D70" s="43">
        <v>0</v>
      </c>
      <c r="E70" s="44" t="s">
        <v>62</v>
      </c>
      <c r="F70" s="58"/>
      <c r="G70" s="59"/>
      <c r="H70" s="47">
        <v>0.61117999999999995</v>
      </c>
      <c r="I70" s="3"/>
      <c r="J70" s="47">
        <v>0.61061999999999983</v>
      </c>
      <c r="K70" s="3"/>
      <c r="L70" s="48"/>
      <c r="M70" s="47">
        <v>0.61113999999999991</v>
      </c>
      <c r="N70" s="3"/>
      <c r="O70" s="48"/>
      <c r="P70" s="47">
        <v>0.61117999999999995</v>
      </c>
      <c r="Q70" s="3"/>
      <c r="R70" s="48"/>
      <c r="S70" s="47">
        <v>0.61229</v>
      </c>
      <c r="T70" s="3"/>
      <c r="U70" s="48"/>
    </row>
    <row r="71" spans="1:21" x14ac:dyDescent="0.35">
      <c r="A71" s="15">
        <f t="shared" si="0"/>
        <v>65</v>
      </c>
      <c r="B71" s="41"/>
      <c r="C71" s="49" t="s">
        <v>63</v>
      </c>
      <c r="D71" s="50"/>
      <c r="E71" s="51"/>
      <c r="F71" s="52"/>
      <c r="G71" s="53"/>
      <c r="H71" s="54"/>
      <c r="I71" s="55">
        <v>30497.35</v>
      </c>
      <c r="J71" s="54"/>
      <c r="K71" s="55">
        <v>30356.29</v>
      </c>
      <c r="L71" s="57">
        <v>-5.0000000000000001E-3</v>
      </c>
      <c r="M71" s="54"/>
      <c r="N71" s="55">
        <v>30485.55</v>
      </c>
      <c r="O71" s="57">
        <v>0</v>
      </c>
      <c r="P71" s="54"/>
      <c r="Q71" s="55">
        <v>30497.35</v>
      </c>
      <c r="R71" s="57">
        <v>0</v>
      </c>
      <c r="S71" s="54"/>
      <c r="T71" s="55">
        <v>30550.29</v>
      </c>
      <c r="U71" s="57">
        <v>2E-3</v>
      </c>
    </row>
    <row r="72" spans="1:21" x14ac:dyDescent="0.35">
      <c r="A72" s="15">
        <f t="shared" si="0"/>
        <v>66</v>
      </c>
      <c r="B72" s="15" t="s">
        <v>78</v>
      </c>
      <c r="C72" s="42" t="s">
        <v>60</v>
      </c>
      <c r="D72" s="43">
        <v>128853.19376431129</v>
      </c>
      <c r="E72" s="43">
        <v>10000</v>
      </c>
      <c r="F72" s="45">
        <v>18328</v>
      </c>
      <c r="G72" s="46">
        <v>1300</v>
      </c>
      <c r="H72" s="47">
        <v>0.75104999999999988</v>
      </c>
      <c r="I72" s="3"/>
      <c r="J72" s="47">
        <v>0.75104999999999988</v>
      </c>
      <c r="K72" s="3"/>
      <c r="L72" s="48"/>
      <c r="M72" s="47">
        <v>0.75085999999999986</v>
      </c>
      <c r="N72" s="3"/>
      <c r="O72" s="48"/>
      <c r="P72" s="47">
        <v>0.75104999999999988</v>
      </c>
      <c r="Q72" s="3"/>
      <c r="R72" s="48"/>
      <c r="S72" s="47">
        <v>0.75247999999999993</v>
      </c>
      <c r="T72" s="3"/>
      <c r="U72" s="48"/>
    </row>
    <row r="73" spans="1:21" x14ac:dyDescent="0.35">
      <c r="A73" s="15">
        <f t="shared" ref="A73:A105" si="1">A72+1</f>
        <v>67</v>
      </c>
      <c r="B73" s="15"/>
      <c r="C73" s="42" t="s">
        <v>61</v>
      </c>
      <c r="D73" s="43">
        <v>91078.806235688724</v>
      </c>
      <c r="E73" s="43">
        <v>20000</v>
      </c>
      <c r="F73" s="45"/>
      <c r="G73" s="46"/>
      <c r="H73" s="47">
        <v>0.73375999999999997</v>
      </c>
      <c r="I73" s="3"/>
      <c r="J73" s="47">
        <v>0.73375999999999997</v>
      </c>
      <c r="K73" s="3"/>
      <c r="L73" s="48"/>
      <c r="M73" s="47">
        <v>0.73358999999999996</v>
      </c>
      <c r="N73" s="3"/>
      <c r="O73" s="48"/>
      <c r="P73" s="47">
        <v>0.73375999999999997</v>
      </c>
      <c r="Q73" s="3"/>
      <c r="R73" s="48"/>
      <c r="S73" s="47">
        <v>0.73514999999999997</v>
      </c>
      <c r="T73" s="3"/>
      <c r="U73" s="48"/>
    </row>
    <row r="74" spans="1:21" x14ac:dyDescent="0.35">
      <c r="A74" s="15">
        <f t="shared" si="1"/>
        <v>68</v>
      </c>
      <c r="B74" s="15"/>
      <c r="C74" s="42" t="s">
        <v>70</v>
      </c>
      <c r="D74" s="43">
        <v>0</v>
      </c>
      <c r="E74" s="43">
        <v>20000</v>
      </c>
      <c r="F74" s="45"/>
      <c r="G74" s="46"/>
      <c r="H74" s="47">
        <v>0.69936000000000009</v>
      </c>
      <c r="I74" s="3"/>
      <c r="J74" s="47">
        <v>0.69936000000000009</v>
      </c>
      <c r="K74" s="3"/>
      <c r="L74" s="48"/>
      <c r="M74" s="47">
        <v>0.69922000000000006</v>
      </c>
      <c r="N74" s="3"/>
      <c r="O74" s="48"/>
      <c r="P74" s="47">
        <v>0.69936000000000009</v>
      </c>
      <c r="Q74" s="3"/>
      <c r="R74" s="48"/>
      <c r="S74" s="47">
        <v>0.70069000000000015</v>
      </c>
      <c r="T74" s="3"/>
      <c r="U74" s="48"/>
    </row>
    <row r="75" spans="1:21" x14ac:dyDescent="0.35">
      <c r="A75" s="15">
        <f t="shared" si="1"/>
        <v>69</v>
      </c>
      <c r="B75" s="15"/>
      <c r="C75" s="42" t="s">
        <v>71</v>
      </c>
      <c r="D75" s="43">
        <v>0</v>
      </c>
      <c r="E75" s="43">
        <v>100000</v>
      </c>
      <c r="F75" s="45"/>
      <c r="G75" s="46"/>
      <c r="H75" s="47">
        <v>0.6767099999999997</v>
      </c>
      <c r="I75" s="3"/>
      <c r="J75" s="47">
        <v>0.6767099999999997</v>
      </c>
      <c r="K75" s="3"/>
      <c r="L75" s="48"/>
      <c r="M75" s="47">
        <v>0.67660999999999971</v>
      </c>
      <c r="N75" s="3"/>
      <c r="O75" s="48"/>
      <c r="P75" s="47">
        <v>0.6767099999999997</v>
      </c>
      <c r="Q75" s="3"/>
      <c r="R75" s="48"/>
      <c r="S75" s="47">
        <v>0.67799999999999971</v>
      </c>
      <c r="T75" s="3"/>
      <c r="U75" s="48"/>
    </row>
    <row r="76" spans="1:21" x14ac:dyDescent="0.35">
      <c r="A76" s="15">
        <f t="shared" si="1"/>
        <v>70</v>
      </c>
      <c r="B76" s="15"/>
      <c r="C76" s="42" t="s">
        <v>72</v>
      </c>
      <c r="D76" s="43">
        <v>0</v>
      </c>
      <c r="E76" s="43">
        <v>600000</v>
      </c>
      <c r="F76" s="45"/>
      <c r="G76" s="46"/>
      <c r="H76" s="47">
        <v>0.64652000000000009</v>
      </c>
      <c r="I76" s="3"/>
      <c r="J76" s="47">
        <v>0.64652000000000009</v>
      </c>
      <c r="K76" s="3"/>
      <c r="L76" s="48"/>
      <c r="M76" s="47">
        <v>0.64644000000000024</v>
      </c>
      <c r="N76" s="3"/>
      <c r="O76" s="48"/>
      <c r="P76" s="47">
        <v>0.64652000000000009</v>
      </c>
      <c r="Q76" s="3"/>
      <c r="R76" s="48"/>
      <c r="S76" s="47">
        <v>0.64775000000000005</v>
      </c>
      <c r="T76" s="3"/>
      <c r="U76" s="48"/>
    </row>
    <row r="77" spans="1:21" x14ac:dyDescent="0.35">
      <c r="A77" s="15">
        <f t="shared" si="1"/>
        <v>71</v>
      </c>
      <c r="B77" s="15"/>
      <c r="C77" s="42" t="s">
        <v>73</v>
      </c>
      <c r="D77" s="43">
        <v>0</v>
      </c>
      <c r="E77" s="44" t="s">
        <v>62</v>
      </c>
      <c r="F77" s="45"/>
      <c r="G77" s="46"/>
      <c r="H77" s="47">
        <v>0.60878999999999994</v>
      </c>
      <c r="I77" s="3"/>
      <c r="J77" s="47">
        <v>0.60878999999999994</v>
      </c>
      <c r="K77" s="3"/>
      <c r="L77" s="48"/>
      <c r="M77" s="47">
        <v>0.60875999999999986</v>
      </c>
      <c r="N77" s="3"/>
      <c r="O77" s="48"/>
      <c r="P77" s="47">
        <v>0.60878999999999994</v>
      </c>
      <c r="Q77" s="3"/>
      <c r="R77" s="48"/>
      <c r="S77" s="47">
        <v>0.60994999999999999</v>
      </c>
      <c r="T77" s="3"/>
      <c r="U77" s="48"/>
    </row>
    <row r="78" spans="1:21" x14ac:dyDescent="0.35">
      <c r="A78" s="15">
        <f t="shared" si="1"/>
        <v>72</v>
      </c>
      <c r="B78" s="41"/>
      <c r="C78" s="49" t="s">
        <v>63</v>
      </c>
      <c r="D78" s="50"/>
      <c r="E78" s="51"/>
      <c r="F78" s="52"/>
      <c r="G78" s="53"/>
      <c r="H78" s="54"/>
      <c r="I78" s="55">
        <v>14921.25</v>
      </c>
      <c r="J78" s="54"/>
      <c r="K78" s="55">
        <v>14921.25</v>
      </c>
      <c r="L78" s="57">
        <v>0</v>
      </c>
      <c r="M78" s="54"/>
      <c r="N78" s="55">
        <v>14917.94</v>
      </c>
      <c r="O78" s="57">
        <v>0</v>
      </c>
      <c r="P78" s="54"/>
      <c r="Q78" s="55">
        <v>14921.25</v>
      </c>
      <c r="R78" s="57">
        <v>0</v>
      </c>
      <c r="S78" s="54"/>
      <c r="T78" s="55">
        <v>14947.13</v>
      </c>
      <c r="U78" s="57">
        <v>2E-3</v>
      </c>
    </row>
    <row r="79" spans="1:21" x14ac:dyDescent="0.35">
      <c r="A79" s="15">
        <f t="shared" si="1"/>
        <v>73</v>
      </c>
      <c r="B79" s="15" t="s">
        <v>79</v>
      </c>
      <c r="C79" s="42" t="s">
        <v>60</v>
      </c>
      <c r="D79" s="43">
        <v>0</v>
      </c>
      <c r="E79" s="43">
        <v>10000</v>
      </c>
      <c r="F79" s="45">
        <v>0</v>
      </c>
      <c r="G79" s="46">
        <v>1550</v>
      </c>
      <c r="H79" s="47">
        <v>0.14294999999999999</v>
      </c>
      <c r="I79" s="3"/>
      <c r="J79" s="47">
        <v>0.14294999999999999</v>
      </c>
      <c r="K79" s="3"/>
      <c r="L79" s="48"/>
      <c r="M79" s="47">
        <v>0.14294999999999999</v>
      </c>
      <c r="N79" s="3"/>
      <c r="O79" s="48"/>
      <c r="P79" s="47">
        <v>0.14294999999999999</v>
      </c>
      <c r="Q79" s="3"/>
      <c r="R79" s="48"/>
      <c r="S79" s="47">
        <v>0.14294999999999999</v>
      </c>
      <c r="T79" s="3"/>
      <c r="U79" s="48"/>
    </row>
    <row r="80" spans="1:21" x14ac:dyDescent="0.35">
      <c r="A80" s="15">
        <f t="shared" si="1"/>
        <v>74</v>
      </c>
      <c r="B80" s="15"/>
      <c r="C80" s="42" t="s">
        <v>61</v>
      </c>
      <c r="D80" s="43">
        <v>0</v>
      </c>
      <c r="E80" s="43">
        <v>20000</v>
      </c>
      <c r="F80" s="45"/>
      <c r="G80" s="46"/>
      <c r="H80" s="47">
        <v>0.12797</v>
      </c>
      <c r="I80" s="3"/>
      <c r="J80" s="47">
        <v>0.12797</v>
      </c>
      <c r="K80" s="3"/>
      <c r="L80" s="48"/>
      <c r="M80" s="47">
        <v>0.12797</v>
      </c>
      <c r="N80" s="3"/>
      <c r="O80" s="48"/>
      <c r="P80" s="47">
        <v>0.12797</v>
      </c>
      <c r="Q80" s="3"/>
      <c r="R80" s="48"/>
      <c r="S80" s="47">
        <v>0.12797</v>
      </c>
      <c r="T80" s="3"/>
      <c r="U80" s="48"/>
    </row>
    <row r="81" spans="1:21" x14ac:dyDescent="0.35">
      <c r="A81" s="15">
        <f t="shared" si="1"/>
        <v>75</v>
      </c>
      <c r="B81" s="15"/>
      <c r="C81" s="42" t="s">
        <v>70</v>
      </c>
      <c r="D81" s="43">
        <v>0</v>
      </c>
      <c r="E81" s="43">
        <v>20000</v>
      </c>
      <c r="F81" s="45"/>
      <c r="G81" s="46"/>
      <c r="H81" s="47">
        <v>9.8129999999999995E-2</v>
      </c>
      <c r="I81" s="3"/>
      <c r="J81" s="47">
        <v>9.8129999999999995E-2</v>
      </c>
      <c r="K81" s="3"/>
      <c r="L81" s="48"/>
      <c r="M81" s="47">
        <v>9.8129999999999995E-2</v>
      </c>
      <c r="N81" s="3"/>
      <c r="O81" s="48"/>
      <c r="P81" s="47">
        <v>9.8129999999999995E-2</v>
      </c>
      <c r="Q81" s="3"/>
      <c r="R81" s="48"/>
      <c r="S81" s="47">
        <v>9.8129999999999995E-2</v>
      </c>
      <c r="T81" s="3"/>
      <c r="U81" s="48"/>
    </row>
    <row r="82" spans="1:21" x14ac:dyDescent="0.35">
      <c r="A82" s="15">
        <f t="shared" si="1"/>
        <v>76</v>
      </c>
      <c r="B82" s="15"/>
      <c r="C82" s="42" t="s">
        <v>71</v>
      </c>
      <c r="D82" s="43">
        <v>0</v>
      </c>
      <c r="E82" s="43">
        <v>100000</v>
      </c>
      <c r="F82" s="45"/>
      <c r="G82" s="46"/>
      <c r="H82" s="47">
        <v>7.8509999999999996E-2</v>
      </c>
      <c r="I82" s="3"/>
      <c r="J82" s="47">
        <v>7.8509999999999996E-2</v>
      </c>
      <c r="K82" s="3"/>
      <c r="L82" s="48"/>
      <c r="M82" s="47">
        <v>7.8509999999999996E-2</v>
      </c>
      <c r="N82" s="3"/>
      <c r="O82" s="48"/>
      <c r="P82" s="47">
        <v>7.8509999999999996E-2</v>
      </c>
      <c r="Q82" s="3"/>
      <c r="R82" s="48"/>
      <c r="S82" s="47">
        <v>7.8509999999999996E-2</v>
      </c>
      <c r="T82" s="3"/>
      <c r="U82" s="48"/>
    </row>
    <row r="83" spans="1:21" x14ac:dyDescent="0.35">
      <c r="A83" s="15">
        <f t="shared" si="1"/>
        <v>77</v>
      </c>
      <c r="B83" s="15"/>
      <c r="C83" s="42" t="s">
        <v>72</v>
      </c>
      <c r="D83" s="43">
        <v>0</v>
      </c>
      <c r="E83" s="43">
        <v>600000</v>
      </c>
      <c r="F83" s="45"/>
      <c r="G83" s="46"/>
      <c r="H83" s="47">
        <v>5.2350000000000001E-2</v>
      </c>
      <c r="I83" s="3"/>
      <c r="J83" s="47">
        <v>5.2350000000000001E-2</v>
      </c>
      <c r="K83" s="3"/>
      <c r="L83" s="48"/>
      <c r="M83" s="47">
        <v>5.2350000000000001E-2</v>
      </c>
      <c r="N83" s="3"/>
      <c r="O83" s="48"/>
      <c r="P83" s="47">
        <v>5.2350000000000001E-2</v>
      </c>
      <c r="Q83" s="3"/>
      <c r="R83" s="48"/>
      <c r="S83" s="47">
        <v>5.2350000000000001E-2</v>
      </c>
      <c r="T83" s="3"/>
      <c r="U83" s="48"/>
    </row>
    <row r="84" spans="1:21" x14ac:dyDescent="0.35">
      <c r="A84" s="15">
        <f t="shared" si="1"/>
        <v>78</v>
      </c>
      <c r="B84" s="15"/>
      <c r="C84" s="42" t="s">
        <v>73</v>
      </c>
      <c r="D84" s="43">
        <v>0</v>
      </c>
      <c r="E84" s="44" t="s">
        <v>62</v>
      </c>
      <c r="F84" s="45"/>
      <c r="G84" s="46"/>
      <c r="H84" s="47">
        <v>1.9609999999999999E-2</v>
      </c>
      <c r="I84" s="3"/>
      <c r="J84" s="47">
        <v>1.9609999999999999E-2</v>
      </c>
      <c r="K84" s="3"/>
      <c r="L84" s="48"/>
      <c r="M84" s="47">
        <v>1.9609999999999999E-2</v>
      </c>
      <c r="N84" s="3"/>
      <c r="O84" s="48"/>
      <c r="P84" s="47">
        <v>1.9609999999999999E-2</v>
      </c>
      <c r="Q84" s="3"/>
      <c r="R84" s="48"/>
      <c r="S84" s="47">
        <v>1.9609999999999999E-2</v>
      </c>
      <c r="T84" s="3"/>
      <c r="U84" s="48"/>
    </row>
    <row r="85" spans="1:21" x14ac:dyDescent="0.35">
      <c r="A85" s="15">
        <f t="shared" si="1"/>
        <v>79</v>
      </c>
      <c r="B85" s="41"/>
      <c r="C85" s="49" t="s">
        <v>63</v>
      </c>
      <c r="D85" s="50"/>
      <c r="E85" s="51"/>
      <c r="F85" s="52"/>
      <c r="G85" s="53"/>
      <c r="H85" s="54"/>
      <c r="I85" s="55">
        <v>1550</v>
      </c>
      <c r="J85" s="55"/>
      <c r="K85" s="55">
        <v>1550</v>
      </c>
      <c r="L85" s="61">
        <v>0</v>
      </c>
      <c r="M85" s="55"/>
      <c r="N85" s="55">
        <v>1550</v>
      </c>
      <c r="O85" s="61">
        <v>0</v>
      </c>
      <c r="P85" s="61"/>
      <c r="Q85" s="55">
        <v>1550</v>
      </c>
      <c r="R85" s="57">
        <v>0</v>
      </c>
      <c r="S85" s="61"/>
      <c r="T85" s="55">
        <v>1550</v>
      </c>
      <c r="U85" s="57">
        <v>0</v>
      </c>
    </row>
    <row r="86" spans="1:21" x14ac:dyDescent="0.35">
      <c r="A86" s="15">
        <f t="shared" si="1"/>
        <v>80</v>
      </c>
      <c r="B86" s="15" t="s">
        <v>80</v>
      </c>
      <c r="C86" s="42" t="s">
        <v>60</v>
      </c>
      <c r="D86" s="43">
        <v>830412.691773167</v>
      </c>
      <c r="E86" s="43">
        <v>10000</v>
      </c>
      <c r="F86" s="45">
        <v>0</v>
      </c>
      <c r="G86" s="46">
        <v>1550</v>
      </c>
      <c r="H86" s="47">
        <v>0.14371999999999999</v>
      </c>
      <c r="I86" s="3"/>
      <c r="J86" s="47">
        <v>0.14371999999999999</v>
      </c>
      <c r="K86" s="3"/>
      <c r="L86" s="48"/>
      <c r="M86" s="47">
        <v>0.14371999999999999</v>
      </c>
      <c r="N86" s="3"/>
      <c r="O86" s="48"/>
      <c r="P86" s="47">
        <v>0.14371999999999999</v>
      </c>
      <c r="Q86" s="3"/>
      <c r="R86" s="48"/>
      <c r="S86" s="47">
        <v>0.14402999999999999</v>
      </c>
      <c r="T86" s="3"/>
      <c r="U86" s="48"/>
    </row>
    <row r="87" spans="1:21" x14ac:dyDescent="0.35">
      <c r="A87" s="15">
        <f t="shared" si="1"/>
        <v>81</v>
      </c>
      <c r="B87" s="15"/>
      <c r="C87" s="42" t="s">
        <v>61</v>
      </c>
      <c r="D87" s="43">
        <v>1522701.1145343112</v>
      </c>
      <c r="E87" s="43">
        <v>20000</v>
      </c>
      <c r="F87" s="45"/>
      <c r="G87" s="46"/>
      <c r="H87" s="47">
        <v>0.12864999999999999</v>
      </c>
      <c r="I87" s="3"/>
      <c r="J87" s="47">
        <v>0.12864999999999999</v>
      </c>
      <c r="K87" s="3"/>
      <c r="L87" s="48"/>
      <c r="M87" s="47">
        <v>0.12864999999999999</v>
      </c>
      <c r="N87" s="3"/>
      <c r="O87" s="48"/>
      <c r="P87" s="47">
        <v>0.12864999999999999</v>
      </c>
      <c r="Q87" s="3"/>
      <c r="R87" s="48"/>
      <c r="S87" s="47">
        <v>0.12892999999999999</v>
      </c>
      <c r="T87" s="3"/>
      <c r="U87" s="48"/>
    </row>
    <row r="88" spans="1:21" x14ac:dyDescent="0.35">
      <c r="A88" s="15">
        <f t="shared" si="1"/>
        <v>82</v>
      </c>
      <c r="B88" s="15"/>
      <c r="C88" s="42" t="s">
        <v>70</v>
      </c>
      <c r="D88" s="43">
        <v>1166628.4258088893</v>
      </c>
      <c r="E88" s="43">
        <v>20000</v>
      </c>
      <c r="F88" s="45"/>
      <c r="G88" s="46"/>
      <c r="H88" s="47">
        <v>9.8649999999999988E-2</v>
      </c>
      <c r="I88" s="3"/>
      <c r="J88" s="47">
        <v>9.8649999999999988E-2</v>
      </c>
      <c r="K88" s="3"/>
      <c r="L88" s="48"/>
      <c r="M88" s="47">
        <v>9.8649999999999988E-2</v>
      </c>
      <c r="N88" s="3"/>
      <c r="O88" s="48"/>
      <c r="P88" s="47">
        <v>9.8649999999999988E-2</v>
      </c>
      <c r="Q88" s="3"/>
      <c r="R88" s="48"/>
      <c r="S88" s="47">
        <v>9.885999999999999E-2</v>
      </c>
      <c r="T88" s="3"/>
      <c r="U88" s="48"/>
    </row>
    <row r="89" spans="1:21" x14ac:dyDescent="0.35">
      <c r="A89" s="15">
        <f t="shared" si="1"/>
        <v>83</v>
      </c>
      <c r="B89" s="15"/>
      <c r="C89" s="42" t="s">
        <v>71</v>
      </c>
      <c r="D89" s="43">
        <v>2984748.9545244905</v>
      </c>
      <c r="E89" s="43">
        <v>100000</v>
      </c>
      <c r="F89" s="45"/>
      <c r="G89" s="46"/>
      <c r="H89" s="47">
        <v>7.8939999999999996E-2</v>
      </c>
      <c r="I89" s="3"/>
      <c r="J89" s="47">
        <v>7.8939999999999996E-2</v>
      </c>
      <c r="K89" s="3"/>
      <c r="L89" s="48"/>
      <c r="M89" s="47">
        <v>7.8939999999999996E-2</v>
      </c>
      <c r="N89" s="3"/>
      <c r="O89" s="48"/>
      <c r="P89" s="47">
        <v>7.8939999999999996E-2</v>
      </c>
      <c r="Q89" s="3"/>
      <c r="R89" s="48"/>
      <c r="S89" s="47">
        <v>7.911E-2</v>
      </c>
      <c r="T89" s="3"/>
      <c r="U89" s="48"/>
    </row>
    <row r="90" spans="1:21" x14ac:dyDescent="0.35">
      <c r="A90" s="15">
        <f t="shared" si="1"/>
        <v>84</v>
      </c>
      <c r="B90" s="15"/>
      <c r="C90" s="42" t="s">
        <v>72</v>
      </c>
      <c r="D90" s="43">
        <v>1303638.2052591417</v>
      </c>
      <c r="E90" s="43">
        <v>600000</v>
      </c>
      <c r="F90" s="45"/>
      <c r="G90" s="46"/>
      <c r="H90" s="47">
        <v>5.2629999999999996E-2</v>
      </c>
      <c r="I90" s="3"/>
      <c r="J90" s="47">
        <v>5.2629999999999996E-2</v>
      </c>
      <c r="K90" s="3"/>
      <c r="L90" s="48"/>
      <c r="M90" s="47">
        <v>5.2629999999999996E-2</v>
      </c>
      <c r="N90" s="3"/>
      <c r="O90" s="48"/>
      <c r="P90" s="47">
        <v>5.2629999999999996E-2</v>
      </c>
      <c r="Q90" s="3"/>
      <c r="R90" s="48"/>
      <c r="S90" s="47">
        <v>5.2739999999999995E-2</v>
      </c>
      <c r="T90" s="3"/>
      <c r="U90" s="48"/>
    </row>
    <row r="91" spans="1:21" x14ac:dyDescent="0.35">
      <c r="A91" s="15">
        <f t="shared" si="1"/>
        <v>85</v>
      </c>
      <c r="B91" s="15"/>
      <c r="C91" s="42" t="s">
        <v>73</v>
      </c>
      <c r="D91" s="43">
        <v>0</v>
      </c>
      <c r="E91" s="44" t="s">
        <v>62</v>
      </c>
      <c r="F91" s="45"/>
      <c r="G91" s="46"/>
      <c r="H91" s="47">
        <v>1.9729999999999998E-2</v>
      </c>
      <c r="I91" s="3"/>
      <c r="J91" s="47">
        <v>1.9729999999999998E-2</v>
      </c>
      <c r="K91" s="3"/>
      <c r="L91" s="48"/>
      <c r="M91" s="47">
        <v>1.9729999999999998E-2</v>
      </c>
      <c r="N91" s="3"/>
      <c r="O91" s="48"/>
      <c r="P91" s="47">
        <v>1.9729999999999998E-2</v>
      </c>
      <c r="Q91" s="3"/>
      <c r="R91" s="48"/>
      <c r="S91" s="47">
        <v>1.9769999999999996E-2</v>
      </c>
      <c r="T91" s="3"/>
      <c r="U91" s="48"/>
    </row>
    <row r="92" spans="1:21" x14ac:dyDescent="0.35">
      <c r="A92" s="15">
        <f t="shared" si="1"/>
        <v>86</v>
      </c>
      <c r="B92" s="41"/>
      <c r="C92" s="49" t="s">
        <v>63</v>
      </c>
      <c r="D92" s="50"/>
      <c r="E92" s="51"/>
      <c r="F92" s="52"/>
      <c r="G92" s="53"/>
      <c r="H92" s="54"/>
      <c r="I92" s="55">
        <v>1550</v>
      </c>
      <c r="J92" s="62"/>
      <c r="K92" s="55">
        <v>1550</v>
      </c>
      <c r="L92" s="63">
        <v>0</v>
      </c>
      <c r="M92" s="62"/>
      <c r="N92" s="55">
        <v>1550</v>
      </c>
      <c r="O92" s="63">
        <v>0</v>
      </c>
      <c r="P92" s="62"/>
      <c r="Q92" s="55">
        <v>1550</v>
      </c>
      <c r="R92" s="57">
        <v>0</v>
      </c>
      <c r="S92" s="62"/>
      <c r="T92" s="55">
        <v>1550</v>
      </c>
      <c r="U92" s="57">
        <v>0</v>
      </c>
    </row>
    <row r="93" spans="1:21" x14ac:dyDescent="0.35">
      <c r="A93" s="15">
        <f t="shared" si="1"/>
        <v>87</v>
      </c>
      <c r="B93" s="41" t="s">
        <v>81</v>
      </c>
      <c r="C93" s="41"/>
      <c r="D93" s="64">
        <v>0</v>
      </c>
      <c r="E93" s="65" t="s">
        <v>54</v>
      </c>
      <c r="F93" s="66">
        <v>0</v>
      </c>
      <c r="G93" s="67">
        <v>38000</v>
      </c>
      <c r="H93" s="68">
        <v>5.7799999999999995E-3</v>
      </c>
      <c r="I93" s="38">
        <v>38000</v>
      </c>
      <c r="J93" s="68">
        <v>5.7799999999999995E-3</v>
      </c>
      <c r="K93" s="38">
        <v>38000</v>
      </c>
      <c r="L93" s="69">
        <v>0</v>
      </c>
      <c r="M93" s="68">
        <v>5.7799999999999995E-3</v>
      </c>
      <c r="N93" s="38">
        <v>38000</v>
      </c>
      <c r="O93" s="69">
        <v>0</v>
      </c>
      <c r="P93" s="68">
        <v>5.7799999999999995E-3</v>
      </c>
      <c r="Q93" s="38">
        <v>38000</v>
      </c>
      <c r="R93" s="39">
        <v>0</v>
      </c>
      <c r="S93" s="68">
        <v>5.7799999999999995E-3</v>
      </c>
      <c r="T93" s="38">
        <v>38000</v>
      </c>
      <c r="U93" s="39">
        <v>0</v>
      </c>
    </row>
    <row r="94" spans="1:21" x14ac:dyDescent="0.35">
      <c r="A94" s="15">
        <f t="shared" si="1"/>
        <v>88</v>
      </c>
      <c r="B94" s="32" t="s">
        <v>82</v>
      </c>
      <c r="C94" s="32"/>
      <c r="D94" s="33">
        <v>0</v>
      </c>
      <c r="E94" s="65" t="s">
        <v>54</v>
      </c>
      <c r="F94" s="35">
        <v>0</v>
      </c>
      <c r="G94" s="67">
        <v>38000</v>
      </c>
      <c r="H94" s="37">
        <v>5.2099999999999994E-3</v>
      </c>
      <c r="I94" s="38">
        <v>38000</v>
      </c>
      <c r="J94" s="37">
        <v>5.2099999999999994E-3</v>
      </c>
      <c r="K94" s="38">
        <v>38000</v>
      </c>
      <c r="L94" s="39">
        <v>0</v>
      </c>
      <c r="M94" s="37">
        <v>5.2099999999999994E-3</v>
      </c>
      <c r="N94" s="38">
        <v>38000</v>
      </c>
      <c r="O94" s="39">
        <v>0</v>
      </c>
      <c r="P94" s="68">
        <v>5.2099999999999994E-3</v>
      </c>
      <c r="Q94" s="38">
        <v>38000</v>
      </c>
      <c r="R94" s="39">
        <v>0</v>
      </c>
      <c r="S94" s="68">
        <v>5.2099999999999994E-3</v>
      </c>
      <c r="T94" s="38">
        <v>38000</v>
      </c>
      <c r="U94" s="39">
        <v>0</v>
      </c>
    </row>
    <row r="95" spans="1:21" ht="15" thickBot="1" x14ac:dyDescent="0.4">
      <c r="A95" s="15">
        <f t="shared" si="1"/>
        <v>89</v>
      </c>
      <c r="B95" s="32" t="s">
        <v>83</v>
      </c>
      <c r="C95" s="32"/>
      <c r="D95" s="33"/>
      <c r="E95" s="65"/>
      <c r="F95" s="35"/>
      <c r="G95" s="70"/>
      <c r="H95" s="71"/>
      <c r="I95" s="72"/>
      <c r="J95" s="72"/>
      <c r="K95" s="72"/>
      <c r="L95" s="73"/>
      <c r="M95" s="72"/>
      <c r="N95" s="72"/>
      <c r="O95" s="73"/>
      <c r="P95" s="74"/>
      <c r="Q95" s="72"/>
      <c r="R95" s="73"/>
      <c r="S95" s="74"/>
      <c r="T95" s="72"/>
      <c r="U95" s="73"/>
    </row>
    <row r="96" spans="1:21" x14ac:dyDescent="0.35">
      <c r="A96" s="15">
        <f t="shared" si="1"/>
        <v>90</v>
      </c>
      <c r="B96" s="229" t="s">
        <v>84</v>
      </c>
      <c r="C96" s="230"/>
      <c r="D96" s="230"/>
      <c r="E96" s="230"/>
      <c r="F96" s="230"/>
      <c r="G96" s="230"/>
      <c r="H96" s="230"/>
      <c r="I96" s="230"/>
      <c r="J96" s="230"/>
      <c r="K96" s="230"/>
      <c r="L96" s="230"/>
    </row>
    <row r="97" spans="1:21" x14ac:dyDescent="0.35">
      <c r="A97" s="15">
        <f t="shared" si="1"/>
        <v>91</v>
      </c>
      <c r="B97" s="230"/>
      <c r="C97" s="230"/>
      <c r="D97" s="230"/>
      <c r="E97" s="230"/>
      <c r="F97" s="230"/>
      <c r="G97" s="230"/>
      <c r="H97" s="230"/>
      <c r="I97" s="230"/>
      <c r="J97" s="230"/>
      <c r="K97" s="230"/>
      <c r="L97" s="230"/>
    </row>
    <row r="98" spans="1:21" x14ac:dyDescent="0.35">
      <c r="A98" s="15">
        <f t="shared" si="1"/>
        <v>92</v>
      </c>
      <c r="B98" s="231" t="s">
        <v>85</v>
      </c>
      <c r="C98" s="231"/>
      <c r="D98" s="231"/>
      <c r="E98" s="231"/>
      <c r="F98" s="231"/>
      <c r="G98" s="231"/>
      <c r="H98" s="231"/>
      <c r="I98" s="231"/>
      <c r="J98" s="231"/>
      <c r="K98" s="231"/>
      <c r="L98" s="231"/>
    </row>
    <row r="99" spans="1:21" x14ac:dyDescent="0.35">
      <c r="A99" s="15">
        <f t="shared" si="1"/>
        <v>93</v>
      </c>
      <c r="B99" s="232" t="s">
        <v>86</v>
      </c>
      <c r="C99" s="230"/>
      <c r="D99" s="230"/>
      <c r="E99" s="230"/>
      <c r="F99" s="230"/>
      <c r="G99" s="230"/>
      <c r="H99" s="230"/>
      <c r="I99" s="230"/>
      <c r="J99" s="230"/>
      <c r="K99" s="230"/>
      <c r="L99" s="230"/>
      <c r="M99" s="6"/>
      <c r="N99" s="6"/>
      <c r="O99" s="6"/>
      <c r="P99" s="6"/>
      <c r="Q99" s="6"/>
      <c r="R99" s="6"/>
      <c r="S99" s="75"/>
      <c r="T99" s="75"/>
      <c r="U99" s="75"/>
    </row>
    <row r="100" spans="1:21" x14ac:dyDescent="0.35">
      <c r="A100" s="15">
        <f t="shared" si="1"/>
        <v>94</v>
      </c>
      <c r="B100" s="230"/>
      <c r="C100" s="230"/>
      <c r="D100" s="230"/>
      <c r="E100" s="230"/>
      <c r="F100" s="230"/>
      <c r="G100" s="230"/>
      <c r="H100" s="230"/>
      <c r="I100" s="230"/>
      <c r="J100" s="230"/>
      <c r="K100" s="230"/>
      <c r="L100" s="230"/>
    </row>
    <row r="101" spans="1:21" x14ac:dyDescent="0.35">
      <c r="A101" s="15">
        <f t="shared" si="1"/>
        <v>95</v>
      </c>
      <c r="B101" s="230"/>
      <c r="C101" s="230"/>
      <c r="D101" s="230"/>
      <c r="E101" s="230"/>
      <c r="F101" s="230"/>
      <c r="G101" s="230"/>
      <c r="H101" s="230"/>
      <c r="I101" s="230"/>
      <c r="J101" s="230"/>
      <c r="K101" s="230"/>
      <c r="L101" s="230"/>
    </row>
    <row r="102" spans="1:21" ht="15" thickBot="1" x14ac:dyDescent="0.4">
      <c r="A102" s="15">
        <f t="shared" si="1"/>
        <v>96</v>
      </c>
      <c r="B102" s="76" t="s">
        <v>87</v>
      </c>
    </row>
    <row r="103" spans="1:21" ht="15" thickBot="1" x14ac:dyDescent="0.4">
      <c r="A103" s="15">
        <f t="shared" si="1"/>
        <v>97</v>
      </c>
      <c r="B103" s="77" t="s">
        <v>88</v>
      </c>
      <c r="C103" s="78"/>
      <c r="D103" s="79"/>
      <c r="E103" s="80" t="s">
        <v>89</v>
      </c>
      <c r="F103" s="79"/>
      <c r="G103" s="80" t="s">
        <v>89</v>
      </c>
      <c r="H103" s="79"/>
      <c r="I103" s="79"/>
      <c r="J103" s="79"/>
      <c r="K103" s="79"/>
      <c r="L103" s="79"/>
      <c r="M103" s="79"/>
      <c r="N103" s="79"/>
      <c r="O103" s="79"/>
      <c r="P103" s="79"/>
      <c r="Q103" s="79"/>
      <c r="R103" s="79"/>
      <c r="S103" s="79"/>
      <c r="T103" s="79"/>
      <c r="U103" s="79"/>
    </row>
    <row r="104" spans="1:21" ht="15" thickBot="1" x14ac:dyDescent="0.4">
      <c r="A104" s="15">
        <f t="shared" si="1"/>
        <v>98</v>
      </c>
      <c r="S104" s="2"/>
      <c r="T104" s="2"/>
      <c r="U104" s="2"/>
    </row>
    <row r="105" spans="1:21" ht="15" thickBot="1" x14ac:dyDescent="0.4">
      <c r="A105" s="15">
        <f t="shared" si="1"/>
        <v>99</v>
      </c>
      <c r="B105" s="77" t="s">
        <v>90</v>
      </c>
      <c r="C105" s="78"/>
      <c r="D105" s="81"/>
      <c r="E105" s="82"/>
      <c r="F105" s="82"/>
      <c r="G105" s="81"/>
      <c r="H105" s="80" t="s">
        <v>91</v>
      </c>
      <c r="I105" s="81"/>
      <c r="J105" s="81"/>
      <c r="K105" s="81"/>
      <c r="L105" s="81"/>
      <c r="M105" s="81"/>
      <c r="N105" s="81"/>
      <c r="O105" s="81"/>
      <c r="P105" s="81"/>
      <c r="Q105" s="81"/>
      <c r="R105" s="81"/>
      <c r="S105" s="81"/>
      <c r="T105" s="81"/>
      <c r="U105" s="81"/>
    </row>
    <row r="106" spans="1:21" x14ac:dyDescent="0.35">
      <c r="A106" s="15"/>
    </row>
    <row r="107" spans="1:21" x14ac:dyDescent="0.35">
      <c r="A107" s="15"/>
    </row>
    <row r="108" spans="1:21" x14ac:dyDescent="0.35">
      <c r="B108" s="231"/>
      <c r="C108" s="231"/>
      <c r="D108" s="231"/>
      <c r="E108" s="231"/>
      <c r="F108" s="231"/>
      <c r="G108" s="231"/>
      <c r="H108" s="231"/>
      <c r="I108" s="231"/>
      <c r="J108" s="231"/>
      <c r="K108" s="231"/>
      <c r="L108" s="231"/>
    </row>
  </sheetData>
  <mergeCells count="4">
    <mergeCell ref="B96:L97"/>
    <mergeCell ref="B98:L98"/>
    <mergeCell ref="B99:L101"/>
    <mergeCell ref="B108:L108"/>
  </mergeCells>
  <pageMargins left="0.7" right="0.7" top="0.75" bottom="0.75" header="0.3" footer="0.3"/>
  <pageSetup scale="45" orientation="portrait" horizontalDpi="1200" verticalDpi="1200" r:id="rId1"/>
  <headerFooter>
    <oddHeader>&amp;RNWN WUTC Advice 23-08
Exhibit A - Supporting Materials
Page &amp;P of &amp;N</oddHeader>
  </headerFooter>
  <rowBreaks count="1" manualBreakCount="1">
    <brk id="10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F316-80E3-4E5B-8536-1DCE0ED5956D}">
  <sheetPr>
    <pageSetUpPr fitToPage="1"/>
  </sheetPr>
  <dimension ref="A1:J14"/>
  <sheetViews>
    <sheetView view="pageBreakPreview" zoomScale="130" zoomScaleNormal="100" zoomScaleSheetLayoutView="130" workbookViewId="0">
      <selection sqref="A1:J14"/>
    </sheetView>
  </sheetViews>
  <sheetFormatPr defaultRowHeight="14.5" x14ac:dyDescent="0.35"/>
  <cols>
    <col min="1" max="1" width="29.453125" customWidth="1"/>
    <col min="2" max="2" width="22.26953125" bestFit="1" customWidth="1"/>
    <col min="3" max="3" width="11.453125" bestFit="1" customWidth="1"/>
    <col min="4" max="4" width="10.1796875" bestFit="1" customWidth="1"/>
    <col min="5" max="5" width="8.453125" bestFit="1" customWidth="1"/>
    <col min="6" max="6" width="12.54296875" bestFit="1" customWidth="1"/>
    <col min="7" max="7" width="12.81640625" bestFit="1" customWidth="1"/>
    <col min="8" max="8" width="11.81640625" bestFit="1" customWidth="1"/>
    <col min="9" max="9" width="14.453125" bestFit="1" customWidth="1"/>
    <col min="10" max="10" width="11.54296875" bestFit="1" customWidth="1"/>
  </cols>
  <sheetData>
    <row r="1" spans="1:10" x14ac:dyDescent="0.35">
      <c r="A1" s="83" t="s">
        <v>0</v>
      </c>
      <c r="B1" s="84"/>
      <c r="C1" s="84"/>
      <c r="D1" s="85"/>
      <c r="E1" s="85"/>
      <c r="F1" s="85"/>
      <c r="G1" s="85"/>
      <c r="H1" s="85"/>
      <c r="I1" s="85"/>
      <c r="J1" s="85"/>
    </row>
    <row r="2" spans="1:10" x14ac:dyDescent="0.35">
      <c r="A2" s="83" t="s">
        <v>1</v>
      </c>
      <c r="B2" s="84"/>
      <c r="C2" s="84"/>
      <c r="D2" s="85"/>
      <c r="E2" s="85"/>
      <c r="F2" s="85"/>
      <c r="G2" s="85"/>
      <c r="H2" s="85"/>
      <c r="I2" s="85"/>
      <c r="J2" s="85"/>
    </row>
    <row r="3" spans="1:10" x14ac:dyDescent="0.35">
      <c r="A3" s="83" t="s">
        <v>2</v>
      </c>
      <c r="B3" s="84"/>
      <c r="C3" s="84"/>
      <c r="D3" s="85"/>
      <c r="E3" s="85"/>
      <c r="F3" s="85"/>
      <c r="G3" s="85"/>
      <c r="H3" s="85"/>
      <c r="I3" s="85"/>
      <c r="J3" s="85"/>
    </row>
    <row r="4" spans="1:10" x14ac:dyDescent="0.35">
      <c r="A4" s="83" t="s">
        <v>92</v>
      </c>
      <c r="B4" s="84"/>
      <c r="C4" s="84"/>
      <c r="D4" s="85"/>
      <c r="E4" s="85"/>
      <c r="F4" s="85"/>
      <c r="G4" s="85"/>
      <c r="H4" s="85"/>
      <c r="I4" s="85"/>
      <c r="J4" s="85"/>
    </row>
    <row r="5" spans="1:10" x14ac:dyDescent="0.35">
      <c r="A5" s="85"/>
      <c r="B5" s="86"/>
      <c r="C5" s="84"/>
      <c r="D5" s="85"/>
      <c r="E5" s="85"/>
      <c r="F5" s="85"/>
      <c r="G5" s="87"/>
      <c r="H5" s="88" t="s">
        <v>93</v>
      </c>
      <c r="I5" s="88"/>
      <c r="J5" s="88"/>
    </row>
    <row r="6" spans="1:10" x14ac:dyDescent="0.35">
      <c r="A6" s="85"/>
      <c r="B6" s="89"/>
      <c r="C6" s="84"/>
      <c r="D6" s="88"/>
      <c r="E6" s="85"/>
      <c r="F6" s="85"/>
      <c r="G6" s="88" t="s">
        <v>94</v>
      </c>
      <c r="H6" s="88" t="s">
        <v>94</v>
      </c>
      <c r="I6" s="88"/>
      <c r="J6" s="88"/>
    </row>
    <row r="7" spans="1:10" x14ac:dyDescent="0.35">
      <c r="A7" s="85"/>
      <c r="B7" s="89"/>
      <c r="C7" s="84"/>
      <c r="D7" s="90" t="s">
        <v>95</v>
      </c>
      <c r="E7" s="90"/>
      <c r="F7" s="88" t="s">
        <v>94</v>
      </c>
      <c r="G7" s="88" t="s">
        <v>96</v>
      </c>
      <c r="H7" s="88" t="s">
        <v>97</v>
      </c>
      <c r="I7" s="88" t="s">
        <v>98</v>
      </c>
      <c r="J7" s="88" t="s">
        <v>98</v>
      </c>
    </row>
    <row r="8" spans="1:10" x14ac:dyDescent="0.35">
      <c r="A8" s="85"/>
      <c r="B8" s="84"/>
      <c r="C8" s="88" t="s">
        <v>99</v>
      </c>
      <c r="D8" s="88" t="s">
        <v>94</v>
      </c>
      <c r="E8" s="90" t="s">
        <v>95</v>
      </c>
      <c r="F8" s="88" t="s">
        <v>99</v>
      </c>
      <c r="G8" s="88" t="s">
        <v>100</v>
      </c>
      <c r="H8" s="88" t="s">
        <v>101</v>
      </c>
      <c r="I8" s="88" t="s">
        <v>102</v>
      </c>
      <c r="J8" s="88" t="s">
        <v>103</v>
      </c>
    </row>
    <row r="9" spans="1:10" x14ac:dyDescent="0.35">
      <c r="A9" s="85"/>
      <c r="B9" s="91" t="s">
        <v>104</v>
      </c>
      <c r="C9" s="92">
        <v>45169</v>
      </c>
      <c r="D9" s="91" t="s">
        <v>105</v>
      </c>
      <c r="E9" s="91" t="s">
        <v>96</v>
      </c>
      <c r="F9" s="93">
        <v>45230</v>
      </c>
      <c r="G9" s="91" t="s">
        <v>106</v>
      </c>
      <c r="H9" s="91" t="s">
        <v>107</v>
      </c>
      <c r="I9" s="91" t="s">
        <v>108</v>
      </c>
      <c r="J9" s="91" t="s">
        <v>108</v>
      </c>
    </row>
    <row r="10" spans="1:10" x14ac:dyDescent="0.35">
      <c r="A10" s="94"/>
      <c r="B10" s="88" t="s">
        <v>35</v>
      </c>
      <c r="C10" s="95" t="s">
        <v>36</v>
      </c>
      <c r="D10" s="95" t="s">
        <v>37</v>
      </c>
      <c r="E10" s="95" t="s">
        <v>38</v>
      </c>
      <c r="F10" s="95" t="s">
        <v>39</v>
      </c>
      <c r="G10" s="95" t="s">
        <v>40</v>
      </c>
      <c r="H10" s="95" t="s">
        <v>41</v>
      </c>
      <c r="I10" s="95" t="s">
        <v>42</v>
      </c>
      <c r="J10" s="95" t="s">
        <v>43</v>
      </c>
    </row>
    <row r="11" spans="1:10" x14ac:dyDescent="0.35">
      <c r="A11" s="94"/>
      <c r="B11" s="88"/>
      <c r="C11" s="95"/>
      <c r="D11" s="85"/>
      <c r="E11" s="85"/>
      <c r="F11" s="96" t="s">
        <v>109</v>
      </c>
      <c r="G11" s="97">
        <v>8.0199999999999994E-2</v>
      </c>
      <c r="H11" s="96" t="s">
        <v>110</v>
      </c>
      <c r="I11" s="96"/>
      <c r="J11" s="96"/>
    </row>
    <row r="12" spans="1:10" x14ac:dyDescent="0.35">
      <c r="A12" s="98">
        <v>1</v>
      </c>
      <c r="B12" s="85" t="s">
        <v>111</v>
      </c>
      <c r="C12" s="99">
        <v>214387.30999999997</v>
      </c>
      <c r="D12" s="100">
        <v>0</v>
      </c>
      <c r="E12" s="105">
        <v>1603.03</v>
      </c>
      <c r="F12" s="99">
        <v>215990.33999999997</v>
      </c>
      <c r="G12" s="106">
        <v>4.478E-2</v>
      </c>
      <c r="H12" s="94"/>
      <c r="I12" s="104"/>
      <c r="J12" s="94"/>
    </row>
    <row r="13" spans="1:10" x14ac:dyDescent="0.35">
      <c r="A13" s="98">
        <v>2</v>
      </c>
      <c r="B13" s="85" t="s">
        <v>112</v>
      </c>
      <c r="C13" s="107">
        <v>0</v>
      </c>
      <c r="D13" s="107">
        <v>0</v>
      </c>
      <c r="E13" s="107">
        <v>0</v>
      </c>
      <c r="F13" s="107">
        <v>0</v>
      </c>
      <c r="G13" s="108"/>
      <c r="H13" s="102"/>
      <c r="I13" s="104"/>
      <c r="J13" s="94"/>
    </row>
    <row r="14" spans="1:10" x14ac:dyDescent="0.35">
      <c r="A14" s="98">
        <v>3</v>
      </c>
      <c r="B14" s="85"/>
      <c r="C14" s="103">
        <v>214387.30999999997</v>
      </c>
      <c r="D14" s="103">
        <v>0</v>
      </c>
      <c r="E14" s="103">
        <v>1603.03</v>
      </c>
      <c r="F14" s="103">
        <v>215990.33999999997</v>
      </c>
      <c r="G14" s="101">
        <v>5275</v>
      </c>
      <c r="H14" s="103">
        <v>221265</v>
      </c>
      <c r="I14" s="104"/>
      <c r="J14" s="94">
        <v>221265</v>
      </c>
    </row>
  </sheetData>
  <pageMargins left="0.7" right="0.7" top="0.75" bottom="0.75" header="0.3" footer="0.3"/>
  <pageSetup scale="85" fitToHeight="0" orientation="landscape" horizontalDpi="1200" verticalDpi="1200" r:id="rId1"/>
  <headerFooter>
    <oddHeader>&amp;RNWN WUTC Advice 23-08
Exhibit A - Supporting Materials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69AF2-31CF-4C43-B527-2E9494CEAC1C}">
  <sheetPr>
    <pageSetUpPr fitToPage="1"/>
  </sheetPr>
  <dimension ref="A1:L220"/>
  <sheetViews>
    <sheetView view="pageBreakPreview" zoomScale="115" zoomScaleNormal="100" zoomScaleSheetLayoutView="115" workbookViewId="0">
      <selection activeCell="H95" sqref="H95"/>
    </sheetView>
  </sheetViews>
  <sheetFormatPr defaultColWidth="8.453125" defaultRowHeight="12.5" outlineLevelRow="1" x14ac:dyDescent="0.25"/>
  <cols>
    <col min="1" max="1" width="4.26953125" style="109" customWidth="1"/>
    <col min="2" max="2" width="14.26953125" style="110" customWidth="1"/>
    <col min="3" max="3" width="13.81640625" style="110" customWidth="1"/>
    <col min="4" max="4" width="22.26953125" style="110" customWidth="1"/>
    <col min="5" max="7" width="14.26953125" style="110" customWidth="1"/>
    <col min="8" max="8" width="3.1796875" style="110" customWidth="1"/>
    <col min="9" max="20" width="14.26953125" style="110" customWidth="1"/>
    <col min="21" max="16384" width="8.453125" style="110"/>
  </cols>
  <sheetData>
    <row r="1" spans="1:10" x14ac:dyDescent="0.25">
      <c r="B1" s="110" t="s">
        <v>113</v>
      </c>
      <c r="D1" s="110" t="s">
        <v>114</v>
      </c>
    </row>
    <row r="2" spans="1:10" x14ac:dyDescent="0.25">
      <c r="B2" s="110" t="s">
        <v>115</v>
      </c>
      <c r="D2" s="110" t="s">
        <v>116</v>
      </c>
    </row>
    <row r="3" spans="1:10" x14ac:dyDescent="0.25">
      <c r="B3" s="110" t="s">
        <v>117</v>
      </c>
      <c r="D3" s="111" t="s">
        <v>118</v>
      </c>
    </row>
    <row r="4" spans="1:10" x14ac:dyDescent="0.25">
      <c r="B4" s="110" t="s">
        <v>119</v>
      </c>
      <c r="D4" s="112">
        <v>151827</v>
      </c>
    </row>
    <row r="6" spans="1:10" x14ac:dyDescent="0.25">
      <c r="A6" s="113"/>
      <c r="B6" s="110" t="s">
        <v>120</v>
      </c>
      <c r="G6" s="114"/>
      <c r="H6" s="114"/>
    </row>
    <row r="7" spans="1:10" ht="13.15" hidden="1" customHeight="1" x14ac:dyDescent="0.25">
      <c r="A7" s="113"/>
      <c r="B7" s="115"/>
      <c r="C7" s="115"/>
      <c r="D7" s="116"/>
      <c r="E7" s="115"/>
      <c r="F7" s="115"/>
      <c r="G7" s="117"/>
      <c r="H7" s="117"/>
      <c r="I7" s="115"/>
      <c r="J7" s="115"/>
    </row>
    <row r="8" spans="1:10" ht="13.15" hidden="1" customHeight="1" x14ac:dyDescent="0.25">
      <c r="A8" s="113"/>
      <c r="B8" s="115"/>
      <c r="C8" s="115"/>
      <c r="D8" s="116"/>
      <c r="E8" s="115"/>
      <c r="F8" s="115"/>
      <c r="G8" s="117"/>
      <c r="H8" s="117"/>
      <c r="I8" s="115"/>
      <c r="J8" s="115"/>
    </row>
    <row r="9" spans="1:10" ht="13.15" hidden="1" customHeight="1" x14ac:dyDescent="0.25">
      <c r="A9" s="113"/>
      <c r="B9" s="115"/>
      <c r="C9" s="115"/>
      <c r="D9" s="116"/>
      <c r="E9" s="115"/>
      <c r="F9" s="115"/>
      <c r="G9" s="117"/>
      <c r="H9" s="117"/>
      <c r="I9" s="115"/>
      <c r="J9" s="115"/>
    </row>
    <row r="10" spans="1:10" ht="13.15" hidden="1" customHeight="1" x14ac:dyDescent="0.25">
      <c r="A10" s="113"/>
      <c r="B10" s="115"/>
      <c r="C10" s="115"/>
      <c r="D10" s="116"/>
      <c r="E10" s="115"/>
      <c r="F10" s="115"/>
      <c r="G10" s="117"/>
      <c r="H10" s="117"/>
      <c r="I10" s="115"/>
      <c r="J10" s="115"/>
    </row>
    <row r="11" spans="1:10" ht="13.15" hidden="1" customHeight="1" x14ac:dyDescent="0.25">
      <c r="A11" s="113"/>
      <c r="B11" s="115"/>
      <c r="C11" s="115"/>
      <c r="D11" s="116"/>
      <c r="E11" s="115"/>
      <c r="F11" s="115"/>
      <c r="G11" s="117"/>
      <c r="H11" s="117"/>
      <c r="I11" s="115"/>
      <c r="J11" s="115"/>
    </row>
    <row r="12" spans="1:10" ht="13.15" hidden="1" customHeight="1" x14ac:dyDescent="0.25">
      <c r="A12" s="113"/>
      <c r="B12" s="115"/>
      <c r="C12" s="115"/>
      <c r="D12" s="116"/>
      <c r="E12" s="115"/>
      <c r="F12" s="115"/>
      <c r="G12" s="117"/>
      <c r="H12" s="117"/>
      <c r="I12" s="115"/>
      <c r="J12" s="115"/>
    </row>
    <row r="13" spans="1:10" ht="13.15" hidden="1" customHeight="1" x14ac:dyDescent="0.25">
      <c r="A13" s="113"/>
      <c r="B13" s="115"/>
      <c r="C13" s="115"/>
      <c r="D13" s="116"/>
      <c r="E13" s="115"/>
      <c r="F13" s="115"/>
      <c r="G13" s="117"/>
      <c r="H13" s="117"/>
      <c r="I13" s="115"/>
      <c r="J13" s="115"/>
    </row>
    <row r="14" spans="1:10" ht="13.15" hidden="1" customHeight="1" x14ac:dyDescent="0.25">
      <c r="A14" s="113"/>
      <c r="B14" s="118" t="s">
        <v>121</v>
      </c>
      <c r="C14" s="115"/>
      <c r="D14" s="116"/>
      <c r="E14" s="115"/>
      <c r="F14" s="115"/>
      <c r="G14" s="117"/>
      <c r="H14" s="117"/>
      <c r="I14" s="115"/>
      <c r="J14" s="115"/>
    </row>
    <row r="15" spans="1:10" ht="13.15" hidden="1" customHeight="1" x14ac:dyDescent="0.25">
      <c r="A15" s="113"/>
      <c r="B15" s="115"/>
      <c r="C15" s="115"/>
      <c r="D15" s="116"/>
      <c r="E15" s="115"/>
      <c r="F15" s="115"/>
      <c r="G15" s="117"/>
      <c r="H15" s="117"/>
      <c r="I15" s="115"/>
      <c r="J15" s="115"/>
    </row>
    <row r="16" spans="1:10" ht="13.15" hidden="1" customHeight="1" x14ac:dyDescent="0.25">
      <c r="A16" s="113"/>
      <c r="B16" s="115"/>
      <c r="C16" s="115"/>
      <c r="D16" s="116"/>
      <c r="E16" s="115"/>
      <c r="F16" s="115"/>
      <c r="G16" s="117"/>
      <c r="H16" s="117"/>
      <c r="I16" s="115"/>
      <c r="J16" s="115"/>
    </row>
    <row r="17" spans="1:10" ht="13.15" hidden="1" customHeight="1" x14ac:dyDescent="0.25">
      <c r="A17" s="113"/>
      <c r="B17" s="115"/>
      <c r="C17" s="115"/>
      <c r="D17" s="116"/>
      <c r="E17" s="115"/>
      <c r="F17" s="115"/>
      <c r="G17" s="117"/>
      <c r="H17" s="117"/>
      <c r="I17" s="115"/>
      <c r="J17" s="115"/>
    </row>
    <row r="18" spans="1:10" ht="13.15" hidden="1" customHeight="1" x14ac:dyDescent="0.25">
      <c r="A18" s="113"/>
      <c r="B18" s="115"/>
      <c r="C18" s="115"/>
      <c r="D18" s="116"/>
      <c r="E18" s="115"/>
      <c r="F18" s="115"/>
      <c r="G18" s="117"/>
      <c r="H18" s="117"/>
      <c r="I18" s="115"/>
      <c r="J18" s="115"/>
    </row>
    <row r="19" spans="1:10" ht="13.15" hidden="1" customHeight="1" x14ac:dyDescent="0.25">
      <c r="A19" s="113"/>
      <c r="B19" s="115"/>
      <c r="C19" s="115"/>
      <c r="D19" s="116"/>
      <c r="E19" s="115"/>
      <c r="F19" s="115"/>
      <c r="G19" s="117"/>
      <c r="H19" s="117"/>
      <c r="I19" s="115"/>
      <c r="J19" s="115"/>
    </row>
    <row r="20" spans="1:10" ht="13.15" hidden="1" customHeight="1" x14ac:dyDescent="0.25">
      <c r="A20" s="113"/>
      <c r="B20" s="115"/>
      <c r="C20" s="115"/>
      <c r="D20" s="116"/>
      <c r="E20" s="115"/>
      <c r="F20" s="115"/>
      <c r="G20" s="117"/>
      <c r="H20" s="117"/>
      <c r="I20" s="115"/>
      <c r="J20" s="115"/>
    </row>
    <row r="21" spans="1:10" ht="13.15" hidden="1" customHeight="1" x14ac:dyDescent="0.25">
      <c r="A21" s="113"/>
      <c r="B21" s="115"/>
      <c r="C21" s="115"/>
      <c r="D21" s="116"/>
      <c r="E21" s="115"/>
      <c r="F21" s="115"/>
      <c r="G21" s="117"/>
      <c r="H21" s="117"/>
      <c r="I21" s="115"/>
      <c r="J21" s="115"/>
    </row>
    <row r="22" spans="1:10" ht="13.15" hidden="1" customHeight="1" x14ac:dyDescent="0.25">
      <c r="A22" s="113"/>
      <c r="B22" s="115"/>
      <c r="C22" s="115"/>
      <c r="D22" s="116"/>
      <c r="E22" s="115"/>
      <c r="F22" s="115"/>
      <c r="G22" s="117"/>
      <c r="H22" s="117"/>
      <c r="I22" s="115"/>
      <c r="J22" s="115"/>
    </row>
    <row r="23" spans="1:10" ht="13.15" hidden="1" customHeight="1" x14ac:dyDescent="0.25">
      <c r="A23" s="113"/>
      <c r="B23" s="115"/>
      <c r="C23" s="115"/>
      <c r="D23" s="116"/>
      <c r="E23" s="115"/>
      <c r="F23" s="115"/>
      <c r="G23" s="117"/>
      <c r="H23" s="117"/>
      <c r="I23" s="115"/>
      <c r="J23" s="115"/>
    </row>
    <row r="24" spans="1:10" ht="13.15" hidden="1" customHeight="1" x14ac:dyDescent="0.25">
      <c r="A24" s="113"/>
      <c r="B24" s="115"/>
      <c r="C24" s="115"/>
      <c r="D24" s="116"/>
      <c r="E24" s="115"/>
      <c r="F24" s="115"/>
      <c r="G24" s="117"/>
      <c r="H24" s="117"/>
      <c r="I24" s="115"/>
      <c r="J24" s="115"/>
    </row>
    <row r="25" spans="1:10" ht="13.15" hidden="1" customHeight="1" x14ac:dyDescent="0.25">
      <c r="A25" s="113"/>
      <c r="B25" s="115"/>
      <c r="C25" s="115"/>
      <c r="D25" s="116"/>
      <c r="E25" s="115"/>
      <c r="F25" s="115"/>
      <c r="G25" s="117"/>
      <c r="H25" s="117"/>
      <c r="I25" s="115"/>
      <c r="J25" s="115"/>
    </row>
    <row r="26" spans="1:10" ht="13.15" hidden="1" customHeight="1" x14ac:dyDescent="0.25">
      <c r="A26" s="113"/>
      <c r="B26" s="117"/>
      <c r="C26" s="117"/>
      <c r="D26" s="119"/>
      <c r="E26" s="117"/>
      <c r="F26" s="117"/>
      <c r="G26" s="117"/>
      <c r="H26" s="117"/>
      <c r="I26" s="117"/>
      <c r="J26" s="117"/>
    </row>
    <row r="27" spans="1:10" x14ac:dyDescent="0.25">
      <c r="A27" s="113"/>
      <c r="B27" s="114"/>
      <c r="C27" s="114"/>
      <c r="D27" s="114"/>
      <c r="E27" s="114"/>
      <c r="F27" s="114"/>
      <c r="G27" s="114"/>
      <c r="H27" s="114"/>
      <c r="I27" s="114"/>
      <c r="J27" s="114"/>
    </row>
    <row r="28" spans="1:10" x14ac:dyDescent="0.25">
      <c r="A28" s="113"/>
      <c r="B28" s="120" t="s">
        <v>122</v>
      </c>
      <c r="C28" s="120" t="s">
        <v>123</v>
      </c>
      <c r="D28" s="120" t="s">
        <v>124</v>
      </c>
      <c r="E28" s="120" t="s">
        <v>125</v>
      </c>
      <c r="F28" s="120" t="s">
        <v>126</v>
      </c>
      <c r="G28" s="120" t="s">
        <v>96</v>
      </c>
      <c r="H28" s="120"/>
      <c r="I28" s="120" t="s">
        <v>105</v>
      </c>
      <c r="J28" s="120" t="s">
        <v>99</v>
      </c>
    </row>
    <row r="29" spans="1:10" x14ac:dyDescent="0.25">
      <c r="A29" s="113"/>
      <c r="B29" s="114" t="s">
        <v>127</v>
      </c>
      <c r="C29" s="114" t="s">
        <v>128</v>
      </c>
      <c r="D29" s="114" t="s">
        <v>129</v>
      </c>
      <c r="E29" s="114" t="s">
        <v>130</v>
      </c>
      <c r="F29" s="114" t="s">
        <v>131</v>
      </c>
      <c r="G29" s="114" t="s">
        <v>132</v>
      </c>
      <c r="H29" s="114"/>
      <c r="I29" s="114" t="s">
        <v>133</v>
      </c>
      <c r="J29" s="114" t="s">
        <v>134</v>
      </c>
    </row>
    <row r="30" spans="1:10" ht="13.15" hidden="1" customHeight="1" outlineLevel="1" x14ac:dyDescent="0.25">
      <c r="A30" s="113"/>
      <c r="B30" s="121"/>
      <c r="C30" s="121"/>
      <c r="D30" s="121"/>
      <c r="E30" s="121"/>
      <c r="F30" s="121"/>
      <c r="G30" s="121"/>
      <c r="H30" s="121"/>
      <c r="I30" s="121"/>
      <c r="J30" s="121"/>
    </row>
    <row r="31" spans="1:10" ht="13.15" hidden="1" customHeight="1" outlineLevel="1" x14ac:dyDescent="0.25">
      <c r="A31" s="113"/>
      <c r="B31" s="122" t="s">
        <v>135</v>
      </c>
      <c r="C31" s="121"/>
      <c r="D31" s="121"/>
      <c r="E31" s="121"/>
      <c r="F31" s="121"/>
      <c r="G31" s="121"/>
      <c r="H31" s="121"/>
      <c r="I31" s="121"/>
      <c r="J31" s="121"/>
    </row>
    <row r="32" spans="1:10" ht="13.15" hidden="1" customHeight="1" outlineLevel="1" x14ac:dyDescent="0.25">
      <c r="A32" s="113"/>
      <c r="B32" s="121"/>
      <c r="C32" s="121"/>
      <c r="D32" s="121"/>
      <c r="E32" s="121"/>
      <c r="F32" s="121"/>
      <c r="G32" s="121"/>
      <c r="H32" s="121"/>
      <c r="I32" s="121"/>
      <c r="J32" s="121"/>
    </row>
    <row r="33" spans="1:10" ht="13.15" hidden="1" customHeight="1" outlineLevel="1" x14ac:dyDescent="0.25">
      <c r="A33" s="113"/>
      <c r="B33" s="121"/>
      <c r="C33" s="121"/>
      <c r="D33" s="121"/>
      <c r="E33" s="121"/>
      <c r="F33" s="121"/>
      <c r="G33" s="121"/>
      <c r="H33" s="121"/>
      <c r="I33" s="121"/>
      <c r="J33" s="121"/>
    </row>
    <row r="34" spans="1:10" ht="13.15" hidden="1" customHeight="1" outlineLevel="1" x14ac:dyDescent="0.25">
      <c r="A34" s="113"/>
      <c r="B34" s="121"/>
      <c r="C34" s="121"/>
      <c r="D34" s="121"/>
      <c r="E34" s="121"/>
      <c r="F34" s="121"/>
      <c r="G34" s="121"/>
      <c r="H34" s="121"/>
      <c r="I34" s="121"/>
      <c r="J34" s="121"/>
    </row>
    <row r="35" spans="1:10" ht="13.15" hidden="1" customHeight="1" outlineLevel="1" x14ac:dyDescent="0.25">
      <c r="A35" s="113"/>
      <c r="B35" s="121"/>
      <c r="C35" s="121"/>
      <c r="D35" s="121"/>
      <c r="E35" s="121"/>
      <c r="F35" s="121"/>
      <c r="G35" s="121"/>
      <c r="H35" s="121"/>
      <c r="I35" s="121"/>
      <c r="J35" s="121"/>
    </row>
    <row r="36" spans="1:10" ht="13.15" hidden="1" customHeight="1" outlineLevel="1" x14ac:dyDescent="0.25">
      <c r="A36" s="113"/>
      <c r="B36" s="121"/>
      <c r="C36" s="121"/>
      <c r="D36" s="121"/>
      <c r="E36" s="121"/>
      <c r="F36" s="121"/>
      <c r="G36" s="121"/>
      <c r="H36" s="121"/>
      <c r="I36" s="121"/>
      <c r="J36" s="121"/>
    </row>
    <row r="37" spans="1:10" ht="13.15" hidden="1" customHeight="1" outlineLevel="1" x14ac:dyDescent="0.25">
      <c r="A37" s="113"/>
      <c r="B37" s="121"/>
      <c r="C37" s="121"/>
      <c r="D37" s="121"/>
      <c r="E37" s="121"/>
      <c r="F37" s="121"/>
      <c r="G37" s="121"/>
      <c r="H37" s="121"/>
      <c r="I37" s="121"/>
      <c r="J37" s="121"/>
    </row>
    <row r="38" spans="1:10" ht="13.15" hidden="1" customHeight="1" outlineLevel="1" x14ac:dyDescent="0.25">
      <c r="A38" s="113"/>
      <c r="B38" s="121"/>
      <c r="C38" s="121"/>
      <c r="D38" s="121"/>
      <c r="E38" s="121"/>
      <c r="F38" s="121"/>
      <c r="G38" s="121"/>
      <c r="H38" s="121"/>
      <c r="I38" s="121"/>
      <c r="J38" s="121"/>
    </row>
    <row r="39" spans="1:10" ht="13.15" hidden="1" customHeight="1" outlineLevel="1" x14ac:dyDescent="0.25">
      <c r="A39" s="113"/>
      <c r="B39" s="121"/>
      <c r="C39" s="121"/>
      <c r="D39" s="121"/>
      <c r="E39" s="121"/>
      <c r="F39" s="121"/>
      <c r="G39" s="121"/>
      <c r="H39" s="121"/>
      <c r="I39" s="121"/>
      <c r="J39" s="121"/>
    </row>
    <row r="40" spans="1:10" ht="13.15" hidden="1" customHeight="1" outlineLevel="1" x14ac:dyDescent="0.25">
      <c r="A40" s="113"/>
      <c r="B40" s="121"/>
      <c r="C40" s="121"/>
      <c r="D40" s="121"/>
      <c r="E40" s="121"/>
      <c r="F40" s="121"/>
      <c r="G40" s="121"/>
      <c r="H40" s="121"/>
      <c r="I40" s="121"/>
      <c r="J40" s="121"/>
    </row>
    <row r="41" spans="1:10" ht="13.15" hidden="1" customHeight="1" outlineLevel="1" x14ac:dyDescent="0.25">
      <c r="A41" s="113"/>
      <c r="B41" s="121"/>
      <c r="C41" s="121"/>
      <c r="D41" s="121"/>
      <c r="E41" s="121"/>
      <c r="F41" s="121"/>
      <c r="G41" s="121"/>
      <c r="H41" s="121"/>
      <c r="I41" s="121"/>
      <c r="J41" s="121"/>
    </row>
    <row r="42" spans="1:10" ht="13.15" hidden="1" customHeight="1" outlineLevel="1" x14ac:dyDescent="0.25">
      <c r="A42" s="113"/>
      <c r="B42" s="121"/>
      <c r="C42" s="121"/>
      <c r="D42" s="121"/>
      <c r="E42" s="121"/>
      <c r="F42" s="121"/>
      <c r="G42" s="121"/>
      <c r="H42" s="121"/>
      <c r="I42" s="121"/>
      <c r="J42" s="121"/>
    </row>
    <row r="43" spans="1:10" ht="13.15" hidden="1" customHeight="1" outlineLevel="1" x14ac:dyDescent="0.25">
      <c r="A43" s="113"/>
      <c r="B43" s="121"/>
      <c r="C43" s="121"/>
      <c r="D43" s="121"/>
      <c r="E43" s="121"/>
      <c r="F43" s="121"/>
      <c r="G43" s="121"/>
      <c r="H43" s="121"/>
      <c r="I43" s="121"/>
      <c r="J43" s="121"/>
    </row>
    <row r="44" spans="1:10" ht="13.15" hidden="1" customHeight="1" outlineLevel="1" x14ac:dyDescent="0.25">
      <c r="A44" s="113"/>
      <c r="B44" s="121"/>
      <c r="C44" s="121"/>
      <c r="D44" s="121"/>
      <c r="E44" s="121"/>
      <c r="F44" s="121"/>
      <c r="G44" s="121"/>
      <c r="H44" s="121"/>
      <c r="I44" s="121"/>
      <c r="J44" s="121"/>
    </row>
    <row r="45" spans="1:10" ht="13.15" hidden="1" customHeight="1" outlineLevel="1" x14ac:dyDescent="0.25">
      <c r="A45" s="113"/>
      <c r="B45" s="121"/>
      <c r="C45" s="121"/>
      <c r="D45" s="121"/>
      <c r="E45" s="121"/>
      <c r="F45" s="121"/>
      <c r="G45" s="121"/>
      <c r="H45" s="121"/>
      <c r="I45" s="121"/>
      <c r="J45" s="121"/>
    </row>
    <row r="46" spans="1:10" ht="13.15" hidden="1" customHeight="1" outlineLevel="1" x14ac:dyDescent="0.25">
      <c r="A46" s="113"/>
      <c r="B46" s="121"/>
      <c r="C46" s="121"/>
      <c r="D46" s="121"/>
      <c r="E46" s="121"/>
      <c r="F46" s="121"/>
      <c r="G46" s="121"/>
      <c r="H46" s="121"/>
      <c r="I46" s="121"/>
      <c r="J46" s="121"/>
    </row>
    <row r="47" spans="1:10" ht="13.15" hidden="1" customHeight="1" outlineLevel="1" x14ac:dyDescent="0.25">
      <c r="A47" s="113"/>
      <c r="B47" s="121"/>
      <c r="C47" s="121"/>
      <c r="D47" s="121"/>
      <c r="E47" s="121"/>
      <c r="F47" s="121"/>
      <c r="G47" s="121"/>
      <c r="H47" s="121"/>
      <c r="I47" s="121"/>
      <c r="J47" s="121"/>
    </row>
    <row r="48" spans="1:10" ht="13.15" hidden="1" customHeight="1" outlineLevel="1" x14ac:dyDescent="0.25">
      <c r="A48" s="113"/>
      <c r="B48" s="121"/>
      <c r="C48" s="121"/>
      <c r="D48" s="121"/>
      <c r="E48" s="121"/>
      <c r="F48" s="121"/>
      <c r="G48" s="121"/>
      <c r="H48" s="121"/>
      <c r="I48" s="121"/>
      <c r="J48" s="121"/>
    </row>
    <row r="49" spans="1:10" ht="13.15" hidden="1" customHeight="1" outlineLevel="1" x14ac:dyDescent="0.25">
      <c r="A49" s="113"/>
      <c r="B49" s="121"/>
      <c r="C49" s="121"/>
      <c r="D49" s="121"/>
      <c r="E49" s="121"/>
      <c r="F49" s="121"/>
      <c r="G49" s="121"/>
      <c r="H49" s="121"/>
      <c r="I49" s="121"/>
      <c r="J49" s="121"/>
    </row>
    <row r="50" spans="1:10" ht="13.15" hidden="1" customHeight="1" outlineLevel="1" x14ac:dyDescent="0.25">
      <c r="A50" s="113"/>
      <c r="B50" s="121"/>
      <c r="C50" s="121"/>
      <c r="D50" s="121"/>
      <c r="E50" s="121"/>
      <c r="F50" s="121"/>
      <c r="G50" s="121"/>
      <c r="H50" s="121"/>
      <c r="I50" s="121"/>
      <c r="J50" s="121"/>
    </row>
    <row r="51" spans="1:10" ht="13.15" hidden="1" customHeight="1" outlineLevel="1" x14ac:dyDescent="0.25">
      <c r="A51" s="113"/>
      <c r="B51" s="121"/>
      <c r="C51" s="121"/>
      <c r="D51" s="121"/>
      <c r="E51" s="121"/>
      <c r="F51" s="121"/>
      <c r="G51" s="121"/>
      <c r="H51" s="121"/>
      <c r="I51" s="121"/>
      <c r="J51" s="121"/>
    </row>
    <row r="52" spans="1:10" ht="13.15" hidden="1" customHeight="1" outlineLevel="1" x14ac:dyDescent="0.25">
      <c r="A52" s="113"/>
      <c r="B52" s="121"/>
      <c r="C52" s="121"/>
      <c r="D52" s="121"/>
      <c r="E52" s="121"/>
      <c r="F52" s="121"/>
      <c r="G52" s="121"/>
      <c r="H52" s="121"/>
      <c r="I52" s="121"/>
      <c r="J52" s="121"/>
    </row>
    <row r="53" spans="1:10" ht="13.15" hidden="1" customHeight="1" outlineLevel="1" x14ac:dyDescent="0.25">
      <c r="A53" s="113"/>
      <c r="B53" s="121"/>
      <c r="C53" s="121"/>
      <c r="D53" s="121"/>
      <c r="E53" s="121"/>
      <c r="F53" s="121"/>
      <c r="G53" s="121"/>
      <c r="H53" s="121"/>
      <c r="I53" s="121"/>
      <c r="J53" s="121"/>
    </row>
    <row r="54" spans="1:10" ht="13.15" hidden="1" customHeight="1" outlineLevel="1" x14ac:dyDescent="0.25">
      <c r="A54" s="113"/>
      <c r="B54" s="121"/>
      <c r="C54" s="121"/>
      <c r="D54" s="121"/>
      <c r="E54" s="121"/>
      <c r="F54" s="121"/>
      <c r="G54" s="121"/>
      <c r="H54" s="121"/>
      <c r="I54" s="121"/>
      <c r="J54" s="121"/>
    </row>
    <row r="55" spans="1:10" ht="13.15" hidden="1" customHeight="1" outlineLevel="1" x14ac:dyDescent="0.25">
      <c r="A55" s="113"/>
      <c r="B55" s="121"/>
      <c r="C55" s="121"/>
      <c r="D55" s="121"/>
      <c r="E55" s="121"/>
      <c r="F55" s="121"/>
      <c r="G55" s="121"/>
      <c r="H55" s="121"/>
      <c r="I55" s="121"/>
      <c r="J55" s="121"/>
    </row>
    <row r="56" spans="1:10" ht="13.15" hidden="1" customHeight="1" outlineLevel="1" x14ac:dyDescent="0.25">
      <c r="A56" s="113"/>
      <c r="B56" s="121"/>
      <c r="C56" s="121"/>
      <c r="D56" s="121"/>
      <c r="E56" s="121"/>
      <c r="F56" s="121"/>
      <c r="G56" s="121"/>
      <c r="H56" s="121"/>
      <c r="I56" s="121"/>
      <c r="J56" s="121"/>
    </row>
    <row r="57" spans="1:10" ht="13.15" hidden="1" customHeight="1" outlineLevel="1" x14ac:dyDescent="0.25">
      <c r="A57" s="113"/>
      <c r="B57" s="121"/>
      <c r="C57" s="121"/>
      <c r="D57" s="121"/>
      <c r="E57" s="121"/>
      <c r="F57" s="121"/>
      <c r="G57" s="121"/>
      <c r="H57" s="121"/>
      <c r="I57" s="121"/>
      <c r="J57" s="121"/>
    </row>
    <row r="58" spans="1:10" ht="13.15" hidden="1" customHeight="1" outlineLevel="1" x14ac:dyDescent="0.25">
      <c r="A58" s="113"/>
      <c r="B58" s="121"/>
      <c r="C58" s="121"/>
      <c r="D58" s="121"/>
      <c r="E58" s="121"/>
      <c r="F58" s="121"/>
      <c r="G58" s="121"/>
      <c r="H58" s="121"/>
      <c r="I58" s="121"/>
      <c r="J58" s="121"/>
    </row>
    <row r="59" spans="1:10" ht="13.15" hidden="1" customHeight="1" outlineLevel="1" x14ac:dyDescent="0.25">
      <c r="A59" s="113"/>
      <c r="B59" s="121"/>
      <c r="C59" s="121"/>
      <c r="D59" s="121"/>
      <c r="E59" s="121"/>
      <c r="F59" s="121"/>
      <c r="G59" s="121"/>
      <c r="H59" s="121"/>
      <c r="I59" s="121"/>
      <c r="J59" s="121"/>
    </row>
    <row r="60" spans="1:10" ht="13.15" hidden="1" customHeight="1" outlineLevel="1" x14ac:dyDescent="0.25">
      <c r="A60" s="113"/>
      <c r="B60" s="121"/>
      <c r="C60" s="121"/>
      <c r="D60" s="121"/>
      <c r="E60" s="121"/>
      <c r="F60" s="121"/>
      <c r="G60" s="121"/>
      <c r="H60" s="121"/>
      <c r="I60" s="121"/>
      <c r="J60" s="121"/>
    </row>
    <row r="61" spans="1:10" ht="13.15" hidden="1" customHeight="1" outlineLevel="1" x14ac:dyDescent="0.25">
      <c r="A61" s="113"/>
      <c r="B61" s="121"/>
      <c r="C61" s="121"/>
      <c r="D61" s="121"/>
      <c r="E61" s="121"/>
      <c r="F61" s="121"/>
      <c r="G61" s="121"/>
      <c r="H61" s="121"/>
      <c r="I61" s="121"/>
      <c r="J61" s="121"/>
    </row>
    <row r="62" spans="1:10" ht="13.15" hidden="1" customHeight="1" outlineLevel="1" x14ac:dyDescent="0.25">
      <c r="A62" s="113"/>
      <c r="B62" s="121"/>
      <c r="C62" s="121"/>
      <c r="D62" s="121"/>
      <c r="E62" s="121"/>
      <c r="F62" s="121"/>
      <c r="G62" s="121"/>
      <c r="H62" s="121"/>
      <c r="I62" s="121"/>
      <c r="J62" s="121"/>
    </row>
    <row r="63" spans="1:10" ht="13.15" hidden="1" customHeight="1" outlineLevel="1" x14ac:dyDescent="0.25">
      <c r="A63" s="113"/>
      <c r="B63" s="121"/>
      <c r="C63" s="121"/>
      <c r="D63" s="121"/>
      <c r="E63" s="121"/>
      <c r="F63" s="121"/>
      <c r="G63" s="121"/>
      <c r="H63" s="121"/>
      <c r="I63" s="121"/>
      <c r="J63" s="121"/>
    </row>
    <row r="64" spans="1:10" ht="13.15" hidden="1" customHeight="1" outlineLevel="1" x14ac:dyDescent="0.25">
      <c r="A64" s="113"/>
      <c r="B64" s="121"/>
      <c r="C64" s="121"/>
      <c r="D64" s="121"/>
      <c r="E64" s="121"/>
      <c r="F64" s="121"/>
      <c r="G64" s="121"/>
      <c r="H64" s="121"/>
      <c r="I64" s="121"/>
      <c r="J64" s="121"/>
    </row>
    <row r="65" spans="1:10" ht="13.15" hidden="1" customHeight="1" outlineLevel="1" x14ac:dyDescent="0.25">
      <c r="A65" s="113"/>
      <c r="B65" s="121"/>
      <c r="C65" s="121"/>
      <c r="D65" s="121"/>
      <c r="E65" s="121"/>
      <c r="F65" s="121"/>
      <c r="G65" s="121"/>
      <c r="H65" s="121"/>
      <c r="I65" s="121"/>
      <c r="J65" s="121"/>
    </row>
    <row r="66" spans="1:10" ht="13.15" hidden="1" customHeight="1" outlineLevel="1" x14ac:dyDescent="0.25">
      <c r="A66" s="113"/>
      <c r="B66" s="121"/>
      <c r="C66" s="121"/>
      <c r="D66" s="121"/>
      <c r="E66" s="121"/>
      <c r="F66" s="121"/>
      <c r="G66" s="121"/>
      <c r="H66" s="121"/>
      <c r="I66" s="121"/>
      <c r="J66" s="121"/>
    </row>
    <row r="67" spans="1:10" ht="13.15" hidden="1" customHeight="1" outlineLevel="1" x14ac:dyDescent="0.25">
      <c r="A67" s="113"/>
      <c r="B67" s="121"/>
      <c r="C67" s="121"/>
      <c r="D67" s="121"/>
      <c r="E67" s="121"/>
      <c r="F67" s="121"/>
      <c r="G67" s="121"/>
      <c r="H67" s="121"/>
      <c r="I67" s="121"/>
      <c r="J67" s="121"/>
    </row>
    <row r="68" spans="1:10" ht="13.15" hidden="1" customHeight="1" outlineLevel="1" x14ac:dyDescent="0.25">
      <c r="A68" s="113"/>
      <c r="B68" s="121"/>
      <c r="C68" s="121"/>
      <c r="D68" s="121"/>
      <c r="E68" s="121"/>
      <c r="F68" s="121"/>
      <c r="G68" s="121"/>
      <c r="H68" s="121"/>
      <c r="I68" s="121"/>
      <c r="J68" s="121"/>
    </row>
    <row r="69" spans="1:10" ht="13.15" hidden="1" customHeight="1" outlineLevel="1" x14ac:dyDescent="0.25">
      <c r="A69" s="113"/>
      <c r="B69" s="121"/>
      <c r="C69" s="121"/>
      <c r="D69" s="121"/>
      <c r="E69" s="121"/>
      <c r="F69" s="121"/>
      <c r="G69" s="121"/>
      <c r="H69" s="121"/>
      <c r="I69" s="121"/>
      <c r="J69" s="121"/>
    </row>
    <row r="70" spans="1:10" ht="13.15" hidden="1" customHeight="1" outlineLevel="1" x14ac:dyDescent="0.25">
      <c r="A70" s="113"/>
      <c r="B70" s="121"/>
      <c r="C70" s="121"/>
      <c r="D70" s="121"/>
      <c r="E70" s="121"/>
      <c r="F70" s="121"/>
      <c r="G70" s="121"/>
      <c r="H70" s="121"/>
      <c r="I70" s="121"/>
      <c r="J70" s="121"/>
    </row>
    <row r="71" spans="1:10" ht="13.15" hidden="1" customHeight="1" outlineLevel="1" x14ac:dyDescent="0.25">
      <c r="A71" s="113"/>
      <c r="B71" s="121"/>
      <c r="C71" s="121"/>
      <c r="D71" s="121"/>
      <c r="E71" s="121"/>
      <c r="F71" s="121"/>
      <c r="G71" s="121"/>
      <c r="H71" s="121"/>
      <c r="I71" s="121"/>
      <c r="J71" s="121"/>
    </row>
    <row r="72" spans="1:10" ht="13.15" hidden="1" customHeight="1" outlineLevel="1" x14ac:dyDescent="0.25">
      <c r="A72" s="113"/>
      <c r="B72" s="121"/>
      <c r="C72" s="121"/>
      <c r="D72" s="121"/>
      <c r="E72" s="121"/>
      <c r="F72" s="121"/>
      <c r="G72" s="121"/>
      <c r="H72" s="121"/>
      <c r="I72" s="121"/>
      <c r="J72" s="121"/>
    </row>
    <row r="73" spans="1:10" ht="13.15" hidden="1" customHeight="1" outlineLevel="1" x14ac:dyDescent="0.25">
      <c r="A73" s="113"/>
      <c r="B73" s="121"/>
      <c r="C73" s="121"/>
      <c r="D73" s="121"/>
      <c r="E73" s="121"/>
      <c r="F73" s="121"/>
      <c r="G73" s="121"/>
      <c r="H73" s="121"/>
      <c r="I73" s="121"/>
      <c r="J73" s="121"/>
    </row>
    <row r="74" spans="1:10" ht="13.15" hidden="1" customHeight="1" outlineLevel="1" x14ac:dyDescent="0.25">
      <c r="A74" s="113"/>
      <c r="B74" s="121"/>
      <c r="C74" s="121"/>
      <c r="D74" s="121"/>
      <c r="E74" s="121"/>
      <c r="F74" s="121"/>
      <c r="G74" s="121"/>
      <c r="H74" s="121"/>
      <c r="I74" s="121"/>
      <c r="J74" s="121"/>
    </row>
    <row r="75" spans="1:10" ht="13.15" hidden="1" customHeight="1" outlineLevel="1" x14ac:dyDescent="0.25">
      <c r="A75" s="113"/>
      <c r="B75" s="121"/>
      <c r="C75" s="121"/>
      <c r="D75" s="121"/>
      <c r="E75" s="121"/>
      <c r="F75" s="121"/>
      <c r="G75" s="121"/>
      <c r="H75" s="121"/>
      <c r="I75" s="121"/>
      <c r="J75" s="121"/>
    </row>
    <row r="76" spans="1:10" ht="13.15" hidden="1" customHeight="1" outlineLevel="1" x14ac:dyDescent="0.25">
      <c r="A76" s="113"/>
      <c r="B76" s="121"/>
      <c r="C76" s="121"/>
      <c r="D76" s="121"/>
      <c r="E76" s="121"/>
      <c r="F76" s="121"/>
      <c r="G76" s="121"/>
      <c r="H76" s="121"/>
      <c r="I76" s="121"/>
      <c r="J76" s="121"/>
    </row>
    <row r="77" spans="1:10" ht="13.15" hidden="1" customHeight="1" outlineLevel="1" x14ac:dyDescent="0.25">
      <c r="A77" s="113"/>
      <c r="B77" s="121"/>
      <c r="C77" s="121"/>
      <c r="D77" s="121"/>
      <c r="E77" s="121"/>
      <c r="F77" s="121"/>
      <c r="G77" s="121"/>
      <c r="H77" s="121"/>
      <c r="I77" s="121"/>
      <c r="J77" s="121"/>
    </row>
    <row r="78" spans="1:10" ht="13.15" hidden="1" customHeight="1" outlineLevel="1" x14ac:dyDescent="0.25">
      <c r="A78" s="113"/>
      <c r="B78" s="121"/>
      <c r="C78" s="121"/>
      <c r="D78" s="121"/>
      <c r="E78" s="121"/>
      <c r="F78" s="121"/>
      <c r="G78" s="121"/>
      <c r="H78" s="121"/>
      <c r="I78" s="121"/>
      <c r="J78" s="121"/>
    </row>
    <row r="79" spans="1:10" ht="13.15" hidden="1" customHeight="1" outlineLevel="1" x14ac:dyDescent="0.25">
      <c r="A79" s="113"/>
      <c r="B79" s="121"/>
      <c r="C79" s="121"/>
      <c r="D79" s="121"/>
      <c r="E79" s="121"/>
      <c r="F79" s="121"/>
      <c r="G79" s="121"/>
      <c r="H79" s="121"/>
      <c r="I79" s="121"/>
      <c r="J79" s="121"/>
    </row>
    <row r="80" spans="1:10" ht="13.15" hidden="1" customHeight="1" outlineLevel="1" x14ac:dyDescent="0.25">
      <c r="A80" s="113"/>
      <c r="B80" s="121"/>
      <c r="C80" s="121"/>
      <c r="D80" s="121"/>
      <c r="E80" s="121"/>
      <c r="F80" s="121"/>
      <c r="G80" s="121"/>
      <c r="H80" s="121"/>
      <c r="I80" s="121"/>
      <c r="J80" s="121"/>
    </row>
    <row r="81" spans="1:12" ht="13.15" hidden="1" customHeight="1" outlineLevel="1" x14ac:dyDescent="0.25">
      <c r="A81" s="113"/>
      <c r="B81" s="121"/>
      <c r="C81" s="121"/>
      <c r="D81" s="121"/>
      <c r="E81" s="121"/>
      <c r="F81" s="121"/>
      <c r="G81" s="121"/>
      <c r="H81" s="121"/>
      <c r="I81" s="121"/>
      <c r="J81" s="121"/>
    </row>
    <row r="82" spans="1:12" ht="13.15" hidden="1" customHeight="1" outlineLevel="1" x14ac:dyDescent="0.25">
      <c r="A82" s="113"/>
      <c r="B82" s="121"/>
      <c r="C82" s="121"/>
      <c r="D82" s="121"/>
      <c r="E82" s="121"/>
      <c r="F82" s="121"/>
      <c r="G82" s="121"/>
      <c r="H82" s="121"/>
      <c r="I82" s="121"/>
      <c r="J82" s="121"/>
    </row>
    <row r="83" spans="1:12" ht="13.15" hidden="1" customHeight="1" outlineLevel="1" x14ac:dyDescent="0.25">
      <c r="A83" s="113"/>
      <c r="B83" s="121"/>
      <c r="C83" s="121"/>
      <c r="D83" s="121"/>
      <c r="E83" s="121"/>
      <c r="F83" s="121"/>
      <c r="G83" s="121"/>
      <c r="H83" s="121"/>
      <c r="I83" s="121"/>
      <c r="J83" s="121"/>
    </row>
    <row r="84" spans="1:12" ht="13.15" hidden="1" customHeight="1" outlineLevel="1" x14ac:dyDescent="0.25">
      <c r="A84" s="113"/>
      <c r="B84" s="121"/>
      <c r="C84" s="121"/>
      <c r="D84" s="121"/>
      <c r="E84" s="121"/>
      <c r="F84" s="121"/>
      <c r="G84" s="121"/>
      <c r="H84" s="121"/>
      <c r="I84" s="121"/>
      <c r="J84" s="121"/>
    </row>
    <row r="85" spans="1:12" ht="13.15" hidden="1" customHeight="1" outlineLevel="1" x14ac:dyDescent="0.25">
      <c r="A85" s="113"/>
      <c r="B85" s="121"/>
      <c r="C85" s="121"/>
      <c r="D85" s="121"/>
      <c r="E85" s="121"/>
      <c r="F85" s="121"/>
      <c r="G85" s="121"/>
      <c r="H85" s="121"/>
      <c r="I85" s="121"/>
      <c r="J85" s="121"/>
    </row>
    <row r="86" spans="1:12" ht="13.15" hidden="1" customHeight="1" outlineLevel="1" x14ac:dyDescent="0.25">
      <c r="A86" s="113"/>
      <c r="B86" s="121"/>
      <c r="C86" s="121"/>
      <c r="D86" s="121"/>
      <c r="E86" s="121"/>
      <c r="F86" s="121"/>
      <c r="G86" s="121"/>
      <c r="H86" s="121"/>
      <c r="I86" s="121"/>
      <c r="J86" s="121"/>
    </row>
    <row r="87" spans="1:12" ht="13.15" hidden="1" customHeight="1" outlineLevel="1" x14ac:dyDescent="0.25">
      <c r="A87" s="113"/>
      <c r="B87" s="121"/>
      <c r="C87" s="121"/>
      <c r="D87" s="121"/>
      <c r="E87" s="121"/>
      <c r="F87" s="121"/>
      <c r="G87" s="121"/>
      <c r="H87" s="121"/>
      <c r="I87" s="121"/>
      <c r="J87" s="121"/>
    </row>
    <row r="88" spans="1:12" ht="13.15" hidden="1" customHeight="1" outlineLevel="1" x14ac:dyDescent="0.25">
      <c r="A88" s="113"/>
      <c r="B88" s="121"/>
      <c r="C88" s="121"/>
      <c r="D88" s="121"/>
      <c r="E88" s="121"/>
      <c r="F88" s="121"/>
      <c r="G88" s="121"/>
      <c r="H88" s="121"/>
      <c r="I88" s="121"/>
      <c r="J88" s="121"/>
    </row>
    <row r="89" spans="1:12" ht="13.15" hidden="1" customHeight="1" outlineLevel="1" x14ac:dyDescent="0.25">
      <c r="A89" s="113"/>
      <c r="B89" s="121"/>
      <c r="C89" s="121"/>
      <c r="D89" s="121"/>
      <c r="E89" s="121"/>
      <c r="F89" s="121"/>
      <c r="G89" s="121"/>
      <c r="H89" s="121"/>
      <c r="I89" s="121"/>
      <c r="J89" s="121"/>
    </row>
    <row r="90" spans="1:12" ht="13.15" hidden="1" customHeight="1" outlineLevel="1" x14ac:dyDescent="0.25">
      <c r="A90" s="113"/>
      <c r="B90" s="121"/>
      <c r="C90" s="121"/>
      <c r="D90" s="121"/>
      <c r="E90" s="121"/>
      <c r="F90" s="121"/>
      <c r="G90" s="121"/>
      <c r="H90" s="121"/>
      <c r="I90" s="121"/>
      <c r="J90" s="121"/>
    </row>
    <row r="91" spans="1:12" ht="13.15" hidden="1" customHeight="1" outlineLevel="1" x14ac:dyDescent="0.25">
      <c r="A91" s="113"/>
      <c r="B91" s="121"/>
      <c r="C91" s="121"/>
      <c r="D91" s="121"/>
      <c r="E91" s="121"/>
      <c r="F91" s="121"/>
      <c r="G91" s="121"/>
      <c r="H91" s="121"/>
      <c r="I91" s="121"/>
      <c r="J91" s="121"/>
    </row>
    <row r="92" spans="1:12" ht="13.15" hidden="1" customHeight="1" outlineLevel="1" x14ac:dyDescent="0.25">
      <c r="A92" s="113"/>
      <c r="B92" s="121"/>
      <c r="C92" s="121"/>
      <c r="D92" s="121"/>
      <c r="E92" s="121"/>
      <c r="F92" s="121"/>
      <c r="G92" s="121"/>
      <c r="H92" s="121"/>
      <c r="I92" s="121"/>
      <c r="J92" s="121"/>
    </row>
    <row r="93" spans="1:12" ht="13.15" hidden="1" customHeight="1" outlineLevel="1" x14ac:dyDescent="0.25">
      <c r="A93" s="113"/>
      <c r="B93" s="121"/>
      <c r="C93" s="121"/>
      <c r="D93" s="121"/>
      <c r="E93" s="121"/>
      <c r="F93" s="121"/>
      <c r="G93" s="121"/>
      <c r="H93" s="121"/>
      <c r="I93" s="121"/>
      <c r="J93" s="121"/>
      <c r="L93" s="233"/>
    </row>
    <row r="94" spans="1:12" ht="13.15" hidden="1" customHeight="1" outlineLevel="1" x14ac:dyDescent="0.25">
      <c r="A94" s="113"/>
      <c r="B94" s="121"/>
      <c r="C94" s="121"/>
      <c r="D94" s="121"/>
      <c r="E94" s="121"/>
      <c r="F94" s="121"/>
      <c r="G94" s="121"/>
      <c r="H94" s="121"/>
      <c r="I94" s="121"/>
      <c r="J94" s="121"/>
      <c r="L94" s="233"/>
    </row>
    <row r="95" spans="1:12" ht="13.15" hidden="1" customHeight="1" outlineLevel="1" x14ac:dyDescent="0.25">
      <c r="A95" s="113"/>
      <c r="B95" s="123"/>
      <c r="C95" s="123"/>
      <c r="D95" s="123"/>
      <c r="E95" s="123"/>
      <c r="F95" s="123"/>
      <c r="G95" s="121"/>
      <c r="H95" s="121"/>
      <c r="I95" s="123"/>
      <c r="J95" s="123"/>
      <c r="L95" s="233"/>
    </row>
    <row r="96" spans="1:12" ht="13.15" hidden="1" customHeight="1" outlineLevel="1" collapsed="1" x14ac:dyDescent="0.25">
      <c r="A96" s="113"/>
      <c r="L96" s="233"/>
    </row>
    <row r="97" spans="1:10" ht="13.75" hidden="1" customHeight="1" outlineLevel="1" x14ac:dyDescent="0.25">
      <c r="A97" s="113"/>
      <c r="B97" s="124"/>
      <c r="D97" s="125"/>
      <c r="E97" s="126"/>
      <c r="F97" s="127"/>
      <c r="G97" s="126"/>
      <c r="H97" s="126"/>
      <c r="I97" s="125"/>
      <c r="J97" s="128"/>
    </row>
    <row r="98" spans="1:10" ht="13.15" hidden="1" customHeight="1" outlineLevel="1" x14ac:dyDescent="0.25">
      <c r="A98" s="113"/>
      <c r="B98" s="124"/>
      <c r="D98" s="125"/>
      <c r="F98" s="127"/>
      <c r="G98" s="126"/>
      <c r="H98" s="126"/>
      <c r="I98" s="125"/>
      <c r="J98" s="128"/>
    </row>
    <row r="99" spans="1:10" ht="13.15" hidden="1" customHeight="1" outlineLevel="1" x14ac:dyDescent="0.25">
      <c r="A99" s="113"/>
      <c r="B99" s="124"/>
      <c r="D99" s="125"/>
      <c r="F99" s="127"/>
      <c r="G99" s="126"/>
      <c r="H99" s="126"/>
      <c r="I99" s="125"/>
      <c r="J99" s="128"/>
    </row>
    <row r="100" spans="1:10" ht="13.15" hidden="1" customHeight="1" outlineLevel="1" x14ac:dyDescent="0.25">
      <c r="A100" s="113"/>
      <c r="B100" s="124"/>
      <c r="D100" s="125"/>
      <c r="F100" s="127"/>
      <c r="G100" s="126"/>
      <c r="H100" s="126"/>
      <c r="I100" s="125"/>
      <c r="J100" s="128"/>
    </row>
    <row r="101" spans="1:10" ht="13.15" hidden="1" customHeight="1" outlineLevel="1" x14ac:dyDescent="0.25">
      <c r="A101" s="113"/>
      <c r="B101" s="124"/>
      <c r="D101" s="125"/>
      <c r="F101" s="127"/>
      <c r="G101" s="126"/>
      <c r="H101" s="126"/>
      <c r="I101" s="125"/>
      <c r="J101" s="128"/>
    </row>
    <row r="102" spans="1:10" collapsed="1" x14ac:dyDescent="0.25">
      <c r="A102" s="113">
        <v>1</v>
      </c>
      <c r="B102" s="111" t="s">
        <v>136</v>
      </c>
      <c r="D102" s="125"/>
      <c r="E102" s="125"/>
      <c r="F102" s="129"/>
      <c r="G102" s="125"/>
      <c r="H102" s="125"/>
      <c r="I102" s="125"/>
      <c r="J102" s="125">
        <v>0</v>
      </c>
    </row>
    <row r="103" spans="1:10" ht="13.15" hidden="1" customHeight="1" outlineLevel="1" x14ac:dyDescent="0.25">
      <c r="A103" s="113">
        <v>2</v>
      </c>
      <c r="B103" s="124">
        <v>42490</v>
      </c>
      <c r="D103" s="129"/>
      <c r="F103" s="130"/>
      <c r="G103" s="126">
        <v>0</v>
      </c>
      <c r="H103" s="126"/>
      <c r="I103" s="125">
        <v>0</v>
      </c>
      <c r="J103" s="128">
        <v>0</v>
      </c>
    </row>
    <row r="104" spans="1:10" ht="13.15" hidden="1" customHeight="1" outlineLevel="1" x14ac:dyDescent="0.25">
      <c r="A104" s="113">
        <v>3</v>
      </c>
      <c r="B104" s="124">
        <v>42521</v>
      </c>
      <c r="D104" s="129"/>
      <c r="F104" s="130"/>
      <c r="G104" s="126">
        <v>0</v>
      </c>
      <c r="H104" s="126"/>
      <c r="I104" s="125">
        <v>0</v>
      </c>
      <c r="J104" s="128">
        <v>0</v>
      </c>
    </row>
    <row r="105" spans="1:10" ht="13.15" hidden="1" customHeight="1" outlineLevel="1" x14ac:dyDescent="0.25">
      <c r="A105" s="113">
        <v>4</v>
      </c>
      <c r="B105" s="124">
        <v>42551</v>
      </c>
      <c r="D105" s="129"/>
      <c r="F105" s="130"/>
      <c r="G105" s="126">
        <v>0</v>
      </c>
      <c r="H105" s="126"/>
      <c r="I105" s="125">
        <v>0</v>
      </c>
      <c r="J105" s="128">
        <v>0</v>
      </c>
    </row>
    <row r="106" spans="1:10" ht="13.15" hidden="1" customHeight="1" outlineLevel="1" x14ac:dyDescent="0.25">
      <c r="A106" s="113">
        <v>5</v>
      </c>
      <c r="B106" s="124">
        <v>42582</v>
      </c>
      <c r="D106" s="129"/>
      <c r="F106" s="130"/>
      <c r="G106" s="126">
        <v>0</v>
      </c>
      <c r="H106" s="126"/>
      <c r="I106" s="125">
        <v>0</v>
      </c>
      <c r="J106" s="128">
        <v>0</v>
      </c>
    </row>
    <row r="107" spans="1:10" ht="13.15" hidden="1" customHeight="1" outlineLevel="1" x14ac:dyDescent="0.25">
      <c r="A107" s="113">
        <v>6</v>
      </c>
      <c r="B107" s="124">
        <v>42613</v>
      </c>
      <c r="D107" s="129"/>
      <c r="F107" s="130"/>
      <c r="G107" s="126">
        <v>0</v>
      </c>
      <c r="H107" s="126"/>
      <c r="I107" s="125">
        <v>0</v>
      </c>
      <c r="J107" s="128">
        <v>0</v>
      </c>
    </row>
    <row r="108" spans="1:10" ht="13.15" hidden="1" customHeight="1" outlineLevel="1" x14ac:dyDescent="0.25">
      <c r="A108" s="113">
        <v>7</v>
      </c>
      <c r="B108" s="124">
        <v>42643</v>
      </c>
      <c r="D108" s="129"/>
      <c r="F108" s="130"/>
      <c r="G108" s="126">
        <v>0</v>
      </c>
      <c r="H108" s="126"/>
      <c r="I108" s="125">
        <v>0</v>
      </c>
      <c r="J108" s="128">
        <v>0</v>
      </c>
    </row>
    <row r="109" spans="1:10" ht="13.15" hidden="1" customHeight="1" outlineLevel="1" x14ac:dyDescent="0.25">
      <c r="A109" s="113">
        <v>8</v>
      </c>
      <c r="B109" s="124">
        <v>42674</v>
      </c>
      <c r="D109" s="129"/>
      <c r="F109" s="130"/>
      <c r="G109" s="126">
        <v>0</v>
      </c>
      <c r="H109" s="126"/>
      <c r="I109" s="125">
        <v>0</v>
      </c>
      <c r="J109" s="128">
        <v>0</v>
      </c>
    </row>
    <row r="110" spans="1:10" ht="13.15" hidden="1" customHeight="1" outlineLevel="1" x14ac:dyDescent="0.25">
      <c r="A110" s="113">
        <v>9</v>
      </c>
      <c r="B110" s="124">
        <v>42704</v>
      </c>
      <c r="C110" s="110" t="s">
        <v>137</v>
      </c>
      <c r="D110" s="129"/>
      <c r="E110" s="125"/>
      <c r="F110" s="130"/>
      <c r="G110" s="126">
        <v>0</v>
      </c>
      <c r="H110" s="126"/>
      <c r="I110" s="125">
        <v>0</v>
      </c>
      <c r="J110" s="128">
        <v>0</v>
      </c>
    </row>
    <row r="111" spans="1:10" ht="13.15" hidden="1" customHeight="1" outlineLevel="1" x14ac:dyDescent="0.25">
      <c r="A111" s="113">
        <v>10</v>
      </c>
      <c r="B111" s="124">
        <v>42734</v>
      </c>
      <c r="D111" s="129"/>
      <c r="E111" s="125"/>
      <c r="F111" s="130"/>
      <c r="G111" s="126">
        <v>0</v>
      </c>
      <c r="H111" s="126"/>
      <c r="I111" s="125">
        <v>0</v>
      </c>
      <c r="J111" s="128">
        <v>0</v>
      </c>
    </row>
    <row r="112" spans="1:10" ht="13.15" hidden="1" customHeight="1" outlineLevel="1" x14ac:dyDescent="0.25">
      <c r="A112" s="113">
        <v>11</v>
      </c>
      <c r="B112" s="124">
        <v>42764</v>
      </c>
      <c r="D112" s="129"/>
      <c r="E112" s="125"/>
      <c r="F112" s="130"/>
      <c r="G112" s="126">
        <v>0</v>
      </c>
      <c r="H112" s="126"/>
      <c r="I112" s="125">
        <v>0</v>
      </c>
      <c r="J112" s="128">
        <v>0</v>
      </c>
    </row>
    <row r="113" spans="1:10" ht="13.15" hidden="1" customHeight="1" outlineLevel="1" x14ac:dyDescent="0.25">
      <c r="A113" s="113">
        <v>12</v>
      </c>
      <c r="B113" s="124">
        <v>42794</v>
      </c>
      <c r="D113" s="129"/>
      <c r="E113" s="125"/>
      <c r="F113" s="130"/>
      <c r="G113" s="126">
        <v>0</v>
      </c>
      <c r="H113" s="126"/>
      <c r="I113" s="125">
        <v>0</v>
      </c>
      <c r="J113" s="128">
        <v>0</v>
      </c>
    </row>
    <row r="114" spans="1:10" ht="13.15" hidden="1" customHeight="1" outlineLevel="1" x14ac:dyDescent="0.25">
      <c r="A114" s="113">
        <v>13</v>
      </c>
      <c r="B114" s="124">
        <v>42824</v>
      </c>
      <c r="D114" s="129"/>
      <c r="E114" s="125"/>
      <c r="F114" s="130"/>
      <c r="G114" s="126">
        <v>0</v>
      </c>
      <c r="H114" s="126"/>
      <c r="I114" s="125">
        <v>0</v>
      </c>
      <c r="J114" s="128">
        <v>0</v>
      </c>
    </row>
    <row r="115" spans="1:10" ht="13.15" hidden="1" customHeight="1" outlineLevel="1" x14ac:dyDescent="0.25">
      <c r="A115" s="113">
        <v>14</v>
      </c>
      <c r="B115" s="124">
        <v>42854</v>
      </c>
      <c r="D115" s="129"/>
      <c r="E115" s="125"/>
      <c r="F115" s="130"/>
      <c r="G115" s="126">
        <v>0</v>
      </c>
      <c r="H115" s="126"/>
      <c r="I115" s="125">
        <v>0</v>
      </c>
      <c r="J115" s="128">
        <v>0</v>
      </c>
    </row>
    <row r="116" spans="1:10" ht="13.15" hidden="1" customHeight="1" outlineLevel="1" x14ac:dyDescent="0.25">
      <c r="A116" s="113">
        <v>15</v>
      </c>
      <c r="B116" s="124">
        <v>42884</v>
      </c>
      <c r="D116" s="129"/>
      <c r="E116" s="125"/>
      <c r="F116" s="130"/>
      <c r="G116" s="126">
        <v>0</v>
      </c>
      <c r="H116" s="126"/>
      <c r="I116" s="125">
        <v>0</v>
      </c>
      <c r="J116" s="128">
        <v>0</v>
      </c>
    </row>
    <row r="117" spans="1:10" ht="13.15" hidden="1" customHeight="1" outlineLevel="1" x14ac:dyDescent="0.25">
      <c r="A117" s="113">
        <v>16</v>
      </c>
      <c r="B117" s="124">
        <v>42914</v>
      </c>
      <c r="D117" s="129"/>
      <c r="E117" s="125"/>
      <c r="F117" s="130"/>
      <c r="G117" s="126">
        <v>0</v>
      </c>
      <c r="H117" s="126"/>
      <c r="I117" s="125">
        <v>0</v>
      </c>
      <c r="J117" s="128">
        <v>0</v>
      </c>
    </row>
    <row r="118" spans="1:10" ht="13.15" hidden="1" customHeight="1" outlineLevel="1" x14ac:dyDescent="0.25">
      <c r="A118" s="113">
        <v>17</v>
      </c>
      <c r="B118" s="124">
        <v>42944</v>
      </c>
      <c r="D118" s="129"/>
      <c r="E118" s="125"/>
      <c r="F118" s="130"/>
      <c r="G118" s="126">
        <v>0</v>
      </c>
      <c r="H118" s="126"/>
      <c r="I118" s="125">
        <v>0</v>
      </c>
      <c r="J118" s="128">
        <v>0</v>
      </c>
    </row>
    <row r="119" spans="1:10" ht="13.15" hidden="1" customHeight="1" outlineLevel="1" x14ac:dyDescent="0.25">
      <c r="A119" s="113">
        <v>18</v>
      </c>
      <c r="B119" s="124">
        <v>42974</v>
      </c>
      <c r="D119" s="129"/>
      <c r="E119" s="125"/>
      <c r="F119" s="130"/>
      <c r="G119" s="126">
        <v>0</v>
      </c>
      <c r="H119" s="126"/>
      <c r="I119" s="125">
        <v>0</v>
      </c>
      <c r="J119" s="128">
        <v>0</v>
      </c>
    </row>
    <row r="120" spans="1:10" ht="13.15" hidden="1" customHeight="1" outlineLevel="1" x14ac:dyDescent="0.25">
      <c r="A120" s="113">
        <v>19</v>
      </c>
      <c r="B120" s="124">
        <v>43004</v>
      </c>
      <c r="D120" s="129"/>
      <c r="E120" s="125"/>
      <c r="F120" s="130"/>
      <c r="G120" s="126">
        <v>0</v>
      </c>
      <c r="H120" s="126"/>
      <c r="I120" s="125">
        <v>0</v>
      </c>
      <c r="J120" s="128">
        <v>0</v>
      </c>
    </row>
    <row r="121" spans="1:10" ht="13.15" hidden="1" customHeight="1" outlineLevel="1" x14ac:dyDescent="0.25">
      <c r="A121" s="113">
        <v>20</v>
      </c>
      <c r="B121" s="124">
        <v>43034</v>
      </c>
      <c r="D121" s="129"/>
      <c r="E121" s="125"/>
      <c r="F121" s="130"/>
      <c r="G121" s="126">
        <v>0</v>
      </c>
      <c r="H121" s="126"/>
      <c r="I121" s="125">
        <v>0</v>
      </c>
      <c r="J121" s="128">
        <v>0</v>
      </c>
    </row>
    <row r="122" spans="1:10" ht="13.15" hidden="1" customHeight="1" outlineLevel="1" x14ac:dyDescent="0.25">
      <c r="A122" s="113">
        <v>21</v>
      </c>
      <c r="B122" s="124">
        <v>43064</v>
      </c>
      <c r="C122" s="110" t="s">
        <v>138</v>
      </c>
      <c r="D122" s="129"/>
      <c r="E122" s="125"/>
      <c r="F122" s="130"/>
      <c r="G122" s="126">
        <v>0</v>
      </c>
      <c r="H122" s="126"/>
      <c r="I122" s="125">
        <v>0</v>
      </c>
      <c r="J122" s="128">
        <v>0</v>
      </c>
    </row>
    <row r="123" spans="1:10" ht="13.15" hidden="1" customHeight="1" outlineLevel="1" x14ac:dyDescent="0.25">
      <c r="A123" s="113">
        <v>22</v>
      </c>
      <c r="B123" s="124">
        <v>43064</v>
      </c>
      <c r="C123" s="110" t="s">
        <v>139</v>
      </c>
      <c r="D123" s="129"/>
      <c r="E123" s="125"/>
      <c r="F123" s="130"/>
      <c r="G123" s="126">
        <v>0</v>
      </c>
      <c r="H123" s="126"/>
      <c r="I123" s="125">
        <v>0</v>
      </c>
      <c r="J123" s="128">
        <v>0</v>
      </c>
    </row>
    <row r="124" spans="1:10" ht="13.15" hidden="1" customHeight="1" outlineLevel="1" x14ac:dyDescent="0.25">
      <c r="A124" s="113">
        <v>23</v>
      </c>
      <c r="B124" s="124">
        <v>43094</v>
      </c>
      <c r="D124" s="129"/>
      <c r="E124" s="125"/>
      <c r="F124" s="130"/>
      <c r="G124" s="126">
        <v>0</v>
      </c>
      <c r="H124" s="126"/>
      <c r="I124" s="125">
        <v>0</v>
      </c>
      <c r="J124" s="128">
        <v>0</v>
      </c>
    </row>
    <row r="125" spans="1:10" ht="13.15" hidden="1" customHeight="1" outlineLevel="1" x14ac:dyDescent="0.25">
      <c r="A125" s="113">
        <v>24</v>
      </c>
      <c r="B125" s="124">
        <v>43124</v>
      </c>
      <c r="D125" s="129"/>
      <c r="E125" s="125"/>
      <c r="F125" s="130"/>
      <c r="G125" s="126">
        <v>0</v>
      </c>
      <c r="H125" s="126"/>
      <c r="I125" s="125">
        <v>0</v>
      </c>
      <c r="J125" s="128">
        <v>0</v>
      </c>
    </row>
    <row r="126" spans="1:10" ht="13.15" hidden="1" customHeight="1" outlineLevel="1" x14ac:dyDescent="0.25">
      <c r="A126" s="113">
        <v>25</v>
      </c>
      <c r="B126" s="124">
        <v>43154</v>
      </c>
      <c r="D126" s="129"/>
      <c r="E126" s="125"/>
      <c r="F126" s="130"/>
      <c r="G126" s="126">
        <v>0</v>
      </c>
      <c r="H126" s="126"/>
      <c r="I126" s="125">
        <v>0</v>
      </c>
      <c r="J126" s="128">
        <v>0</v>
      </c>
    </row>
    <row r="127" spans="1:10" ht="13.15" hidden="1" customHeight="1" outlineLevel="1" x14ac:dyDescent="0.25">
      <c r="A127" s="113">
        <v>26</v>
      </c>
      <c r="B127" s="124">
        <v>43184</v>
      </c>
      <c r="D127" s="129"/>
      <c r="E127" s="125"/>
      <c r="F127" s="130"/>
      <c r="G127" s="126">
        <v>0</v>
      </c>
      <c r="H127" s="126"/>
      <c r="I127" s="125">
        <v>0</v>
      </c>
      <c r="J127" s="128">
        <v>0</v>
      </c>
    </row>
    <row r="128" spans="1:10" ht="13.15" hidden="1" customHeight="1" outlineLevel="1" x14ac:dyDescent="0.25">
      <c r="A128" s="113">
        <v>27</v>
      </c>
      <c r="B128" s="124">
        <v>43214</v>
      </c>
      <c r="D128" s="129"/>
      <c r="E128" s="125"/>
      <c r="F128" s="130"/>
      <c r="G128" s="126">
        <v>0</v>
      </c>
      <c r="H128" s="126"/>
      <c r="I128" s="125">
        <v>0</v>
      </c>
      <c r="J128" s="128">
        <v>0</v>
      </c>
    </row>
    <row r="129" spans="1:10" ht="13.15" hidden="1" customHeight="1" outlineLevel="1" x14ac:dyDescent="0.25">
      <c r="A129" s="113">
        <v>28</v>
      </c>
      <c r="B129" s="124">
        <v>43244</v>
      </c>
      <c r="D129" s="129"/>
      <c r="E129" s="125"/>
      <c r="F129" s="130"/>
      <c r="G129" s="126">
        <v>0</v>
      </c>
      <c r="H129" s="126"/>
      <c r="I129" s="125">
        <v>0</v>
      </c>
      <c r="J129" s="128">
        <v>0</v>
      </c>
    </row>
    <row r="130" spans="1:10" ht="13.15" hidden="1" customHeight="1" outlineLevel="1" x14ac:dyDescent="0.25">
      <c r="A130" s="113">
        <v>29</v>
      </c>
      <c r="B130" s="124">
        <v>43274</v>
      </c>
      <c r="D130" s="129"/>
      <c r="E130" s="125"/>
      <c r="F130" s="130"/>
      <c r="G130" s="126">
        <v>0</v>
      </c>
      <c r="H130" s="126"/>
      <c r="I130" s="125">
        <v>0</v>
      </c>
      <c r="J130" s="128">
        <v>0</v>
      </c>
    </row>
    <row r="131" spans="1:10" ht="13.15" hidden="1" customHeight="1" outlineLevel="1" x14ac:dyDescent="0.25">
      <c r="A131" s="113">
        <v>30</v>
      </c>
      <c r="B131" s="124">
        <v>43304</v>
      </c>
      <c r="D131" s="129"/>
      <c r="E131" s="125"/>
      <c r="F131" s="130"/>
      <c r="G131" s="126">
        <v>0</v>
      </c>
      <c r="H131" s="126"/>
      <c r="I131" s="125">
        <v>0</v>
      </c>
      <c r="J131" s="128">
        <v>0</v>
      </c>
    </row>
    <row r="132" spans="1:10" ht="13.15" hidden="1" customHeight="1" outlineLevel="1" x14ac:dyDescent="0.25">
      <c r="A132" s="113">
        <v>31</v>
      </c>
      <c r="B132" s="124">
        <v>43334</v>
      </c>
      <c r="D132" s="129"/>
      <c r="E132" s="125"/>
      <c r="F132" s="130"/>
      <c r="G132" s="126">
        <v>0</v>
      </c>
      <c r="H132" s="126"/>
      <c r="I132" s="125">
        <v>0</v>
      </c>
      <c r="J132" s="128">
        <v>0</v>
      </c>
    </row>
    <row r="133" spans="1:10" ht="13.15" hidden="1" customHeight="1" outlineLevel="1" x14ac:dyDescent="0.25">
      <c r="A133" s="113">
        <v>32</v>
      </c>
      <c r="B133" s="124">
        <v>43364</v>
      </c>
      <c r="D133" s="129"/>
      <c r="E133" s="125"/>
      <c r="F133" s="130"/>
      <c r="G133" s="126">
        <v>0</v>
      </c>
      <c r="H133" s="126"/>
      <c r="I133" s="125">
        <v>0</v>
      </c>
      <c r="J133" s="128">
        <v>0</v>
      </c>
    </row>
    <row r="134" spans="1:10" ht="13.15" hidden="1" customHeight="1" outlineLevel="1" x14ac:dyDescent="0.25">
      <c r="A134" s="113">
        <v>33</v>
      </c>
      <c r="B134" s="124">
        <v>43394</v>
      </c>
      <c r="D134" s="129"/>
      <c r="E134" s="125"/>
      <c r="F134" s="130"/>
      <c r="G134" s="126">
        <v>0</v>
      </c>
      <c r="H134" s="126"/>
      <c r="I134" s="125">
        <v>0</v>
      </c>
      <c r="J134" s="128">
        <v>0</v>
      </c>
    </row>
    <row r="135" spans="1:10" ht="13.15" hidden="1" customHeight="1" outlineLevel="1" x14ac:dyDescent="0.25">
      <c r="A135" s="113">
        <v>34</v>
      </c>
      <c r="B135" s="124">
        <v>43424</v>
      </c>
      <c r="C135" s="110" t="s">
        <v>138</v>
      </c>
      <c r="D135" s="129"/>
      <c r="E135" s="125"/>
      <c r="F135" s="130"/>
      <c r="G135" s="126">
        <v>0</v>
      </c>
      <c r="H135" s="126"/>
      <c r="I135" s="125">
        <v>0</v>
      </c>
      <c r="J135" s="128">
        <v>0</v>
      </c>
    </row>
    <row r="136" spans="1:10" ht="13.15" hidden="1" customHeight="1" outlineLevel="1" x14ac:dyDescent="0.25">
      <c r="A136" s="113">
        <v>35</v>
      </c>
      <c r="B136" s="124">
        <v>43405</v>
      </c>
      <c r="C136" s="110" t="s">
        <v>139</v>
      </c>
      <c r="D136" s="129"/>
      <c r="E136" s="125"/>
      <c r="F136" s="131"/>
      <c r="G136" s="126">
        <v>0</v>
      </c>
      <c r="H136" s="126"/>
      <c r="I136" s="125">
        <v>0</v>
      </c>
      <c r="J136" s="128">
        <v>0</v>
      </c>
    </row>
    <row r="137" spans="1:10" ht="13.15" hidden="1" customHeight="1" outlineLevel="1" x14ac:dyDescent="0.25">
      <c r="A137" s="113">
        <v>36</v>
      </c>
      <c r="B137" s="124">
        <v>43435</v>
      </c>
      <c r="D137" s="129"/>
      <c r="E137" s="125"/>
      <c r="F137" s="131"/>
      <c r="G137" s="126">
        <v>0</v>
      </c>
      <c r="H137" s="126"/>
      <c r="I137" s="125">
        <v>0</v>
      </c>
      <c r="J137" s="128">
        <v>0</v>
      </c>
    </row>
    <row r="138" spans="1:10" ht="13.15" hidden="1" customHeight="1" outlineLevel="1" x14ac:dyDescent="0.25">
      <c r="A138" s="113">
        <v>37</v>
      </c>
      <c r="B138" s="124">
        <v>43466</v>
      </c>
      <c r="D138" s="129"/>
      <c r="E138" s="125"/>
      <c r="F138" s="131"/>
      <c r="G138" s="126">
        <v>0</v>
      </c>
      <c r="H138" s="126"/>
      <c r="I138" s="125">
        <v>0</v>
      </c>
      <c r="J138" s="128">
        <v>0</v>
      </c>
    </row>
    <row r="139" spans="1:10" ht="13.15" hidden="1" customHeight="1" outlineLevel="1" x14ac:dyDescent="0.25">
      <c r="A139" s="113">
        <v>38</v>
      </c>
      <c r="B139" s="124">
        <v>43497</v>
      </c>
      <c r="D139" s="129"/>
      <c r="E139" s="125"/>
      <c r="F139" s="131"/>
      <c r="G139" s="126">
        <v>0</v>
      </c>
      <c r="H139" s="126"/>
      <c r="I139" s="125">
        <v>0</v>
      </c>
      <c r="J139" s="128">
        <v>0</v>
      </c>
    </row>
    <row r="140" spans="1:10" ht="13.15" hidden="1" customHeight="1" outlineLevel="1" x14ac:dyDescent="0.25">
      <c r="A140" s="113">
        <v>39</v>
      </c>
      <c r="B140" s="124">
        <v>43528</v>
      </c>
      <c r="D140" s="129"/>
      <c r="E140" s="125"/>
      <c r="F140" s="131"/>
      <c r="G140" s="126">
        <v>0</v>
      </c>
      <c r="H140" s="126"/>
      <c r="I140" s="125">
        <v>0</v>
      </c>
      <c r="J140" s="128">
        <v>0</v>
      </c>
    </row>
    <row r="141" spans="1:10" ht="13.15" hidden="1" customHeight="1" outlineLevel="1" x14ac:dyDescent="0.25">
      <c r="A141" s="113">
        <v>40</v>
      </c>
      <c r="B141" s="124">
        <v>43559</v>
      </c>
      <c r="D141" s="129"/>
      <c r="E141" s="125"/>
      <c r="F141" s="131"/>
      <c r="G141" s="126">
        <v>0</v>
      </c>
      <c r="H141" s="126"/>
      <c r="I141" s="125">
        <v>0</v>
      </c>
      <c r="J141" s="128">
        <v>0</v>
      </c>
    </row>
    <row r="142" spans="1:10" ht="13.15" hidden="1" customHeight="1" outlineLevel="1" x14ac:dyDescent="0.25">
      <c r="A142" s="113">
        <v>41</v>
      </c>
      <c r="B142" s="124">
        <v>43590</v>
      </c>
      <c r="D142" s="129"/>
      <c r="E142" s="125"/>
      <c r="F142" s="131"/>
      <c r="G142" s="126">
        <v>0</v>
      </c>
      <c r="H142" s="126"/>
      <c r="I142" s="125">
        <v>0</v>
      </c>
      <c r="J142" s="128">
        <v>0</v>
      </c>
    </row>
    <row r="143" spans="1:10" ht="13.15" hidden="1" customHeight="1" outlineLevel="1" x14ac:dyDescent="0.25">
      <c r="A143" s="113">
        <v>42</v>
      </c>
      <c r="B143" s="124">
        <v>43621</v>
      </c>
      <c r="D143" s="129"/>
      <c r="E143" s="125"/>
      <c r="F143" s="131"/>
      <c r="G143" s="126">
        <v>0</v>
      </c>
      <c r="H143" s="126"/>
      <c r="I143" s="125">
        <v>0</v>
      </c>
      <c r="J143" s="128">
        <v>0</v>
      </c>
    </row>
    <row r="144" spans="1:10" ht="13.15" hidden="1" customHeight="1" outlineLevel="1" x14ac:dyDescent="0.25">
      <c r="A144" s="113">
        <v>43</v>
      </c>
      <c r="B144" s="124">
        <v>43652</v>
      </c>
      <c r="D144" s="129"/>
      <c r="E144" s="125"/>
      <c r="F144" s="131"/>
      <c r="G144" s="126">
        <v>0</v>
      </c>
      <c r="H144" s="126"/>
      <c r="I144" s="125">
        <v>0</v>
      </c>
      <c r="J144" s="128">
        <v>0</v>
      </c>
    </row>
    <row r="145" spans="1:10" ht="13.15" hidden="1" customHeight="1" outlineLevel="1" x14ac:dyDescent="0.25">
      <c r="A145" s="113">
        <v>44</v>
      </c>
      <c r="B145" s="124">
        <v>43683</v>
      </c>
      <c r="D145" s="129"/>
      <c r="E145" s="125"/>
      <c r="F145" s="131"/>
      <c r="G145" s="126">
        <v>0</v>
      </c>
      <c r="H145" s="126"/>
      <c r="I145" s="125">
        <v>0</v>
      </c>
      <c r="J145" s="128">
        <v>0</v>
      </c>
    </row>
    <row r="146" spans="1:10" ht="13.15" hidden="1" customHeight="1" outlineLevel="1" x14ac:dyDescent="0.25">
      <c r="A146" s="113">
        <v>45</v>
      </c>
      <c r="B146" s="124">
        <v>43714</v>
      </c>
      <c r="D146" s="129"/>
      <c r="E146" s="125"/>
      <c r="F146" s="131"/>
      <c r="G146" s="126">
        <v>0</v>
      </c>
      <c r="H146" s="126"/>
      <c r="I146" s="125">
        <v>0</v>
      </c>
      <c r="J146" s="128">
        <v>0</v>
      </c>
    </row>
    <row r="147" spans="1:10" ht="13.15" hidden="1" customHeight="1" outlineLevel="1" x14ac:dyDescent="0.25">
      <c r="A147" s="113">
        <v>46</v>
      </c>
      <c r="B147" s="124">
        <v>43745</v>
      </c>
      <c r="D147" s="129"/>
      <c r="E147" s="125"/>
      <c r="F147" s="131"/>
      <c r="G147" s="126">
        <v>0</v>
      </c>
      <c r="H147" s="126"/>
      <c r="I147" s="125">
        <v>0</v>
      </c>
      <c r="J147" s="128">
        <v>0</v>
      </c>
    </row>
    <row r="148" spans="1:10" ht="13.15" hidden="1" customHeight="1" outlineLevel="1" x14ac:dyDescent="0.25">
      <c r="A148" s="113">
        <v>47</v>
      </c>
      <c r="B148" s="124">
        <v>43776</v>
      </c>
      <c r="C148" s="110" t="s">
        <v>138</v>
      </c>
      <c r="D148" s="129"/>
      <c r="E148" s="125"/>
      <c r="F148" s="131"/>
      <c r="G148" s="126">
        <v>0</v>
      </c>
      <c r="H148" s="126"/>
      <c r="I148" s="125">
        <v>0</v>
      </c>
      <c r="J148" s="128">
        <v>0</v>
      </c>
    </row>
    <row r="149" spans="1:10" hidden="1" outlineLevel="1" collapsed="1" x14ac:dyDescent="0.25">
      <c r="A149" s="113">
        <v>48</v>
      </c>
      <c r="B149" s="124">
        <v>43776</v>
      </c>
      <c r="C149" s="110" t="s">
        <v>139</v>
      </c>
      <c r="D149" s="129"/>
      <c r="E149" s="125"/>
      <c r="F149" s="131"/>
      <c r="G149" s="126">
        <v>0</v>
      </c>
      <c r="H149" s="126"/>
      <c r="I149" s="125">
        <v>0</v>
      </c>
      <c r="J149" s="128">
        <v>0</v>
      </c>
    </row>
    <row r="150" spans="1:10" hidden="1" outlineLevel="1" x14ac:dyDescent="0.25">
      <c r="A150" s="113">
        <v>49</v>
      </c>
      <c r="B150" s="124">
        <v>43800</v>
      </c>
      <c r="D150" s="129"/>
      <c r="E150" s="125"/>
      <c r="F150" s="131"/>
      <c r="G150" s="126">
        <v>0</v>
      </c>
      <c r="H150" s="126"/>
      <c r="I150" s="125">
        <v>0</v>
      </c>
      <c r="J150" s="128">
        <v>0</v>
      </c>
    </row>
    <row r="151" spans="1:10" hidden="1" outlineLevel="1" x14ac:dyDescent="0.25">
      <c r="A151" s="113">
        <v>50</v>
      </c>
      <c r="B151" s="124">
        <v>43831</v>
      </c>
      <c r="D151" s="129"/>
      <c r="E151" s="125"/>
      <c r="F151" s="131"/>
      <c r="G151" s="126">
        <v>0</v>
      </c>
      <c r="H151" s="126"/>
      <c r="I151" s="125">
        <v>0</v>
      </c>
      <c r="J151" s="128">
        <v>0</v>
      </c>
    </row>
    <row r="152" spans="1:10" hidden="1" outlineLevel="1" x14ac:dyDescent="0.25">
      <c r="A152" s="113">
        <v>51</v>
      </c>
      <c r="B152" s="124">
        <v>43862</v>
      </c>
      <c r="D152" s="129"/>
      <c r="E152" s="125"/>
      <c r="F152" s="131"/>
      <c r="G152" s="126">
        <v>0</v>
      </c>
      <c r="H152" s="126"/>
      <c r="I152" s="125">
        <v>0</v>
      </c>
      <c r="J152" s="128">
        <v>0</v>
      </c>
    </row>
    <row r="153" spans="1:10" hidden="1" outlineLevel="1" x14ac:dyDescent="0.25">
      <c r="A153" s="113">
        <v>52</v>
      </c>
      <c r="B153" s="124">
        <v>43891</v>
      </c>
      <c r="D153" s="129"/>
      <c r="E153" s="125"/>
      <c r="F153" s="131"/>
      <c r="G153" s="126">
        <v>0</v>
      </c>
      <c r="H153" s="132"/>
      <c r="I153" s="125">
        <v>0</v>
      </c>
      <c r="J153" s="128">
        <v>0</v>
      </c>
    </row>
    <row r="154" spans="1:10" hidden="1" outlineLevel="1" x14ac:dyDescent="0.25">
      <c r="A154" s="113">
        <v>53</v>
      </c>
      <c r="B154" s="124">
        <v>43922</v>
      </c>
      <c r="D154" s="129"/>
      <c r="E154" s="125"/>
      <c r="F154" s="131"/>
      <c r="G154" s="126">
        <v>0</v>
      </c>
      <c r="H154" s="132"/>
      <c r="I154" s="125">
        <v>0</v>
      </c>
      <c r="J154" s="128">
        <v>0</v>
      </c>
    </row>
    <row r="155" spans="1:10" hidden="1" outlineLevel="1" x14ac:dyDescent="0.25">
      <c r="A155" s="113">
        <v>54</v>
      </c>
      <c r="B155" s="124">
        <v>43952</v>
      </c>
      <c r="D155" s="129"/>
      <c r="E155" s="125"/>
      <c r="F155" s="131"/>
      <c r="G155" s="126">
        <v>0</v>
      </c>
      <c r="H155" s="132"/>
      <c r="I155" s="125">
        <v>0</v>
      </c>
      <c r="J155" s="128">
        <v>0</v>
      </c>
    </row>
    <row r="156" spans="1:10" hidden="1" outlineLevel="1" x14ac:dyDescent="0.25">
      <c r="A156" s="113">
        <v>55</v>
      </c>
      <c r="B156" s="124">
        <v>43983</v>
      </c>
      <c r="D156" s="129"/>
      <c r="E156" s="125"/>
      <c r="F156" s="131"/>
      <c r="G156" s="126">
        <v>0</v>
      </c>
      <c r="H156" s="132"/>
      <c r="I156" s="125">
        <v>0</v>
      </c>
      <c r="J156" s="128">
        <v>0</v>
      </c>
    </row>
    <row r="157" spans="1:10" hidden="1" outlineLevel="1" x14ac:dyDescent="0.25">
      <c r="A157" s="113">
        <v>56</v>
      </c>
      <c r="B157" s="124">
        <v>44013</v>
      </c>
      <c r="D157" s="129"/>
      <c r="E157" s="125"/>
      <c r="F157" s="131"/>
      <c r="G157" s="126">
        <v>0</v>
      </c>
      <c r="H157" s="132"/>
      <c r="I157" s="125">
        <v>0</v>
      </c>
      <c r="J157" s="128">
        <v>0</v>
      </c>
    </row>
    <row r="158" spans="1:10" hidden="1" outlineLevel="1" x14ac:dyDescent="0.25">
      <c r="A158" s="113">
        <v>57</v>
      </c>
      <c r="B158" s="124">
        <v>44044</v>
      </c>
      <c r="D158" s="129"/>
      <c r="E158" s="125"/>
      <c r="F158" s="131"/>
      <c r="G158" s="126">
        <v>0</v>
      </c>
      <c r="H158" s="132"/>
      <c r="I158" s="125">
        <v>0</v>
      </c>
      <c r="J158" s="128">
        <v>0</v>
      </c>
    </row>
    <row r="159" spans="1:10" hidden="1" outlineLevel="1" x14ac:dyDescent="0.25">
      <c r="A159" s="113">
        <v>58</v>
      </c>
      <c r="B159" s="124">
        <v>44075</v>
      </c>
      <c r="D159" s="129"/>
      <c r="E159" s="125"/>
      <c r="F159" s="131"/>
      <c r="G159" s="126">
        <v>0</v>
      </c>
      <c r="H159" s="132"/>
      <c r="I159" s="125">
        <v>0</v>
      </c>
      <c r="J159" s="128">
        <v>0</v>
      </c>
    </row>
    <row r="160" spans="1:10" hidden="1" outlineLevel="1" x14ac:dyDescent="0.25">
      <c r="A160" s="113">
        <v>59</v>
      </c>
      <c r="B160" s="124">
        <v>44105</v>
      </c>
      <c r="D160" s="129"/>
      <c r="E160" s="125"/>
      <c r="F160" s="131"/>
      <c r="G160" s="126">
        <v>0</v>
      </c>
      <c r="H160" s="132"/>
      <c r="I160" s="125">
        <v>0</v>
      </c>
      <c r="J160" s="128">
        <v>0</v>
      </c>
    </row>
    <row r="161" spans="1:10" hidden="1" outlineLevel="1" x14ac:dyDescent="0.25">
      <c r="A161" s="113">
        <v>60</v>
      </c>
      <c r="B161" s="124">
        <v>44136</v>
      </c>
      <c r="C161" s="110" t="s">
        <v>137</v>
      </c>
      <c r="D161" s="129"/>
      <c r="E161" s="125"/>
      <c r="F161" s="131"/>
      <c r="G161" s="126">
        <v>0</v>
      </c>
      <c r="H161" s="132"/>
      <c r="I161" s="125">
        <v>0</v>
      </c>
      <c r="J161" s="128">
        <v>0</v>
      </c>
    </row>
    <row r="162" spans="1:10" hidden="1" outlineLevel="1" collapsed="1" x14ac:dyDescent="0.25">
      <c r="A162" s="113">
        <v>61</v>
      </c>
      <c r="B162" s="124">
        <v>44136</v>
      </c>
      <c r="C162" s="110" t="s">
        <v>139</v>
      </c>
      <c r="D162" s="129"/>
      <c r="E162" s="125"/>
      <c r="F162" s="131"/>
      <c r="G162" s="126">
        <v>0</v>
      </c>
      <c r="H162" s="132"/>
      <c r="I162" s="125">
        <v>0</v>
      </c>
      <c r="J162" s="128">
        <v>0</v>
      </c>
    </row>
    <row r="163" spans="1:10" hidden="1" outlineLevel="1" x14ac:dyDescent="0.25">
      <c r="A163" s="113">
        <v>62</v>
      </c>
      <c r="B163" s="124">
        <v>44166</v>
      </c>
      <c r="D163" s="129"/>
      <c r="E163" s="125"/>
      <c r="F163" s="131"/>
      <c r="G163" s="126">
        <v>0</v>
      </c>
      <c r="H163" s="132"/>
      <c r="I163" s="125">
        <v>0</v>
      </c>
      <c r="J163" s="128">
        <v>0</v>
      </c>
    </row>
    <row r="164" spans="1:10" hidden="1" outlineLevel="1" x14ac:dyDescent="0.25">
      <c r="A164" s="113">
        <v>63</v>
      </c>
      <c r="B164" s="124">
        <v>44197</v>
      </c>
      <c r="D164" s="129"/>
      <c r="E164" s="125"/>
      <c r="F164" s="131"/>
      <c r="G164" s="126">
        <v>0</v>
      </c>
      <c r="H164" s="132"/>
      <c r="I164" s="125">
        <v>0</v>
      </c>
      <c r="J164" s="128">
        <v>0</v>
      </c>
    </row>
    <row r="165" spans="1:10" hidden="1" outlineLevel="1" x14ac:dyDescent="0.25">
      <c r="A165" s="113">
        <v>64</v>
      </c>
      <c r="B165" s="124">
        <v>44228</v>
      </c>
      <c r="D165" s="129"/>
      <c r="E165" s="125"/>
      <c r="F165" s="131"/>
      <c r="G165" s="126">
        <v>0</v>
      </c>
      <c r="H165" s="132"/>
      <c r="I165" s="125">
        <v>0</v>
      </c>
      <c r="J165" s="128">
        <v>0</v>
      </c>
    </row>
    <row r="166" spans="1:10" hidden="1" outlineLevel="1" x14ac:dyDescent="0.25">
      <c r="A166" s="113">
        <v>65</v>
      </c>
      <c r="B166" s="124">
        <v>44256</v>
      </c>
      <c r="D166" s="129"/>
      <c r="E166" s="125"/>
      <c r="F166" s="131"/>
      <c r="G166" s="126">
        <v>0</v>
      </c>
      <c r="H166" s="132"/>
      <c r="I166" s="125">
        <v>0</v>
      </c>
      <c r="J166" s="128">
        <v>0</v>
      </c>
    </row>
    <row r="167" spans="1:10" hidden="1" outlineLevel="1" x14ac:dyDescent="0.25">
      <c r="A167" s="113">
        <v>66</v>
      </c>
      <c r="B167" s="124">
        <v>44287</v>
      </c>
      <c r="D167" s="129">
        <v>0</v>
      </c>
      <c r="E167" s="125"/>
      <c r="F167" s="131"/>
      <c r="G167" s="126">
        <v>0</v>
      </c>
      <c r="H167" s="132"/>
      <c r="I167" s="125">
        <v>0</v>
      </c>
      <c r="J167" s="128">
        <v>0</v>
      </c>
    </row>
    <row r="168" spans="1:10" hidden="1" outlineLevel="1" x14ac:dyDescent="0.25">
      <c r="A168" s="113">
        <v>67</v>
      </c>
      <c r="B168" s="124">
        <v>44317</v>
      </c>
      <c r="D168" s="129">
        <v>0</v>
      </c>
      <c r="E168" s="125"/>
      <c r="F168" s="131"/>
      <c r="G168" s="126">
        <v>0</v>
      </c>
      <c r="H168" s="132"/>
      <c r="I168" s="125">
        <v>0</v>
      </c>
      <c r="J168" s="128">
        <v>0</v>
      </c>
    </row>
    <row r="169" spans="1:10" hidden="1" outlineLevel="1" x14ac:dyDescent="0.25">
      <c r="A169" s="113">
        <v>68</v>
      </c>
      <c r="B169" s="124">
        <v>44348</v>
      </c>
      <c r="D169" s="129">
        <v>0</v>
      </c>
      <c r="E169" s="125"/>
      <c r="F169" s="131"/>
      <c r="G169" s="126">
        <v>0</v>
      </c>
      <c r="I169" s="125">
        <v>0</v>
      </c>
      <c r="J169" s="128">
        <v>0</v>
      </c>
    </row>
    <row r="170" spans="1:10" hidden="1" outlineLevel="1" x14ac:dyDescent="0.25">
      <c r="A170" s="113">
        <v>69</v>
      </c>
      <c r="B170" s="124">
        <v>44378</v>
      </c>
      <c r="D170" s="129">
        <v>0</v>
      </c>
      <c r="E170" s="126"/>
      <c r="F170" s="131"/>
      <c r="G170" s="126">
        <v>0</v>
      </c>
      <c r="I170" s="125">
        <v>0</v>
      </c>
      <c r="J170" s="128">
        <v>0</v>
      </c>
    </row>
    <row r="171" spans="1:10" hidden="1" outlineLevel="1" x14ac:dyDescent="0.25">
      <c r="A171" s="113">
        <v>70</v>
      </c>
      <c r="B171" s="124">
        <v>44409</v>
      </c>
      <c r="D171" s="129">
        <v>0</v>
      </c>
      <c r="E171" s="125"/>
      <c r="F171" s="131"/>
      <c r="G171" s="126">
        <v>0</v>
      </c>
      <c r="I171" s="125">
        <v>0</v>
      </c>
      <c r="J171" s="128">
        <v>0</v>
      </c>
    </row>
    <row r="172" spans="1:10" hidden="1" outlineLevel="1" x14ac:dyDescent="0.25">
      <c r="A172" s="113">
        <v>71</v>
      </c>
      <c r="B172" s="124">
        <v>44440</v>
      </c>
      <c r="D172" s="129">
        <v>0</v>
      </c>
      <c r="E172" s="125"/>
      <c r="F172" s="131"/>
      <c r="G172" s="126">
        <v>0</v>
      </c>
      <c r="I172" s="125">
        <v>0</v>
      </c>
      <c r="J172" s="128">
        <v>0</v>
      </c>
    </row>
    <row r="173" spans="1:10" hidden="1" outlineLevel="1" x14ac:dyDescent="0.25">
      <c r="A173" s="113">
        <v>72</v>
      </c>
      <c r="B173" s="124">
        <v>44470</v>
      </c>
      <c r="D173" s="129">
        <v>0</v>
      </c>
      <c r="E173" s="125"/>
      <c r="F173" s="131"/>
      <c r="G173" s="126">
        <v>0</v>
      </c>
      <c r="H173" s="132"/>
      <c r="I173" s="125">
        <v>0</v>
      </c>
      <c r="J173" s="128">
        <v>0</v>
      </c>
    </row>
    <row r="174" spans="1:10" hidden="1" outlineLevel="1" x14ac:dyDescent="0.25">
      <c r="A174" s="113">
        <v>73</v>
      </c>
      <c r="B174" s="124">
        <v>44501</v>
      </c>
      <c r="C174" s="110" t="s">
        <v>137</v>
      </c>
      <c r="D174" s="129">
        <v>0</v>
      </c>
      <c r="E174" s="133"/>
      <c r="F174" s="131"/>
      <c r="G174" s="134">
        <v>0</v>
      </c>
      <c r="H174" s="135"/>
      <c r="I174" s="134">
        <v>0</v>
      </c>
      <c r="J174" s="128">
        <v>0</v>
      </c>
    </row>
    <row r="175" spans="1:10" hidden="1" outlineLevel="1" collapsed="1" x14ac:dyDescent="0.25">
      <c r="A175" s="113">
        <v>74</v>
      </c>
      <c r="B175" s="124">
        <v>44501</v>
      </c>
      <c r="D175" s="129">
        <v>0</v>
      </c>
      <c r="E175" s="133"/>
      <c r="F175" s="131"/>
      <c r="G175" s="134">
        <v>0</v>
      </c>
      <c r="H175" s="135"/>
      <c r="I175" s="134">
        <v>0</v>
      </c>
      <c r="J175" s="128">
        <v>0</v>
      </c>
    </row>
    <row r="176" spans="1:10" hidden="1" outlineLevel="1" x14ac:dyDescent="0.25">
      <c r="A176" s="113">
        <v>75</v>
      </c>
      <c r="B176" s="124">
        <v>44531</v>
      </c>
      <c r="D176" s="129">
        <v>0</v>
      </c>
      <c r="E176" s="133"/>
      <c r="F176" s="131"/>
      <c r="G176" s="134">
        <v>0</v>
      </c>
      <c r="H176" s="135"/>
      <c r="I176" s="134">
        <v>0</v>
      </c>
      <c r="J176" s="128">
        <v>0</v>
      </c>
    </row>
    <row r="177" spans="1:10" hidden="1" outlineLevel="1" x14ac:dyDescent="0.25">
      <c r="A177" s="113">
        <v>76</v>
      </c>
      <c r="B177" s="124">
        <v>44562</v>
      </c>
      <c r="D177" s="129">
        <v>0</v>
      </c>
      <c r="E177" s="133"/>
      <c r="F177" s="131"/>
      <c r="G177" s="134">
        <v>0</v>
      </c>
      <c r="H177" s="135"/>
      <c r="I177" s="134">
        <v>0</v>
      </c>
      <c r="J177" s="128">
        <v>0</v>
      </c>
    </row>
    <row r="178" spans="1:10" hidden="1" outlineLevel="1" x14ac:dyDescent="0.25">
      <c r="A178" s="113">
        <v>77</v>
      </c>
      <c r="B178" s="124">
        <v>44593</v>
      </c>
      <c r="D178" s="129">
        <v>0</v>
      </c>
      <c r="E178" s="133"/>
      <c r="F178" s="131"/>
      <c r="G178" s="134">
        <v>0</v>
      </c>
      <c r="H178" s="135"/>
      <c r="I178" s="134">
        <v>0</v>
      </c>
      <c r="J178" s="128">
        <v>0</v>
      </c>
    </row>
    <row r="179" spans="1:10" hidden="1" outlineLevel="1" x14ac:dyDescent="0.25">
      <c r="A179" s="113">
        <v>78</v>
      </c>
      <c r="B179" s="124">
        <v>44621</v>
      </c>
      <c r="D179" s="129">
        <v>0</v>
      </c>
      <c r="E179" s="133"/>
      <c r="F179" s="131"/>
      <c r="G179" s="126">
        <v>0</v>
      </c>
      <c r="H179" s="135"/>
      <c r="I179" s="134">
        <v>0</v>
      </c>
      <c r="J179" s="128">
        <v>0</v>
      </c>
    </row>
    <row r="180" spans="1:10" hidden="1" outlineLevel="1" x14ac:dyDescent="0.25">
      <c r="A180" s="113">
        <v>79</v>
      </c>
      <c r="B180" s="124">
        <v>44652</v>
      </c>
      <c r="D180" s="129">
        <v>0</v>
      </c>
      <c r="E180" s="133"/>
      <c r="F180" s="131"/>
      <c r="G180" s="126">
        <v>0</v>
      </c>
      <c r="H180" s="135"/>
      <c r="I180" s="134">
        <v>0</v>
      </c>
      <c r="J180" s="128">
        <v>0</v>
      </c>
    </row>
    <row r="181" spans="1:10" hidden="1" outlineLevel="1" x14ac:dyDescent="0.25">
      <c r="A181" s="113">
        <v>80</v>
      </c>
      <c r="B181" s="124">
        <v>44682</v>
      </c>
      <c r="D181" s="129">
        <v>0</v>
      </c>
      <c r="E181" s="133"/>
      <c r="F181" s="131"/>
      <c r="G181" s="126">
        <v>0</v>
      </c>
      <c r="H181" s="135"/>
      <c r="I181" s="134">
        <v>0</v>
      </c>
      <c r="J181" s="128">
        <v>0</v>
      </c>
    </row>
    <row r="182" spans="1:10" hidden="1" outlineLevel="1" x14ac:dyDescent="0.25">
      <c r="A182" s="113">
        <v>81</v>
      </c>
      <c r="B182" s="124">
        <v>44713</v>
      </c>
      <c r="D182" s="129">
        <v>0</v>
      </c>
      <c r="E182" s="133"/>
      <c r="F182" s="131"/>
      <c r="G182" s="126">
        <v>0</v>
      </c>
      <c r="H182" s="135"/>
      <c r="I182" s="134">
        <v>0</v>
      </c>
      <c r="J182" s="128">
        <v>0</v>
      </c>
    </row>
    <row r="183" spans="1:10" hidden="1" outlineLevel="1" x14ac:dyDescent="0.25">
      <c r="A183" s="113">
        <v>82</v>
      </c>
      <c r="B183" s="124">
        <v>44743</v>
      </c>
      <c r="D183" s="129">
        <v>0</v>
      </c>
      <c r="E183" s="133"/>
      <c r="F183" s="131"/>
      <c r="G183" s="126">
        <v>0</v>
      </c>
      <c r="H183" s="135"/>
      <c r="I183" s="134">
        <v>0</v>
      </c>
      <c r="J183" s="128">
        <v>0</v>
      </c>
    </row>
    <row r="184" spans="1:10" hidden="1" outlineLevel="1" x14ac:dyDescent="0.25">
      <c r="A184" s="113">
        <v>83</v>
      </c>
      <c r="B184" s="124">
        <v>44774</v>
      </c>
      <c r="D184" s="129">
        <v>0</v>
      </c>
      <c r="E184" s="133"/>
      <c r="F184" s="131"/>
      <c r="G184" s="126">
        <v>0</v>
      </c>
      <c r="H184" s="135"/>
      <c r="I184" s="134">
        <v>0</v>
      </c>
      <c r="J184" s="128">
        <v>0</v>
      </c>
    </row>
    <row r="185" spans="1:10" hidden="1" outlineLevel="1" x14ac:dyDescent="0.25">
      <c r="A185" s="113">
        <v>84</v>
      </c>
      <c r="B185" s="124">
        <v>44805</v>
      </c>
      <c r="D185" s="129">
        <v>0</v>
      </c>
      <c r="E185" s="133"/>
      <c r="F185" s="131"/>
      <c r="G185" s="126">
        <v>0</v>
      </c>
      <c r="H185" s="135"/>
      <c r="I185" s="134">
        <v>0</v>
      </c>
      <c r="J185" s="128">
        <v>0</v>
      </c>
    </row>
    <row r="186" spans="1:10" hidden="1" outlineLevel="1" x14ac:dyDescent="0.25">
      <c r="A186" s="113">
        <v>85</v>
      </c>
      <c r="B186" s="124">
        <v>44835</v>
      </c>
      <c r="D186" s="129">
        <v>0</v>
      </c>
      <c r="E186" s="133"/>
      <c r="F186" s="131"/>
      <c r="G186" s="126">
        <v>0</v>
      </c>
      <c r="H186" s="135"/>
      <c r="I186" s="134">
        <v>0</v>
      </c>
      <c r="J186" s="128">
        <v>0</v>
      </c>
    </row>
    <row r="187" spans="1:10" hidden="1" outlineLevel="1" x14ac:dyDescent="0.25">
      <c r="A187" s="113">
        <v>86</v>
      </c>
      <c r="B187" s="124">
        <v>44866</v>
      </c>
      <c r="D187" s="129">
        <v>0</v>
      </c>
      <c r="E187" s="133"/>
      <c r="F187" s="131"/>
      <c r="G187" s="126"/>
      <c r="H187" s="135"/>
      <c r="I187" s="134">
        <v>0</v>
      </c>
      <c r="J187" s="128">
        <v>0</v>
      </c>
    </row>
    <row r="188" spans="1:10" hidden="1" outlineLevel="1" x14ac:dyDescent="0.25">
      <c r="A188" s="113">
        <v>87</v>
      </c>
      <c r="B188" s="124">
        <v>44866</v>
      </c>
      <c r="D188" s="129">
        <v>0</v>
      </c>
      <c r="E188" s="133"/>
      <c r="F188" s="131"/>
      <c r="G188" s="126">
        <v>0</v>
      </c>
      <c r="I188" s="134">
        <v>0</v>
      </c>
      <c r="J188" s="128">
        <v>0</v>
      </c>
    </row>
    <row r="189" spans="1:10" collapsed="1" x14ac:dyDescent="0.25">
      <c r="A189" s="113">
        <v>88</v>
      </c>
      <c r="B189" s="124">
        <v>44897</v>
      </c>
      <c r="D189" s="129">
        <v>0</v>
      </c>
      <c r="E189" s="133"/>
      <c r="F189" s="131">
        <v>0</v>
      </c>
      <c r="G189" s="126">
        <v>0</v>
      </c>
      <c r="I189" s="134">
        <v>0</v>
      </c>
      <c r="J189" s="128">
        <v>0</v>
      </c>
    </row>
    <row r="190" spans="1:10" x14ac:dyDescent="0.25">
      <c r="A190" s="113">
        <v>89</v>
      </c>
      <c r="B190" s="124">
        <v>44928</v>
      </c>
      <c r="D190" s="129">
        <v>0</v>
      </c>
      <c r="E190" s="133"/>
      <c r="F190" s="131">
        <v>0</v>
      </c>
      <c r="G190" s="126">
        <v>0</v>
      </c>
      <c r="I190" s="134">
        <v>0</v>
      </c>
      <c r="J190" s="128">
        <v>0</v>
      </c>
    </row>
    <row r="191" spans="1:10" x14ac:dyDescent="0.25">
      <c r="A191" s="113">
        <v>90</v>
      </c>
      <c r="B191" s="124">
        <v>44959</v>
      </c>
      <c r="D191" s="129">
        <v>0</v>
      </c>
      <c r="E191" s="133"/>
      <c r="F191" s="131">
        <v>0</v>
      </c>
      <c r="G191" s="126">
        <v>0</v>
      </c>
      <c r="I191" s="134">
        <v>0</v>
      </c>
      <c r="J191" s="128">
        <v>0</v>
      </c>
    </row>
    <row r="192" spans="1:10" x14ac:dyDescent="0.25">
      <c r="A192" s="113">
        <v>91</v>
      </c>
      <c r="B192" s="124">
        <v>44990</v>
      </c>
      <c r="D192" s="129">
        <v>0</v>
      </c>
      <c r="E192" s="133"/>
      <c r="F192" s="131">
        <v>0</v>
      </c>
      <c r="G192" s="126">
        <v>0</v>
      </c>
      <c r="H192" s="135"/>
      <c r="I192" s="134">
        <v>0</v>
      </c>
      <c r="J192" s="128">
        <v>0</v>
      </c>
    </row>
    <row r="193" spans="1:10" x14ac:dyDescent="0.25">
      <c r="A193" s="113">
        <v>92</v>
      </c>
      <c r="B193" s="124">
        <v>45017</v>
      </c>
      <c r="D193" s="129">
        <v>210823.5</v>
      </c>
      <c r="E193" s="133"/>
      <c r="F193" s="131">
        <v>4.478E-2</v>
      </c>
      <c r="G193" s="126">
        <v>393.36</v>
      </c>
      <c r="H193" s="135"/>
      <c r="I193" s="134">
        <v>211216.86</v>
      </c>
      <c r="J193" s="128">
        <v>211216.86</v>
      </c>
    </row>
    <row r="194" spans="1:10" x14ac:dyDescent="0.25">
      <c r="A194" s="113">
        <v>93</v>
      </c>
      <c r="B194" s="124">
        <v>45047</v>
      </c>
      <c r="D194" s="129">
        <v>0</v>
      </c>
      <c r="E194" s="133"/>
      <c r="F194" s="131">
        <v>4.478E-2</v>
      </c>
      <c r="G194" s="126">
        <v>788.19</v>
      </c>
      <c r="H194" s="135"/>
      <c r="I194" s="134">
        <v>788.19</v>
      </c>
      <c r="J194" s="128">
        <v>212005.05</v>
      </c>
    </row>
    <row r="195" spans="1:10" x14ac:dyDescent="0.25">
      <c r="A195" s="113">
        <v>94</v>
      </c>
      <c r="B195" s="124">
        <v>45078</v>
      </c>
      <c r="D195" s="129">
        <v>0</v>
      </c>
      <c r="E195" s="133"/>
      <c r="F195" s="131">
        <v>4.478E-2</v>
      </c>
      <c r="G195" s="126">
        <v>791.13</v>
      </c>
      <c r="H195" s="135"/>
      <c r="I195" s="134">
        <v>791.13</v>
      </c>
      <c r="J195" s="128">
        <v>212796.18</v>
      </c>
    </row>
    <row r="196" spans="1:10" x14ac:dyDescent="0.25">
      <c r="A196" s="113">
        <v>95</v>
      </c>
      <c r="B196" s="124">
        <v>45108</v>
      </c>
      <c r="D196" s="129">
        <v>0</v>
      </c>
      <c r="E196" s="133"/>
      <c r="F196" s="131">
        <v>4.478E-2</v>
      </c>
      <c r="G196" s="126">
        <v>794.08</v>
      </c>
      <c r="H196" s="135"/>
      <c r="I196" s="134">
        <v>794.08</v>
      </c>
      <c r="J196" s="128">
        <v>213590.25999999998</v>
      </c>
    </row>
    <row r="197" spans="1:10" x14ac:dyDescent="0.25">
      <c r="A197" s="113">
        <v>96</v>
      </c>
      <c r="B197" s="124">
        <v>45139</v>
      </c>
      <c r="D197" s="129">
        <v>0</v>
      </c>
      <c r="E197" s="133"/>
      <c r="F197" s="131">
        <v>4.478E-2</v>
      </c>
      <c r="G197" s="126">
        <v>797.05</v>
      </c>
      <c r="H197" s="135"/>
      <c r="I197" s="134">
        <v>797.05</v>
      </c>
      <c r="J197" s="128">
        <v>214387.30999999997</v>
      </c>
    </row>
    <row r="198" spans="1:10" x14ac:dyDescent="0.25">
      <c r="A198" s="113">
        <v>97</v>
      </c>
      <c r="B198" s="124">
        <v>45170</v>
      </c>
      <c r="D198" s="129">
        <v>0</v>
      </c>
      <c r="E198" s="133"/>
      <c r="F198" s="131">
        <v>4.478E-2</v>
      </c>
      <c r="G198" s="126">
        <v>800.02</v>
      </c>
      <c r="H198" s="135"/>
      <c r="I198" s="134">
        <v>800.02</v>
      </c>
      <c r="J198" s="128">
        <v>215187.32999999996</v>
      </c>
    </row>
    <row r="199" spans="1:10" x14ac:dyDescent="0.25">
      <c r="A199" s="113">
        <v>98</v>
      </c>
      <c r="B199" s="124">
        <v>45200</v>
      </c>
      <c r="D199" s="129">
        <v>0</v>
      </c>
      <c r="E199" s="133"/>
      <c r="F199" s="131">
        <v>4.478E-2</v>
      </c>
      <c r="G199" s="126">
        <v>803.01</v>
      </c>
      <c r="H199" s="135"/>
      <c r="I199" s="134">
        <v>803.01</v>
      </c>
      <c r="J199" s="128">
        <v>215990.33999999997</v>
      </c>
    </row>
    <row r="200" spans="1:10" x14ac:dyDescent="0.25">
      <c r="A200" s="113">
        <v>99</v>
      </c>
      <c r="B200" s="124"/>
      <c r="D200" s="129"/>
      <c r="E200" s="133"/>
      <c r="F200" s="131"/>
      <c r="G200" s="126"/>
      <c r="H200" s="135"/>
      <c r="I200" s="134"/>
      <c r="J200" s="128"/>
    </row>
    <row r="201" spans="1:10" x14ac:dyDescent="0.25">
      <c r="A201" s="113">
        <v>100</v>
      </c>
      <c r="B201" s="124"/>
      <c r="D201" s="129"/>
      <c r="E201" s="133"/>
      <c r="F201" s="131"/>
      <c r="G201" s="126"/>
      <c r="H201" s="135"/>
      <c r="I201" s="134"/>
      <c r="J201" s="128"/>
    </row>
    <row r="202" spans="1:10" x14ac:dyDescent="0.25">
      <c r="A202" s="113">
        <v>101</v>
      </c>
      <c r="B202" s="124"/>
      <c r="D202" s="129"/>
      <c r="E202" s="133"/>
      <c r="F202" s="131"/>
      <c r="G202" s="126"/>
      <c r="H202" s="135"/>
      <c r="I202" s="134"/>
      <c r="J202" s="128"/>
    </row>
    <row r="203" spans="1:10" x14ac:dyDescent="0.25">
      <c r="A203" s="113">
        <v>102</v>
      </c>
      <c r="B203" s="124"/>
      <c r="D203" s="129"/>
      <c r="E203" s="133"/>
      <c r="F203" s="131"/>
      <c r="G203" s="126"/>
      <c r="H203" s="135"/>
      <c r="I203" s="134"/>
      <c r="J203" s="128"/>
    </row>
    <row r="204" spans="1:10" x14ac:dyDescent="0.25">
      <c r="A204" s="113">
        <v>103</v>
      </c>
      <c r="B204" s="124"/>
      <c r="D204" s="129"/>
      <c r="E204" s="133"/>
      <c r="F204" s="131"/>
      <c r="G204" s="126"/>
      <c r="H204" s="135"/>
      <c r="I204" s="134"/>
      <c r="J204" s="128"/>
    </row>
    <row r="205" spans="1:10" x14ac:dyDescent="0.25">
      <c r="A205" s="113">
        <v>104</v>
      </c>
      <c r="B205" s="136"/>
      <c r="C205" s="137"/>
      <c r="F205" s="138"/>
      <c r="G205" s="138"/>
      <c r="H205" s="138"/>
      <c r="I205" s="138"/>
      <c r="J205" s="138"/>
    </row>
    <row r="206" spans="1:10" x14ac:dyDescent="0.25">
      <c r="A206" s="139"/>
      <c r="G206" s="138"/>
      <c r="H206" s="138"/>
      <c r="I206" s="138"/>
      <c r="J206" s="138"/>
    </row>
    <row r="207" spans="1:10" x14ac:dyDescent="0.25">
      <c r="A207" s="140"/>
      <c r="F207" s="138"/>
      <c r="G207" s="138"/>
      <c r="H207" s="138"/>
      <c r="I207" s="138"/>
      <c r="J207" s="138"/>
    </row>
    <row r="211" spans="2:6" x14ac:dyDescent="0.25">
      <c r="B211" s="141"/>
      <c r="C211" s="142"/>
      <c r="D211" s="143"/>
      <c r="E211" s="144"/>
      <c r="F211" s="145"/>
    </row>
    <row r="212" spans="2:6" x14ac:dyDescent="0.25">
      <c r="B212" s="141"/>
      <c r="C212" s="142"/>
      <c r="D212" s="143"/>
      <c r="E212" s="144"/>
      <c r="F212" s="145"/>
    </row>
    <row r="213" spans="2:6" x14ac:dyDescent="0.25">
      <c r="B213" s="141"/>
      <c r="C213" s="142"/>
      <c r="D213" s="143"/>
      <c r="E213" s="144"/>
      <c r="F213" s="145"/>
    </row>
    <row r="214" spans="2:6" x14ac:dyDescent="0.25">
      <c r="B214" s="141"/>
      <c r="C214" s="142"/>
      <c r="D214" s="143"/>
      <c r="E214" s="144"/>
      <c r="F214" s="145"/>
    </row>
    <row r="215" spans="2:6" x14ac:dyDescent="0.25">
      <c r="B215" s="141"/>
      <c r="C215" s="142"/>
      <c r="D215" s="143"/>
      <c r="E215" s="144"/>
      <c r="F215" s="145"/>
    </row>
    <row r="216" spans="2:6" x14ac:dyDescent="0.25">
      <c r="B216" s="141"/>
      <c r="C216" s="142"/>
      <c r="D216" s="143"/>
      <c r="E216" s="144"/>
      <c r="F216" s="145"/>
    </row>
    <row r="217" spans="2:6" x14ac:dyDescent="0.25">
      <c r="B217" s="141"/>
      <c r="C217" s="142"/>
      <c r="D217" s="143"/>
      <c r="E217" s="144"/>
      <c r="F217" s="145"/>
    </row>
    <row r="218" spans="2:6" x14ac:dyDescent="0.25">
      <c r="B218" s="146"/>
      <c r="C218" s="146"/>
      <c r="D218" s="145"/>
      <c r="E218" s="145"/>
      <c r="F218" s="145"/>
    </row>
    <row r="219" spans="2:6" x14ac:dyDescent="0.25">
      <c r="B219" s="146"/>
      <c r="C219" s="147"/>
      <c r="D219" s="145"/>
      <c r="E219" s="145"/>
      <c r="F219" s="145"/>
    </row>
    <row r="220" spans="2:6" x14ac:dyDescent="0.25">
      <c r="B220" s="146"/>
      <c r="C220" s="147"/>
      <c r="D220" s="145"/>
      <c r="E220" s="145"/>
      <c r="F220" s="145"/>
    </row>
  </sheetData>
  <mergeCells count="1">
    <mergeCell ref="L93:L96"/>
  </mergeCells>
  <pageMargins left="0.7" right="0.7" top="0.75" bottom="0.75" header="0.3" footer="0.3"/>
  <pageSetup scale="96" fitToHeight="0" orientation="landscape" horizontalDpi="1200" verticalDpi="1200" r:id="rId1"/>
  <headerFooter>
    <oddHeader>&amp;RNWN WUTC Advice 23-08
Exhibit A - Supporting Materials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2DF55-7FC0-42EA-AB72-423F6E465DBE}">
  <sheetPr>
    <pageSetUpPr fitToPage="1"/>
  </sheetPr>
  <dimension ref="A1:F24"/>
  <sheetViews>
    <sheetView view="pageBreakPreview" zoomScale="115" zoomScaleNormal="100" zoomScaleSheetLayoutView="115" workbookViewId="0">
      <selection activeCell="H95" sqref="H95"/>
    </sheetView>
  </sheetViews>
  <sheetFormatPr defaultRowHeight="14.5" x14ac:dyDescent="0.35"/>
  <cols>
    <col min="1" max="1" width="9.26953125" bestFit="1" customWidth="1"/>
    <col min="5" max="5" width="28.1796875" customWidth="1"/>
    <col min="6" max="6" width="18.26953125" bestFit="1" customWidth="1"/>
  </cols>
  <sheetData>
    <row r="1" spans="1:6" x14ac:dyDescent="0.35">
      <c r="A1" s="148" t="s">
        <v>0</v>
      </c>
      <c r="B1" s="149"/>
      <c r="C1" s="149"/>
      <c r="D1" s="149"/>
      <c r="E1" s="149"/>
      <c r="F1" s="149"/>
    </row>
    <row r="2" spans="1:6" x14ac:dyDescent="0.35">
      <c r="A2" s="148" t="s">
        <v>1</v>
      </c>
      <c r="B2" s="149"/>
      <c r="C2" s="149"/>
      <c r="D2" s="149"/>
      <c r="E2" s="149"/>
      <c r="F2" s="149"/>
    </row>
    <row r="3" spans="1:6" x14ac:dyDescent="0.35">
      <c r="A3" s="150" t="s">
        <v>140</v>
      </c>
      <c r="B3" s="149"/>
      <c r="C3" s="149"/>
      <c r="D3" s="149"/>
      <c r="E3" s="149"/>
      <c r="F3" s="149"/>
    </row>
    <row r="4" spans="1:6" x14ac:dyDescent="0.35">
      <c r="A4" s="150" t="s">
        <v>141</v>
      </c>
      <c r="B4" s="149"/>
      <c r="C4" s="149"/>
      <c r="D4" s="149"/>
      <c r="E4" s="149"/>
      <c r="F4" s="149"/>
    </row>
    <row r="5" spans="1:6" x14ac:dyDescent="0.35">
      <c r="A5" s="151"/>
      <c r="B5" s="149"/>
      <c r="C5" s="149"/>
      <c r="D5" s="149"/>
      <c r="E5" s="149"/>
      <c r="F5" s="149"/>
    </row>
    <row r="6" spans="1:6" x14ac:dyDescent="0.35">
      <c r="A6" s="149"/>
      <c r="B6" s="149"/>
      <c r="C6" s="149"/>
      <c r="D6" s="149"/>
      <c r="E6" s="149"/>
      <c r="F6" s="149"/>
    </row>
    <row r="7" spans="1:6" x14ac:dyDescent="0.35">
      <c r="A7" s="152">
        <v>1</v>
      </c>
      <c r="B7" s="149"/>
      <c r="C7" s="149"/>
      <c r="D7" s="149"/>
      <c r="E7" s="149"/>
      <c r="F7" s="153" t="s">
        <v>142</v>
      </c>
    </row>
    <row r="8" spans="1:6" x14ac:dyDescent="0.35">
      <c r="A8" s="152">
        <f>+A7+1</f>
        <v>2</v>
      </c>
      <c r="B8" s="149"/>
      <c r="C8" s="149"/>
      <c r="D8" s="149"/>
      <c r="E8" s="149"/>
      <c r="F8" s="154"/>
    </row>
    <row r="9" spans="1:6" x14ac:dyDescent="0.35">
      <c r="A9" s="152">
        <f t="shared" ref="A9:A24" si="0">+A8+1</f>
        <v>3</v>
      </c>
      <c r="B9" s="155" t="s">
        <v>143</v>
      </c>
      <c r="C9" s="149"/>
      <c r="D9" s="149"/>
      <c r="E9" s="149"/>
      <c r="F9" s="154"/>
    </row>
    <row r="10" spans="1:6" x14ac:dyDescent="0.35">
      <c r="A10" s="152">
        <f t="shared" si="0"/>
        <v>4</v>
      </c>
      <c r="B10" s="155"/>
      <c r="C10" s="149"/>
      <c r="D10" s="149"/>
      <c r="E10" s="149"/>
      <c r="F10" s="154"/>
    </row>
    <row r="11" spans="1:6" x14ac:dyDescent="0.35">
      <c r="A11" s="152">
        <f t="shared" si="0"/>
        <v>5</v>
      </c>
      <c r="B11" s="156" t="s">
        <v>144</v>
      </c>
      <c r="C11" s="149"/>
      <c r="D11" s="149"/>
      <c r="E11" s="149"/>
      <c r="F11" s="149"/>
    </row>
    <row r="12" spans="1:6" x14ac:dyDescent="0.35">
      <c r="A12" s="152">
        <f t="shared" si="0"/>
        <v>6</v>
      </c>
      <c r="B12" s="149" t="s">
        <v>145</v>
      </c>
      <c r="C12" s="149"/>
      <c r="D12" s="149"/>
      <c r="E12" s="149"/>
      <c r="F12" s="157">
        <v>0</v>
      </c>
    </row>
    <row r="13" spans="1:6" x14ac:dyDescent="0.35">
      <c r="A13" s="152">
        <f t="shared" si="0"/>
        <v>7</v>
      </c>
      <c r="B13" s="149"/>
      <c r="C13" s="149"/>
      <c r="D13" s="149"/>
      <c r="E13" s="149"/>
      <c r="F13" s="157"/>
    </row>
    <row r="14" spans="1:6" x14ac:dyDescent="0.35">
      <c r="A14" s="152">
        <f t="shared" si="0"/>
        <v>8</v>
      </c>
      <c r="B14" s="156" t="s">
        <v>146</v>
      </c>
      <c r="C14" s="149"/>
      <c r="D14" s="149"/>
      <c r="E14" s="149"/>
      <c r="F14" s="149"/>
    </row>
    <row r="15" spans="1:6" x14ac:dyDescent="0.35">
      <c r="A15" s="152">
        <f t="shared" si="0"/>
        <v>9</v>
      </c>
      <c r="B15" s="149" t="s">
        <v>145</v>
      </c>
      <c r="C15" s="149"/>
      <c r="D15" s="149"/>
      <c r="E15" s="149"/>
      <c r="F15" s="158">
        <f>'[1]Revenue Senstive'!D13</f>
        <v>231344</v>
      </c>
    </row>
    <row r="16" spans="1:6" x14ac:dyDescent="0.35">
      <c r="A16" s="152">
        <f t="shared" si="0"/>
        <v>10</v>
      </c>
      <c r="B16" s="149"/>
      <c r="C16" s="149"/>
      <c r="D16" s="149"/>
      <c r="E16" s="149"/>
      <c r="F16" s="157"/>
    </row>
    <row r="17" spans="1:6" x14ac:dyDescent="0.35">
      <c r="A17" s="152">
        <f t="shared" si="0"/>
        <v>11</v>
      </c>
      <c r="B17" s="151"/>
      <c r="C17" s="149"/>
      <c r="D17" s="149"/>
      <c r="E17" s="149"/>
      <c r="F17" s="157"/>
    </row>
    <row r="18" spans="1:6" ht="15" thickBot="1" x14ac:dyDescent="0.4">
      <c r="A18" s="152">
        <f t="shared" si="0"/>
        <v>12</v>
      </c>
      <c r="B18" s="151" t="s">
        <v>147</v>
      </c>
      <c r="C18" s="149"/>
      <c r="D18" s="149"/>
      <c r="E18" s="149"/>
      <c r="F18" s="159">
        <f>SUM(F12:F15)</f>
        <v>231344</v>
      </c>
    </row>
    <row r="19" spans="1:6" ht="15" thickTop="1" x14ac:dyDescent="0.35">
      <c r="A19" s="152">
        <f t="shared" si="0"/>
        <v>13</v>
      </c>
      <c r="B19" s="149"/>
      <c r="C19" s="149"/>
      <c r="D19" s="149"/>
      <c r="E19" s="149"/>
      <c r="F19" s="154"/>
    </row>
    <row r="20" spans="1:6" x14ac:dyDescent="0.35">
      <c r="A20" s="152">
        <f t="shared" si="0"/>
        <v>14</v>
      </c>
      <c r="B20" s="149"/>
      <c r="C20" s="149"/>
      <c r="D20" s="149"/>
      <c r="E20" s="149"/>
      <c r="F20" s="154"/>
    </row>
    <row r="21" spans="1:6" x14ac:dyDescent="0.35">
      <c r="A21" s="152">
        <f t="shared" si="0"/>
        <v>15</v>
      </c>
      <c r="B21" s="149"/>
      <c r="C21" s="149"/>
      <c r="D21" s="149"/>
      <c r="E21" s="149"/>
      <c r="F21" s="154"/>
    </row>
    <row r="22" spans="1:6" x14ac:dyDescent="0.35">
      <c r="A22" s="152">
        <f t="shared" si="0"/>
        <v>16</v>
      </c>
      <c r="B22" s="160" t="str">
        <f>+'[1]23-XX Combined'!B36</f>
        <v>2022 Washington CBR Normalized Total Revenues</v>
      </c>
      <c r="C22" s="161"/>
      <c r="D22" s="161"/>
      <c r="E22" s="149"/>
      <c r="F22" s="162">
        <f>+'[1]23-XX Combined'!F36</f>
        <v>102022644.16345409</v>
      </c>
    </row>
    <row r="23" spans="1:6" x14ac:dyDescent="0.35">
      <c r="A23" s="152">
        <f t="shared" si="0"/>
        <v>17</v>
      </c>
      <c r="B23" s="151"/>
      <c r="C23" s="149"/>
      <c r="D23" s="149"/>
      <c r="E23" s="149"/>
      <c r="F23" s="163"/>
    </row>
    <row r="24" spans="1:6" x14ac:dyDescent="0.35">
      <c r="A24" s="152">
        <f t="shared" si="0"/>
        <v>18</v>
      </c>
      <c r="B24" s="151" t="s">
        <v>148</v>
      </c>
      <c r="C24" s="149"/>
      <c r="D24" s="149"/>
      <c r="E24" s="149"/>
      <c r="F24" s="164">
        <f>ROUND(F18/F22,4)</f>
        <v>2.3E-3</v>
      </c>
    </row>
  </sheetData>
  <pageMargins left="0.7" right="0.7" top="0.75" bottom="0.75" header="0.3" footer="0.3"/>
  <pageSetup fitToHeight="0" orientation="portrait" horizontalDpi="1200" verticalDpi="1200" r:id="rId1"/>
  <headerFooter>
    <oddHeader>&amp;RNWN WUTC Advice 23-08
Exhibit A - Supporting Materials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1F62B5867348E46B081BB10268D2B1E" ma:contentTypeVersion="16" ma:contentTypeDescription="" ma:contentTypeScope="" ma:versionID="dfa1357645cb4547b44332d4b77473b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2023-09-15T07:00:00+00:00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230759</DocketNumber>
    <DelegatedOrder xmlns="dc463f71-b30c-4ab2-9473-d307f9d35888">false</DelegatedOrder>
  </documentManagement>
</p:properties>
</file>

<file path=customXml/itemProps1.xml><?xml version="1.0" encoding="utf-8"?>
<ds:datastoreItem xmlns:ds="http://schemas.openxmlformats.org/officeDocument/2006/customXml" ds:itemID="{3930DD67-3E43-4811-8852-674CDC39F67C}"/>
</file>

<file path=customXml/itemProps2.xml><?xml version="1.0" encoding="utf-8"?>
<ds:datastoreItem xmlns:ds="http://schemas.openxmlformats.org/officeDocument/2006/customXml" ds:itemID="{A6379DFE-A4E6-4631-8F0A-DF3859277E8D}"/>
</file>

<file path=customXml/itemProps3.xml><?xml version="1.0" encoding="utf-8"?>
<ds:datastoreItem xmlns:ds="http://schemas.openxmlformats.org/officeDocument/2006/customXml" ds:itemID="{0602EEAA-FFDB-4408-943D-C27CD7D19AAF}"/>
</file>

<file path=customXml/itemProps4.xml><?xml version="1.0" encoding="utf-8"?>
<ds:datastoreItem xmlns:ds="http://schemas.openxmlformats.org/officeDocument/2006/customXml" ds:itemID="{54A257B2-8EF9-4583-87E1-7C9AA312BE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 of Revenue</vt:lpstr>
      <vt:lpstr>Aver Bill</vt:lpstr>
      <vt:lpstr>Summary of Deferred Accounts</vt:lpstr>
      <vt:lpstr>151827</vt:lpstr>
      <vt:lpstr>Effects on Revenue</vt:lpstr>
      <vt:lpstr>'=% of Revenue'!Print_Area</vt:lpstr>
      <vt:lpstr>'151827'!Print_Area</vt:lpstr>
      <vt:lpstr>'Aver Bill'!Print_Area</vt:lpstr>
      <vt:lpstr>'Summary of Deferred Accounts'!Print_Area</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Bourdo, Lora</dc:creator>
  <cp:lastModifiedBy>Bourdo, Lora</cp:lastModifiedBy>
  <cp:lastPrinted>2023-09-14T22:20:14Z</cp:lastPrinted>
  <dcterms:created xsi:type="dcterms:W3CDTF">2023-09-14T16:51:48Z</dcterms:created>
  <dcterms:modified xsi:type="dcterms:W3CDTF">2023-09-14T22:24:18Z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0x0101006E56B4D1795A2E4DB2F0B01679ED314A0031F62B5867348E46B081BB10268D2B1E</vt:lpwstr>
  </property>
  <property fmtid="{D5CDD505-2E9C-101B-9397-08002B2CF9AE}" pid="3" name="_docset_NoMedatataSyncRequired">
    <vt:lpwstr>False</vt:lpwstr>
  </property>
</Properties>
</file>