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-360" yWindow="36" windowWidth="19728" windowHeight="8580" tabRatio="792"/>
  </bookViews>
  <sheets>
    <sheet name="Summary" sheetId="3" r:id="rId1"/>
  </sheets>
  <externalReferences>
    <externalReference r:id="rId2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Summary!$A$1:$D$212</definedName>
    <definedName name="Print_Area_Reset">#N/A</definedName>
    <definedName name="_xlnm.Print_Titles" localSheetId="0">Summary!$1:$7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D63" i="3" l="1"/>
  <c r="B63" i="3" l="1"/>
  <c r="C63" i="3"/>
  <c r="B102" i="3" l="1"/>
  <c r="C102" i="3"/>
  <c r="D102" i="3" l="1"/>
  <c r="D148" i="3" l="1"/>
  <c r="C148" i="3"/>
  <c r="B148" i="3"/>
  <c r="D198" i="3" l="1"/>
  <c r="D194" i="3"/>
  <c r="D78" i="3"/>
  <c r="D93" i="3"/>
  <c r="D143" i="3"/>
  <c r="D154" i="3"/>
  <c r="D156" i="3" s="1"/>
  <c r="D188" i="3"/>
  <c r="D190" i="3" s="1"/>
  <c r="D74" i="3"/>
  <c r="D50" i="3"/>
  <c r="D52" i="3" s="1"/>
  <c r="D60" i="3"/>
  <c r="D88" i="3"/>
  <c r="D123" i="3"/>
  <c r="B143" i="3"/>
  <c r="C123" i="3"/>
  <c r="B93" i="3"/>
  <c r="C78" i="3"/>
  <c r="B123" i="3"/>
  <c r="B198" i="3"/>
  <c r="B194" i="3"/>
  <c r="C198" i="3"/>
  <c r="C194" i="3"/>
  <c r="C93" i="3"/>
  <c r="B188" i="3"/>
  <c r="B190" i="3" s="1"/>
  <c r="B50" i="3"/>
  <c r="B52" i="3" s="1"/>
  <c r="B60" i="3"/>
  <c r="B74" i="3"/>
  <c r="B78" i="3"/>
  <c r="B154" i="3"/>
  <c r="B156" i="3" s="1"/>
  <c r="C50" i="3"/>
  <c r="C52" i="3" s="1"/>
  <c r="C60" i="3"/>
  <c r="C74" i="3"/>
  <c r="B88" i="3"/>
  <c r="C154" i="3"/>
  <c r="C156" i="3" s="1"/>
  <c r="C188" i="3"/>
  <c r="C190" i="3" s="1"/>
  <c r="C88" i="3"/>
  <c r="C143" i="3"/>
  <c r="D204" i="3" l="1"/>
  <c r="D206" i="3" s="1"/>
  <c r="D208" i="3" s="1"/>
  <c r="D210" i="3" s="1"/>
  <c r="D99" i="3"/>
  <c r="D104" i="3" s="1"/>
  <c r="D171" i="3"/>
  <c r="D212" i="3" s="1"/>
  <c r="B99" i="3"/>
  <c r="B104" i="3" s="1"/>
  <c r="C99" i="3"/>
  <c r="C104" i="3" s="1"/>
  <c r="B204" i="3"/>
  <c r="B206" i="3" s="1"/>
  <c r="B208" i="3" s="1"/>
  <c r="B210" i="3" s="1"/>
  <c r="C204" i="3"/>
  <c r="C206" i="3" s="1"/>
  <c r="C208" i="3" s="1"/>
  <c r="C210" i="3" s="1"/>
  <c r="B171" i="3"/>
  <c r="C171" i="3"/>
  <c r="B212" i="3" l="1"/>
  <c r="C212" i="3"/>
  <c r="D40" i="3" l="1"/>
  <c r="D26" i="3"/>
  <c r="D34" i="3"/>
  <c r="C40" i="3"/>
  <c r="B26" i="3"/>
  <c r="C34" i="3"/>
  <c r="B40" i="3"/>
  <c r="C26" i="3"/>
  <c r="C17" i="3"/>
  <c r="D42" i="3" l="1"/>
  <c r="D125" i="3" s="1"/>
  <c r="B42" i="3"/>
  <c r="B125" i="3" s="1"/>
  <c r="B213" i="3" s="1"/>
  <c r="C42" i="3"/>
  <c r="C125" i="3" s="1"/>
  <c r="C213" i="3" s="1"/>
  <c r="D213" i="3" l="1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<sst xmlns="http://schemas.openxmlformats.org/spreadsheetml/2006/main" count="178" uniqueCount="176">
  <si>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</si>
  <si>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</si>
  <si>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</si>
  <si>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</si>
  <si>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</si>
  <si>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</si>
  <si>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</si>
  <si>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</si>
  <si>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</si>
  <si>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</si>
  <si>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</si>
  <si>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</si>
  <si>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</si>
  <si>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</si>
  <si>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</si>
  <si>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</si>
  <si>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</si>
  <si>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</si>
  <si>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</si>
  <si>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</si>
  <si>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</si>
  <si>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</si>
  <si>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</si>
  <si>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</si>
  <si>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</si>
  <si>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</si>
  <si>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</si>
  <si>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</si>
  <si>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</si>
  <si>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</si>
  <si>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</si>
  <si>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</si>
  <si>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</si>
  <si>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</si>
  <si>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</si>
  <si>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</si>
  <si>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</si>
  <si>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</si>
  <si>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</si>
  <si>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</si>
  <si>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</si>
  <si>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</si>
  <si>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</si>
  <si>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</si>
  <si>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</si>
  <si>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</si>
  <si>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</si>
  <si>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</si>
  <si>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</si>
  <si>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</si>
  <si>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</si>
  <si>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</si>
  <si>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</si>
  <si>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</si>
  <si>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</si>
  <si>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</si>
  <si>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</si>
  <si>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</si>
  <si>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</si>
  <si>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</si>
  <si>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</si>
  <si>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</si>
  <si>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</si>
  <si>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</si>
  <si>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</si>
  <si>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</si>
  <si>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</si>
  <si>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</si>
  <si>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</si>
  <si>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</si>
  <si>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</si>
  <si>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</si>
  <si>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</si>
  <si>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</si>
  <si>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</si>
  <si>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</si>
  <si>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</si>
  <si>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</si>
  <si>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</si>
  <si>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</si>
  <si>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</si>
  <si>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</si>
  <si>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</si>
  <si>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</si>
  <si>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</si>
  <si>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</si>
  <si>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</si>
  <si>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</si>
  <si>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</si>
  <si>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</si>
  <si>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</si>
  <si>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</si>
  <si>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</si>
  <si>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</si>
  <si>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</si>
  <si>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</si>
  <si>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</si>
  <si>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</si>
  <si>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</si>
  <si>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</si>
  <si>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</si>
  <si>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</si>
  <si>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</si>
  <si>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</si>
  <si>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</si>
  <si>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</si>
  <si>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</si>
  <si>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</si>
  <si>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</si>
  <si>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</si>
  <si>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</si>
  <si>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</si>
  <si>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</si>
  <si>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</si>
  <si>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</si>
  <si>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</si>
  <si>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</si>
  <si>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</si>
  <si>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</si>
  <si>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</si>
  <si>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</si>
  <si>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</si>
  <si>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</si>
  <si>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</si>
  <si>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</si>
  <si>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</si>
  <si>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</si>
  <si>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</si>
  <si>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</si>
  <si>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</si>
  <si>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</si>
  <si>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</si>
  <si>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</si>
  <si>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</si>
  <si>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</si>
  <si>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</si>
  <si>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</si>
  <si>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</si>
  <si>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</si>
  <si>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</si>
  <si>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</si>
  <si>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</si>
  <si>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</si>
  <si>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</si>
  <si>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</si>
  <si>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</si>
  <si>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</si>
  <si>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</si>
  <si>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</si>
  <si>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</si>
  <si>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</si>
  <si>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</si>
  <si>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</si>
  <si>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</si>
  <si>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</si>
  <si>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</si>
  <si>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</si>
  <si>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</si>
  <si>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</si>
  <si>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</si>
  <si>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</si>
  <si>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</si>
  <si>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</si>
  <si>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</si>
  <si>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</si>
  <si>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</si>
  <si>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</si>
  <si>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</si>
  <si>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</si>
  <si>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</si>
  <si>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</si>
  <si>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PUGET SOUND ENERGY</t>
  </si>
  <si>
    <t>117.1 Gas Stored - Base Gas</t>
  </si>
  <si>
    <t>215.1 Appropriated Retained Earnings Amort Reserve</t>
  </si>
  <si>
    <t>As of June 30, 2023</t>
  </si>
  <si>
    <t>WUTC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</si>
</sst>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3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vertical="center"/>
    </xf>
    <xf numFmtId="0" fontId="6" fillId="0" borderId="0" xfId="0" applyFont="1"/>
    <xf numFmtId="0" fontId="1" fillId="0" borderId="0" xfId="0" applyFont="1"/>
    <xf numFmtId="17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00FF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88" activePane="bottomLeft" state="frozen"/>
      <selection pane="bottomLeft" activeCell="E1" sqref="E1:E1048576"/>
    </sheetView>
  </sheetViews>
  <sheetFormatPr defaultRowHeight="14.4" x14ac:dyDescent="0.3"/>
  <cols>
    <col min="1" max="1" width="53" style="3" customWidth="1"/>
    <col min="2" max="4" width="21.6640625" style="5" customWidth="1"/>
    <col min="5" max="5" width="13.5546875" bestFit="1" customWidth="1"/>
  </cols>
  <sheetData>
    <row r="1" spans="1:5" ht="15.75" customHeight="1" x14ac:dyDescent="0.3"/>
    <row r="2" spans="1:5" ht="23.25" customHeight="1" x14ac:dyDescent="0.3">
      <c r="A2" s="18" t="s">
        <v>171</v>
      </c>
      <c r="B2" s="18"/>
      <c r="C2" s="18"/>
      <c r="D2" s="18"/>
    </row>
    <row r="3" spans="1:5" ht="15.75" customHeight="1" x14ac:dyDescent="0.3">
      <c r="A3" s="17" t="s">
        <v>175</v>
      </c>
      <c r="B3" s="17"/>
      <c r="C3" s="17"/>
      <c r="D3" s="17"/>
    </row>
    <row r="4" spans="1:5" ht="20.25" customHeight="1" x14ac:dyDescent="0.3">
      <c r="A4" s="17" t="s">
        <v>174</v>
      </c>
      <c r="B4" s="17"/>
      <c r="C4" s="17"/>
      <c r="D4" s="17"/>
    </row>
    <row r="5" spans="1:5" ht="4.5" customHeight="1" x14ac:dyDescent="0.3">
      <c r="A5" s="19"/>
      <c r="B5" s="20"/>
      <c r="C5" s="20"/>
      <c r="D5" s="20"/>
    </row>
    <row r="6" spans="1:5" x14ac:dyDescent="0.3">
      <c r="A6" s="1" t="s">
        <v>170</v>
      </c>
      <c r="B6" s="21">
        <v>45017</v>
      </c>
      <c r="C6" s="21">
        <v>45047</v>
      </c>
      <c r="D6" s="21">
        <v>45078</v>
      </c>
    </row>
    <row r="7" spans="1:5" x14ac:dyDescent="0.3">
      <c r="A7" s="19"/>
      <c r="B7" s="20"/>
      <c r="C7" s="20"/>
      <c r="D7" s="20"/>
    </row>
    <row r="8" spans="1:5" x14ac:dyDescent="0.3">
      <c r="A8" s="2" t="s">
        <v>169</v>
      </c>
    </row>
    <row r="9" spans="1:5" x14ac:dyDescent="0.3">
      <c r="A9" s="2" t="s">
        <v>168</v>
      </c>
    </row>
    <row r="10" spans="1:5" x14ac:dyDescent="0.3">
      <c r="A10" s="2" t="s">
        <v>167</v>
      </c>
    </row>
    <row r="11" spans="1:5" x14ac:dyDescent="0.3">
      <c r="A11" s="2" t="s">
        <v>166</v>
      </c>
      <c r="B11" s="13">
        <v>10905204172.209999</v>
      </c>
      <c r="C11" s="13">
        <v>10915429396.76</v>
      </c>
      <c r="D11" s="13">
        <v>10922327133.17</v>
      </c>
      <c r="E11" s="4"/>
    </row>
    <row r="12" spans="1:5" x14ac:dyDescent="0.3">
      <c r="A12" s="2" t="s">
        <v>165</v>
      </c>
      <c r="B12" s="6">
        <v>0</v>
      </c>
      <c r="C12" s="6">
        <v>0</v>
      </c>
      <c r="D12" s="6">
        <v>0</v>
      </c>
    </row>
    <row r="13" spans="1:5" x14ac:dyDescent="0.3">
      <c r="A13" s="2" t="s">
        <v>164</v>
      </c>
      <c r="B13" s="6">
        <v>38964007.009999998</v>
      </c>
      <c r="C13" s="6">
        <v>38964007.009999998</v>
      </c>
      <c r="D13" s="6">
        <v>38964007.009999998</v>
      </c>
    </row>
    <row r="14" spans="1:5" x14ac:dyDescent="0.3">
      <c r="A14" s="2" t="s">
        <v>163</v>
      </c>
      <c r="B14" s="6">
        <v>334131333.62</v>
      </c>
      <c r="C14" s="6">
        <v>352060746.42000002</v>
      </c>
      <c r="D14" s="6">
        <v>383256024.63999999</v>
      </c>
    </row>
    <row r="15" spans="1:5" x14ac:dyDescent="0.3">
      <c r="A15" s="2" t="s">
        <v>162</v>
      </c>
      <c r="B15" s="6">
        <v>824594551.00999999</v>
      </c>
      <c r="C15" s="6">
        <v>866365651.72000003</v>
      </c>
      <c r="D15" s="6">
        <v>902613072.25</v>
      </c>
    </row>
    <row r="16" spans="1:5" x14ac:dyDescent="0.3">
      <c r="A16" s="2" t="s">
        <v>161</v>
      </c>
      <c r="B16" s="7">
        <v>282791674.87</v>
      </c>
      <c r="C16" s="7">
        <v>282791674.87</v>
      </c>
      <c r="D16" s="7">
        <v>282791674.87</v>
      </c>
    </row>
    <row r="17" spans="1:5" x14ac:dyDescent="0.3">
      <c r="A17" s="2" t="s">
        <v>160</v>
      </c>
      <c r="B17" s="6">
        <v>12385685738.720001</v>
      </c>
      <c r="C17" s="6">
        <f>SUM(C11:C16)</f>
        <v>12455611476.780001</v>
      </c>
      <c r="D17" s="6">
        <v>12529951911.940001</v>
      </c>
      <c r="E17" s="4"/>
    </row>
    <row r="18" spans="1:5" x14ac:dyDescent="0.3">
      <c r="A18" s="2"/>
      <c r="B18" s="8">
        <v>0</v>
      </c>
      <c r="C18" s="8"/>
      <c r="D18" s="8">
        <v>0</v>
      </c>
    </row>
    <row r="19" spans="1:5" x14ac:dyDescent="0.3">
      <c r="A19" s="14" t="s">
        <v>159</v>
      </c>
      <c r="B19" s="9"/>
      <c r="C19" s="9"/>
      <c r="D19" s="9">
        <v>0</v>
      </c>
    </row>
    <row r="20" spans="1:5" x14ac:dyDescent="0.3">
      <c r="A20" s="14" t="s">
        <v>158</v>
      </c>
      <c r="B20" s="6">
        <v>4858084232.8500004</v>
      </c>
      <c r="C20" s="6">
        <v>4873051046.7399998</v>
      </c>
      <c r="D20" s="6">
        <v>4901078066.79</v>
      </c>
    </row>
    <row r="21" spans="1:5" x14ac:dyDescent="0.3">
      <c r="A21" s="14" t="s">
        <v>157</v>
      </c>
      <c r="B21" s="6">
        <v>7374233.6200000001</v>
      </c>
      <c r="C21" s="6">
        <v>7374233.6200000001</v>
      </c>
      <c r="D21" s="6">
        <v>7374233.6200000001</v>
      </c>
    </row>
    <row r="22" spans="1:5" x14ac:dyDescent="0.3">
      <c r="A22" s="14" t="s">
        <v>156</v>
      </c>
      <c r="B22" s="6">
        <v>363836286.24000001</v>
      </c>
      <c r="C22" s="6">
        <v>367184029.26999998</v>
      </c>
      <c r="D22" s="6">
        <v>368406945.31999999</v>
      </c>
    </row>
    <row r="23" spans="1:5" x14ac:dyDescent="0.3">
      <c r="A23" s="14" t="s">
        <v>155</v>
      </c>
      <c r="B23" s="6">
        <v>110762743.77</v>
      </c>
      <c r="C23" s="6">
        <v>113464180.58</v>
      </c>
      <c r="D23" s="6">
        <v>105200139.09</v>
      </c>
    </row>
    <row r="24" spans="1:5" x14ac:dyDescent="0.3">
      <c r="A24" s="14" t="s">
        <v>172</v>
      </c>
      <c r="B24" s="6">
        <v>8783942.6300000008</v>
      </c>
      <c r="C24" s="6">
        <v>8783942.6300000008</v>
      </c>
      <c r="D24" s="6">
        <v>8783942.6300000008</v>
      </c>
    </row>
    <row r="25" spans="1:5" ht="15" thickBot="1" x14ac:dyDescent="0.35">
      <c r="A25" s="15" t="s">
        <v>154</v>
      </c>
      <c r="B25" s="7">
        <v>0</v>
      </c>
      <c r="C25" s="7">
        <v>0</v>
      </c>
      <c r="D25" s="7">
        <v>0</v>
      </c>
    </row>
    <row r="26" spans="1:5" x14ac:dyDescent="0.3">
      <c r="A26" s="2" t="s">
        <v>153</v>
      </c>
      <c r="B26" s="6">
        <f>SUM(B20:B25)</f>
        <v>5348841439.1100006</v>
      </c>
      <c r="C26" s="6">
        <f>SUM(C20:C25)</f>
        <v>5369857432.8399992</v>
      </c>
      <c r="D26" s="6">
        <f>SUM(D20:D25)</f>
        <v>5390843327.4499998</v>
      </c>
      <c r="E26" s="4"/>
    </row>
    <row r="27" spans="1:5" x14ac:dyDescent="0.3">
      <c r="A27" s="2"/>
      <c r="B27" s="8"/>
      <c r="C27" s="8"/>
      <c r="D27" s="8"/>
    </row>
    <row r="28" spans="1:5" x14ac:dyDescent="0.3">
      <c r="A28" s="2" t="s">
        <v>152</v>
      </c>
      <c r="B28" s="9"/>
      <c r="C28" s="9"/>
      <c r="D28" s="9"/>
    </row>
    <row r="29" spans="1:5" x14ac:dyDescent="0.3">
      <c r="A29" s="2" t="s">
        <v>151</v>
      </c>
      <c r="B29" s="6">
        <v>973027476.29999995</v>
      </c>
      <c r="C29" s="6">
        <v>885743337.46000004</v>
      </c>
      <c r="D29" s="6">
        <v>886883390.11000001</v>
      </c>
    </row>
    <row r="30" spans="1:5" x14ac:dyDescent="0.3">
      <c r="A30" s="2" t="s">
        <v>150</v>
      </c>
      <c r="B30" s="6">
        <v>57903263.950000003</v>
      </c>
      <c r="C30" s="6">
        <v>57586252.990000002</v>
      </c>
      <c r="D30" s="6">
        <v>57269242.030000001</v>
      </c>
    </row>
    <row r="31" spans="1:5" x14ac:dyDescent="0.3">
      <c r="A31" s="2" t="s">
        <v>149</v>
      </c>
      <c r="B31" s="6">
        <v>0</v>
      </c>
      <c r="C31" s="6">
        <v>0</v>
      </c>
      <c r="D31" s="6">
        <v>0</v>
      </c>
    </row>
    <row r="32" spans="1:5" x14ac:dyDescent="0.3">
      <c r="A32" s="2" t="s">
        <v>148</v>
      </c>
      <c r="B32" s="6">
        <v>29542077.989999998</v>
      </c>
      <c r="C32" s="6">
        <v>29548748.120000001</v>
      </c>
      <c r="D32" s="6">
        <v>29564021.370000001</v>
      </c>
    </row>
    <row r="33" spans="1:5" x14ac:dyDescent="0.3">
      <c r="A33" s="2" t="s">
        <v>147</v>
      </c>
      <c r="B33" s="7">
        <v>55080114.960000001</v>
      </c>
      <c r="C33" s="7">
        <v>62650850.489999995</v>
      </c>
      <c r="D33" s="7">
        <v>60454135.950000003</v>
      </c>
    </row>
    <row r="34" spans="1:5" x14ac:dyDescent="0.3">
      <c r="A34" s="2" t="s">
        <v>146</v>
      </c>
      <c r="B34" s="6">
        <v>1115552933.2</v>
      </c>
      <c r="C34" s="6">
        <f>SUM(C29:C33)</f>
        <v>1035529189.0600001</v>
      </c>
      <c r="D34" s="6">
        <f>SUM(D29:D33)</f>
        <v>1034170789.46</v>
      </c>
      <c r="E34" s="4"/>
    </row>
    <row r="35" spans="1:5" x14ac:dyDescent="0.3">
      <c r="A35" s="2"/>
      <c r="B35" s="8"/>
      <c r="C35" s="8"/>
      <c r="D35" s="8"/>
    </row>
    <row r="36" spans="1:5" x14ac:dyDescent="0.3">
      <c r="A36" s="2" t="s">
        <v>145</v>
      </c>
      <c r="B36" s="9"/>
      <c r="C36" s="9"/>
      <c r="D36" s="9"/>
    </row>
    <row r="37" spans="1:5" x14ac:dyDescent="0.3">
      <c r="A37" s="2" t="s">
        <v>144</v>
      </c>
      <c r="B37" s="6">
        <v>-6985864681.2600002</v>
      </c>
      <c r="C37" s="6">
        <v>-7022854374.5499992</v>
      </c>
      <c r="D37" s="6">
        <v>-7055968052.1999989</v>
      </c>
    </row>
    <row r="38" spans="1:5" x14ac:dyDescent="0.3">
      <c r="A38" s="2" t="s">
        <v>143</v>
      </c>
      <c r="B38" s="6">
        <v>-377457937.57999998</v>
      </c>
      <c r="C38" s="6">
        <v>-295479830.40999997</v>
      </c>
      <c r="D38" s="6">
        <v>-302042460.83999997</v>
      </c>
    </row>
    <row r="39" spans="1:5" x14ac:dyDescent="0.3">
      <c r="A39" s="2" t="s">
        <v>142</v>
      </c>
      <c r="B39" s="7">
        <v>-173216830.21000004</v>
      </c>
      <c r="C39" s="7">
        <v>-173696954.63999999</v>
      </c>
      <c r="D39" s="7">
        <v>-174177079.07000002</v>
      </c>
    </row>
    <row r="40" spans="1:5" x14ac:dyDescent="0.3">
      <c r="A40" s="2" t="s">
        <v>141</v>
      </c>
      <c r="B40" s="6">
        <f>SUM(B37:B39)</f>
        <v>-7536539449.0500002</v>
      </c>
      <c r="C40" s="6">
        <f>SUM(C37:C39)</f>
        <v>-7492031159.5999994</v>
      </c>
      <c r="D40" s="6">
        <f>SUM(D37:D39)</f>
        <v>-7532187592.1099987</v>
      </c>
      <c r="E40" s="4"/>
    </row>
    <row r="41" spans="1:5" x14ac:dyDescent="0.3">
      <c r="A41" s="2"/>
      <c r="B41" s="8"/>
      <c r="C41" s="8"/>
      <c r="D41" s="8"/>
    </row>
    <row r="42" spans="1:5" x14ac:dyDescent="0.3">
      <c r="A42" s="2" t="s">
        <v>140</v>
      </c>
      <c r="B42" s="6">
        <f>SUM(B40,B34,B26,B17)</f>
        <v>11313540661.980001</v>
      </c>
      <c r="C42" s="6">
        <f>SUM(C40,C34,C26,C17)</f>
        <v>11368966939.080002</v>
      </c>
      <c r="D42" s="6">
        <f>SUM(D40,D34,D26,D17)</f>
        <v>11422778436.740002</v>
      </c>
      <c r="E42" s="4"/>
    </row>
    <row r="43" spans="1:5" x14ac:dyDescent="0.3">
      <c r="A43" s="2"/>
      <c r="B43" s="8"/>
      <c r="C43" s="8"/>
      <c r="D43" s="8"/>
    </row>
    <row r="44" spans="1:5" x14ac:dyDescent="0.3">
      <c r="A44" s="2" t="s">
        <v>139</v>
      </c>
      <c r="B44" s="9"/>
      <c r="C44" s="9"/>
      <c r="D44" s="9"/>
    </row>
    <row r="45" spans="1:5" x14ac:dyDescent="0.3">
      <c r="A45" s="2" t="s">
        <v>138</v>
      </c>
      <c r="B45" s="9"/>
      <c r="C45" s="9"/>
      <c r="D45" s="9"/>
    </row>
    <row r="46" spans="1:5" x14ac:dyDescent="0.3">
      <c r="A46" s="2" t="s">
        <v>137</v>
      </c>
      <c r="B46" s="6">
        <v>3670061.62</v>
      </c>
      <c r="C46" s="6">
        <v>3672408.88</v>
      </c>
      <c r="D46" s="6">
        <v>3674582.62</v>
      </c>
    </row>
    <row r="47" spans="1:5" x14ac:dyDescent="0.3">
      <c r="A47" s="2" t="s">
        <v>136</v>
      </c>
      <c r="B47" s="6">
        <v>-24655.599999999999</v>
      </c>
      <c r="C47" s="6">
        <v>-24655.599999999999</v>
      </c>
      <c r="D47" s="6">
        <v>-24655.599999999999</v>
      </c>
    </row>
    <row r="48" spans="1:5" x14ac:dyDescent="0.3">
      <c r="A48" s="2" t="s">
        <v>135</v>
      </c>
      <c r="B48" s="6">
        <v>39176670.07</v>
      </c>
      <c r="C48" s="6">
        <v>39176670.07</v>
      </c>
      <c r="D48" s="6">
        <v>39053773.899999999</v>
      </c>
    </row>
    <row r="49" spans="1:5" x14ac:dyDescent="0.3">
      <c r="A49" s="2" t="s">
        <v>134</v>
      </c>
      <c r="B49" s="7">
        <v>47151972.030000001</v>
      </c>
      <c r="C49" s="7">
        <v>43320506.57</v>
      </c>
      <c r="D49" s="7">
        <v>44203309.560000002</v>
      </c>
    </row>
    <row r="50" spans="1:5" x14ac:dyDescent="0.3">
      <c r="A50" s="2" t="s">
        <v>133</v>
      </c>
      <c r="B50" s="6">
        <f>SUM(B46:B49)</f>
        <v>89974048.120000005</v>
      </c>
      <c r="C50" s="6">
        <f>SUM(C46:C49)</f>
        <v>86144929.920000002</v>
      </c>
      <c r="D50" s="6">
        <f>SUM(D46:D49)</f>
        <v>86907010.480000004</v>
      </c>
      <c r="E50" s="4"/>
    </row>
    <row r="51" spans="1:5" x14ac:dyDescent="0.3">
      <c r="A51" s="2"/>
      <c r="B51" s="8"/>
      <c r="C51" s="8"/>
      <c r="D51" s="8"/>
    </row>
    <row r="52" spans="1:5" x14ac:dyDescent="0.3">
      <c r="A52" s="2" t="s">
        <v>132</v>
      </c>
      <c r="B52" s="6">
        <f>B50</f>
        <v>89974048.120000005</v>
      </c>
      <c r="C52" s="6">
        <f>C50</f>
        <v>86144929.920000002</v>
      </c>
      <c r="D52" s="6">
        <f>D50</f>
        <v>86907010.480000004</v>
      </c>
      <c r="E52" s="4"/>
    </row>
    <row r="53" spans="1:5" x14ac:dyDescent="0.3">
      <c r="A53" s="2"/>
      <c r="B53" s="8"/>
      <c r="C53" s="8"/>
      <c r="D53" s="8"/>
    </row>
    <row r="54" spans="1:5" x14ac:dyDescent="0.3">
      <c r="A54" s="2" t="s">
        <v>131</v>
      </c>
      <c r="B54" s="9"/>
      <c r="C54" s="9"/>
      <c r="D54" s="9"/>
    </row>
    <row r="55" spans="1:5" x14ac:dyDescent="0.3">
      <c r="A55" s="2" t="s">
        <v>130</v>
      </c>
      <c r="B55" s="9"/>
      <c r="C55" s="9"/>
      <c r="D55" s="9"/>
    </row>
    <row r="56" spans="1:5" x14ac:dyDescent="0.3">
      <c r="A56" s="2" t="s">
        <v>129</v>
      </c>
      <c r="B56" s="6">
        <v>-1821431.17</v>
      </c>
      <c r="C56" s="6">
        <v>18911382.690000001</v>
      </c>
      <c r="D56" s="6">
        <v>16539293.59</v>
      </c>
    </row>
    <row r="57" spans="1:5" x14ac:dyDescent="0.3">
      <c r="A57" s="2" t="s">
        <v>128</v>
      </c>
      <c r="B57" s="6">
        <v>12147170.02</v>
      </c>
      <c r="C57" s="6">
        <v>73411145.980000004</v>
      </c>
      <c r="D57" s="6">
        <v>30005737.75</v>
      </c>
    </row>
    <row r="58" spans="1:5" x14ac:dyDescent="0.3">
      <c r="A58" s="2" t="s">
        <v>127</v>
      </c>
      <c r="B58" s="6">
        <v>9901864.8599999994</v>
      </c>
      <c r="C58" s="6">
        <v>4037455.04</v>
      </c>
      <c r="D58" s="6">
        <v>6499010.1699999999</v>
      </c>
    </row>
    <row r="59" spans="1:5" x14ac:dyDescent="0.3">
      <c r="A59" s="2" t="s">
        <v>126</v>
      </c>
      <c r="B59" s="7">
        <v>23000000</v>
      </c>
      <c r="C59" s="7">
        <v>336000000</v>
      </c>
      <c r="D59" s="7">
        <v>216376987.05000001</v>
      </c>
    </row>
    <row r="60" spans="1:5" x14ac:dyDescent="0.3">
      <c r="A60" s="2" t="s">
        <v>125</v>
      </c>
      <c r="B60" s="6">
        <f>SUM(B56:B59)</f>
        <v>43227603.710000001</v>
      </c>
      <c r="C60" s="6">
        <f>SUM(C56:C59)</f>
        <v>432359983.71000004</v>
      </c>
      <c r="D60" s="6">
        <f>SUM(D56:D59)</f>
        <v>269421028.56</v>
      </c>
      <c r="E60" s="4"/>
    </row>
    <row r="61" spans="1:5" x14ac:dyDescent="0.3">
      <c r="A61" s="2"/>
      <c r="B61" s="8"/>
      <c r="C61" s="8"/>
      <c r="D61" s="8"/>
    </row>
    <row r="62" spans="1:5" x14ac:dyDescent="0.3">
      <c r="A62" s="2" t="s">
        <v>124</v>
      </c>
      <c r="B62" s="10">
        <v>0</v>
      </c>
      <c r="C62" s="10">
        <v>0</v>
      </c>
      <c r="D62" s="10">
        <v>0</v>
      </c>
    </row>
    <row r="63" spans="1:5" x14ac:dyDescent="0.3">
      <c r="A63" s="2" t="s">
        <v>123</v>
      </c>
      <c r="B63" s="9">
        <f>SUM(B62)</f>
        <v>0</v>
      </c>
      <c r="C63" s="9">
        <f>SUM(C62)</f>
        <v>0</v>
      </c>
      <c r="D63" s="9">
        <f>SUM(D62)</f>
        <v>0</v>
      </c>
      <c r="E63" s="4"/>
    </row>
    <row r="64" spans="1:5" x14ac:dyDescent="0.3">
      <c r="A64" s="2"/>
      <c r="B64" s="9"/>
      <c r="C64" s="9"/>
      <c r="D64" s="9"/>
    </row>
    <row r="65" spans="1:5" x14ac:dyDescent="0.3">
      <c r="A65" s="2" t="s">
        <v>122</v>
      </c>
      <c r="B65" s="9"/>
      <c r="C65" s="9"/>
      <c r="D65" s="9"/>
    </row>
    <row r="66" spans="1:5" x14ac:dyDescent="0.3">
      <c r="A66" s="2" t="s">
        <v>121</v>
      </c>
      <c r="B66" s="6">
        <v>0</v>
      </c>
      <c r="C66" s="6">
        <v>0</v>
      </c>
      <c r="D66" s="6">
        <v>0</v>
      </c>
    </row>
    <row r="67" spans="1:5" x14ac:dyDescent="0.3">
      <c r="A67" s="2" t="s">
        <v>120</v>
      </c>
      <c r="B67" s="6">
        <v>417298240.89999998</v>
      </c>
      <c r="C67" s="6">
        <v>335757184.81999999</v>
      </c>
      <c r="D67" s="6">
        <v>306318310.68000001</v>
      </c>
    </row>
    <row r="68" spans="1:5" x14ac:dyDescent="0.3">
      <c r="A68" s="2" t="s">
        <v>119</v>
      </c>
      <c r="B68" s="6">
        <v>168969015.03</v>
      </c>
      <c r="C68" s="6">
        <v>133380028.95</v>
      </c>
      <c r="D68" s="6">
        <v>138805566.99000001</v>
      </c>
    </row>
    <row r="69" spans="1:5" x14ac:dyDescent="0.3">
      <c r="A69" s="2" t="s">
        <v>118</v>
      </c>
      <c r="B69" s="6">
        <v>4514334.84</v>
      </c>
      <c r="C69" s="6">
        <v>3647397.88</v>
      </c>
      <c r="D69" s="6">
        <v>2934694.08</v>
      </c>
    </row>
    <row r="70" spans="1:5" x14ac:dyDescent="0.3">
      <c r="A70" s="2" t="s">
        <v>117</v>
      </c>
      <c r="B70" s="6">
        <v>0</v>
      </c>
      <c r="C70" s="6">
        <v>0</v>
      </c>
      <c r="D70" s="6">
        <v>0</v>
      </c>
    </row>
    <row r="71" spans="1:5" x14ac:dyDescent="0.3">
      <c r="A71" s="2" t="s">
        <v>116</v>
      </c>
      <c r="B71" s="6">
        <v>236130736.16999999</v>
      </c>
      <c r="C71" s="6">
        <v>204239955.74000001</v>
      </c>
      <c r="D71" s="6">
        <v>182961532.56</v>
      </c>
    </row>
    <row r="72" spans="1:5" x14ac:dyDescent="0.3">
      <c r="A72" s="2" t="s">
        <v>115</v>
      </c>
      <c r="B72" s="6">
        <v>201423.51</v>
      </c>
      <c r="C72" s="6">
        <v>242245.81</v>
      </c>
      <c r="D72" s="6">
        <v>289138.28999999998</v>
      </c>
    </row>
    <row r="73" spans="1:5" x14ac:dyDescent="0.3">
      <c r="A73" s="2" t="s">
        <v>114</v>
      </c>
      <c r="B73" s="7">
        <v>-129790119.12</v>
      </c>
      <c r="C73" s="7">
        <v>-135686557.46000001</v>
      </c>
      <c r="D73" s="7">
        <v>-138996061.94999999</v>
      </c>
    </row>
    <row r="74" spans="1:5" x14ac:dyDescent="0.3">
      <c r="A74" s="2" t="s">
        <v>113</v>
      </c>
      <c r="B74" s="6">
        <f>SUM(B66:B73)</f>
        <v>697323631.32999992</v>
      </c>
      <c r="C74" s="6">
        <f>SUM(C66:C73)</f>
        <v>541580255.73999989</v>
      </c>
      <c r="D74" s="6">
        <f>SUM(D66:D73)</f>
        <v>492313180.64999992</v>
      </c>
      <c r="E74" s="4"/>
    </row>
    <row r="75" spans="1:5" x14ac:dyDescent="0.3">
      <c r="A75" s="2"/>
      <c r="B75" s="8"/>
      <c r="C75" s="8"/>
      <c r="D75" s="8"/>
    </row>
    <row r="76" spans="1:5" x14ac:dyDescent="0.3">
      <c r="A76" s="2" t="s">
        <v>112</v>
      </c>
      <c r="B76" s="9"/>
      <c r="C76" s="9"/>
      <c r="D76" s="9"/>
    </row>
    <row r="77" spans="1:5" x14ac:dyDescent="0.3">
      <c r="A77" s="2" t="s">
        <v>111</v>
      </c>
      <c r="B77" s="7">
        <v>-39462699.740000002</v>
      </c>
      <c r="C77" s="7">
        <v>-38036476.960000001</v>
      </c>
      <c r="D77" s="7">
        <v>-42665711.490000002</v>
      </c>
    </row>
    <row r="78" spans="1:5" x14ac:dyDescent="0.3">
      <c r="A78" s="2" t="s">
        <v>110</v>
      </c>
      <c r="B78" s="6">
        <f>SUM(B77)</f>
        <v>-39462699.740000002</v>
      </c>
      <c r="C78" s="6">
        <f>SUM(C77)</f>
        <v>-38036476.960000001</v>
      </c>
      <c r="D78" s="6">
        <f>SUM(D77)</f>
        <v>-42665711.490000002</v>
      </c>
      <c r="E78" s="4"/>
    </row>
    <row r="79" spans="1:5" x14ac:dyDescent="0.3">
      <c r="A79" s="2"/>
      <c r="B79" s="8"/>
      <c r="C79" s="8"/>
      <c r="D79" s="8"/>
    </row>
    <row r="80" spans="1:5" x14ac:dyDescent="0.3">
      <c r="A80" s="2" t="s">
        <v>109</v>
      </c>
      <c r="B80" s="9"/>
      <c r="C80" s="9"/>
      <c r="D80" s="9"/>
    </row>
    <row r="81" spans="1:5" x14ac:dyDescent="0.3">
      <c r="A81" s="2" t="s">
        <v>108</v>
      </c>
      <c r="B81" s="6">
        <v>27710492.91</v>
      </c>
      <c r="C81" s="6">
        <v>30094584.609999999</v>
      </c>
      <c r="D81" s="6">
        <v>30894404.02</v>
      </c>
    </row>
    <row r="82" spans="1:5" x14ac:dyDescent="0.3">
      <c r="A82" s="2" t="s">
        <v>107</v>
      </c>
      <c r="B82" s="6">
        <v>137297120.88999999</v>
      </c>
      <c r="C82" s="6">
        <v>138912601.88</v>
      </c>
      <c r="D82" s="6">
        <v>140076795.22</v>
      </c>
    </row>
    <row r="83" spans="1:5" x14ac:dyDescent="0.3">
      <c r="A83" s="2" t="s">
        <v>106</v>
      </c>
      <c r="B83" s="6">
        <v>359194.59</v>
      </c>
      <c r="C83" s="6">
        <v>105118.37</v>
      </c>
      <c r="D83" s="6">
        <v>304487.73</v>
      </c>
    </row>
    <row r="84" spans="1:5" x14ac:dyDescent="0.3">
      <c r="A84" s="2" t="s">
        <v>105</v>
      </c>
      <c r="B84" s="6">
        <v>-78472168.049999997</v>
      </c>
      <c r="C84" s="6">
        <v>-78472168.049999997</v>
      </c>
      <c r="D84" s="6">
        <v>-137944875.42000002</v>
      </c>
    </row>
    <row r="85" spans="1:5" x14ac:dyDescent="0.3">
      <c r="A85" s="2" t="s">
        <v>104</v>
      </c>
      <c r="B85" s="6">
        <v>475198.25</v>
      </c>
      <c r="C85" s="6">
        <v>285495.25</v>
      </c>
      <c r="D85" s="6">
        <v>460327.54</v>
      </c>
    </row>
    <row r="86" spans="1:5" x14ac:dyDescent="0.3">
      <c r="A86" s="2" t="s">
        <v>103</v>
      </c>
      <c r="B86" s="6">
        <v>26735428.18</v>
      </c>
      <c r="C86" s="6">
        <v>37009571.140000001</v>
      </c>
      <c r="D86" s="6">
        <v>47079908.280000001</v>
      </c>
    </row>
    <row r="87" spans="1:5" x14ac:dyDescent="0.3">
      <c r="A87" s="2" t="s">
        <v>102</v>
      </c>
      <c r="B87" s="7">
        <v>341859.68</v>
      </c>
      <c r="C87" s="7">
        <v>1246064.5</v>
      </c>
      <c r="D87" s="7">
        <v>1570835.76</v>
      </c>
    </row>
    <row r="88" spans="1:5" x14ac:dyDescent="0.3">
      <c r="A88" s="2" t="s">
        <v>101</v>
      </c>
      <c r="B88" s="6">
        <f>SUM(B81:B87)</f>
        <v>114447126.44999999</v>
      </c>
      <c r="C88" s="6">
        <f>SUM(C81:C87)</f>
        <v>129181267.70000002</v>
      </c>
      <c r="D88" s="6">
        <f>SUM(D81:D87)</f>
        <v>82441883.12999998</v>
      </c>
      <c r="E88" s="4"/>
    </row>
    <row r="89" spans="1:5" x14ac:dyDescent="0.3">
      <c r="A89" s="2"/>
      <c r="B89" s="8"/>
      <c r="C89" s="8"/>
      <c r="D89" s="8"/>
    </row>
    <row r="90" spans="1:5" x14ac:dyDescent="0.3">
      <c r="A90" s="2" t="s">
        <v>100</v>
      </c>
      <c r="B90" s="9"/>
      <c r="C90" s="9"/>
      <c r="D90" s="9"/>
    </row>
    <row r="91" spans="1:5" x14ac:dyDescent="0.3">
      <c r="A91" s="2" t="s">
        <v>99</v>
      </c>
      <c r="B91" s="6">
        <v>75317655.859999999</v>
      </c>
      <c r="C91" s="6">
        <v>79159838.629999995</v>
      </c>
      <c r="D91" s="6">
        <v>95489898.090000004</v>
      </c>
    </row>
    <row r="92" spans="1:5" x14ac:dyDescent="0.3">
      <c r="A92" s="2" t="s">
        <v>98</v>
      </c>
      <c r="B92" s="7">
        <v>0</v>
      </c>
      <c r="C92" s="7">
        <v>0</v>
      </c>
      <c r="D92" s="7">
        <v>0</v>
      </c>
    </row>
    <row r="93" spans="1:5" x14ac:dyDescent="0.3">
      <c r="A93" s="2" t="s">
        <v>97</v>
      </c>
      <c r="B93" s="6">
        <f>SUM(B91:B92)</f>
        <v>75317655.859999999</v>
      </c>
      <c r="C93" s="6">
        <f>SUM(C91:C92)</f>
        <v>79159838.629999995</v>
      </c>
      <c r="D93" s="6">
        <f>SUM(D91:D92)</f>
        <v>95489898.090000004</v>
      </c>
      <c r="E93" s="4"/>
    </row>
    <row r="94" spans="1:5" x14ac:dyDescent="0.3">
      <c r="A94" s="2"/>
      <c r="B94" s="8"/>
      <c r="C94" s="8"/>
      <c r="D94" s="8"/>
    </row>
    <row r="95" spans="1:5" x14ac:dyDescent="0.3">
      <c r="A95" s="2" t="s">
        <v>96</v>
      </c>
      <c r="B95" s="9"/>
      <c r="C95" s="9"/>
      <c r="D95" s="9"/>
    </row>
    <row r="96" spans="1:5" x14ac:dyDescent="0.3">
      <c r="A96" s="2" t="s">
        <v>95</v>
      </c>
      <c r="B96" s="6">
        <v>53130403.100000001</v>
      </c>
      <c r="C96" s="6">
        <v>63465242.830000006</v>
      </c>
      <c r="D96" s="6">
        <v>59592888.75</v>
      </c>
    </row>
    <row r="97" spans="1:5" x14ac:dyDescent="0.3">
      <c r="A97" s="2" t="s">
        <v>94</v>
      </c>
      <c r="B97" s="6">
        <v>3708567.7</v>
      </c>
      <c r="C97" s="6">
        <v>3268603.64</v>
      </c>
      <c r="D97" s="6">
        <v>3331489.98</v>
      </c>
    </row>
    <row r="98" spans="1:5" x14ac:dyDescent="0.3">
      <c r="A98" s="2" t="s">
        <v>75</v>
      </c>
      <c r="B98" s="7">
        <v>0</v>
      </c>
      <c r="C98" s="7">
        <v>0</v>
      </c>
      <c r="D98" s="7">
        <v>0</v>
      </c>
    </row>
    <row r="99" spans="1:5" x14ac:dyDescent="0.3">
      <c r="A99" s="2" t="s">
        <v>93</v>
      </c>
      <c r="B99" s="6">
        <f>SUM(B96:B98)</f>
        <v>56838970.800000004</v>
      </c>
      <c r="C99" s="6">
        <f>SUM(C96:C98)</f>
        <v>66733846.470000006</v>
      </c>
      <c r="D99" s="6">
        <f>SUM(D96:D98)</f>
        <v>62924378.729999997</v>
      </c>
      <c r="E99" s="4"/>
    </row>
    <row r="100" spans="1:5" x14ac:dyDescent="0.3">
      <c r="A100" s="2"/>
      <c r="B100" s="8"/>
      <c r="C100" s="8"/>
      <c r="D100" s="8"/>
    </row>
    <row r="101" spans="1:5" x14ac:dyDescent="0.3">
      <c r="A101" s="2" t="s">
        <v>92</v>
      </c>
      <c r="B101" s="7">
        <v>1039591797.97</v>
      </c>
      <c r="C101" s="7">
        <v>1039296409.5599999</v>
      </c>
      <c r="D101" s="7">
        <v>1027429014.47</v>
      </c>
      <c r="E101" s="4"/>
    </row>
    <row r="102" spans="1:5" x14ac:dyDescent="0.3">
      <c r="A102" s="2" t="s">
        <v>91</v>
      </c>
      <c r="B102" s="6">
        <f>SUM(B101)</f>
        <v>1039591797.97</v>
      </c>
      <c r="C102" s="6">
        <f>SUM(C101)</f>
        <v>1039296409.5599999</v>
      </c>
      <c r="D102" s="6">
        <f>SUM(D101)</f>
        <v>1027429014.47</v>
      </c>
      <c r="E102" s="4"/>
    </row>
    <row r="103" spans="1:5" x14ac:dyDescent="0.3">
      <c r="A103" s="2"/>
      <c r="B103" s="12"/>
      <c r="C103" s="12"/>
      <c r="D103" s="12"/>
    </row>
    <row r="104" spans="1:5" x14ac:dyDescent="0.3">
      <c r="A104" s="2" t="s">
        <v>90</v>
      </c>
      <c r="B104" s="6">
        <f>SUM(B102,B99,B93,B88,B78,B74,B63,B60)</f>
        <v>1987284086.3799999</v>
      </c>
      <c r="C104" s="6">
        <f>SUM(C102,C99,C93,C88,C78,C74,C63,C60)</f>
        <v>2250275124.8499999</v>
      </c>
      <c r="D104" s="6">
        <f>SUM(D102,D99,D93,D88,D78,D74,D63,D60)</f>
        <v>1987353672.1399996</v>
      </c>
      <c r="E104" s="4"/>
    </row>
    <row r="105" spans="1:5" x14ac:dyDescent="0.3">
      <c r="A105" s="2"/>
      <c r="B105" s="8"/>
      <c r="C105" s="8"/>
      <c r="D105" s="8"/>
    </row>
    <row r="106" spans="1:5" x14ac:dyDescent="0.3">
      <c r="A106" s="2" t="s">
        <v>89</v>
      </c>
      <c r="B106" s="9"/>
      <c r="C106" s="9"/>
      <c r="D106" s="9"/>
    </row>
    <row r="107" spans="1:5" x14ac:dyDescent="0.3">
      <c r="A107" s="2" t="s">
        <v>88</v>
      </c>
      <c r="B107" s="6">
        <v>20196162.109999999</v>
      </c>
      <c r="C107" s="6">
        <v>20197602.670000002</v>
      </c>
      <c r="D107" s="6">
        <v>20199193.23</v>
      </c>
    </row>
    <row r="108" spans="1:5" x14ac:dyDescent="0.3">
      <c r="A108" s="2" t="s">
        <v>87</v>
      </c>
      <c r="B108" s="6">
        <v>5020004.54</v>
      </c>
      <c r="C108" s="6">
        <v>5020004.54</v>
      </c>
      <c r="D108" s="6">
        <v>6643533.96</v>
      </c>
    </row>
    <row r="109" spans="1:5" x14ac:dyDescent="0.3">
      <c r="A109" s="2" t="s">
        <v>86</v>
      </c>
      <c r="B109" s="6">
        <v>0</v>
      </c>
      <c r="C109" s="6">
        <v>0</v>
      </c>
      <c r="D109" s="6">
        <v>0</v>
      </c>
    </row>
    <row r="110" spans="1:5" x14ac:dyDescent="0.3">
      <c r="A110" s="2" t="s">
        <v>85</v>
      </c>
      <c r="B110" s="6">
        <v>0</v>
      </c>
      <c r="C110" s="6">
        <v>0</v>
      </c>
      <c r="D110" s="6">
        <v>0</v>
      </c>
    </row>
    <row r="111" spans="1:5" x14ac:dyDescent="0.3">
      <c r="A111" s="2" t="s">
        <v>84</v>
      </c>
      <c r="B111" s="6">
        <v>43865244.479999997</v>
      </c>
      <c r="C111" s="6">
        <v>42446206.969999999</v>
      </c>
      <c r="D111" s="6">
        <v>53977954.769999996</v>
      </c>
    </row>
    <row r="112" spans="1:5" x14ac:dyDescent="0.3">
      <c r="A112" s="2" t="s">
        <v>83</v>
      </c>
      <c r="B112" s="6">
        <v>0</v>
      </c>
      <c r="C112" s="6">
        <v>0</v>
      </c>
      <c r="D112" s="6">
        <v>0</v>
      </c>
    </row>
    <row r="113" spans="1:5" x14ac:dyDescent="0.3">
      <c r="A113" s="2" t="s">
        <v>82</v>
      </c>
      <c r="B113" s="6">
        <v>23521922.149999999</v>
      </c>
      <c r="C113" s="6">
        <v>24317155.949999999</v>
      </c>
      <c r="D113" s="6">
        <v>24336042.489999998</v>
      </c>
    </row>
    <row r="114" spans="1:5" x14ac:dyDescent="0.3">
      <c r="A114" s="2" t="s">
        <v>81</v>
      </c>
      <c r="B114" s="6">
        <v>118436909.59999999</v>
      </c>
      <c r="C114" s="6">
        <v>115667178.26000001</v>
      </c>
      <c r="D114" s="6">
        <v>112878349.59</v>
      </c>
    </row>
    <row r="115" spans="1:5" x14ac:dyDescent="0.3">
      <c r="A115" s="2" t="s">
        <v>80</v>
      </c>
      <c r="B115" s="6">
        <v>0</v>
      </c>
      <c r="C115" s="6">
        <v>0</v>
      </c>
      <c r="D115" s="6">
        <v>0</v>
      </c>
    </row>
    <row r="116" spans="1:5" x14ac:dyDescent="0.3">
      <c r="A116" s="2" t="s">
        <v>79</v>
      </c>
      <c r="B116" s="6">
        <v>60799092</v>
      </c>
      <c r="C116" s="6">
        <v>60480485.259999998</v>
      </c>
      <c r="D116" s="6">
        <v>60198145.200000003</v>
      </c>
    </row>
    <row r="117" spans="1:5" x14ac:dyDescent="0.3">
      <c r="A117" s="2" t="s">
        <v>78</v>
      </c>
      <c r="B117" s="6">
        <v>561329691.07999992</v>
      </c>
      <c r="C117" s="6">
        <v>565298977.30999994</v>
      </c>
      <c r="D117" s="6">
        <v>670443626.54999995</v>
      </c>
    </row>
    <row r="118" spans="1:5" x14ac:dyDescent="0.3">
      <c r="A118" s="2" t="s">
        <v>77</v>
      </c>
      <c r="B118" s="6">
        <v>190575.06</v>
      </c>
      <c r="C118" s="6">
        <v>283579.46000000002</v>
      </c>
      <c r="D118" s="6">
        <v>368421.52</v>
      </c>
    </row>
    <row r="119" spans="1:5" x14ac:dyDescent="0.3">
      <c r="A119" s="2" t="s">
        <v>76</v>
      </c>
      <c r="B119" s="6">
        <v>-2347999.46</v>
      </c>
      <c r="C119" s="6">
        <v>-4906525.47</v>
      </c>
      <c r="D119" s="6">
        <v>0</v>
      </c>
    </row>
    <row r="120" spans="1:5" x14ac:dyDescent="0.3">
      <c r="A120" s="2" t="s">
        <v>75</v>
      </c>
      <c r="B120" s="6">
        <v>266289142.27000001</v>
      </c>
      <c r="C120" s="6">
        <v>283572982.52999997</v>
      </c>
      <c r="D120" s="6">
        <v>251084834.52000001</v>
      </c>
    </row>
    <row r="121" spans="1:5" x14ac:dyDescent="0.3">
      <c r="A121" s="2" t="s">
        <v>74</v>
      </c>
      <c r="B121" s="6">
        <v>5134535.42</v>
      </c>
      <c r="C121" s="6">
        <v>4975047.76</v>
      </c>
      <c r="D121" s="6">
        <v>4815560.0999999996</v>
      </c>
    </row>
    <row r="122" spans="1:5" x14ac:dyDescent="0.3">
      <c r="A122" s="2" t="s">
        <v>73</v>
      </c>
      <c r="B122" s="7">
        <v>33028120.41</v>
      </c>
      <c r="C122" s="7">
        <v>32852238.440000001</v>
      </c>
      <c r="D122" s="7">
        <v>32676356.469999999</v>
      </c>
    </row>
    <row r="123" spans="1:5" x14ac:dyDescent="0.3">
      <c r="A123" s="2" t="s">
        <v>72</v>
      </c>
      <c r="B123" s="6">
        <f>SUM(B107:B122)</f>
        <v>1135463399.6600001</v>
      </c>
      <c r="C123" s="6">
        <f>SUM(C107:C122)</f>
        <v>1150204933.6800001</v>
      </c>
      <c r="D123" s="6">
        <f>SUM(D107:D122)</f>
        <v>1237622018.3999999</v>
      </c>
      <c r="E123" s="4"/>
    </row>
    <row r="124" spans="1:5" x14ac:dyDescent="0.3">
      <c r="A124" s="2"/>
      <c r="B124" s="8"/>
      <c r="C124" s="8"/>
      <c r="D124" s="8"/>
    </row>
    <row r="125" spans="1:5" ht="15" thickBot="1" x14ac:dyDescent="0.35">
      <c r="A125" s="2" t="s">
        <v>71</v>
      </c>
      <c r="B125" s="11">
        <f>SUM(B123,B104,B52,B42)</f>
        <v>14526262196.140001</v>
      </c>
      <c r="C125" s="11">
        <f>SUM(C123,C104,C52,C42)</f>
        <v>14855591927.530003</v>
      </c>
      <c r="D125" s="11">
        <f>SUM(D123,D104,D52,D42)</f>
        <v>14734661137.760002</v>
      </c>
      <c r="E125" s="4"/>
    </row>
    <row r="126" spans="1:5" ht="15" thickTop="1" x14ac:dyDescent="0.3">
      <c r="A126" s="2"/>
      <c r="B126" s="8"/>
      <c r="C126" s="8"/>
      <c r="D126" s="8"/>
    </row>
    <row r="127" spans="1:5" x14ac:dyDescent="0.3">
      <c r="A127" s="2" t="s">
        <v>70</v>
      </c>
      <c r="B127" s="9"/>
      <c r="C127" s="9"/>
      <c r="D127" s="9"/>
    </row>
    <row r="128" spans="1:5" x14ac:dyDescent="0.3">
      <c r="A128" s="2" t="s">
        <v>69</v>
      </c>
      <c r="B128" s="9"/>
      <c r="C128" s="9"/>
      <c r="D128" s="9"/>
    </row>
    <row r="129" spans="1:5" x14ac:dyDescent="0.3">
      <c r="A129" s="2" t="s">
        <v>68</v>
      </c>
      <c r="B129" s="13">
        <v>-7223671.8599999994</v>
      </c>
      <c r="C129" s="13">
        <v>-7226150.4699999988</v>
      </c>
      <c r="D129" s="13">
        <v>-7228634.8999999994</v>
      </c>
    </row>
    <row r="130" spans="1:5" x14ac:dyDescent="0.3">
      <c r="A130" s="2" t="s">
        <v>67</v>
      </c>
      <c r="B130" s="6">
        <v>-141559201.16</v>
      </c>
      <c r="C130" s="6">
        <v>-153345343.12</v>
      </c>
      <c r="D130" s="6">
        <v>-108923461.61999999</v>
      </c>
    </row>
    <row r="131" spans="1:5" x14ac:dyDescent="0.3">
      <c r="A131" s="2" t="s">
        <v>66</v>
      </c>
      <c r="B131" s="6">
        <v>0</v>
      </c>
      <c r="C131" s="6">
        <v>0</v>
      </c>
      <c r="D131" s="6">
        <v>0</v>
      </c>
    </row>
    <row r="132" spans="1:5" x14ac:dyDescent="0.3">
      <c r="A132" s="2" t="s">
        <v>65</v>
      </c>
      <c r="B132" s="6">
        <v>-50000000</v>
      </c>
      <c r="C132" s="6">
        <v>0</v>
      </c>
      <c r="D132" s="6">
        <v>0</v>
      </c>
    </row>
    <row r="133" spans="1:5" x14ac:dyDescent="0.3">
      <c r="A133" s="2" t="s">
        <v>64</v>
      </c>
      <c r="B133" s="6">
        <v>-409981851.54000002</v>
      </c>
      <c r="C133" s="6">
        <v>-376301683.29000002</v>
      </c>
      <c r="D133" s="6">
        <v>-356529499.52999997</v>
      </c>
    </row>
    <row r="134" spans="1:5" x14ac:dyDescent="0.3">
      <c r="A134" s="2" t="s">
        <v>63</v>
      </c>
      <c r="B134" s="6">
        <v>0</v>
      </c>
      <c r="C134" s="6">
        <v>0</v>
      </c>
      <c r="D134" s="6">
        <v>0</v>
      </c>
    </row>
    <row r="135" spans="1:5" x14ac:dyDescent="0.3">
      <c r="A135" s="2" t="s">
        <v>62</v>
      </c>
      <c r="B135" s="6">
        <v>-169324.68</v>
      </c>
      <c r="C135" s="6">
        <v>-177172.05</v>
      </c>
      <c r="D135" s="6">
        <v>-169324.68</v>
      </c>
    </row>
    <row r="136" spans="1:5" x14ac:dyDescent="0.3">
      <c r="A136" s="2" t="s">
        <v>61</v>
      </c>
      <c r="B136" s="6">
        <v>-12335343.68</v>
      </c>
      <c r="C136" s="6">
        <v>-12010724.779999999</v>
      </c>
      <c r="D136" s="6">
        <v>-11241922.48</v>
      </c>
    </row>
    <row r="137" spans="1:5" x14ac:dyDescent="0.3">
      <c r="A137" s="2" t="s">
        <v>60</v>
      </c>
      <c r="B137" s="6">
        <v>-170893408.63999999</v>
      </c>
      <c r="C137" s="6">
        <v>-171619825.06999999</v>
      </c>
      <c r="D137" s="6">
        <v>-134151620.70999999</v>
      </c>
    </row>
    <row r="138" spans="1:5" x14ac:dyDescent="0.3">
      <c r="A138" s="2" t="s">
        <v>59</v>
      </c>
      <c r="B138" s="6">
        <v>-56698927.700000003</v>
      </c>
      <c r="C138" s="6">
        <v>-61835443.43</v>
      </c>
      <c r="D138" s="6">
        <v>-54868627.840000004</v>
      </c>
    </row>
    <row r="139" spans="1:5" x14ac:dyDescent="0.3">
      <c r="A139" s="2" t="s">
        <v>58</v>
      </c>
      <c r="B139" s="6">
        <v>0</v>
      </c>
      <c r="C139" s="6">
        <v>0</v>
      </c>
      <c r="D139" s="6">
        <v>0</v>
      </c>
    </row>
    <row r="140" spans="1:5" x14ac:dyDescent="0.3">
      <c r="A140" s="2" t="s">
        <v>57</v>
      </c>
      <c r="B140" s="6">
        <v>-3187021.97</v>
      </c>
      <c r="C140" s="6">
        <v>-1961730.81</v>
      </c>
      <c r="D140" s="6">
        <v>-741343.72</v>
      </c>
    </row>
    <row r="141" spans="1:5" x14ac:dyDescent="0.3">
      <c r="A141" s="2" t="s">
        <v>56</v>
      </c>
      <c r="B141" s="6">
        <v>-27190752.219999999</v>
      </c>
      <c r="C141" s="6">
        <v>-29490881.039999999</v>
      </c>
      <c r="D141" s="6">
        <v>-31391567.210000001</v>
      </c>
    </row>
    <row r="142" spans="1:5" x14ac:dyDescent="0.3">
      <c r="A142" s="2" t="s">
        <v>55</v>
      </c>
      <c r="B142" s="7">
        <v>-24014640.850000001</v>
      </c>
      <c r="C142" s="7">
        <v>-24139797.27</v>
      </c>
      <c r="D142" s="7">
        <v>-24239107.850000001</v>
      </c>
    </row>
    <row r="143" spans="1:5" x14ac:dyDescent="0.3">
      <c r="A143" s="2" t="s">
        <v>54</v>
      </c>
      <c r="B143" s="6">
        <f>SUM(B129:B142)</f>
        <v>-903254144.29999995</v>
      </c>
      <c r="C143" s="6">
        <f>SUM(C129:C142)</f>
        <v>-838108751.3299998</v>
      </c>
      <c r="D143" s="6">
        <f>SUM(D129:D142)</f>
        <v>-729485110.54000008</v>
      </c>
      <c r="E143" s="4"/>
    </row>
    <row r="144" spans="1:5" x14ac:dyDescent="0.3">
      <c r="A144" s="2"/>
      <c r="B144" s="8"/>
      <c r="C144" s="8"/>
      <c r="D144" s="8"/>
    </row>
    <row r="145" spans="1:5" x14ac:dyDescent="0.3">
      <c r="A145" s="2" t="s">
        <v>53</v>
      </c>
      <c r="B145" s="9"/>
      <c r="C145" s="9"/>
      <c r="D145" s="9"/>
    </row>
    <row r="146" spans="1:5" x14ac:dyDescent="0.3">
      <c r="A146" s="2" t="s">
        <v>52</v>
      </c>
      <c r="B146" s="9"/>
      <c r="C146" s="9"/>
      <c r="D146" s="9"/>
    </row>
    <row r="147" spans="1:5" x14ac:dyDescent="0.3">
      <c r="A147" s="2" t="s">
        <v>47</v>
      </c>
      <c r="B147" s="7">
        <v>0</v>
      </c>
      <c r="C147" s="7">
        <v>0</v>
      </c>
      <c r="D147" s="7">
        <v>0</v>
      </c>
    </row>
    <row r="148" spans="1:5" x14ac:dyDescent="0.3">
      <c r="A148" s="2" t="s">
        <v>51</v>
      </c>
      <c r="B148" s="6">
        <f>SUM(B147)</f>
        <v>0</v>
      </c>
      <c r="C148" s="6">
        <f>SUM(C147)</f>
        <v>0</v>
      </c>
      <c r="D148" s="6">
        <f>SUM(D147)</f>
        <v>0</v>
      </c>
      <c r="E148" s="4"/>
    </row>
    <row r="149" spans="1:5" x14ac:dyDescent="0.3">
      <c r="A149" s="2"/>
      <c r="B149" s="8"/>
      <c r="C149" s="8"/>
      <c r="D149" s="8"/>
    </row>
    <row r="150" spans="1:5" x14ac:dyDescent="0.3">
      <c r="A150" s="2" t="s">
        <v>50</v>
      </c>
      <c r="B150" s="9"/>
      <c r="C150" s="9"/>
      <c r="D150" s="9"/>
    </row>
    <row r="151" spans="1:5" x14ac:dyDescent="0.3">
      <c r="A151" s="2" t="s">
        <v>49</v>
      </c>
      <c r="B151" s="6">
        <v>0</v>
      </c>
      <c r="C151" s="6">
        <v>0</v>
      </c>
      <c r="D151" s="6">
        <v>0</v>
      </c>
    </row>
    <row r="152" spans="1:5" x14ac:dyDescent="0.3">
      <c r="A152" s="2" t="s">
        <v>48</v>
      </c>
      <c r="B152" s="6">
        <v>-1832488041.95</v>
      </c>
      <c r="C152" s="6">
        <v>-1827449080.1300001</v>
      </c>
      <c r="D152" s="6">
        <v>-1824817906.79</v>
      </c>
    </row>
    <row r="153" spans="1:5" x14ac:dyDescent="0.3">
      <c r="A153" s="2" t="s">
        <v>47</v>
      </c>
      <c r="B153" s="7">
        <v>-263904312.91</v>
      </c>
      <c r="C153" s="7">
        <v>-267247328.00999999</v>
      </c>
      <c r="D153" s="7">
        <v>-266883184.91</v>
      </c>
    </row>
    <row r="154" spans="1:5" x14ac:dyDescent="0.3">
      <c r="A154" s="2" t="s">
        <v>46</v>
      </c>
      <c r="B154" s="6">
        <f>SUM(B151:B153)</f>
        <v>-2096392354.8600001</v>
      </c>
      <c r="C154" s="6">
        <f>SUM(C151:C153)</f>
        <v>-2094696408.1400001</v>
      </c>
      <c r="D154" s="6">
        <f>SUM(D151:D153)</f>
        <v>-2091701091.7</v>
      </c>
      <c r="E154" s="4"/>
    </row>
    <row r="155" spans="1:5" x14ac:dyDescent="0.3">
      <c r="A155" s="2"/>
      <c r="B155" s="8"/>
      <c r="C155" s="8"/>
      <c r="D155" s="8"/>
    </row>
    <row r="156" spans="1:5" x14ac:dyDescent="0.3">
      <c r="A156" s="2" t="s">
        <v>45</v>
      </c>
      <c r="B156" s="6">
        <f>SUM(B154,B148)</f>
        <v>-2096392354.8600001</v>
      </c>
      <c r="C156" s="6">
        <f>SUM(C154,C148)</f>
        <v>-2094696408.1400001</v>
      </c>
      <c r="D156" s="6">
        <f>SUM(D154,D148)</f>
        <v>-2091701091.7</v>
      </c>
      <c r="E156" s="4"/>
    </row>
    <row r="157" spans="1:5" x14ac:dyDescent="0.3">
      <c r="A157" s="2"/>
      <c r="B157" s="8"/>
      <c r="C157" s="8"/>
      <c r="D157" s="8"/>
    </row>
    <row r="158" spans="1:5" x14ac:dyDescent="0.3">
      <c r="A158" s="2" t="s">
        <v>44</v>
      </c>
      <c r="B158" s="9"/>
      <c r="C158" s="9"/>
      <c r="D158" s="9"/>
    </row>
    <row r="159" spans="1:5" x14ac:dyDescent="0.3">
      <c r="A159" s="2" t="s">
        <v>43</v>
      </c>
      <c r="B159" s="6">
        <v>-278510600.13</v>
      </c>
      <c r="C159" s="6">
        <v>-276895081.56999999</v>
      </c>
      <c r="D159" s="6">
        <v>-275257872.67000002</v>
      </c>
    </row>
    <row r="160" spans="1:5" x14ac:dyDescent="0.3">
      <c r="A160" s="2" t="s">
        <v>42</v>
      </c>
      <c r="B160" s="6">
        <v>-20010185.449999999</v>
      </c>
      <c r="C160" s="6">
        <v>-28812805.310000002</v>
      </c>
      <c r="D160" s="6">
        <v>-22310557.950000003</v>
      </c>
    </row>
    <row r="161" spans="1:5" x14ac:dyDescent="0.3">
      <c r="A161" s="2" t="s">
        <v>41</v>
      </c>
      <c r="B161" s="6">
        <v>-200000</v>
      </c>
      <c r="C161" s="6">
        <v>-200000</v>
      </c>
      <c r="D161" s="6">
        <v>-193000</v>
      </c>
    </row>
    <row r="162" spans="1:5" x14ac:dyDescent="0.3">
      <c r="A162" s="2" t="s">
        <v>40</v>
      </c>
      <c r="B162" s="6">
        <v>28903434.989999998</v>
      </c>
      <c r="C162" s="6">
        <v>29005564.300000001</v>
      </c>
      <c r="D162" s="6">
        <v>21369136.16</v>
      </c>
    </row>
    <row r="163" spans="1:5" x14ac:dyDescent="0.3">
      <c r="A163" s="2" t="s">
        <v>39</v>
      </c>
      <c r="B163" s="6">
        <v>-135074403.19999999</v>
      </c>
      <c r="C163" s="6">
        <v>-135072783.19999999</v>
      </c>
      <c r="D163" s="6">
        <v>-134412159.91</v>
      </c>
    </row>
    <row r="164" spans="1:5" x14ac:dyDescent="0.3">
      <c r="A164" s="2" t="s">
        <v>38</v>
      </c>
      <c r="B164" s="6">
        <v>0</v>
      </c>
      <c r="C164" s="6">
        <v>0</v>
      </c>
      <c r="D164" s="6">
        <v>0</v>
      </c>
    </row>
    <row r="165" spans="1:5" x14ac:dyDescent="0.3">
      <c r="A165" s="2" t="s">
        <v>37</v>
      </c>
      <c r="B165" s="6">
        <v>-199055336.06</v>
      </c>
      <c r="C165" s="6">
        <v>-199157569.27000001</v>
      </c>
      <c r="D165" s="6">
        <v>-198699614.28</v>
      </c>
    </row>
    <row r="166" spans="1:5" x14ac:dyDescent="0.3">
      <c r="A166" s="2" t="s">
        <v>36</v>
      </c>
      <c r="B166" s="6">
        <v>-130570525.75</v>
      </c>
      <c r="C166" s="6">
        <v>-130387684.69</v>
      </c>
      <c r="D166" s="6">
        <v>-131952304.87</v>
      </c>
    </row>
    <row r="167" spans="1:5" x14ac:dyDescent="0.3">
      <c r="A167" s="2" t="s">
        <v>35</v>
      </c>
      <c r="B167" s="6">
        <v>-240509315.53</v>
      </c>
      <c r="C167" s="6">
        <v>-241805669.78999999</v>
      </c>
      <c r="D167" s="6">
        <v>-246591742.74000001</v>
      </c>
    </row>
    <row r="168" spans="1:5" x14ac:dyDescent="0.3">
      <c r="A168" s="2" t="s">
        <v>34</v>
      </c>
      <c r="B168" s="6">
        <v>-895130495.03999996</v>
      </c>
      <c r="C168" s="6">
        <v>-887807344.75999999</v>
      </c>
      <c r="D168" s="6">
        <v>-875320958.86000001</v>
      </c>
    </row>
    <row r="169" spans="1:5" x14ac:dyDescent="0.3">
      <c r="A169" s="2" t="s">
        <v>33</v>
      </c>
      <c r="B169" s="6">
        <v>-1752924.94</v>
      </c>
      <c r="C169" s="6">
        <v>-1699798.94</v>
      </c>
      <c r="D169" s="6">
        <v>-1646672.94</v>
      </c>
    </row>
    <row r="170" spans="1:5" x14ac:dyDescent="0.3">
      <c r="A170" s="2" t="s">
        <v>32</v>
      </c>
      <c r="B170" s="7">
        <v>0</v>
      </c>
      <c r="C170" s="7">
        <v>0</v>
      </c>
      <c r="D170" s="7">
        <v>0</v>
      </c>
    </row>
    <row r="171" spans="1:5" x14ac:dyDescent="0.3">
      <c r="A171" s="2" t="s">
        <v>31</v>
      </c>
      <c r="B171" s="6">
        <f>SUM(B159:B170)</f>
        <v>-1871910351.1099999</v>
      </c>
      <c r="C171" s="6">
        <f>SUM(C159:C170)</f>
        <v>-1872833173.23</v>
      </c>
      <c r="D171" s="6">
        <f>SUM(D159:D170)</f>
        <v>-1865015748.0599999</v>
      </c>
      <c r="E171" s="4"/>
    </row>
    <row r="172" spans="1:5" x14ac:dyDescent="0.3">
      <c r="A172" s="2"/>
      <c r="B172" s="8"/>
      <c r="C172" s="8"/>
      <c r="D172" s="8"/>
    </row>
    <row r="173" spans="1:5" x14ac:dyDescent="0.3">
      <c r="A173" s="2" t="s">
        <v>30</v>
      </c>
      <c r="B173" s="9"/>
      <c r="C173" s="9"/>
      <c r="D173" s="9"/>
    </row>
    <row r="174" spans="1:5" x14ac:dyDescent="0.3">
      <c r="A174" s="2" t="s">
        <v>29</v>
      </c>
      <c r="B174" s="9"/>
      <c r="C174" s="9"/>
      <c r="D174" s="9"/>
    </row>
    <row r="175" spans="1:5" x14ac:dyDescent="0.3">
      <c r="A175" s="2" t="s">
        <v>28</v>
      </c>
      <c r="B175" s="9"/>
      <c r="C175" s="9"/>
      <c r="D175" s="9"/>
    </row>
    <row r="176" spans="1:5" x14ac:dyDescent="0.3">
      <c r="A176" s="2" t="s">
        <v>27</v>
      </c>
      <c r="B176" s="6">
        <v>-859037.91</v>
      </c>
      <c r="C176" s="6">
        <v>-859037.91</v>
      </c>
      <c r="D176" s="6">
        <v>-859037.91</v>
      </c>
    </row>
    <row r="177" spans="1:5" x14ac:dyDescent="0.3">
      <c r="A177" s="2" t="s">
        <v>26</v>
      </c>
      <c r="B177" s="6">
        <v>-478145249.87</v>
      </c>
      <c r="C177" s="6">
        <v>-478145249.87</v>
      </c>
      <c r="D177" s="6">
        <v>-478145249.87</v>
      </c>
    </row>
    <row r="178" spans="1:5" x14ac:dyDescent="0.3">
      <c r="A178" s="2" t="s">
        <v>25</v>
      </c>
      <c r="B178" s="6">
        <v>-3064096691.4699998</v>
      </c>
      <c r="C178" s="6">
        <v>-3064096691.4699998</v>
      </c>
      <c r="D178" s="6">
        <v>-3064096691.4699998</v>
      </c>
    </row>
    <row r="179" spans="1:5" x14ac:dyDescent="0.3">
      <c r="A179" s="2" t="s">
        <v>24</v>
      </c>
      <c r="B179" s="6">
        <v>7133879.4000000004</v>
      </c>
      <c r="C179" s="6">
        <v>7133879.4000000004</v>
      </c>
      <c r="D179" s="6">
        <v>7133879.4000000004</v>
      </c>
    </row>
    <row r="180" spans="1:5" x14ac:dyDescent="0.3">
      <c r="A180" s="2" t="s">
        <v>23</v>
      </c>
      <c r="B180" s="6">
        <v>0</v>
      </c>
      <c r="C180" s="6">
        <v>0</v>
      </c>
      <c r="D180" s="6">
        <v>0</v>
      </c>
    </row>
    <row r="181" spans="1:5" x14ac:dyDescent="0.3">
      <c r="A181" s="2" t="s">
        <v>173</v>
      </c>
      <c r="B181" s="6">
        <v>-36032661.640000001</v>
      </c>
      <c r="C181" s="6">
        <v>-36032661.640000001</v>
      </c>
      <c r="D181" s="6">
        <v>-36032661.640000001</v>
      </c>
    </row>
    <row r="182" spans="1:5" x14ac:dyDescent="0.3">
      <c r="A182" s="2" t="s">
        <v>22</v>
      </c>
      <c r="B182" s="6">
        <v>-1393312923.3399999</v>
      </c>
      <c r="C182" s="6">
        <v>-1393312923.3399999</v>
      </c>
      <c r="D182" s="6">
        <v>-1393435819.51</v>
      </c>
    </row>
    <row r="183" spans="1:5" x14ac:dyDescent="0.3">
      <c r="A183" s="2" t="s">
        <v>21</v>
      </c>
      <c r="B183" s="6">
        <v>12670773.93</v>
      </c>
      <c r="C183" s="6">
        <v>12670773.93</v>
      </c>
      <c r="D183" s="6">
        <v>12793670.1</v>
      </c>
    </row>
    <row r="184" spans="1:5" x14ac:dyDescent="0.3">
      <c r="A184" s="2" t="s">
        <v>20</v>
      </c>
      <c r="B184" s="6">
        <v>102867428.34999999</v>
      </c>
      <c r="C184" s="6">
        <v>102823027.84999999</v>
      </c>
      <c r="D184" s="6">
        <v>109600472.48999999</v>
      </c>
    </row>
    <row r="185" spans="1:5" x14ac:dyDescent="0.3">
      <c r="A185" s="2" t="s">
        <v>19</v>
      </c>
      <c r="B185" s="6">
        <v>-3116143.3100000005</v>
      </c>
      <c r="C185" s="6">
        <v>-1778000.5499999998</v>
      </c>
      <c r="D185" s="6">
        <v>-29001382.079999998</v>
      </c>
    </row>
    <row r="186" spans="1:5" x14ac:dyDescent="0.3">
      <c r="A186" s="2" t="s">
        <v>18</v>
      </c>
      <c r="B186" s="6">
        <v>28000000</v>
      </c>
      <c r="C186" s="6">
        <v>28000000</v>
      </c>
      <c r="D186" s="6">
        <v>50000000</v>
      </c>
      <c r="E186" s="16"/>
    </row>
    <row r="187" spans="1:5" x14ac:dyDescent="0.3">
      <c r="A187" s="2" t="s">
        <v>17</v>
      </c>
      <c r="B187" s="7">
        <v>-21484570.550000001</v>
      </c>
      <c r="C187" s="7">
        <v>-21484570.550000001</v>
      </c>
      <c r="D187" s="7">
        <v>-21484570.550000001</v>
      </c>
    </row>
    <row r="188" spans="1:5" x14ac:dyDescent="0.3">
      <c r="A188" s="2" t="s">
        <v>16</v>
      </c>
      <c r="B188" s="6">
        <f>SUM(B176:B187)</f>
        <v>-4846375196.4099998</v>
      </c>
      <c r="C188" s="6">
        <f>SUM(C176:C187)</f>
        <v>-4845081454.1499996</v>
      </c>
      <c r="D188" s="6">
        <f>SUM(D176:D187)</f>
        <v>-4843527391.04</v>
      </c>
      <c r="E188" s="4"/>
    </row>
    <row r="189" spans="1:5" x14ac:dyDescent="0.3">
      <c r="A189" s="2"/>
      <c r="B189" s="12"/>
      <c r="C189" s="12"/>
      <c r="D189" s="12"/>
    </row>
    <row r="190" spans="1:5" x14ac:dyDescent="0.3">
      <c r="A190" s="2" t="s">
        <v>15</v>
      </c>
      <c r="B190" s="6">
        <f>SUM(B188)</f>
        <v>-4846375196.4099998</v>
      </c>
      <c r="C190" s="6">
        <f>SUM(C188)</f>
        <v>-4845081454.1499996</v>
      </c>
      <c r="D190" s="6">
        <f>SUM(D188)</f>
        <v>-4843527391.04</v>
      </c>
      <c r="E190" s="4"/>
    </row>
    <row r="191" spans="1:5" x14ac:dyDescent="0.3">
      <c r="A191" s="2"/>
      <c r="B191" s="8"/>
      <c r="C191" s="8"/>
      <c r="D191" s="8"/>
    </row>
    <row r="192" spans="1:5" x14ac:dyDescent="0.3">
      <c r="A192" s="2" t="s">
        <v>14</v>
      </c>
      <c r="B192" s="9"/>
      <c r="C192" s="9"/>
      <c r="D192" s="9"/>
    </row>
    <row r="193" spans="1:5" x14ac:dyDescent="0.3">
      <c r="A193" s="2" t="s">
        <v>13</v>
      </c>
      <c r="B193" s="10">
        <v>0</v>
      </c>
      <c r="C193" s="10">
        <v>0</v>
      </c>
      <c r="D193" s="10">
        <v>0</v>
      </c>
    </row>
    <row r="194" spans="1:5" x14ac:dyDescent="0.3">
      <c r="A194" s="2" t="s">
        <v>12</v>
      </c>
      <c r="B194" s="9">
        <f>SUM(B193)</f>
        <v>0</v>
      </c>
      <c r="C194" s="9">
        <f>SUM(C193)</f>
        <v>0</v>
      </c>
      <c r="D194" s="9">
        <f>SUM(D193)</f>
        <v>0</v>
      </c>
      <c r="E194" s="4"/>
    </row>
    <row r="195" spans="1:5" x14ac:dyDescent="0.3">
      <c r="A195" s="2"/>
      <c r="B195" s="9"/>
      <c r="C195" s="9"/>
      <c r="D195" s="9"/>
    </row>
    <row r="196" spans="1:5" x14ac:dyDescent="0.3">
      <c r="A196" s="2" t="s">
        <v>11</v>
      </c>
      <c r="B196" s="9"/>
      <c r="C196" s="9"/>
      <c r="D196" s="9"/>
    </row>
    <row r="197" spans="1:5" x14ac:dyDescent="0.3">
      <c r="A197" s="2" t="s">
        <v>10</v>
      </c>
      <c r="B197" s="10">
        <v>0</v>
      </c>
      <c r="C197" s="10">
        <v>0</v>
      </c>
      <c r="D197" s="10">
        <v>0</v>
      </c>
    </row>
    <row r="198" spans="1:5" x14ac:dyDescent="0.3">
      <c r="A198" s="2" t="s">
        <v>9</v>
      </c>
      <c r="B198" s="9">
        <f>SUM(B197)</f>
        <v>0</v>
      </c>
      <c r="C198" s="9">
        <f>SUM(C197)</f>
        <v>0</v>
      </c>
      <c r="D198" s="9">
        <f>SUM(D197)</f>
        <v>0</v>
      </c>
      <c r="E198" s="4"/>
    </row>
    <row r="199" spans="1:5" x14ac:dyDescent="0.3">
      <c r="A199" s="2"/>
      <c r="B199" s="9"/>
      <c r="C199" s="9"/>
      <c r="D199" s="9"/>
    </row>
    <row r="200" spans="1:5" x14ac:dyDescent="0.3">
      <c r="A200" s="2" t="s">
        <v>8</v>
      </c>
      <c r="B200" s="9"/>
      <c r="C200" s="9"/>
      <c r="D200" s="9"/>
    </row>
    <row r="201" spans="1:5" x14ac:dyDescent="0.3">
      <c r="A201" s="2" t="s">
        <v>7</v>
      </c>
      <c r="B201" s="6">
        <v>0</v>
      </c>
      <c r="C201" s="6">
        <v>0</v>
      </c>
      <c r="D201" s="6">
        <v>0</v>
      </c>
    </row>
    <row r="202" spans="1:5" x14ac:dyDescent="0.3">
      <c r="A202" s="2" t="s">
        <v>6</v>
      </c>
      <c r="B202" s="6">
        <v>-4823860000</v>
      </c>
      <c r="C202" s="6">
        <v>-5223860000</v>
      </c>
      <c r="D202" s="6">
        <v>-5223860000</v>
      </c>
    </row>
    <row r="203" spans="1:5" x14ac:dyDescent="0.3">
      <c r="A203" s="2" t="s">
        <v>5</v>
      </c>
      <c r="B203" s="7">
        <v>15529850.539999999</v>
      </c>
      <c r="C203" s="7">
        <v>18987859.32</v>
      </c>
      <c r="D203" s="7">
        <v>18928203.579999998</v>
      </c>
    </row>
    <row r="204" spans="1:5" x14ac:dyDescent="0.3">
      <c r="A204" s="2" t="s">
        <v>4</v>
      </c>
      <c r="B204" s="6">
        <f>SUM(B201:B203)</f>
        <v>-4808330149.46</v>
      </c>
      <c r="C204" s="6">
        <f>SUM(C201:C203)</f>
        <v>-5204872140.6800003</v>
      </c>
      <c r="D204" s="6">
        <f>SUM(D201:D203)</f>
        <v>-5204931796.4200001</v>
      </c>
      <c r="E204" s="4"/>
    </row>
    <row r="205" spans="1:5" x14ac:dyDescent="0.3">
      <c r="A205" s="2"/>
      <c r="B205" s="12"/>
      <c r="C205" s="12"/>
      <c r="D205" s="12"/>
    </row>
    <row r="206" spans="1:5" x14ac:dyDescent="0.3">
      <c r="A206" s="2" t="s">
        <v>3</v>
      </c>
      <c r="B206" s="6">
        <f>SUM(B204)</f>
        <v>-4808330149.46</v>
      </c>
      <c r="C206" s="6">
        <f>SUM(C204)</f>
        <v>-5204872140.6800003</v>
      </c>
      <c r="D206" s="6">
        <f>SUM(D204)</f>
        <v>-5204931796.4200001</v>
      </c>
      <c r="E206" s="4"/>
    </row>
    <row r="207" spans="1:5" x14ac:dyDescent="0.3">
      <c r="A207" s="2"/>
      <c r="B207" s="12"/>
      <c r="C207" s="12"/>
      <c r="D207" s="12"/>
    </row>
    <row r="208" spans="1:5" x14ac:dyDescent="0.3">
      <c r="A208" s="2" t="s">
        <v>2</v>
      </c>
      <c r="B208" s="6">
        <f>SUM(B206)</f>
        <v>-4808330149.46</v>
      </c>
      <c r="C208" s="6">
        <f>SUM(C206)</f>
        <v>-5204872140.6800003</v>
      </c>
      <c r="D208" s="6">
        <f>SUM(D206)</f>
        <v>-5204931796.4200001</v>
      </c>
      <c r="E208" s="4"/>
    </row>
    <row r="209" spans="1:5" x14ac:dyDescent="0.3">
      <c r="A209" s="2"/>
      <c r="B209" s="12"/>
      <c r="C209" s="12"/>
      <c r="D209" s="12"/>
    </row>
    <row r="210" spans="1:5" x14ac:dyDescent="0.3">
      <c r="A210" s="2" t="s">
        <v>1</v>
      </c>
      <c r="B210" s="7">
        <f>SUM(B208,B190)</f>
        <v>-9654705345.8699989</v>
      </c>
      <c r="C210" s="7">
        <f>SUM(C208,C190)</f>
        <v>-10049953594.83</v>
      </c>
      <c r="D210" s="7">
        <f>SUM(D208,D190)</f>
        <v>-10048459187.459999</v>
      </c>
      <c r="E210" s="4"/>
    </row>
    <row r="211" spans="1:5" x14ac:dyDescent="0.3">
      <c r="A211" s="2"/>
      <c r="B211" s="12"/>
      <c r="C211" s="12"/>
      <c r="D211" s="12"/>
    </row>
    <row r="212" spans="1:5" ht="15" thickBot="1" x14ac:dyDescent="0.35">
      <c r="A212" s="2" t="s">
        <v>0</v>
      </c>
      <c r="B212" s="11">
        <f>SUM(B210,B171,B156,B143)</f>
        <v>-14526262196.139999</v>
      </c>
      <c r="C212" s="11">
        <f>SUM(C210,C171,C156,C143)</f>
        <v>-14855591927.529999</v>
      </c>
      <c r="D212" s="11">
        <f>SUM(D210,D171,D156,D143)</f>
        <v>-14734661137.76</v>
      </c>
      <c r="E212" s="4"/>
    </row>
    <row r="213" spans="1:5" ht="15" thickTop="1" x14ac:dyDescent="0.3">
      <c r="B213" s="12">
        <f>+B212+B125</f>
        <v>0</v>
      </c>
      <c r="C213" s="12">
        <f>+C212+C125</f>
        <v>0</v>
      </c>
      <c r="D213" s="12">
        <f>+D212+D125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BACE6A5-5F2C-445A-BCB0-788F7CAD02AC}"/>
</file>

<file path=customXml/itemProps2.xml><?xml version="1.0" encoding="utf-8"?>
<ds:datastoreItem xmlns:ds="http://schemas.openxmlformats.org/officeDocument/2006/customXml" ds:itemID="{3E076748-59C7-49CE-8BB0-4EE85CAA7317}"/>
</file>

<file path=customXml/itemProps3.xml><?xml version="1.0" encoding="utf-8"?>
<ds:datastoreItem xmlns:ds="http://schemas.openxmlformats.org/officeDocument/2006/customXml" ds:itemID="{48BB249A-079F-414C-B8A6-B38C0AB28896}"/>
</file>

<file path=customXml/itemProps4.xml><?xml version="1.0" encoding="utf-8"?>
<ds:datastoreItem xmlns:ds="http://schemas.openxmlformats.org/officeDocument/2006/customXml" ds:itemID="{BF1B2310-9303-46F9-8773-16AA65A1D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2020-01-30T22:27:19Z</cp:lastPrinted>
  <dcterms:created xsi:type="dcterms:W3CDTF">2017-08-23T22:09:03Z</dcterms:created>
  <dcterms:modified xsi:type="dcterms:W3CDTF">2023-08-08T15:59:40Z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0x0101006E56B4D1795A2E4DB2F0B01679ED314A0036903672C9187244B5DB8D3C9DA87343</vt:lpwstr>
  </property>
  <property fmtid="{D5CDD505-2E9C-101B-9397-08002B2CF9AE}" pid="4" name="_docset_NoMedatataSyncRequired">
    <vt:lpwstr>False</vt:lpwstr>
  </property>
</Properties>
</file>