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download'!$A$1:$M$319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<sst xmlns="http://schemas.openxmlformats.org/spreadsheetml/2006/main" count="777" uniqueCount="695">
  <si>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</si>
  <si>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</si>
  <si>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</si>
  <si>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</si>
  <si>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</si>
  <si>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</si>
  <si>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</si>
  <si>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</si>
  <si>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</si>
  <si>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</si>
  <si>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</si>
  <si>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</si>
  <si>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</si>
  <si>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</si>
  <si>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</si>
  <si>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</si>
  <si>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</si>
  <si>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</si>
  <si>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</si>
  <si>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</si>
  <si>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</si>
  <si>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</si>
  <si>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</si>
  <si>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</si>
  <si>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</si>
  <si>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</si>
  <si>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</si>
  <si>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</si>
  <si>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</si>
  <si>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</si>
  <si>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</si>
  <si>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</si>
  <si>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</si>
  <si>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</si>
  <si>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</si>
  <si>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</si>
  <si>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</si>
  <si>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</si>
  <si>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</si>
  <si>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</si>
  <si>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</si>
  <si>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</si>
  <si>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</si>
  <si>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</si>
  <si>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</si>
  <si>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</si>
  <si>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</si>
  <si>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</si>
  <si>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</si>
  <si>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</si>
  <si>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</si>
  <si>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</si>
  <si>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</si>
  <si>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</si>
  <si>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</si>
  <si>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</si>
  <si>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</si>
  <si>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</si>
  <si>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</si>
  <si>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</si>
  <si>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</si>
  <si>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</si>
  <si>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</si>
  <si>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</si>
  <si>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</si>
  <si>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</si>
  <si>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</si>
  <si>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</si>
  <si>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</si>
  <si>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</si>
  <si>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</si>
  <si>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</si>
  <si>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</si>
  <si>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</si>
  <si>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</si>
  <si>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</si>
  <si>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</si>
  <si>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</si>
  <si>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</si>
  <si>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</si>
  <si>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</si>
  <si>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</si>
  <si>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</si>
  <si>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</si>
  <si>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</si>
  <si>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</si>
  <si>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</si>
  <si>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</si>
  <si>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</si>
  <si>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</si>
  <si>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</si>
  <si>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</si>
  <si>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</si>
  <si>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</si>
  <si>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</si>
  <si>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</si>
  <si>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</si>
  <si>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</si>
  <si>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</si>
  <si>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</si>
  <si>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</si>
  <si>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</si>
  <si>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</si>
  <si>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</si>
  <si>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</si>
  <si>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</si>
  <si>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</si>
  <si>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</si>
  <si>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</si>
  <si>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</si>
  <si>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</si>
  <si>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</si>
  <si>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</si>
  <si>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</si>
  <si>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</si>
  <si>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</si>
  <si>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</si>
  <si>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</si>
  <si>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</si>
  <si>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</si>
  <si>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</si>
  <si>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</si>
  <si>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</si>
  <si>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</si>
  <si>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</si>
  <si>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</si>
  <si>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</si>
  <si>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</si>
  <si>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</si>
  <si>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</si>
  <si>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</si>
  <si>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</si>
  <si>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</si>
  <si>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</si>
  <si>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</si>
  <si>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</si>
  <si>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</si>
  <si>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</si>
  <si>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</si>
  <si>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</si>
  <si>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</si>
  <si>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</si>
  <si>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</si>
  <si>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</si>
  <si>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</si>
  <si>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</si>
  <si>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</si>
  <si>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</si>
  <si>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</si>
  <si>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</si>
  <si>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</si>
  <si>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</si>
  <si>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</si>
  <si>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</si>
  <si>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</si>
  <si>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</si>
  <si>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</si>
  <si>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</si>
  <si>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</si>
  <si>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</si>
  <si>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</si>
  <si>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</si>
  <si>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</si>
  <si>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</si>
  <si>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</si>
  <si>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</si>
  <si>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</si>
  <si>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</si>
  <si>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</si>
  <si>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</si>
  <si>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</si>
  <si>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</si>
  <si>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</si>
  <si>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</si>
  <si>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</si>
  <si>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</si>
  <si>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</si>
  <si>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</si>
  <si>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</si>
  <si>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</si>
  <si>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</si>
  <si>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</si>
  <si>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</si>
  <si>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</si>
  <si>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</si>
  <si>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</si>
  <si>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</si>
  <si>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</si>
  <si>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</si>
  <si>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</si>
  <si>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</si>
  <si>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</si>
  <si>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</si>
  <si>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</si>
  <si>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</si>
  <si>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</si>
  <si>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</si>
  <si>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</si>
  <si>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</si>
  <si>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</si>
  <si>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</si>
  <si>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</si>
  <si>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</si>
  <si>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</si>
  <si>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</si>
  <si>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</si>
  <si>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</si>
  <si>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</si>
  <si>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</si>
  <si>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</si>
  <si>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</si>
  <si>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</si>
  <si>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</si>
  <si>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</si>
  <si>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</si>
  <si>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</si>
  <si>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</si>
  <si>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</si>
  <si>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</si>
  <si>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</si>
  <si>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</si>
  <si>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</si>
  <si>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</si>
  <si>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</si>
  <si>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</si>
  <si>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</si>
  <si>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</si>
  <si>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</si>
  <si>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</si>
  <si>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</si>
  <si>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</si>
  <si>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</si>
  <si>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</si>
  <si>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</si>
  <si>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</si>
  <si>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</si>
  <si>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</si>
  <si>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</si>
  <si>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</si>
  <si>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</si>
  <si>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</si>
  <si>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</si>
  <si>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</si>
  <si>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</si>
  <si>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</si>
  <si>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</si>
  <si>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</si>
  <si>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</si>
  <si>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</si>
  <si>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</si>
  <si>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</si>
  <si>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</si>
  <si>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</si>
  <si>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</si>
  <si>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</si>
  <si>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</si>
  <si>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</si>
  <si>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</si>
  <si>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</si>
  <si>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</si>
  <si>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</si>
  <si>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</si>
  <si>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</si>
  <si>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</si>
  <si>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</si>
  <si>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</si>
  <si>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</si>
  <si>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</si>
  <si>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</si>
  <si>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</si>
  <si>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</si>
  <si>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</si>
  <si>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</si>
  <si>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</si>
  <si>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</si>
  <si>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</si>
  <si>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</si>
  <si>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</si>
  <si>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</si>
  <si>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</si>
  <si>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</si>
  <si>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</si>
  <si>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</si>
  <si>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</si>
  <si>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</si>
  <si>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</si>
  <si>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</si>
  <si>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</si>
  <si>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</si>
  <si>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</si>
  <si>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</si>
  <si>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</si>
  <si>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</si>
  <si>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</si>
  <si>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</si>
  <si>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</si>
  <si>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</si>
  <si>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</si>
  <si>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</si>
  <si>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</si>
  <si>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</si>
  <si>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</si>
  <si>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</si>
  <si>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</si>
  <si>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</si>
  <si>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</si>
  <si>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</si>
  <si>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</si>
  <si>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</si>
  <si>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</si>
  <si>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</si>
  <si>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</si>
  <si>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</si>
  <si>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</si>
  <si>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</si>
  <si>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</si>
  <si>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</si>
  <si>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</si>
  <si>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</si>
  <si>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</si>
  <si>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</si>
  <si>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</si>
  <si>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</si>
  <si>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</si>
  <si>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</si>
  <si>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</si>
  <si>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</si>
  <si>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</si>
  <si>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</si>
  <si>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</si>
  <si>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</si>
  <si>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</si>
  <si>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</si>
  <si>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</si>
  <si>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</si>
  <si>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</si>
  <si>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</si>
  <si>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</si>
  <si>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</si>
  <si>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</si>
  <si>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</si>
  <si>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</si>
  <si>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</si>
  <si>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</si>
  <si>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</si>
  <si>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</si>
  <si>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</si>
  <si>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</si>
  <si>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</si>
  <si>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</si>
  <si>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</si>
  <si>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</si>
  <si>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</si>
  <si>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</si>
  <si>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</si>
  <si>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</si>
  <si>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</si>
  <si>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</si>
  <si>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</si>
  <si>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</si>
  <si>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</si>
  <si>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</si>
  <si>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</si>
  <si>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</si>
  <si>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</si>
  <si>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</si>
  <si>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</si>
  <si>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</si>
  <si>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</si>
  <si>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</si>
  <si>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</si>
  <si>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</si>
  <si>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</si>
  <si>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</si>
  <si>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</si>
  <si>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</si>
  <si>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</si>
  <si>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</si>
  <si>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</si>
  <si>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</si>
  <si>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</si>
  <si>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</si>
  <si>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</si>
  <si>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</si>
  <si>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</si>
  <si>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</si>
  <si>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</si>
  <si>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</si>
  <si>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</si>
  <si>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</si>
  <si>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</si>
  <si>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</si>
  <si>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</si>
  <si>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</si>
  <si>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</si>
  <si>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</si>
  <si>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</si>
  <si>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</si>
  <si>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</si>
  <si>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</si>
  <si>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</si>
  <si>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</si>
  <si>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</si>
  <si>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</si>
  <si>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</si>
  <si>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</si>
  <si>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</si>
  <si>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</si>
  <si>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</si>
  <si>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</si>
  <si>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</si>
  <si>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</si>
  <si>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</si>
  <si>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</si>
  <si>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</si>
  <si>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</si>
  <si>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</si>
  <si>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</si>
  <si>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</si>
  <si>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</si>
  <si>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</si>
  <si>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</si>
  <si>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</si>
  <si>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</si>
  <si>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</si>
  <si>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</si>
  <si>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</si>
  <si>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</si>
  <si>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</si>
  <si>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</si>
  <si>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</si>
  <si>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</si>
  <si>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</si>
  <si>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</si>
  <si>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</si>
  <si>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</si>
  <si>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</si>
  <si>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</si>
  <si>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</si>
  <si>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</si>
  <si>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</si>
  <si>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</si>
  <si>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</si>
  <si>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</si>
  <si>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</si>
  <si>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</si>
  <si>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</si>
  <si>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</si>
  <si>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</si>
  <si>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</si>
  <si>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</si>
  <si>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</si>
  <si>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</si>
  <si>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</si>
  <si>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</si>
  <si>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</si>
  <si>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</si>
  <si>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</si>
  <si>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</si>
  <si>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</si>
  <si>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</si>
  <si>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</si>
  <si>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</si>
  <si>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</si>
  <si>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</si>
  <si>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</si>
  <si>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</si>
  <si>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</si>
  <si>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</si>
  <si>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</si>
  <si>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</si>
  <si>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</si>
  <si>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</si>
  <si>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</si>
  <si>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</si>
  <si>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</si>
  <si>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</si>
  <si>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</si>
  <si>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</si>
  <si>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</si>
  <si>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</si>
  <si>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</si>
  <si>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</si>
  <si>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</si>
  <si>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</si>
  <si>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</si>
  <si>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</si>
  <si>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</si>
  <si>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</si>
  <si>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</si>
  <si>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</si>
  <si>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</si>
  <si>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</si>
  <si>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</si>
  <si>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</si>
  <si>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</si>
  <si>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</si>
  <si>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</si>
  <si>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</si>
  <si>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</si>
  <si>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</si>
  <si>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</si>
  <si>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</si>
  <si>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</si>
  <si>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</si>
  <si>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</si>
  <si>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</si>
  <si>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</si>
  <si>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</si>
  <si>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</si>
  <si>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</si>
  <si>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</si>
  <si>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</si>
  <si>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</si>
  <si>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</si>
  <si>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</si>
  <si>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</si>
  <si>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</si>
  <si>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</si>
  <si>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</si>
  <si>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</si>
  <si>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</si>
  <si>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</si>
  <si>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</si>
  <si>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</si>
  <si>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</si>
  <si>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</si>
  <si>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</si>
  <si>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</si>
  <si>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</si>
  <si>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</si>
  <si>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</si>
  <si>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</si>
  <si>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</si>
  <si>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</si>
  <si>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</si>
  <si>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</si>
  <si>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</si>
  <si>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</si>
  <si>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</si>
  <si>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</si>
  <si>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</si>
  <si>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</si>
  <si>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</si>
  <si>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</si>
  <si>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</si>
  <si>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</si>
  <si>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</si>
  <si>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</si>
  <si>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</si>
  <si>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</si>
  <si>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</si>
  <si>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</si>
  <si>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</si>
  <si>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</si>
  <si>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</si>
  <si>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</si>
  <si>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</si>
  <si>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</si>
  <si>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</si>
  <si>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</si>
  <si>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</si>
  <si>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</si>
  <si>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</si>
  <si>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</si>
  <si>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</si>
  <si>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</si>
  <si>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</si>
  <si>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</si>
  <si>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</si>
  <si>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</si>
  <si>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</si>
  <si>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</si>
  <si>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</si>
  <si>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</si>
  <si>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</si>
  <si>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</si>
  <si>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</si>
  <si>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</si>
  <si>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</si>
  <si>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</si>
  <si>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</si>
  <si>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</si>
  <si>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</si>
  <si>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</si>
  <si>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</si>
  <si>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</si>
  <si>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</si>
  <si>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</si>
  <si>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</si>
  <si>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</si>
  <si>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</si>
  <si>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</si>
  <si>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</si>
  <si>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</si>
  <si>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</si>
  <si>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</si>
  <si>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</si>
  <si>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</si>
  <si>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</si>
  <si>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</si>
  <si>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</si>
  <si>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</si>
  <si>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</si>
  <si>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</si>
  <si>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</si>
  <si>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</si>
  <si>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</si>
  <si>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</si>
  <si>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</si>
  <si>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</si>
  <si>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</si>
  <si>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</si>
  <si>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</si>
  <si>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</si>
  <si>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</si>
  <si>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</si>
  <si>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</si>
  <si>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</si>
  <si>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</si>
  <si>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</si>
  <si>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</si>
  <si>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</si>
  <si>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</si>
  <si>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</si>
  <si>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</si>
  <si>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</si>
  <si>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</si>
  <si>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</si>
  <si>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</si>
  <si>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</si>
  <si>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</si>
  <si>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</si>
  <si>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</si>
  <si>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</si>
  <si>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</si>
  <si>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</si>
  <si>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</si>
  <si>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</si>
  <si>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</si>
  <si>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</si>
  <si>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</si>
  <si>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</si>
  <si>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</si>
  <si>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</si>
  <si>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</si>
  <si>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</si>
  <si>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</si>
  <si>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</si>
  <si>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</si>
  <si>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</si>
  <si>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</si>
  <si>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</si>
  <si>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</si>
  <si>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</si>
  <si>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</si>
  <si>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</si>
  <si>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</si>
  <si>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</si>
  <si>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</si>
  <si>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</si>
  <si>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</si>
  <si>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</si>
  <si>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</si>
  <si>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</si>
  <si>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</si>
  <si>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</si>
  <si>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</si>
  <si>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</si>
  <si>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</si>
  <si>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</si>
  <si>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</si>
  <si>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</si>
  <si>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</si>
  <si>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</si>
  <si>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</si>
  <si>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</si>
  <si>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</si>
  <si>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</si>
  <si>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</si>
  <si>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</si>
  <si>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</si>
  <si>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</si>
  <si>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</si>
  <si>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</si>
  <si>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</si>
  <si>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</si>
  <si>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</si>
  <si>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</si>
  <si>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</si>
  <si>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</si>
  <si>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</si>
  <si>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</si>
  <si>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</si>
  <si>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October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</si>
</sst>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-64355508.630000003</v>
          </cell>
          <cell r="D3">
            <v>-19956442.32</v>
          </cell>
          <cell r="E3">
            <v>46522848.210000001</v>
          </cell>
          <cell r="F3">
            <v>30512314.199999999</v>
          </cell>
          <cell r="G3">
            <v>16010534.01</v>
          </cell>
          <cell r="H3">
            <v>-33843194.43</v>
          </cell>
          <cell r="I3">
            <v>-3945908.31</v>
          </cell>
          <cell r="J3">
            <v>-37789102.740000002</v>
          </cell>
          <cell r="L3">
            <v>-37789102.740000002</v>
          </cell>
        </row>
        <row r="4">
          <cell r="A4" t="str">
            <v>ZW_OPERATING_INCOME</v>
          </cell>
          <cell r="B4" t="str">
            <v>WUTC Operating Incom</v>
          </cell>
          <cell r="C4">
            <v>-62980275.100000001</v>
          </cell>
          <cell r="D4">
            <v>-18655218.870000001</v>
          </cell>
          <cell r="E4">
            <v>25653679.280000001</v>
          </cell>
          <cell r="F4">
            <v>16665620.6</v>
          </cell>
          <cell r="G4">
            <v>8988058.6799999997</v>
          </cell>
          <cell r="H4">
            <v>-46314654.5</v>
          </cell>
          <cell r="I4">
            <v>-9667160.1899999995</v>
          </cell>
          <cell r="J4">
            <v>-55981814.689999998</v>
          </cell>
          <cell r="L4">
            <v>-55981814.689999998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-199767897.21000001</v>
          </cell>
          <cell r="D5">
            <v>-67907685.769999996</v>
          </cell>
          <cell r="H5">
            <v>-199767897.21000001</v>
          </cell>
          <cell r="I5">
            <v>-67907685.769999996</v>
          </cell>
          <cell r="J5">
            <v>-267675582.97999999</v>
          </cell>
          <cell r="L5">
            <v>-267675582.97999999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-173803727.66</v>
          </cell>
          <cell r="D6">
            <v>-64459953.340000004</v>
          </cell>
          <cell r="H6">
            <v>-173803727.66</v>
          </cell>
          <cell r="I6">
            <v>-64459953.340000004</v>
          </cell>
          <cell r="J6">
            <v>-238263681</v>
          </cell>
          <cell r="L6">
            <v>-238263681</v>
          </cell>
        </row>
        <row r="7">
          <cell r="A7" t="str">
            <v>9440000</v>
          </cell>
          <cell r="B7" t="str">
            <v>El Residential Sales</v>
          </cell>
          <cell r="C7">
            <v>-92772749.010000005</v>
          </cell>
          <cell r="H7">
            <v>-92772749.010000005</v>
          </cell>
          <cell r="J7">
            <v>-92772749.010000005</v>
          </cell>
          <cell r="L7">
            <v>-92772749.010000005</v>
          </cell>
        </row>
        <row r="8">
          <cell r="A8" t="str">
            <v>9442000</v>
          </cell>
          <cell r="B8" t="str">
            <v>El Comm &amp; Ind Sales</v>
          </cell>
          <cell r="C8">
            <v>-79343188.670000002</v>
          </cell>
          <cell r="H8">
            <v>-79343188.670000002</v>
          </cell>
          <cell r="J8">
            <v>-79343188.670000002</v>
          </cell>
          <cell r="L8">
            <v>-79343188.670000002</v>
          </cell>
        </row>
        <row r="9">
          <cell r="A9" t="str">
            <v>9444000</v>
          </cell>
          <cell r="B9" t="str">
            <v>Publ St &amp; Hghwy Ltng</v>
          </cell>
          <cell r="C9">
            <v>-1687789.98</v>
          </cell>
          <cell r="H9">
            <v>-1687789.98</v>
          </cell>
          <cell r="J9">
            <v>-1687789.98</v>
          </cell>
          <cell r="L9">
            <v>-1687789.98</v>
          </cell>
        </row>
        <row r="10">
          <cell r="A10" t="str">
            <v>9480000</v>
          </cell>
          <cell r="B10" t="str">
            <v>Gs Residential Sales</v>
          </cell>
          <cell r="D10">
            <v>-45301783.289999999</v>
          </cell>
          <cell r="I10">
            <v>-45301783.289999999</v>
          </cell>
          <cell r="J10">
            <v>-45301783.289999999</v>
          </cell>
          <cell r="L10">
            <v>-45301783.289999999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-17456187.170000002</v>
          </cell>
          <cell r="I11">
            <v>-17456187.170000002</v>
          </cell>
          <cell r="J11">
            <v>-17456187.170000002</v>
          </cell>
          <cell r="L11">
            <v>-17456187.170000002</v>
          </cell>
        </row>
        <row r="12">
          <cell r="A12" t="str">
            <v>9489300</v>
          </cell>
          <cell r="B12" t="str">
            <v>Rev fr Transp Oth</v>
          </cell>
          <cell r="D12">
            <v>-1701982.88</v>
          </cell>
          <cell r="I12">
            <v>-1701982.88</v>
          </cell>
          <cell r="J12">
            <v>-1701982.88</v>
          </cell>
          <cell r="L12">
            <v>-1701982.88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-25548.560000000001</v>
          </cell>
          <cell r="H13">
            <v>-25548.560000000001</v>
          </cell>
          <cell r="J13">
            <v>-25548.560000000001</v>
          </cell>
          <cell r="L13">
            <v>-25548.560000000001</v>
          </cell>
        </row>
        <row r="14">
          <cell r="A14" t="str">
            <v>9447030</v>
          </cell>
          <cell r="B14" t="str">
            <v>Elec Resale-Firm</v>
          </cell>
          <cell r="C14">
            <v>-25548.560000000001</v>
          </cell>
          <cell r="H14">
            <v>-25548.560000000001</v>
          </cell>
          <cell r="J14">
            <v>-25548.560000000001</v>
          </cell>
          <cell r="L14">
            <v>-25548.560000000001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-16928053.5</v>
          </cell>
          <cell r="H15">
            <v>-16928053.5</v>
          </cell>
          <cell r="J15">
            <v>-16928053.5</v>
          </cell>
          <cell r="L15">
            <v>-16928053.5</v>
          </cell>
        </row>
        <row r="16">
          <cell r="A16" t="str">
            <v>9447010</v>
          </cell>
          <cell r="B16" t="str">
            <v>Elec Resale-Sales</v>
          </cell>
          <cell r="C16">
            <v>-10184780.16</v>
          </cell>
          <cell r="H16">
            <v>-10184780.16</v>
          </cell>
          <cell r="J16">
            <v>-10184780.16</v>
          </cell>
          <cell r="L16">
            <v>-10184780.16</v>
          </cell>
        </row>
        <row r="17">
          <cell r="A17" t="str">
            <v>9447020</v>
          </cell>
          <cell r="B17" t="str">
            <v>Elec Resale-Purch</v>
          </cell>
          <cell r="C17">
            <v>-6743273.3399999999</v>
          </cell>
          <cell r="H17">
            <v>-6743273.3399999999</v>
          </cell>
          <cell r="J17">
            <v>-6743273.3399999999</v>
          </cell>
          <cell r="L17">
            <v>-6743273.3399999999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-9010567.4900000002</v>
          </cell>
          <cell r="D18">
            <v>-3447732.43</v>
          </cell>
          <cell r="H18">
            <v>-9010567.4900000002</v>
          </cell>
          <cell r="I18">
            <v>-3447732.43</v>
          </cell>
          <cell r="J18">
            <v>-12458299.92</v>
          </cell>
          <cell r="L18">
            <v>-12458299.92</v>
          </cell>
        </row>
        <row r="19">
          <cell r="A19" t="str">
            <v>9449100</v>
          </cell>
          <cell r="B19" t="str">
            <v>Prov for Elec Rt Ref</v>
          </cell>
          <cell r="C19">
            <v>-87131.13</v>
          </cell>
          <cell r="H19">
            <v>-87131.13</v>
          </cell>
          <cell r="J19">
            <v>-87131.13</v>
          </cell>
          <cell r="L19">
            <v>-87131.13</v>
          </cell>
        </row>
        <row r="20">
          <cell r="A20" t="str">
            <v>9450000</v>
          </cell>
          <cell r="B20" t="str">
            <v>Elec Forfeited Disc</v>
          </cell>
          <cell r="C20">
            <v>299.10000000000002</v>
          </cell>
          <cell r="H20">
            <v>299.10000000000002</v>
          </cell>
          <cell r="J20">
            <v>299.10000000000002</v>
          </cell>
          <cell r="L20">
            <v>299.10000000000002</v>
          </cell>
        </row>
        <row r="21">
          <cell r="A21" t="str">
            <v>9451000</v>
          </cell>
          <cell r="B21" t="str">
            <v>Misc Elec Serv Rev</v>
          </cell>
          <cell r="C21">
            <v>-1051370.6399999999</v>
          </cell>
          <cell r="H21">
            <v>-1051370.6399999999</v>
          </cell>
          <cell r="J21">
            <v>-1051370.6399999999</v>
          </cell>
          <cell r="L21">
            <v>-1051370.6399999999</v>
          </cell>
        </row>
        <row r="22">
          <cell r="A22" t="str">
            <v>9454000</v>
          </cell>
          <cell r="B22" t="str">
            <v>Rent from Elec Prop</v>
          </cell>
          <cell r="C22">
            <v>-1254349.82</v>
          </cell>
          <cell r="H22">
            <v>-1254349.82</v>
          </cell>
          <cell r="J22">
            <v>-1254349.82</v>
          </cell>
          <cell r="L22">
            <v>-1254349.82</v>
          </cell>
        </row>
        <row r="23">
          <cell r="A23" t="str">
            <v>9456100</v>
          </cell>
          <cell r="B23" t="str">
            <v>Rev frm Transm Other</v>
          </cell>
          <cell r="C23">
            <v>-2236503.81</v>
          </cell>
          <cell r="H23">
            <v>-2236503.81</v>
          </cell>
          <cell r="J23">
            <v>-2236503.81</v>
          </cell>
          <cell r="L23">
            <v>-2236503.81</v>
          </cell>
        </row>
        <row r="24">
          <cell r="A24" t="str">
            <v>9456020</v>
          </cell>
          <cell r="B24" t="str">
            <v>Oth Electr Revenues</v>
          </cell>
          <cell r="C24">
            <v>-4381511.1900000004</v>
          </cell>
          <cell r="H24">
            <v>-4381511.1900000004</v>
          </cell>
          <cell r="J24">
            <v>-4381511.1900000004</v>
          </cell>
          <cell r="L24">
            <v>-4381511.1900000004</v>
          </cell>
        </row>
        <row r="25">
          <cell r="A25" t="str">
            <v>9487000</v>
          </cell>
          <cell r="B25" t="str">
            <v>Gas Forfeited Disc</v>
          </cell>
          <cell r="D25">
            <v>190.6</v>
          </cell>
          <cell r="I25">
            <v>190.6</v>
          </cell>
          <cell r="J25">
            <v>190.6</v>
          </cell>
          <cell r="L25">
            <v>190.6</v>
          </cell>
        </row>
        <row r="26">
          <cell r="A26" t="str">
            <v>9488000</v>
          </cell>
          <cell r="B26" t="str">
            <v>Misc Gas Serv Rev</v>
          </cell>
          <cell r="D26">
            <v>-144382.74</v>
          </cell>
          <cell r="I26">
            <v>-144382.74</v>
          </cell>
          <cell r="J26">
            <v>-144382.74</v>
          </cell>
          <cell r="L26">
            <v>-144382.74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-360388.06</v>
          </cell>
          <cell r="I28">
            <v>-360388.06</v>
          </cell>
          <cell r="J28">
            <v>-360388.06</v>
          </cell>
          <cell r="L28">
            <v>-360388.06</v>
          </cell>
        </row>
        <row r="29">
          <cell r="A29" t="str">
            <v>9495000</v>
          </cell>
          <cell r="B29" t="str">
            <v>Other Gas Revenues</v>
          </cell>
          <cell r="D29">
            <v>-2769391.21</v>
          </cell>
          <cell r="I29">
            <v>-2769391.21</v>
          </cell>
          <cell r="J29">
            <v>-2769391.21</v>
          </cell>
          <cell r="L29">
            <v>-2769391.21</v>
          </cell>
        </row>
        <row r="30">
          <cell r="A30" t="str">
            <v>9496000</v>
          </cell>
          <cell r="B30" t="str">
            <v>Prov for Gas Rt Ref</v>
          </cell>
          <cell r="D30">
            <v>-42160.02</v>
          </cell>
          <cell r="I30">
            <v>-42160.02</v>
          </cell>
          <cell r="J30">
            <v>-42160.02</v>
          </cell>
          <cell r="L30">
            <v>-42160.02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136787622.11000001</v>
          </cell>
          <cell r="D31">
            <v>49252466.899999999</v>
          </cell>
          <cell r="E31">
            <v>25653679.280000001</v>
          </cell>
          <cell r="F31">
            <v>16665620.6</v>
          </cell>
          <cell r="G31">
            <v>8988058.6799999997</v>
          </cell>
          <cell r="H31">
            <v>153453242.71000001</v>
          </cell>
          <cell r="I31">
            <v>58240525.579999998</v>
          </cell>
          <cell r="J31">
            <v>211693768.28999999</v>
          </cell>
          <cell r="L31">
            <v>211693768.28999999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70985894.140000001</v>
          </cell>
          <cell r="D32">
            <v>20717067.48</v>
          </cell>
          <cell r="H32">
            <v>70985894.140000001</v>
          </cell>
          <cell r="I32">
            <v>20717067.48</v>
          </cell>
          <cell r="J32">
            <v>91702961.620000005</v>
          </cell>
          <cell r="L32">
            <v>91702961.620000005</v>
          </cell>
        </row>
        <row r="33">
          <cell r="A33" t="str">
            <v>ZW_FUEL</v>
          </cell>
          <cell r="B33" t="str">
            <v>WUTC Fuel</v>
          </cell>
          <cell r="C33">
            <v>15290975.24</v>
          </cell>
          <cell r="H33">
            <v>15290975.24</v>
          </cell>
          <cell r="J33">
            <v>15290975.24</v>
          </cell>
          <cell r="L33">
            <v>15290975.24</v>
          </cell>
        </row>
        <row r="34">
          <cell r="A34" t="str">
            <v>9501000</v>
          </cell>
          <cell r="B34" t="str">
            <v>Stm Op Fuel</v>
          </cell>
          <cell r="C34">
            <v>1880330.18</v>
          </cell>
          <cell r="H34">
            <v>1880330.18</v>
          </cell>
          <cell r="J34">
            <v>1880330.18</v>
          </cell>
          <cell r="L34">
            <v>1880330.18</v>
          </cell>
        </row>
        <row r="35">
          <cell r="A35" t="str">
            <v>9547000</v>
          </cell>
          <cell r="B35" t="str">
            <v>Oth Pwr Op Fuel</v>
          </cell>
          <cell r="C35">
            <v>13410645.060000001</v>
          </cell>
          <cell r="H35">
            <v>13410645.060000001</v>
          </cell>
          <cell r="J35">
            <v>13410645.060000001</v>
          </cell>
          <cell r="L35">
            <v>13410645.060000001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51464368.009999998</v>
          </cell>
          <cell r="D36">
            <v>20717067.48</v>
          </cell>
          <cell r="H36">
            <v>51464368.009999998</v>
          </cell>
          <cell r="I36">
            <v>20717067.48</v>
          </cell>
          <cell r="J36">
            <v>72181435.489999995</v>
          </cell>
          <cell r="L36">
            <v>72181435.489999995</v>
          </cell>
        </row>
        <row r="37">
          <cell r="A37" t="str">
            <v>9555010</v>
          </cell>
          <cell r="B37" t="str">
            <v>Purch Pwr-Pur &amp; Int</v>
          </cell>
          <cell r="C37">
            <v>53753344.450000003</v>
          </cell>
          <cell r="H37">
            <v>53753344.450000003</v>
          </cell>
          <cell r="J37">
            <v>53753344.450000003</v>
          </cell>
          <cell r="L37">
            <v>53753344.450000003</v>
          </cell>
        </row>
        <row r="38">
          <cell r="A38" t="str">
            <v>9557000</v>
          </cell>
          <cell r="B38" t="str">
            <v>Other Expenses</v>
          </cell>
          <cell r="C38">
            <v>-2288976.44</v>
          </cell>
          <cell r="H38">
            <v>-2288976.44</v>
          </cell>
          <cell r="J38">
            <v>-2288976.44</v>
          </cell>
          <cell r="L38">
            <v>-2288976.44</v>
          </cell>
        </row>
        <row r="39">
          <cell r="A39" t="str">
            <v>9804000</v>
          </cell>
          <cell r="B39" t="str">
            <v>Nat Gas City G Purch</v>
          </cell>
          <cell r="D39">
            <v>22461048.579999998</v>
          </cell>
          <cell r="I39">
            <v>22461048.579999998</v>
          </cell>
          <cell r="J39">
            <v>22461048.579999998</v>
          </cell>
          <cell r="L39">
            <v>22461048.579999998</v>
          </cell>
        </row>
        <row r="40">
          <cell r="A40" t="str">
            <v>9805000</v>
          </cell>
          <cell r="B40" t="str">
            <v>Other Gas Purchases</v>
          </cell>
          <cell r="D40">
            <v>58125</v>
          </cell>
          <cell r="I40">
            <v>58125</v>
          </cell>
          <cell r="J40">
            <v>58125</v>
          </cell>
          <cell r="L40">
            <v>58125</v>
          </cell>
        </row>
        <row r="41">
          <cell r="A41" t="str">
            <v>9805100</v>
          </cell>
          <cell r="B41" t="str">
            <v>Purch Gas Cost Adj</v>
          </cell>
          <cell r="D41">
            <v>-2026262.78</v>
          </cell>
          <cell r="I41">
            <v>-2026262.78</v>
          </cell>
          <cell r="J41">
            <v>-2026262.78</v>
          </cell>
          <cell r="L41">
            <v>-2026262.78</v>
          </cell>
        </row>
        <row r="42">
          <cell r="A42" t="str">
            <v>9808100</v>
          </cell>
          <cell r="B42" t="str">
            <v>Gas Withd fr Storage</v>
          </cell>
          <cell r="D42">
            <v>2154259.46</v>
          </cell>
          <cell r="I42">
            <v>2154259.46</v>
          </cell>
          <cell r="J42">
            <v>2154259.46</v>
          </cell>
          <cell r="L42">
            <v>2154259.46</v>
          </cell>
        </row>
        <row r="43">
          <cell r="A43" t="str">
            <v>9808200</v>
          </cell>
          <cell r="B43" t="str">
            <v>Gas Deliv to Storage</v>
          </cell>
          <cell r="D43">
            <v>-1930102.78</v>
          </cell>
          <cell r="I43">
            <v>-1930102.78</v>
          </cell>
          <cell r="J43">
            <v>-1930102.78</v>
          </cell>
          <cell r="L43">
            <v>-1930102.78</v>
          </cell>
        </row>
        <row r="44">
          <cell r="A44" t="str">
            <v>ZW_WHEELING</v>
          </cell>
          <cell r="B44" t="str">
            <v>WUTC Wheeling</v>
          </cell>
          <cell r="C44">
            <v>10506868.98</v>
          </cell>
          <cell r="H44">
            <v>10506868.98</v>
          </cell>
          <cell r="J44">
            <v>10506868.98</v>
          </cell>
          <cell r="L44">
            <v>10506868.98</v>
          </cell>
        </row>
        <row r="45">
          <cell r="A45" t="str">
            <v>9565000</v>
          </cell>
          <cell r="B45" t="str">
            <v>Trm Op Electr by Oth</v>
          </cell>
          <cell r="C45">
            <v>10506868.98</v>
          </cell>
          <cell r="H45">
            <v>10506868.98</v>
          </cell>
          <cell r="J45">
            <v>10506868.98</v>
          </cell>
          <cell r="L45">
            <v>10506868.98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-6276318.0899999999</v>
          </cell>
          <cell r="H46">
            <v>-6276318.0899999999</v>
          </cell>
          <cell r="J46">
            <v>-6276318.0899999999</v>
          </cell>
          <cell r="L46">
            <v>-6276318.0899999999</v>
          </cell>
        </row>
        <row r="47">
          <cell r="A47" t="str">
            <v>9555020</v>
          </cell>
          <cell r="B47" t="str">
            <v>Purch Pwr-Res Exch</v>
          </cell>
          <cell r="C47">
            <v>-6276318.0899999999</v>
          </cell>
          <cell r="H47">
            <v>-6276318.0899999999</v>
          </cell>
          <cell r="J47">
            <v>-6276318.0899999999</v>
          </cell>
          <cell r="L47">
            <v>-6276318.0899999999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31393619.890000001</v>
          </cell>
          <cell r="D48">
            <v>8700938.6600000001</v>
          </cell>
          <cell r="E48">
            <v>14806325.550000001</v>
          </cell>
          <cell r="F48">
            <v>9476183.7300000004</v>
          </cell>
          <cell r="G48">
            <v>5330141.82</v>
          </cell>
          <cell r="H48">
            <v>40869803.619999997</v>
          </cell>
          <cell r="I48">
            <v>14031080.48</v>
          </cell>
          <cell r="J48">
            <v>54900884.100000001</v>
          </cell>
          <cell r="L48">
            <v>54900884.100000001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9281950.8900000006</v>
          </cell>
          <cell r="D49">
            <v>442332.33</v>
          </cell>
          <cell r="H49">
            <v>9281950.8900000006</v>
          </cell>
          <cell r="I49">
            <v>442332.33</v>
          </cell>
          <cell r="J49">
            <v>9724283.2200000007</v>
          </cell>
          <cell r="L49">
            <v>9724283.2200000007</v>
          </cell>
        </row>
        <row r="50">
          <cell r="A50" t="str">
            <v>9500000</v>
          </cell>
          <cell r="B50" t="str">
            <v>Stm Op Supv &amp; Eng</v>
          </cell>
          <cell r="C50">
            <v>105256.18</v>
          </cell>
          <cell r="H50">
            <v>105256.18</v>
          </cell>
          <cell r="J50">
            <v>105256.18</v>
          </cell>
          <cell r="L50">
            <v>105256.18</v>
          </cell>
        </row>
        <row r="51">
          <cell r="A51" t="str">
            <v>9502000</v>
          </cell>
          <cell r="B51" t="str">
            <v>Stm Op Steam Exp</v>
          </cell>
          <cell r="C51">
            <v>745338.16</v>
          </cell>
          <cell r="H51">
            <v>745338.16</v>
          </cell>
          <cell r="J51">
            <v>745338.16</v>
          </cell>
          <cell r="L51">
            <v>745338.16</v>
          </cell>
        </row>
        <row r="52">
          <cell r="A52" t="str">
            <v>9505000</v>
          </cell>
          <cell r="B52" t="str">
            <v>Stm Op Electric Exp</v>
          </cell>
          <cell r="C52">
            <v>157847.21</v>
          </cell>
          <cell r="H52">
            <v>157847.21</v>
          </cell>
          <cell r="J52">
            <v>157847.21</v>
          </cell>
          <cell r="L52">
            <v>157847.21</v>
          </cell>
        </row>
        <row r="53">
          <cell r="A53" t="str">
            <v>9506000</v>
          </cell>
          <cell r="B53" t="str">
            <v>Stm Op Misc Pwr Exp</v>
          </cell>
          <cell r="C53">
            <v>582310.84</v>
          </cell>
          <cell r="H53">
            <v>582310.84</v>
          </cell>
          <cell r="J53">
            <v>582310.84</v>
          </cell>
          <cell r="L53">
            <v>582310.84</v>
          </cell>
        </row>
        <row r="54">
          <cell r="A54" t="str">
            <v>9510000</v>
          </cell>
          <cell r="B54" t="str">
            <v>Stm Mn Supv &amp; Eng</v>
          </cell>
          <cell r="C54">
            <v>111649.71</v>
          </cell>
          <cell r="H54">
            <v>111649.71</v>
          </cell>
          <cell r="J54">
            <v>111649.71</v>
          </cell>
          <cell r="L54">
            <v>111649.71</v>
          </cell>
        </row>
        <row r="55">
          <cell r="A55" t="str">
            <v>9511000</v>
          </cell>
          <cell r="B55" t="str">
            <v>Stm Mn Structures</v>
          </cell>
          <cell r="C55">
            <v>87216.25</v>
          </cell>
          <cell r="H55">
            <v>87216.25</v>
          </cell>
          <cell r="J55">
            <v>87216.25</v>
          </cell>
          <cell r="L55">
            <v>87216.25</v>
          </cell>
        </row>
        <row r="56">
          <cell r="A56" t="str">
            <v>9512000</v>
          </cell>
          <cell r="B56" t="str">
            <v>Stm Mn Boiler Plant</v>
          </cell>
          <cell r="C56">
            <v>1229672.26</v>
          </cell>
          <cell r="H56">
            <v>1229672.26</v>
          </cell>
          <cell r="J56">
            <v>1229672.26</v>
          </cell>
          <cell r="L56">
            <v>1229672.26</v>
          </cell>
        </row>
        <row r="57">
          <cell r="A57" t="str">
            <v>9513000</v>
          </cell>
          <cell r="B57" t="str">
            <v>Stm Mn Electr Plant</v>
          </cell>
          <cell r="C57">
            <v>330617.01</v>
          </cell>
          <cell r="H57">
            <v>330617.01</v>
          </cell>
          <cell r="J57">
            <v>330617.01</v>
          </cell>
          <cell r="L57">
            <v>330617.01</v>
          </cell>
        </row>
        <row r="58">
          <cell r="A58" t="str">
            <v>9514000</v>
          </cell>
          <cell r="B58" t="str">
            <v>Stm Mn Misc Plt Exp</v>
          </cell>
          <cell r="C58">
            <v>224273.68</v>
          </cell>
          <cell r="H58">
            <v>224273.68</v>
          </cell>
          <cell r="J58">
            <v>224273.68</v>
          </cell>
          <cell r="L58">
            <v>224273.68</v>
          </cell>
        </row>
        <row r="59">
          <cell r="A59" t="str">
            <v>9535000</v>
          </cell>
          <cell r="B59" t="str">
            <v>Hyd Op Supv &amp; Eng</v>
          </cell>
          <cell r="C59">
            <v>161815.29</v>
          </cell>
          <cell r="H59">
            <v>161815.29</v>
          </cell>
          <cell r="J59">
            <v>161815.29</v>
          </cell>
          <cell r="L59">
            <v>161815.29</v>
          </cell>
        </row>
        <row r="60">
          <cell r="A60" t="str">
            <v>9537000</v>
          </cell>
          <cell r="B60" t="str">
            <v>Hyd Op Hydraulic Exp</v>
          </cell>
          <cell r="C60">
            <v>364392.24</v>
          </cell>
          <cell r="H60">
            <v>364392.24</v>
          </cell>
          <cell r="J60">
            <v>364392.24</v>
          </cell>
          <cell r="L60">
            <v>364392.24</v>
          </cell>
        </row>
        <row r="61">
          <cell r="A61" t="str">
            <v>9538000</v>
          </cell>
          <cell r="B61" t="str">
            <v>Hyd Op Electric Exp</v>
          </cell>
          <cell r="C61">
            <v>23823.5</v>
          </cell>
          <cell r="H61">
            <v>23823.5</v>
          </cell>
          <cell r="J61">
            <v>23823.5</v>
          </cell>
          <cell r="L61">
            <v>23823.5</v>
          </cell>
        </row>
        <row r="62">
          <cell r="A62" t="str">
            <v>9539000</v>
          </cell>
          <cell r="B62" t="str">
            <v>Hyd Op Misc Pwr Exp</v>
          </cell>
          <cell r="C62">
            <v>185400.83</v>
          </cell>
          <cell r="H62">
            <v>185400.83</v>
          </cell>
          <cell r="J62">
            <v>185400.83</v>
          </cell>
          <cell r="L62">
            <v>185400.83</v>
          </cell>
        </row>
        <row r="63">
          <cell r="A63" t="str">
            <v>9541000</v>
          </cell>
          <cell r="B63" t="str">
            <v>Hyd Mn Supv &amp; Eng</v>
          </cell>
          <cell r="C63">
            <v>13163.02</v>
          </cell>
          <cell r="H63">
            <v>13163.02</v>
          </cell>
          <cell r="J63">
            <v>13163.02</v>
          </cell>
          <cell r="L63">
            <v>13163.02</v>
          </cell>
        </row>
        <row r="64">
          <cell r="A64" t="str">
            <v>9542000</v>
          </cell>
          <cell r="B64" t="str">
            <v>Hyd Mn Structures</v>
          </cell>
          <cell r="C64">
            <v>35395.96</v>
          </cell>
          <cell r="H64">
            <v>35395.96</v>
          </cell>
          <cell r="J64">
            <v>35395.96</v>
          </cell>
          <cell r="L64">
            <v>35395.96</v>
          </cell>
        </row>
        <row r="65">
          <cell r="A65" t="str">
            <v>9543000</v>
          </cell>
          <cell r="B65" t="str">
            <v>Hyd Mn Resv Dams</v>
          </cell>
          <cell r="C65">
            <v>23483.45</v>
          </cell>
          <cell r="H65">
            <v>23483.45</v>
          </cell>
          <cell r="J65">
            <v>23483.45</v>
          </cell>
          <cell r="L65">
            <v>23483.45</v>
          </cell>
        </row>
        <row r="66">
          <cell r="A66" t="str">
            <v>9544000</v>
          </cell>
          <cell r="B66" t="str">
            <v>Hyd Mn Electr Plant</v>
          </cell>
          <cell r="C66">
            <v>88065.19</v>
          </cell>
          <cell r="H66">
            <v>88065.19</v>
          </cell>
          <cell r="J66">
            <v>88065.19</v>
          </cell>
          <cell r="L66">
            <v>88065.19</v>
          </cell>
        </row>
        <row r="67">
          <cell r="A67" t="str">
            <v>9545000</v>
          </cell>
          <cell r="B67" t="str">
            <v>Hyd Mn Misc Plt Exp</v>
          </cell>
          <cell r="C67">
            <v>357232.64000000001</v>
          </cell>
          <cell r="H67">
            <v>357232.64000000001</v>
          </cell>
          <cell r="J67">
            <v>357232.64000000001</v>
          </cell>
          <cell r="L67">
            <v>357232.64000000001</v>
          </cell>
        </row>
        <row r="68">
          <cell r="A68" t="str">
            <v>9546000</v>
          </cell>
          <cell r="B68" t="str">
            <v>Oth Pwr Op Sup &amp; Eng</v>
          </cell>
          <cell r="C68">
            <v>343897.33</v>
          </cell>
          <cell r="H68">
            <v>343897.33</v>
          </cell>
          <cell r="J68">
            <v>343897.33</v>
          </cell>
          <cell r="L68">
            <v>343897.33</v>
          </cell>
        </row>
        <row r="69">
          <cell r="A69" t="str">
            <v>9548000</v>
          </cell>
          <cell r="B69" t="str">
            <v>Oth Pwr Op Gen Exp</v>
          </cell>
          <cell r="C69">
            <v>1082751.02</v>
          </cell>
          <cell r="H69">
            <v>1082751.02</v>
          </cell>
          <cell r="J69">
            <v>1082751.02</v>
          </cell>
          <cell r="L69">
            <v>1082751.02</v>
          </cell>
        </row>
        <row r="70">
          <cell r="A70" t="str">
            <v>9549000</v>
          </cell>
          <cell r="B70" t="str">
            <v>Oth Pwr Op Misc Exp</v>
          </cell>
          <cell r="C70">
            <v>300179.09999999998</v>
          </cell>
          <cell r="H70">
            <v>300179.09999999998</v>
          </cell>
          <cell r="J70">
            <v>300179.09999999998</v>
          </cell>
          <cell r="L70">
            <v>300179.09999999998</v>
          </cell>
        </row>
        <row r="71">
          <cell r="A71" t="str">
            <v>9550000</v>
          </cell>
          <cell r="B71" t="str">
            <v>Oth Pwr Op Rents</v>
          </cell>
          <cell r="C71">
            <v>795593.26</v>
          </cell>
          <cell r="H71">
            <v>795593.26</v>
          </cell>
          <cell r="J71">
            <v>795593.26</v>
          </cell>
          <cell r="L71">
            <v>795593.26</v>
          </cell>
        </row>
        <row r="72">
          <cell r="A72" t="str">
            <v>9551000</v>
          </cell>
          <cell r="B72" t="str">
            <v>Oth Pwr Mn Sup &amp; Eng</v>
          </cell>
          <cell r="C72">
            <v>31626.16</v>
          </cell>
          <cell r="H72">
            <v>31626.16</v>
          </cell>
          <cell r="J72">
            <v>31626.16</v>
          </cell>
          <cell r="L72">
            <v>31626.16</v>
          </cell>
        </row>
        <row r="73">
          <cell r="A73" t="str">
            <v>9552000</v>
          </cell>
          <cell r="B73" t="str">
            <v>Oth Pwr Mn Structure</v>
          </cell>
          <cell r="C73">
            <v>83270.63</v>
          </cell>
          <cell r="H73">
            <v>83270.63</v>
          </cell>
          <cell r="J73">
            <v>83270.63</v>
          </cell>
          <cell r="L73">
            <v>83270.63</v>
          </cell>
        </row>
        <row r="74">
          <cell r="A74" t="str">
            <v>9553000</v>
          </cell>
          <cell r="B74" t="str">
            <v>Oth Pwr Mn Equipment</v>
          </cell>
          <cell r="C74">
            <v>1617446.96</v>
          </cell>
          <cell r="H74">
            <v>1617446.96</v>
          </cell>
          <cell r="J74">
            <v>1617446.96</v>
          </cell>
          <cell r="L74">
            <v>1617446.96</v>
          </cell>
        </row>
        <row r="75">
          <cell r="A75" t="str">
            <v>9554000</v>
          </cell>
          <cell r="B75" t="str">
            <v>Oth Pwr Mn Misc Exp</v>
          </cell>
          <cell r="C75">
            <v>184833.01</v>
          </cell>
          <cell r="H75">
            <v>184833.01</v>
          </cell>
          <cell r="J75">
            <v>184833.01</v>
          </cell>
          <cell r="L75">
            <v>184833.01</v>
          </cell>
        </row>
        <row r="76">
          <cell r="A76" t="str">
            <v>9556000</v>
          </cell>
          <cell r="B76" t="str">
            <v>Syst Cntrl &amp; Ld Disp</v>
          </cell>
          <cell r="C76">
            <v>15400</v>
          </cell>
          <cell r="H76">
            <v>15400</v>
          </cell>
          <cell r="J76">
            <v>15400</v>
          </cell>
          <cell r="L76">
            <v>15400</v>
          </cell>
        </row>
        <row r="77">
          <cell r="A77" t="str">
            <v>9717000</v>
          </cell>
          <cell r="B77" t="str">
            <v>Mfd Op Liq Petro Exp</v>
          </cell>
          <cell r="D77">
            <v>6489.58</v>
          </cell>
          <cell r="I77">
            <v>6489.58</v>
          </cell>
          <cell r="J77">
            <v>6489.58</v>
          </cell>
          <cell r="L77">
            <v>6489.58</v>
          </cell>
        </row>
        <row r="78">
          <cell r="A78" t="str">
            <v>9807500</v>
          </cell>
          <cell r="B78" t="str">
            <v>Oth Purch Gas Exp</v>
          </cell>
          <cell r="D78">
            <v>188134.73</v>
          </cell>
          <cell r="I78">
            <v>188134.73</v>
          </cell>
          <cell r="J78">
            <v>188134.73</v>
          </cell>
          <cell r="L78">
            <v>188134.73</v>
          </cell>
        </row>
        <row r="79">
          <cell r="A79" t="str">
            <v>9812000</v>
          </cell>
          <cell r="B79" t="str">
            <v>Gas Used fr Oth Util</v>
          </cell>
          <cell r="D79">
            <v>-1087.69</v>
          </cell>
          <cell r="I79">
            <v>-1087.69</v>
          </cell>
          <cell r="J79">
            <v>-1087.69</v>
          </cell>
          <cell r="L79">
            <v>-1087.69</v>
          </cell>
        </row>
        <row r="80">
          <cell r="A80" t="str">
            <v>9813000</v>
          </cell>
          <cell r="B80" t="str">
            <v>Oth Gas Supply Exp</v>
          </cell>
          <cell r="D80">
            <v>42819.56</v>
          </cell>
          <cell r="I80">
            <v>42819.56</v>
          </cell>
          <cell r="J80">
            <v>42819.56</v>
          </cell>
          <cell r="L80">
            <v>42819.56</v>
          </cell>
        </row>
        <row r="81">
          <cell r="A81" t="str">
            <v>9814000</v>
          </cell>
          <cell r="B81" t="str">
            <v>UGS Op Supv &amp; Eng</v>
          </cell>
          <cell r="D81">
            <v>13874.72</v>
          </cell>
          <cell r="I81">
            <v>13874.72</v>
          </cell>
          <cell r="J81">
            <v>13874.72</v>
          </cell>
          <cell r="L81">
            <v>13874.72</v>
          </cell>
        </row>
        <row r="82">
          <cell r="A82" t="str">
            <v>9816000</v>
          </cell>
          <cell r="B82" t="str">
            <v>UGS Op Wells Expense</v>
          </cell>
          <cell r="D82">
            <v>1032.9100000000001</v>
          </cell>
          <cell r="I82">
            <v>1032.9100000000001</v>
          </cell>
          <cell r="J82">
            <v>1032.9100000000001</v>
          </cell>
          <cell r="L82">
            <v>1032.9100000000001</v>
          </cell>
        </row>
        <row r="83">
          <cell r="A83" t="str">
            <v>9817000</v>
          </cell>
          <cell r="B83" t="str">
            <v>UGS Op Lines Expesne</v>
          </cell>
          <cell r="D83">
            <v>5.16</v>
          </cell>
          <cell r="I83">
            <v>5.16</v>
          </cell>
          <cell r="J83">
            <v>5.16</v>
          </cell>
          <cell r="L83">
            <v>5.16</v>
          </cell>
        </row>
        <row r="84">
          <cell r="A84" t="str">
            <v>9818000</v>
          </cell>
          <cell r="B84" t="str">
            <v>UGS Op Compr Stn Exp</v>
          </cell>
          <cell r="D84">
            <v>27178.82</v>
          </cell>
          <cell r="I84">
            <v>27178.82</v>
          </cell>
          <cell r="J84">
            <v>27178.82</v>
          </cell>
          <cell r="L84">
            <v>27178.82</v>
          </cell>
        </row>
        <row r="85">
          <cell r="A85" t="str">
            <v>9819000</v>
          </cell>
          <cell r="B85" t="str">
            <v>UGS Op Compr Stn F&amp;P</v>
          </cell>
          <cell r="D85">
            <v>9599.7199999999993</v>
          </cell>
          <cell r="I85">
            <v>9599.7199999999993</v>
          </cell>
          <cell r="J85">
            <v>9599.7199999999993</v>
          </cell>
          <cell r="L85">
            <v>9599.7199999999993</v>
          </cell>
        </row>
        <row r="86">
          <cell r="A86" t="str">
            <v>9820000</v>
          </cell>
          <cell r="B86" t="str">
            <v>UGS Op Mea &amp; Reg Exp</v>
          </cell>
          <cell r="D86">
            <v>665.11</v>
          </cell>
          <cell r="I86">
            <v>665.11</v>
          </cell>
          <cell r="J86">
            <v>665.11</v>
          </cell>
          <cell r="L86">
            <v>665.11</v>
          </cell>
        </row>
        <row r="87">
          <cell r="A87" t="str">
            <v>9824000</v>
          </cell>
          <cell r="B87" t="str">
            <v>UGS Op Other Expense</v>
          </cell>
          <cell r="D87">
            <v>4860.32</v>
          </cell>
          <cell r="I87">
            <v>4860.32</v>
          </cell>
          <cell r="J87">
            <v>4860.32</v>
          </cell>
          <cell r="L87">
            <v>4860.32</v>
          </cell>
        </row>
        <row r="88">
          <cell r="A88" t="str">
            <v>9830000</v>
          </cell>
          <cell r="B88" t="str">
            <v>UGS Mn Supv &amp; Eng</v>
          </cell>
          <cell r="D88">
            <v>12452.63</v>
          </cell>
          <cell r="I88">
            <v>12452.63</v>
          </cell>
          <cell r="J88">
            <v>12452.63</v>
          </cell>
          <cell r="L88">
            <v>12452.63</v>
          </cell>
        </row>
        <row r="89">
          <cell r="A89" t="str">
            <v>9831000</v>
          </cell>
          <cell r="B89" t="str">
            <v>UGS Mn Stuctures</v>
          </cell>
          <cell r="D89">
            <v>3436.94</v>
          </cell>
          <cell r="I89">
            <v>3436.94</v>
          </cell>
          <cell r="J89">
            <v>3436.94</v>
          </cell>
          <cell r="L89">
            <v>3436.94</v>
          </cell>
        </row>
        <row r="90">
          <cell r="A90" t="str">
            <v>9832000</v>
          </cell>
          <cell r="B90" t="str">
            <v>UGS Mn Reserv &amp; Well</v>
          </cell>
          <cell r="D90">
            <v>43195.82</v>
          </cell>
          <cell r="I90">
            <v>43195.82</v>
          </cell>
          <cell r="J90">
            <v>43195.82</v>
          </cell>
          <cell r="L90">
            <v>43195.82</v>
          </cell>
        </row>
        <row r="91">
          <cell r="A91" t="str">
            <v>9833000</v>
          </cell>
          <cell r="B91" t="str">
            <v>UGS Mn Lines</v>
          </cell>
          <cell r="D91">
            <v>459.92</v>
          </cell>
          <cell r="I91">
            <v>459.92</v>
          </cell>
          <cell r="J91">
            <v>459.92</v>
          </cell>
          <cell r="L91">
            <v>459.92</v>
          </cell>
        </row>
        <row r="92">
          <cell r="A92" t="str">
            <v>9834000</v>
          </cell>
          <cell r="B92" t="str">
            <v>UGS Mn Compr Stn Eq</v>
          </cell>
          <cell r="D92">
            <v>21712.62</v>
          </cell>
          <cell r="I92">
            <v>21712.62</v>
          </cell>
          <cell r="J92">
            <v>21712.62</v>
          </cell>
          <cell r="L92">
            <v>21712.62</v>
          </cell>
        </row>
        <row r="93">
          <cell r="A93" t="str">
            <v>9836000</v>
          </cell>
          <cell r="B93" t="str">
            <v>UGS Mn Purificat Equ</v>
          </cell>
          <cell r="D93">
            <v>256.95</v>
          </cell>
          <cell r="I93">
            <v>256.95</v>
          </cell>
          <cell r="J93">
            <v>256.95</v>
          </cell>
          <cell r="L93">
            <v>256.95</v>
          </cell>
        </row>
        <row r="94">
          <cell r="A94" t="str">
            <v>9837000</v>
          </cell>
          <cell r="B94" t="str">
            <v>UGS Mn Oth Equipment</v>
          </cell>
          <cell r="D94">
            <v>462.43</v>
          </cell>
          <cell r="I94">
            <v>462.43</v>
          </cell>
          <cell r="J94">
            <v>462.43</v>
          </cell>
          <cell r="L94">
            <v>462.43</v>
          </cell>
        </row>
        <row r="95">
          <cell r="A95" t="str">
            <v>9841000</v>
          </cell>
          <cell r="B95" t="str">
            <v>OS Op Labor &amp; Exp</v>
          </cell>
          <cell r="D95">
            <v>66733.98</v>
          </cell>
          <cell r="I95">
            <v>66733.98</v>
          </cell>
          <cell r="J95">
            <v>66733.98</v>
          </cell>
          <cell r="L95">
            <v>66733.98</v>
          </cell>
        </row>
        <row r="96">
          <cell r="A96" t="str">
            <v>9844100</v>
          </cell>
          <cell r="B96" t="str">
            <v>LNG Op Supv &amp; Eng</v>
          </cell>
          <cell r="D96">
            <v>48.1</v>
          </cell>
          <cell r="I96">
            <v>48.1</v>
          </cell>
          <cell r="J96">
            <v>48.1</v>
          </cell>
          <cell r="L96">
            <v>48.1</v>
          </cell>
        </row>
        <row r="97">
          <cell r="A97" t="str">
            <v>ZW_TRANSMISSION_EXP</v>
          </cell>
          <cell r="B97" t="str">
            <v>WUTC Transmission Ex</v>
          </cell>
          <cell r="C97">
            <v>2028527.1</v>
          </cell>
          <cell r="H97">
            <v>2028527.1</v>
          </cell>
          <cell r="J97">
            <v>2028527.1</v>
          </cell>
          <cell r="L97">
            <v>2028527.1</v>
          </cell>
        </row>
        <row r="98">
          <cell r="A98" t="str">
            <v>9560000</v>
          </cell>
          <cell r="B98" t="str">
            <v>Transm Op Supv &amp; Eng</v>
          </cell>
          <cell r="C98">
            <v>190177.93</v>
          </cell>
          <cell r="H98">
            <v>190177.93</v>
          </cell>
          <cell r="J98">
            <v>190177.93</v>
          </cell>
          <cell r="L98">
            <v>190177.93</v>
          </cell>
        </row>
        <row r="99">
          <cell r="A99" t="str">
            <v>9561100</v>
          </cell>
          <cell r="B99" t="str">
            <v>Load Disp-Reliabilit</v>
          </cell>
          <cell r="C99">
            <v>3757.17</v>
          </cell>
          <cell r="H99">
            <v>3757.17</v>
          </cell>
          <cell r="J99">
            <v>3757.17</v>
          </cell>
          <cell r="L99">
            <v>3757.17</v>
          </cell>
        </row>
        <row r="100">
          <cell r="A100" t="str">
            <v>9561200</v>
          </cell>
          <cell r="B100" t="str">
            <v>Load Disp-Monit &amp; Op</v>
          </cell>
          <cell r="C100">
            <v>140369.70000000001</v>
          </cell>
          <cell r="H100">
            <v>140369.70000000001</v>
          </cell>
          <cell r="J100">
            <v>140369.70000000001</v>
          </cell>
          <cell r="L100">
            <v>140369.70000000001</v>
          </cell>
        </row>
        <row r="101">
          <cell r="A101" t="str">
            <v>9561300</v>
          </cell>
          <cell r="B101" t="str">
            <v>Load Disp-Transm Svc</v>
          </cell>
          <cell r="C101">
            <v>49752.57</v>
          </cell>
          <cell r="H101">
            <v>49752.57</v>
          </cell>
          <cell r="J101">
            <v>49752.57</v>
          </cell>
          <cell r="L101">
            <v>49752.57</v>
          </cell>
        </row>
        <row r="102">
          <cell r="A102" t="str">
            <v>9561500</v>
          </cell>
          <cell r="B102" t="str">
            <v>Reliab Plng &amp; Stndrd</v>
          </cell>
          <cell r="C102">
            <v>158661.18</v>
          </cell>
          <cell r="H102">
            <v>158661.18</v>
          </cell>
          <cell r="J102">
            <v>158661.18</v>
          </cell>
          <cell r="L102">
            <v>158661.18</v>
          </cell>
        </row>
        <row r="103">
          <cell r="A103" t="str">
            <v>9561700</v>
          </cell>
          <cell r="B103" t="str">
            <v>Gen Interconn Study</v>
          </cell>
          <cell r="C103">
            <v>159448.04</v>
          </cell>
          <cell r="H103">
            <v>159448.04</v>
          </cell>
          <cell r="J103">
            <v>159448.04</v>
          </cell>
          <cell r="L103">
            <v>159448.04</v>
          </cell>
        </row>
        <row r="104">
          <cell r="A104" t="str">
            <v>9561800</v>
          </cell>
          <cell r="B104" t="str">
            <v>Reliab Plng &amp; SD Svc</v>
          </cell>
          <cell r="C104">
            <v>7457.23</v>
          </cell>
          <cell r="H104">
            <v>7457.23</v>
          </cell>
          <cell r="J104">
            <v>7457.23</v>
          </cell>
          <cell r="L104">
            <v>7457.23</v>
          </cell>
        </row>
        <row r="105">
          <cell r="A105" t="str">
            <v>9562000</v>
          </cell>
          <cell r="B105" t="str">
            <v>Trm Op Station Exp</v>
          </cell>
          <cell r="C105">
            <v>72638.59</v>
          </cell>
          <cell r="H105">
            <v>72638.59</v>
          </cell>
          <cell r="J105">
            <v>72638.59</v>
          </cell>
          <cell r="L105">
            <v>72638.59</v>
          </cell>
        </row>
        <row r="106">
          <cell r="A106" t="str">
            <v>9563000</v>
          </cell>
          <cell r="B106" t="str">
            <v>Trm Op Ovhd Line Exp</v>
          </cell>
          <cell r="C106">
            <v>44322.17</v>
          </cell>
          <cell r="H106">
            <v>44322.17</v>
          </cell>
          <cell r="J106">
            <v>44322.17</v>
          </cell>
          <cell r="L106">
            <v>44322.17</v>
          </cell>
        </row>
        <row r="107">
          <cell r="A107" t="str">
            <v>9566000</v>
          </cell>
          <cell r="B107" t="str">
            <v>Trm Op Misc Expenses</v>
          </cell>
          <cell r="C107">
            <v>184600.68</v>
          </cell>
          <cell r="H107">
            <v>184600.68</v>
          </cell>
          <cell r="J107">
            <v>184600.68</v>
          </cell>
          <cell r="L107">
            <v>184600.68</v>
          </cell>
        </row>
        <row r="108">
          <cell r="A108" t="str">
            <v>9567000</v>
          </cell>
          <cell r="B108" t="str">
            <v>Trm Op Rents</v>
          </cell>
          <cell r="C108">
            <v>39782.58</v>
          </cell>
          <cell r="H108">
            <v>39782.58</v>
          </cell>
          <cell r="J108">
            <v>39782.58</v>
          </cell>
          <cell r="L108">
            <v>39782.58</v>
          </cell>
        </row>
        <row r="109">
          <cell r="A109" t="str">
            <v>9568000</v>
          </cell>
          <cell r="B109" t="str">
            <v>Trm Mn Supv &amp; Eng</v>
          </cell>
          <cell r="C109">
            <v>2827.61</v>
          </cell>
          <cell r="H109">
            <v>2827.61</v>
          </cell>
          <cell r="J109">
            <v>2827.61</v>
          </cell>
          <cell r="L109">
            <v>2827.61</v>
          </cell>
        </row>
        <row r="110">
          <cell r="A110" t="str">
            <v>9569200</v>
          </cell>
          <cell r="B110" t="str">
            <v>Trm Mn Comp Software</v>
          </cell>
          <cell r="C110">
            <v>11433.55</v>
          </cell>
          <cell r="H110">
            <v>11433.55</v>
          </cell>
          <cell r="J110">
            <v>11433.55</v>
          </cell>
          <cell r="L110">
            <v>11433.55</v>
          </cell>
        </row>
        <row r="111">
          <cell r="A111" t="str">
            <v>9570000</v>
          </cell>
          <cell r="B111" t="str">
            <v>Trm Mn Station Equip</v>
          </cell>
          <cell r="C111">
            <v>244734.26</v>
          </cell>
          <cell r="H111">
            <v>244734.26</v>
          </cell>
          <cell r="J111">
            <v>244734.26</v>
          </cell>
          <cell r="L111">
            <v>244734.26</v>
          </cell>
        </row>
        <row r="112">
          <cell r="A112" t="str">
            <v>9571000</v>
          </cell>
          <cell r="B112" t="str">
            <v>Trm Mn Ovhd Lines</v>
          </cell>
          <cell r="C112">
            <v>714067.06</v>
          </cell>
          <cell r="H112">
            <v>714067.06</v>
          </cell>
          <cell r="J112">
            <v>714067.06</v>
          </cell>
          <cell r="L112">
            <v>714067.06</v>
          </cell>
        </row>
        <row r="113">
          <cell r="A113" t="str">
            <v>9573000</v>
          </cell>
          <cell r="B113" t="str">
            <v>Trm Mn Misc Transm</v>
          </cell>
          <cell r="C113">
            <v>4496.78</v>
          </cell>
          <cell r="H113">
            <v>4496.78</v>
          </cell>
          <cell r="J113">
            <v>4496.78</v>
          </cell>
          <cell r="L113">
            <v>4496.78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5846965.5300000003</v>
          </cell>
          <cell r="D114">
            <v>4474850.62</v>
          </cell>
          <cell r="H114">
            <v>5846965.5300000003</v>
          </cell>
          <cell r="I114">
            <v>4474850.62</v>
          </cell>
          <cell r="J114">
            <v>10321816.15</v>
          </cell>
          <cell r="L114">
            <v>10321816.15</v>
          </cell>
        </row>
        <row r="115">
          <cell r="A115" t="str">
            <v>9580000</v>
          </cell>
          <cell r="B115" t="str">
            <v>Dis Op Supv &amp; Eng</v>
          </cell>
          <cell r="C115">
            <v>176050.65</v>
          </cell>
          <cell r="H115">
            <v>176050.65</v>
          </cell>
          <cell r="J115">
            <v>176050.65</v>
          </cell>
          <cell r="L115">
            <v>176050.65</v>
          </cell>
        </row>
        <row r="116">
          <cell r="A116" t="str">
            <v>9581000</v>
          </cell>
          <cell r="B116" t="str">
            <v>Dis Op Load Dispatch</v>
          </cell>
          <cell r="C116">
            <v>141177.32999999999</v>
          </cell>
          <cell r="H116">
            <v>141177.32999999999</v>
          </cell>
          <cell r="J116">
            <v>141177.32999999999</v>
          </cell>
          <cell r="L116">
            <v>141177.32999999999</v>
          </cell>
        </row>
        <row r="117">
          <cell r="A117" t="str">
            <v>9582000</v>
          </cell>
          <cell r="B117" t="str">
            <v>Dis Op Station Exp</v>
          </cell>
          <cell r="C117">
            <v>130229.23</v>
          </cell>
          <cell r="H117">
            <v>130229.23</v>
          </cell>
          <cell r="J117">
            <v>130229.23</v>
          </cell>
          <cell r="L117">
            <v>130229.23</v>
          </cell>
        </row>
        <row r="118">
          <cell r="A118" t="str">
            <v>9583000</v>
          </cell>
          <cell r="B118" t="str">
            <v>Dis Op Ovhd Line Exp</v>
          </cell>
          <cell r="C118">
            <v>105569.16</v>
          </cell>
          <cell r="H118">
            <v>105569.16</v>
          </cell>
          <cell r="J118">
            <v>105569.16</v>
          </cell>
          <cell r="L118">
            <v>105569.16</v>
          </cell>
        </row>
        <row r="119">
          <cell r="A119" t="str">
            <v>9584000</v>
          </cell>
          <cell r="B119" t="str">
            <v>Dis Op Undg Line Exp</v>
          </cell>
          <cell r="C119">
            <v>432661.53</v>
          </cell>
          <cell r="H119">
            <v>432661.53</v>
          </cell>
          <cell r="J119">
            <v>432661.53</v>
          </cell>
          <cell r="L119">
            <v>432661.53</v>
          </cell>
        </row>
        <row r="120">
          <cell r="A120" t="str">
            <v>9586000</v>
          </cell>
          <cell r="B120" t="str">
            <v>Dis Op Meter Exp</v>
          </cell>
          <cell r="C120">
            <v>185161.25</v>
          </cell>
          <cell r="H120">
            <v>185161.25</v>
          </cell>
          <cell r="J120">
            <v>185161.25</v>
          </cell>
          <cell r="L120">
            <v>185161.25</v>
          </cell>
        </row>
        <row r="121">
          <cell r="A121" t="str">
            <v>9587000</v>
          </cell>
          <cell r="B121" t="str">
            <v>Dis Op Cust Install</v>
          </cell>
          <cell r="C121">
            <v>368770.23</v>
          </cell>
          <cell r="H121">
            <v>368770.23</v>
          </cell>
          <cell r="J121">
            <v>368770.23</v>
          </cell>
          <cell r="L121">
            <v>368770.23</v>
          </cell>
        </row>
        <row r="122">
          <cell r="A122" t="str">
            <v>9588000</v>
          </cell>
          <cell r="B122" t="str">
            <v>Dis Op Misc Expenses</v>
          </cell>
          <cell r="C122">
            <v>654333.12</v>
          </cell>
          <cell r="H122">
            <v>654333.12</v>
          </cell>
          <cell r="J122">
            <v>654333.12</v>
          </cell>
          <cell r="L122">
            <v>654333.12</v>
          </cell>
        </row>
        <row r="123">
          <cell r="A123" t="str">
            <v>9589000</v>
          </cell>
          <cell r="B123" t="str">
            <v>Dis Op Rents</v>
          </cell>
          <cell r="C123">
            <v>130317.88</v>
          </cell>
          <cell r="H123">
            <v>130317.88</v>
          </cell>
          <cell r="J123">
            <v>130317.88</v>
          </cell>
          <cell r="L123">
            <v>130317.88</v>
          </cell>
        </row>
        <row r="124">
          <cell r="A124" t="str">
            <v>9590000</v>
          </cell>
          <cell r="B124" t="str">
            <v>Dis Mn Supv &amp; Eng</v>
          </cell>
          <cell r="C124">
            <v>54301.87</v>
          </cell>
          <cell r="H124">
            <v>54301.87</v>
          </cell>
          <cell r="J124">
            <v>54301.87</v>
          </cell>
          <cell r="L124">
            <v>54301.87</v>
          </cell>
        </row>
        <row r="125">
          <cell r="A125" t="str">
            <v>9592000</v>
          </cell>
          <cell r="B125" t="str">
            <v>Dis Mn Station Equip</v>
          </cell>
          <cell r="C125">
            <v>288837.45</v>
          </cell>
          <cell r="H125">
            <v>288837.45</v>
          </cell>
          <cell r="J125">
            <v>288837.45</v>
          </cell>
          <cell r="L125">
            <v>288837.45</v>
          </cell>
        </row>
        <row r="126">
          <cell r="A126" t="str">
            <v>9593000</v>
          </cell>
          <cell r="B126" t="str">
            <v>Dis Mn Ovhd Lines</v>
          </cell>
          <cell r="C126">
            <v>2106688.88</v>
          </cell>
          <cell r="H126">
            <v>2106688.88</v>
          </cell>
          <cell r="J126">
            <v>2106688.88</v>
          </cell>
          <cell r="L126">
            <v>2106688.88</v>
          </cell>
        </row>
        <row r="127">
          <cell r="A127" t="str">
            <v>9594000</v>
          </cell>
          <cell r="B127" t="str">
            <v>Dis Mn Undgrd Lines</v>
          </cell>
          <cell r="C127">
            <v>812290.44</v>
          </cell>
          <cell r="H127">
            <v>812290.44</v>
          </cell>
          <cell r="J127">
            <v>812290.44</v>
          </cell>
          <cell r="L127">
            <v>812290.44</v>
          </cell>
        </row>
        <row r="128">
          <cell r="A128" t="str">
            <v>9595000</v>
          </cell>
          <cell r="B128" t="str">
            <v>Dis Mn Line Transfor</v>
          </cell>
          <cell r="C128">
            <v>6856.15</v>
          </cell>
          <cell r="H128">
            <v>6856.15</v>
          </cell>
          <cell r="J128">
            <v>6856.15</v>
          </cell>
          <cell r="L128">
            <v>6856.15</v>
          </cell>
        </row>
        <row r="129">
          <cell r="A129" t="str">
            <v>9596000</v>
          </cell>
          <cell r="B129" t="str">
            <v>Dis Mn St Ltng &amp; Sig</v>
          </cell>
          <cell r="C129">
            <v>196267.31</v>
          </cell>
          <cell r="H129">
            <v>196267.31</v>
          </cell>
          <cell r="J129">
            <v>196267.31</v>
          </cell>
          <cell r="L129">
            <v>196267.31</v>
          </cell>
        </row>
        <row r="130">
          <cell r="A130" t="str">
            <v>9597000</v>
          </cell>
          <cell r="B130" t="str">
            <v>Dis Mn Meters</v>
          </cell>
          <cell r="C130">
            <v>57453.05</v>
          </cell>
          <cell r="H130">
            <v>57453.05</v>
          </cell>
          <cell r="J130">
            <v>57453.05</v>
          </cell>
          <cell r="L130">
            <v>57453.05</v>
          </cell>
        </row>
        <row r="131">
          <cell r="A131" t="str">
            <v>9870000</v>
          </cell>
          <cell r="B131" t="str">
            <v>Dis Op Supv &amp; Eng</v>
          </cell>
          <cell r="D131">
            <v>188781.12</v>
          </cell>
          <cell r="I131">
            <v>188781.12</v>
          </cell>
          <cell r="J131">
            <v>188781.12</v>
          </cell>
          <cell r="L131">
            <v>188781.12</v>
          </cell>
        </row>
        <row r="132">
          <cell r="A132" t="str">
            <v>9871000</v>
          </cell>
          <cell r="B132" t="str">
            <v>Dis Op Load Dispatch</v>
          </cell>
          <cell r="D132">
            <v>27005.85</v>
          </cell>
          <cell r="I132">
            <v>27005.85</v>
          </cell>
          <cell r="J132">
            <v>27005.85</v>
          </cell>
          <cell r="L132">
            <v>27005.85</v>
          </cell>
        </row>
        <row r="133">
          <cell r="A133" t="str">
            <v>9874000</v>
          </cell>
          <cell r="B133" t="str">
            <v>Dis Op Mains &amp; Serv</v>
          </cell>
          <cell r="D133">
            <v>1344736.3</v>
          </cell>
          <cell r="I133">
            <v>1344736.3</v>
          </cell>
          <cell r="J133">
            <v>1344736.3</v>
          </cell>
          <cell r="L133">
            <v>1344736.3</v>
          </cell>
        </row>
        <row r="134">
          <cell r="A134" t="str">
            <v>9875000</v>
          </cell>
          <cell r="B134" t="str">
            <v>Dis Op M &amp; R Stn-Gen</v>
          </cell>
          <cell r="D134">
            <v>89964.02</v>
          </cell>
          <cell r="I134">
            <v>89964.02</v>
          </cell>
          <cell r="J134">
            <v>89964.02</v>
          </cell>
          <cell r="L134">
            <v>89964.02</v>
          </cell>
        </row>
        <row r="135">
          <cell r="A135" t="str">
            <v>9876000</v>
          </cell>
          <cell r="B135" t="str">
            <v>Dis Op M &amp; R Stn-Ind</v>
          </cell>
          <cell r="D135">
            <v>87675.63</v>
          </cell>
          <cell r="I135">
            <v>87675.63</v>
          </cell>
          <cell r="J135">
            <v>87675.63</v>
          </cell>
          <cell r="L135">
            <v>87675.63</v>
          </cell>
        </row>
        <row r="136">
          <cell r="A136" t="str">
            <v>9878000</v>
          </cell>
          <cell r="B136" t="str">
            <v>Dis Op Mtr &amp; Hou Reg</v>
          </cell>
          <cell r="D136">
            <v>-17346.68</v>
          </cell>
          <cell r="I136">
            <v>-17346.68</v>
          </cell>
          <cell r="J136">
            <v>-17346.68</v>
          </cell>
          <cell r="L136">
            <v>-17346.68</v>
          </cell>
        </row>
        <row r="137">
          <cell r="A137" t="str">
            <v>9879000</v>
          </cell>
          <cell r="B137" t="str">
            <v>Dis Op Cust Install</v>
          </cell>
          <cell r="D137">
            <v>197830.55</v>
          </cell>
          <cell r="I137">
            <v>197830.55</v>
          </cell>
          <cell r="J137">
            <v>197830.55</v>
          </cell>
          <cell r="L137">
            <v>197830.55</v>
          </cell>
        </row>
        <row r="138">
          <cell r="A138" t="str">
            <v>9880000</v>
          </cell>
          <cell r="B138" t="str">
            <v>Dis Op Other Expense</v>
          </cell>
          <cell r="D138">
            <v>1168180.49</v>
          </cell>
          <cell r="I138">
            <v>1168180.49</v>
          </cell>
          <cell r="J138">
            <v>1168180.49</v>
          </cell>
          <cell r="L138">
            <v>1168180.49</v>
          </cell>
        </row>
        <row r="139">
          <cell r="A139" t="str">
            <v>9881000</v>
          </cell>
          <cell r="B139" t="str">
            <v>Dis Op Rents</v>
          </cell>
          <cell r="D139">
            <v>26271.64</v>
          </cell>
          <cell r="I139">
            <v>26271.64</v>
          </cell>
          <cell r="J139">
            <v>26271.64</v>
          </cell>
          <cell r="L139">
            <v>26271.64</v>
          </cell>
        </row>
        <row r="140">
          <cell r="A140" t="str">
            <v>9885000</v>
          </cell>
          <cell r="B140" t="str">
            <v>Dis Mn Supv &amp; Eng</v>
          </cell>
          <cell r="D140">
            <v>2928.48</v>
          </cell>
          <cell r="I140">
            <v>2928.48</v>
          </cell>
          <cell r="J140">
            <v>2928.48</v>
          </cell>
          <cell r="L140">
            <v>2928.48</v>
          </cell>
        </row>
        <row r="141">
          <cell r="A141" t="str">
            <v>9886000</v>
          </cell>
          <cell r="B141" t="str">
            <v>Dis Mn Structures</v>
          </cell>
          <cell r="D141">
            <v>7215.85</v>
          </cell>
          <cell r="I141">
            <v>7215.85</v>
          </cell>
          <cell r="J141">
            <v>7215.85</v>
          </cell>
          <cell r="L141">
            <v>7215.85</v>
          </cell>
        </row>
        <row r="142">
          <cell r="A142" t="str">
            <v>9887000</v>
          </cell>
          <cell r="B142" t="str">
            <v>Dis Mn Mains</v>
          </cell>
          <cell r="D142">
            <v>840072.79</v>
          </cell>
          <cell r="I142">
            <v>840072.79</v>
          </cell>
          <cell r="J142">
            <v>840072.79</v>
          </cell>
          <cell r="L142">
            <v>840072.79</v>
          </cell>
        </row>
        <row r="143">
          <cell r="A143" t="str">
            <v>9889000</v>
          </cell>
          <cell r="B143" t="str">
            <v>Dis Mn M &amp; R Stn-Gen</v>
          </cell>
          <cell r="D143">
            <v>99401.94</v>
          </cell>
          <cell r="I143">
            <v>99401.94</v>
          </cell>
          <cell r="J143">
            <v>99401.94</v>
          </cell>
          <cell r="L143">
            <v>99401.94</v>
          </cell>
        </row>
        <row r="144">
          <cell r="A144" t="str">
            <v>9890000</v>
          </cell>
          <cell r="B144" t="str">
            <v>Dis Mn M &amp; R Stn-Ind</v>
          </cell>
          <cell r="D144">
            <v>15916.15</v>
          </cell>
          <cell r="I144">
            <v>15916.15</v>
          </cell>
          <cell r="J144">
            <v>15916.15</v>
          </cell>
          <cell r="L144">
            <v>15916.15</v>
          </cell>
        </row>
        <row r="145">
          <cell r="A145" t="str">
            <v>9892000</v>
          </cell>
          <cell r="B145" t="str">
            <v>Dis Mn Services</v>
          </cell>
          <cell r="D145">
            <v>278734.37</v>
          </cell>
          <cell r="I145">
            <v>278734.37</v>
          </cell>
          <cell r="J145">
            <v>278734.37</v>
          </cell>
          <cell r="L145">
            <v>278734.37</v>
          </cell>
        </row>
        <row r="146">
          <cell r="A146" t="str">
            <v>9893000</v>
          </cell>
          <cell r="B146" t="str">
            <v>Dis Mn Mtr &amp; Hou Reg</v>
          </cell>
          <cell r="D146">
            <v>70581.88</v>
          </cell>
          <cell r="I146">
            <v>70581.88</v>
          </cell>
          <cell r="J146">
            <v>70581.88</v>
          </cell>
          <cell r="L146">
            <v>70581.88</v>
          </cell>
        </row>
        <row r="147">
          <cell r="A147" t="str">
            <v>9894000</v>
          </cell>
          <cell r="B147" t="str">
            <v>Dis Mn Other Equipm</v>
          </cell>
          <cell r="D147">
            <v>46900.24</v>
          </cell>
          <cell r="I147">
            <v>46900.24</v>
          </cell>
          <cell r="J147">
            <v>46900.24</v>
          </cell>
          <cell r="L147">
            <v>46900.24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2055751.7</v>
          </cell>
          <cell r="D148">
            <v>951003.19</v>
          </cell>
          <cell r="E148">
            <v>2965046.92</v>
          </cell>
          <cell r="F148">
            <v>1729879.33</v>
          </cell>
          <cell r="G148">
            <v>1235167.5900000001</v>
          </cell>
          <cell r="H148">
            <v>3785631.03</v>
          </cell>
          <cell r="I148">
            <v>2186170.7799999998</v>
          </cell>
          <cell r="J148">
            <v>5971801.8099999996</v>
          </cell>
          <cell r="L148">
            <v>5971801.8099999996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19474.759999999998</v>
          </cell>
          <cell r="F149">
            <v>11310.96</v>
          </cell>
          <cell r="G149">
            <v>8163.8</v>
          </cell>
          <cell r="H149">
            <v>11310.96</v>
          </cell>
          <cell r="I149">
            <v>8163.8</v>
          </cell>
          <cell r="J149">
            <v>19474.759999999998</v>
          </cell>
          <cell r="L149">
            <v>19474.759999999998</v>
          </cell>
        </row>
        <row r="150">
          <cell r="A150" t="str">
            <v>9902000</v>
          </cell>
          <cell r="B150" t="str">
            <v>Meter Reading Exp</v>
          </cell>
          <cell r="C150">
            <v>897138.32</v>
          </cell>
          <cell r="D150">
            <v>673057.63</v>
          </cell>
          <cell r="E150">
            <v>172124.54</v>
          </cell>
          <cell r="F150">
            <v>107749.96</v>
          </cell>
          <cell r="G150">
            <v>64374.58</v>
          </cell>
          <cell r="H150">
            <v>1004888.28</v>
          </cell>
          <cell r="I150">
            <v>737432.21</v>
          </cell>
          <cell r="J150">
            <v>1742320.49</v>
          </cell>
          <cell r="L150">
            <v>1742320.49</v>
          </cell>
        </row>
        <row r="151">
          <cell r="A151" t="str">
            <v>9902100</v>
          </cell>
          <cell r="B151" t="str">
            <v>Meter Reading Exp-E</v>
          </cell>
          <cell r="C151">
            <v>10746.69</v>
          </cell>
          <cell r="H151">
            <v>10746.69</v>
          </cell>
          <cell r="J151">
            <v>10746.69</v>
          </cell>
          <cell r="L151">
            <v>10746.69</v>
          </cell>
        </row>
        <row r="152">
          <cell r="A152" t="str">
            <v>9902200</v>
          </cell>
          <cell r="B152" t="str">
            <v>Meter Reading Exp-G</v>
          </cell>
          <cell r="D152">
            <v>12463.88</v>
          </cell>
          <cell r="I152">
            <v>12463.88</v>
          </cell>
          <cell r="J152">
            <v>12463.88</v>
          </cell>
          <cell r="L152">
            <v>12463.88</v>
          </cell>
        </row>
        <row r="153">
          <cell r="A153" t="str">
            <v>9903000</v>
          </cell>
          <cell r="B153" t="str">
            <v>Customer Rec &amp; Coll</v>
          </cell>
          <cell r="C153">
            <v>-100295.65</v>
          </cell>
          <cell r="D153">
            <v>-68506.28</v>
          </cell>
          <cell r="E153">
            <v>2773447.62</v>
          </cell>
          <cell r="F153">
            <v>1610818.41</v>
          </cell>
          <cell r="G153">
            <v>1162629.21</v>
          </cell>
          <cell r="H153">
            <v>1510522.76</v>
          </cell>
          <cell r="I153">
            <v>1094122.93</v>
          </cell>
          <cell r="J153">
            <v>2604645.69</v>
          </cell>
          <cell r="L153">
            <v>2604645.69</v>
          </cell>
        </row>
        <row r="154">
          <cell r="A154" t="str">
            <v>9903100</v>
          </cell>
          <cell r="B154" t="str">
            <v>Cust Rec Col Exp-E</v>
          </cell>
          <cell r="C154">
            <v>58351.040000000001</v>
          </cell>
          <cell r="H154">
            <v>58351.040000000001</v>
          </cell>
          <cell r="J154">
            <v>58351.040000000001</v>
          </cell>
          <cell r="L154">
            <v>58351.040000000001</v>
          </cell>
        </row>
        <row r="155">
          <cell r="A155" t="str">
            <v>9903200</v>
          </cell>
          <cell r="B155" t="str">
            <v>Cust Rec Col Exp-G</v>
          </cell>
          <cell r="D155">
            <v>23994.959999999999</v>
          </cell>
          <cell r="I155">
            <v>23994.959999999999</v>
          </cell>
          <cell r="J155">
            <v>23994.959999999999</v>
          </cell>
          <cell r="L155">
            <v>23994.959999999999</v>
          </cell>
        </row>
        <row r="156">
          <cell r="A156" t="str">
            <v>9904000</v>
          </cell>
          <cell r="B156" t="str">
            <v>Uncollectible Accts</v>
          </cell>
          <cell r="C156">
            <v>1189811.3</v>
          </cell>
          <cell r="D156">
            <v>309993</v>
          </cell>
          <cell r="H156">
            <v>1189811.3</v>
          </cell>
          <cell r="I156">
            <v>309993</v>
          </cell>
          <cell r="J156">
            <v>1499804.3</v>
          </cell>
          <cell r="L156">
            <v>1499804.3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1775187.21</v>
          </cell>
          <cell r="D157">
            <v>469732.85</v>
          </cell>
          <cell r="E157">
            <v>449936.13</v>
          </cell>
          <cell r="F157">
            <v>261322.92</v>
          </cell>
          <cell r="G157">
            <v>188613.21</v>
          </cell>
          <cell r="H157">
            <v>2036510.13</v>
          </cell>
          <cell r="I157">
            <v>658346.06000000006</v>
          </cell>
          <cell r="J157">
            <v>2694856.19</v>
          </cell>
          <cell r="L157">
            <v>2694856.19</v>
          </cell>
        </row>
        <row r="158">
          <cell r="A158" t="str">
            <v>9908010</v>
          </cell>
          <cell r="B158" t="str">
            <v>Customer Serv Exp</v>
          </cell>
          <cell r="C158">
            <v>1641302.03</v>
          </cell>
          <cell r="D158">
            <v>382504.29</v>
          </cell>
          <cell r="E158">
            <v>232615.57</v>
          </cell>
          <cell r="F158">
            <v>135103.1</v>
          </cell>
          <cell r="G158">
            <v>97512.47</v>
          </cell>
          <cell r="H158">
            <v>1776405.13</v>
          </cell>
          <cell r="I158">
            <v>480016.76</v>
          </cell>
          <cell r="J158">
            <v>2256421.89</v>
          </cell>
          <cell r="L158">
            <v>2256421.89</v>
          </cell>
        </row>
        <row r="159">
          <cell r="A159" t="str">
            <v>9909000</v>
          </cell>
          <cell r="B159" t="str">
            <v>Infor &amp; Inst Adv Exp</v>
          </cell>
          <cell r="C159">
            <v>63672.93</v>
          </cell>
          <cell r="D159">
            <v>87228.56</v>
          </cell>
          <cell r="E159">
            <v>229023.9</v>
          </cell>
          <cell r="F159">
            <v>133017.10999999999</v>
          </cell>
          <cell r="G159">
            <v>96006.79</v>
          </cell>
          <cell r="H159">
            <v>196690.04</v>
          </cell>
          <cell r="I159">
            <v>183235.35</v>
          </cell>
          <cell r="J159">
            <v>379925.39</v>
          </cell>
          <cell r="L159">
            <v>379925.39</v>
          </cell>
        </row>
        <row r="160">
          <cell r="A160" t="str">
            <v>9912000</v>
          </cell>
          <cell r="B160" t="str">
            <v>Demonstr &amp; Sell Exp</v>
          </cell>
          <cell r="C160">
            <v>70212.25</v>
          </cell>
          <cell r="D160">
            <v>0</v>
          </cell>
          <cell r="E160">
            <v>-11703.34</v>
          </cell>
          <cell r="F160">
            <v>-6797.29</v>
          </cell>
          <cell r="G160">
            <v>-4906.05</v>
          </cell>
          <cell r="H160">
            <v>63414.96</v>
          </cell>
          <cell r="I160">
            <v>-4906.05</v>
          </cell>
          <cell r="J160">
            <v>58508.91</v>
          </cell>
          <cell r="L160">
            <v>58508.91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7095207.6799999997</v>
          </cell>
          <cell r="D161">
            <v>1268512.28</v>
          </cell>
          <cell r="H161">
            <v>7095207.6799999997</v>
          </cell>
          <cell r="I161">
            <v>1268512.28</v>
          </cell>
          <cell r="J161">
            <v>8363719.96</v>
          </cell>
          <cell r="L161">
            <v>8363719.96</v>
          </cell>
        </row>
        <row r="162">
          <cell r="A162" t="str">
            <v>9908020</v>
          </cell>
          <cell r="B162" t="str">
            <v>Conserv Amortization</v>
          </cell>
          <cell r="C162">
            <v>7095207.6799999997</v>
          </cell>
          <cell r="D162">
            <v>1268512.28</v>
          </cell>
          <cell r="H162">
            <v>7095207.6799999997</v>
          </cell>
          <cell r="I162">
            <v>1268512.28</v>
          </cell>
          <cell r="J162">
            <v>8363719.96</v>
          </cell>
          <cell r="L162">
            <v>8363719.96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3310029.78</v>
          </cell>
          <cell r="D163">
            <v>1094507.3899999999</v>
          </cell>
          <cell r="E163">
            <v>11391342.5</v>
          </cell>
          <cell r="F163">
            <v>7484981.4800000004</v>
          </cell>
          <cell r="G163">
            <v>3906361.02</v>
          </cell>
          <cell r="H163">
            <v>10795011.26</v>
          </cell>
          <cell r="I163">
            <v>5000868.41</v>
          </cell>
          <cell r="J163">
            <v>15795879.67</v>
          </cell>
          <cell r="L163">
            <v>15795879.67</v>
          </cell>
        </row>
        <row r="164">
          <cell r="A164" t="str">
            <v>9920000</v>
          </cell>
          <cell r="B164" t="str">
            <v>Admin &amp; Gen Salaries</v>
          </cell>
          <cell r="C164">
            <v>582887.14</v>
          </cell>
          <cell r="D164">
            <v>48981.27</v>
          </cell>
          <cell r="E164">
            <v>6792030.8399999999</v>
          </cell>
          <cell r="F164">
            <v>4506512.55</v>
          </cell>
          <cell r="G164">
            <v>2285518.29</v>
          </cell>
          <cell r="H164">
            <v>5089399.6900000004</v>
          </cell>
          <cell r="I164">
            <v>2334499.56</v>
          </cell>
          <cell r="J164">
            <v>7423899.25</v>
          </cell>
          <cell r="L164">
            <v>7423899.25</v>
          </cell>
        </row>
        <row r="165">
          <cell r="A165" t="str">
            <v>9921000</v>
          </cell>
          <cell r="B165" t="str">
            <v>Office Suppies &amp; Exp</v>
          </cell>
          <cell r="C165">
            <v>52931.57</v>
          </cell>
          <cell r="D165">
            <v>24978.53</v>
          </cell>
          <cell r="E165">
            <v>770604.35</v>
          </cell>
          <cell r="F165">
            <v>511296.06</v>
          </cell>
          <cell r="G165">
            <v>259308.29</v>
          </cell>
          <cell r="H165">
            <v>564227.63</v>
          </cell>
          <cell r="I165">
            <v>284286.82</v>
          </cell>
          <cell r="J165">
            <v>848514.45</v>
          </cell>
          <cell r="L165">
            <v>848514.45</v>
          </cell>
        </row>
        <row r="166">
          <cell r="A166" t="str">
            <v>9922000</v>
          </cell>
          <cell r="B166" t="str">
            <v>Admin Exp Transf-Cr</v>
          </cell>
          <cell r="C166">
            <v>-17056.7</v>
          </cell>
          <cell r="D166">
            <v>-8650.4599999999991</v>
          </cell>
          <cell r="E166">
            <v>-2955950.42</v>
          </cell>
          <cell r="F166">
            <v>-1961273.1</v>
          </cell>
          <cell r="G166">
            <v>-994677.32</v>
          </cell>
          <cell r="H166">
            <v>-1978329.8</v>
          </cell>
          <cell r="I166">
            <v>-1003327.78</v>
          </cell>
          <cell r="J166">
            <v>-2981657.58</v>
          </cell>
          <cell r="L166">
            <v>-2981657.58</v>
          </cell>
        </row>
        <row r="167">
          <cell r="A167" t="str">
            <v>9923000</v>
          </cell>
          <cell r="B167" t="str">
            <v>Outside Svc Employed</v>
          </cell>
          <cell r="C167">
            <v>98945.18</v>
          </cell>
          <cell r="D167">
            <v>111123.7</v>
          </cell>
          <cell r="E167">
            <v>1635350.41</v>
          </cell>
          <cell r="F167">
            <v>1085055.07</v>
          </cell>
          <cell r="G167">
            <v>550295.34</v>
          </cell>
          <cell r="H167">
            <v>1184000.25</v>
          </cell>
          <cell r="I167">
            <v>661419.04</v>
          </cell>
          <cell r="J167">
            <v>1845419.29</v>
          </cell>
          <cell r="L167">
            <v>1845419.29</v>
          </cell>
        </row>
        <row r="168">
          <cell r="A168" t="str">
            <v>9924000</v>
          </cell>
          <cell r="B168" t="str">
            <v>Property Insurance</v>
          </cell>
          <cell r="C168">
            <v>446998.83</v>
          </cell>
          <cell r="D168">
            <v>12349.46</v>
          </cell>
          <cell r="E168">
            <v>9615.9599999999991</v>
          </cell>
          <cell r="F168">
            <v>5778.25</v>
          </cell>
          <cell r="G168">
            <v>3837.71</v>
          </cell>
          <cell r="H168">
            <v>452777.08</v>
          </cell>
          <cell r="I168">
            <v>16187.17</v>
          </cell>
          <cell r="J168">
            <v>468964.25</v>
          </cell>
          <cell r="L168">
            <v>468964.25</v>
          </cell>
        </row>
        <row r="169">
          <cell r="A169" t="str">
            <v>9925000</v>
          </cell>
          <cell r="B169" t="str">
            <v>Injuries and Damages</v>
          </cell>
          <cell r="C169">
            <v>68824.78</v>
          </cell>
          <cell r="D169">
            <v>37531.18</v>
          </cell>
          <cell r="E169">
            <v>481134.36</v>
          </cell>
          <cell r="F169">
            <v>279442.82</v>
          </cell>
          <cell r="G169">
            <v>201691.54</v>
          </cell>
          <cell r="H169">
            <v>348267.6</v>
          </cell>
          <cell r="I169">
            <v>239222.72</v>
          </cell>
          <cell r="J169">
            <v>587490.31999999995</v>
          </cell>
          <cell r="L169">
            <v>587490.31999999995</v>
          </cell>
        </row>
        <row r="170">
          <cell r="A170" t="str">
            <v>9926000</v>
          </cell>
          <cell r="B170" t="str">
            <v>Employee Pen &amp; Ben</v>
          </cell>
          <cell r="C170">
            <v>1540247.09</v>
          </cell>
          <cell r="D170">
            <v>644923.07999999996</v>
          </cell>
          <cell r="E170">
            <v>1239426.1200000001</v>
          </cell>
          <cell r="F170">
            <v>789576.4</v>
          </cell>
          <cell r="G170">
            <v>449849.72</v>
          </cell>
          <cell r="H170">
            <v>2329823.4900000002</v>
          </cell>
          <cell r="I170">
            <v>1094772.8</v>
          </cell>
          <cell r="J170">
            <v>3424596.29</v>
          </cell>
          <cell r="L170">
            <v>3424596.29</v>
          </cell>
        </row>
        <row r="171">
          <cell r="A171" t="str">
            <v>9928000</v>
          </cell>
          <cell r="B171" t="str">
            <v>Reg Commission Exp</v>
          </cell>
          <cell r="C171">
            <v>610433.21</v>
          </cell>
          <cell r="D171">
            <v>135837</v>
          </cell>
          <cell r="E171">
            <v>62275.12</v>
          </cell>
          <cell r="F171">
            <v>41319.550000000003</v>
          </cell>
          <cell r="G171">
            <v>20955.57</v>
          </cell>
          <cell r="H171">
            <v>651752.76</v>
          </cell>
          <cell r="I171">
            <v>156792.57</v>
          </cell>
          <cell r="J171">
            <v>808545.33</v>
          </cell>
          <cell r="L171">
            <v>808545.33</v>
          </cell>
        </row>
        <row r="172">
          <cell r="A172" t="str">
            <v>9930200</v>
          </cell>
          <cell r="B172" t="str">
            <v>Misc General Exp</v>
          </cell>
          <cell r="C172">
            <v>77251.53</v>
          </cell>
          <cell r="D172">
            <v>37334.1</v>
          </cell>
          <cell r="E172">
            <v>613518.47</v>
          </cell>
          <cell r="F172">
            <v>407069.54</v>
          </cell>
          <cell r="G172">
            <v>206448.93</v>
          </cell>
          <cell r="H172">
            <v>484321.07</v>
          </cell>
          <cell r="I172">
            <v>243783.03</v>
          </cell>
          <cell r="J172">
            <v>728104.1</v>
          </cell>
          <cell r="L172">
            <v>728104.1</v>
          </cell>
        </row>
        <row r="173">
          <cell r="A173" t="str">
            <v>9931000</v>
          </cell>
          <cell r="B173" t="str">
            <v>Rents</v>
          </cell>
          <cell r="C173">
            <v>44546.25</v>
          </cell>
          <cell r="D173">
            <v>0</v>
          </cell>
          <cell r="E173">
            <v>757849</v>
          </cell>
          <cell r="F173">
            <v>502832.82</v>
          </cell>
          <cell r="G173">
            <v>255016.18</v>
          </cell>
          <cell r="H173">
            <v>547379.06999999995</v>
          </cell>
          <cell r="I173">
            <v>255016.18</v>
          </cell>
          <cell r="J173">
            <v>802395.25</v>
          </cell>
          <cell r="L173">
            <v>802395.25</v>
          </cell>
        </row>
        <row r="174">
          <cell r="A174" t="str">
            <v>9932000</v>
          </cell>
          <cell r="B174" t="str">
            <v>Gas Maint of Gen Plt</v>
          </cell>
          <cell r="D174">
            <v>50099.53</v>
          </cell>
          <cell r="I174">
            <v>50099.53</v>
          </cell>
          <cell r="J174">
            <v>50099.53</v>
          </cell>
          <cell r="L174">
            <v>50099.53</v>
          </cell>
        </row>
        <row r="175">
          <cell r="A175" t="str">
            <v>9935000</v>
          </cell>
          <cell r="B175" t="str">
            <v>Ele Maint of Gen Plt</v>
          </cell>
          <cell r="C175">
            <v>-195979.1</v>
          </cell>
          <cell r="D175">
            <v>0</v>
          </cell>
          <cell r="E175">
            <v>1985488.29</v>
          </cell>
          <cell r="F175">
            <v>1317371.52</v>
          </cell>
          <cell r="G175">
            <v>668116.77</v>
          </cell>
          <cell r="H175">
            <v>1121392.42</v>
          </cell>
          <cell r="I175">
            <v>668116.77</v>
          </cell>
          <cell r="J175">
            <v>1789509.19</v>
          </cell>
          <cell r="L175">
            <v>1789509.19</v>
          </cell>
        </row>
        <row r="176">
          <cell r="A176" t="str">
            <v>ZW_DEPR_DEPL_AMORTIZ</v>
          </cell>
          <cell r="B176" t="str">
            <v>WUTC Depreciation, D</v>
          </cell>
          <cell r="C176">
            <v>12644166.380000001</v>
          </cell>
          <cell r="D176">
            <v>11785854.949999999</v>
          </cell>
          <cell r="E176">
            <v>10322727.810000001</v>
          </cell>
          <cell r="F176">
            <v>6849129.9100000001</v>
          </cell>
          <cell r="G176">
            <v>3473597.9</v>
          </cell>
          <cell r="H176">
            <v>19493296.289999999</v>
          </cell>
          <cell r="I176">
            <v>15259452.85</v>
          </cell>
          <cell r="J176">
            <v>34752749.140000001</v>
          </cell>
          <cell r="L176">
            <v>34752749.140000001</v>
          </cell>
        </row>
        <row r="177">
          <cell r="A177" t="str">
            <v>ZW_DEPRECIATION</v>
          </cell>
          <cell r="B177" t="str">
            <v>WUTC Depreciation</v>
          </cell>
          <cell r="C177">
            <v>28880948.43</v>
          </cell>
          <cell r="D177">
            <v>10519876.380000001</v>
          </cell>
          <cell r="E177">
            <v>2351072.7999999998</v>
          </cell>
          <cell r="F177">
            <v>1559936.81</v>
          </cell>
          <cell r="G177">
            <v>791135.99</v>
          </cell>
          <cell r="H177">
            <v>30440885.239999998</v>
          </cell>
          <cell r="I177">
            <v>11311012.369999999</v>
          </cell>
          <cell r="J177">
            <v>41751897.609999999</v>
          </cell>
          <cell r="L177">
            <v>41751897.609999999</v>
          </cell>
        </row>
        <row r="178">
          <cell r="A178" t="str">
            <v>9403000</v>
          </cell>
          <cell r="B178" t="str">
            <v>Depreciation Expense</v>
          </cell>
          <cell r="C178">
            <v>28086080.219999999</v>
          </cell>
          <cell r="D178">
            <v>10508791.15</v>
          </cell>
          <cell r="E178">
            <v>2346626.2200000002</v>
          </cell>
          <cell r="F178">
            <v>1556986.5</v>
          </cell>
          <cell r="G178">
            <v>789639.72</v>
          </cell>
          <cell r="H178">
            <v>29643066.719999999</v>
          </cell>
          <cell r="I178">
            <v>11298430.869999999</v>
          </cell>
          <cell r="J178">
            <v>40941497.590000004</v>
          </cell>
          <cell r="L178">
            <v>40941497.590000004</v>
          </cell>
        </row>
        <row r="179">
          <cell r="A179" t="str">
            <v>9403100</v>
          </cell>
          <cell r="B179" t="str">
            <v>Dep Exp Asset Retire</v>
          </cell>
          <cell r="C179">
            <v>794868.21</v>
          </cell>
          <cell r="D179">
            <v>11085.23</v>
          </cell>
          <cell r="E179">
            <v>4446.58</v>
          </cell>
          <cell r="F179">
            <v>2950.31</v>
          </cell>
          <cell r="G179">
            <v>1496.27</v>
          </cell>
          <cell r="H179">
            <v>797818.52</v>
          </cell>
          <cell r="I179">
            <v>12581.5</v>
          </cell>
          <cell r="J179">
            <v>810400.02</v>
          </cell>
          <cell r="L179">
            <v>810400.02</v>
          </cell>
        </row>
        <row r="180">
          <cell r="A180" t="str">
            <v>ZW_AMORTIZATION</v>
          </cell>
          <cell r="B180" t="str">
            <v>WUTC Amortization</v>
          </cell>
          <cell r="C180">
            <v>2374910.29</v>
          </cell>
          <cell r="D180">
            <v>513959.4</v>
          </cell>
          <cell r="E180">
            <v>9389380.0099999998</v>
          </cell>
          <cell r="F180">
            <v>6229853.6399999997</v>
          </cell>
          <cell r="G180">
            <v>3159526.37</v>
          </cell>
          <cell r="H180">
            <v>8604763.9299999997</v>
          </cell>
          <cell r="I180">
            <v>3673485.77</v>
          </cell>
          <cell r="J180">
            <v>12278249.699999999</v>
          </cell>
          <cell r="L180">
            <v>12278249.699999999</v>
          </cell>
        </row>
        <row r="181">
          <cell r="A181" t="str">
            <v>9404000</v>
          </cell>
          <cell r="B181" t="str">
            <v>Amort of Limitd-Term</v>
          </cell>
          <cell r="C181">
            <v>1072786.3600000001</v>
          </cell>
          <cell r="D181">
            <v>0</v>
          </cell>
          <cell r="E181">
            <v>9387537.0299999993</v>
          </cell>
          <cell r="F181">
            <v>6228630.8200000003</v>
          </cell>
          <cell r="G181">
            <v>3158906.21</v>
          </cell>
          <cell r="H181">
            <v>7301417.1799999997</v>
          </cell>
          <cell r="I181">
            <v>3158906.21</v>
          </cell>
          <cell r="J181">
            <v>10460323.390000001</v>
          </cell>
          <cell r="L181">
            <v>10460323.390000001</v>
          </cell>
        </row>
        <row r="182">
          <cell r="A182" t="str">
            <v>9406000</v>
          </cell>
          <cell r="B182" t="str">
            <v>Amor of Plnt Acq Adj</v>
          </cell>
          <cell r="C182">
            <v>997431.78</v>
          </cell>
          <cell r="H182">
            <v>997431.78</v>
          </cell>
          <cell r="J182">
            <v>997431.78</v>
          </cell>
          <cell r="L182">
            <v>997431.78</v>
          </cell>
        </row>
        <row r="183">
          <cell r="A183" t="str">
            <v>9411000</v>
          </cell>
          <cell r="B183" t="str">
            <v>Accretion Expense</v>
          </cell>
          <cell r="C183">
            <v>304692.15000000002</v>
          </cell>
          <cell r="D183">
            <v>19292.79</v>
          </cell>
          <cell r="E183">
            <v>1842.98</v>
          </cell>
          <cell r="F183">
            <v>1222.82</v>
          </cell>
          <cell r="G183">
            <v>620.16</v>
          </cell>
          <cell r="H183">
            <v>305914.96999999997</v>
          </cell>
          <cell r="I183">
            <v>19912.95</v>
          </cell>
          <cell r="J183">
            <v>325827.92</v>
          </cell>
          <cell r="L183">
            <v>325827.92</v>
          </cell>
        </row>
        <row r="184">
          <cell r="A184" t="str">
            <v>9404300</v>
          </cell>
          <cell r="B184" t="str">
            <v>Amort of Lim-Ter Gas</v>
          </cell>
          <cell r="D184">
            <v>494666.61</v>
          </cell>
          <cell r="I184">
            <v>494666.61</v>
          </cell>
          <cell r="J184">
            <v>494666.61</v>
          </cell>
          <cell r="L184">
            <v>494666.61</v>
          </cell>
        </row>
        <row r="185">
          <cell r="A185" t="str">
            <v>ZW_AMORTIZ_PROP_LOSS</v>
          </cell>
          <cell r="B185" t="str">
            <v>WUTC Amortization of</v>
          </cell>
          <cell r="C185">
            <v>2497508.13</v>
          </cell>
          <cell r="H185">
            <v>2497508.13</v>
          </cell>
          <cell r="J185">
            <v>2497508.13</v>
          </cell>
          <cell r="L185">
            <v>2497508.13</v>
          </cell>
        </row>
        <row r="186">
          <cell r="A186" t="str">
            <v>9407000</v>
          </cell>
          <cell r="B186" t="str">
            <v>Amor of Prop Loss Un</v>
          </cell>
          <cell r="C186">
            <v>2497508.13</v>
          </cell>
          <cell r="H186">
            <v>2497508.13</v>
          </cell>
          <cell r="J186">
            <v>2497508.13</v>
          </cell>
          <cell r="L186">
            <v>2497508.13</v>
          </cell>
        </row>
        <row r="187">
          <cell r="A187" t="str">
            <v>ZW_OTHER_OPERATING_EXP</v>
          </cell>
          <cell r="B187" t="str">
            <v>WUTC Other Operating</v>
          </cell>
          <cell r="C187">
            <v>-1835040.57</v>
          </cell>
          <cell r="D187">
            <v>752019.17</v>
          </cell>
          <cell r="E187">
            <v>-1417725</v>
          </cell>
          <cell r="F187">
            <v>-940660.54</v>
          </cell>
          <cell r="G187">
            <v>-477064.46</v>
          </cell>
          <cell r="H187">
            <v>-2775701.11</v>
          </cell>
          <cell r="I187">
            <v>274954.71000000002</v>
          </cell>
          <cell r="J187">
            <v>-2500746.4</v>
          </cell>
          <cell r="L187">
            <v>-2500746.4</v>
          </cell>
        </row>
        <row r="188">
          <cell r="A188" t="str">
            <v>9407300</v>
          </cell>
          <cell r="B188" t="str">
            <v>Regulatory Debits</v>
          </cell>
          <cell r="C188">
            <v>741578.94</v>
          </cell>
          <cell r="D188">
            <v>749990.17</v>
          </cell>
          <cell r="H188">
            <v>741578.94</v>
          </cell>
          <cell r="I188">
            <v>749990.17</v>
          </cell>
          <cell r="J188">
            <v>1491569.11</v>
          </cell>
          <cell r="L188">
            <v>1491569.11</v>
          </cell>
        </row>
        <row r="189">
          <cell r="A189" t="str">
            <v>9407400</v>
          </cell>
          <cell r="B189" t="str">
            <v>Regulatory Credits</v>
          </cell>
          <cell r="C189">
            <v>-2252447.98</v>
          </cell>
          <cell r="D189">
            <v>0</v>
          </cell>
          <cell r="E189">
            <v>-1417725</v>
          </cell>
          <cell r="F189">
            <v>-940660.54</v>
          </cell>
          <cell r="G189">
            <v>-477064.46</v>
          </cell>
          <cell r="H189">
            <v>-3193108.52</v>
          </cell>
          <cell r="I189">
            <v>-477064.46</v>
          </cell>
          <cell r="J189">
            <v>-3670172.98</v>
          </cell>
          <cell r="L189">
            <v>-3670172.98</v>
          </cell>
        </row>
        <row r="190">
          <cell r="A190" t="str">
            <v>9411600</v>
          </cell>
          <cell r="B190" t="str">
            <v>Gns from Disposition</v>
          </cell>
          <cell r="C190">
            <v>-324837.33</v>
          </cell>
          <cell r="D190">
            <v>2561.42</v>
          </cell>
          <cell r="H190">
            <v>-324837.33</v>
          </cell>
          <cell r="I190">
            <v>2561.42</v>
          </cell>
          <cell r="J190">
            <v>-322275.90999999997</v>
          </cell>
          <cell r="L190">
            <v>-322275.90999999997</v>
          </cell>
        </row>
        <row r="191">
          <cell r="A191" t="str">
            <v>9411700</v>
          </cell>
          <cell r="B191" t="str">
            <v>Lss from Disposition</v>
          </cell>
          <cell r="C191">
            <v>665.8</v>
          </cell>
          <cell r="D191">
            <v>-532.41999999999996</v>
          </cell>
          <cell r="H191">
            <v>665.8</v>
          </cell>
          <cell r="I191">
            <v>-532.41999999999996</v>
          </cell>
          <cell r="J191">
            <v>133.38</v>
          </cell>
          <cell r="L191">
            <v>133.38</v>
          </cell>
        </row>
        <row r="192">
          <cell r="A192" t="str">
            <v>ZW_ASC_815</v>
          </cell>
          <cell r="B192" t="str">
            <v>WUTC ASC 815</v>
          </cell>
          <cell r="C192">
            <v>-19274159.899999999</v>
          </cell>
          <cell r="H192">
            <v>-19274159.899999999</v>
          </cell>
          <cell r="J192">
            <v>-19274159.899999999</v>
          </cell>
          <cell r="L192">
            <v>-19274159.899999999</v>
          </cell>
        </row>
        <row r="193">
          <cell r="A193" t="str">
            <v>9421010</v>
          </cell>
          <cell r="B193" t="str">
            <v>Msc NonOp FAS 133 Gn</v>
          </cell>
          <cell r="C193">
            <v>-18874143.530000001</v>
          </cell>
          <cell r="H193">
            <v>-18874143.530000001</v>
          </cell>
          <cell r="J193">
            <v>-18874143.530000001</v>
          </cell>
          <cell r="L193">
            <v>-18874143.530000001</v>
          </cell>
        </row>
        <row r="194">
          <cell r="A194" t="str">
            <v>9426510</v>
          </cell>
          <cell r="B194" t="str">
            <v>FAS 133 Loss</v>
          </cell>
          <cell r="C194">
            <v>-400016.37</v>
          </cell>
          <cell r="H194">
            <v>-400016.37</v>
          </cell>
          <cell r="J194">
            <v>-400016.37</v>
          </cell>
          <cell r="L194">
            <v>-400016.37</v>
          </cell>
        </row>
        <row r="195">
          <cell r="A195" t="str">
            <v>ZW_TAXES_OTHER_INC_TAX</v>
          </cell>
          <cell r="B195" t="str">
            <v>WUTC Taxes Other Tha</v>
          </cell>
          <cell r="C195">
            <v>17546773.41</v>
          </cell>
          <cell r="D195">
            <v>5941131.04</v>
          </cell>
          <cell r="E195">
            <v>524625.92000000004</v>
          </cell>
          <cell r="F195">
            <v>340306.96</v>
          </cell>
          <cell r="G195">
            <v>184318.96</v>
          </cell>
          <cell r="H195">
            <v>17887080.370000001</v>
          </cell>
          <cell r="I195">
            <v>6125450</v>
          </cell>
          <cell r="J195">
            <v>24012530.370000001</v>
          </cell>
          <cell r="L195">
            <v>24012530.370000001</v>
          </cell>
        </row>
        <row r="196">
          <cell r="A196" t="str">
            <v>9408100</v>
          </cell>
          <cell r="B196" t="str">
            <v>Other Taxes-Utl Oper</v>
          </cell>
          <cell r="C196">
            <v>17546773.41</v>
          </cell>
          <cell r="D196">
            <v>5941131.04</v>
          </cell>
          <cell r="E196">
            <v>524625.92000000004</v>
          </cell>
          <cell r="F196">
            <v>340306.96</v>
          </cell>
          <cell r="G196">
            <v>184318.96</v>
          </cell>
          <cell r="H196">
            <v>17887080.370000001</v>
          </cell>
          <cell r="I196">
            <v>6125450</v>
          </cell>
          <cell r="J196">
            <v>24012530.370000001</v>
          </cell>
          <cell r="L196">
            <v>24012530.370000001</v>
          </cell>
        </row>
        <row r="197">
          <cell r="A197" t="str">
            <v>ZW_INCOME_TAXES</v>
          </cell>
          <cell r="B197" t="str">
            <v>WUTC Income Taxes</v>
          </cell>
          <cell r="C197">
            <v>-472505.48</v>
          </cell>
          <cell r="D197">
            <v>1225552.8999999999</v>
          </cell>
          <cell r="H197">
            <v>-472505.48</v>
          </cell>
          <cell r="I197">
            <v>1225552.8999999999</v>
          </cell>
          <cell r="J197">
            <v>753047.42</v>
          </cell>
          <cell r="L197">
            <v>753047.42</v>
          </cell>
        </row>
        <row r="198">
          <cell r="A198" t="str">
            <v>9409110</v>
          </cell>
          <cell r="B198" t="str">
            <v>State Income Taxes</v>
          </cell>
          <cell r="C198">
            <v>30051.68</v>
          </cell>
          <cell r="H198">
            <v>30051.68</v>
          </cell>
          <cell r="J198">
            <v>30051.68</v>
          </cell>
          <cell r="L198">
            <v>30051.68</v>
          </cell>
        </row>
        <row r="199">
          <cell r="A199" t="str">
            <v>9409120</v>
          </cell>
          <cell r="B199" t="str">
            <v>Federal Income Taxes</v>
          </cell>
          <cell r="C199">
            <v>-502557.16</v>
          </cell>
          <cell r="D199">
            <v>1225552.8999999999</v>
          </cell>
          <cell r="H199">
            <v>-502557.16</v>
          </cell>
          <cell r="I199">
            <v>1225552.8999999999</v>
          </cell>
          <cell r="J199">
            <v>722995.74</v>
          </cell>
          <cell r="L199">
            <v>722995.74</v>
          </cell>
        </row>
        <row r="200">
          <cell r="A200" t="str">
            <v>ZW_DEFERRED_INC_TAXES</v>
          </cell>
          <cell r="B200" t="str">
            <v>WUTC Deferred Income</v>
          </cell>
          <cell r="C200">
            <v>4689673.7699999996</v>
          </cell>
          <cell r="D200">
            <v>881921.87</v>
          </cell>
          <cell r="H200">
            <v>4689673.7699999996</v>
          </cell>
          <cell r="I200">
            <v>881921.87</v>
          </cell>
          <cell r="J200">
            <v>5571595.6399999997</v>
          </cell>
          <cell r="L200">
            <v>5571595.6399999997</v>
          </cell>
        </row>
        <row r="201">
          <cell r="A201" t="str">
            <v>9410100</v>
          </cell>
          <cell r="B201" t="str">
            <v>Prov Def Taxes-Utl</v>
          </cell>
          <cell r="C201">
            <v>33737431.450000003</v>
          </cell>
          <cell r="D201">
            <v>9166839.4399999995</v>
          </cell>
          <cell r="H201">
            <v>33737431.450000003</v>
          </cell>
          <cell r="I201">
            <v>9166839.4399999995</v>
          </cell>
          <cell r="J201">
            <v>42904270.890000001</v>
          </cell>
          <cell r="L201">
            <v>42904270.890000001</v>
          </cell>
        </row>
        <row r="202">
          <cell r="A202" t="str">
            <v>9411100</v>
          </cell>
          <cell r="B202" t="str">
            <v>Prov Def Tx-Cr Util</v>
          </cell>
          <cell r="C202">
            <v>-29047757.68</v>
          </cell>
          <cell r="D202">
            <v>-8284917.5700000003</v>
          </cell>
          <cell r="H202">
            <v>-29047757.68</v>
          </cell>
          <cell r="I202">
            <v>-8284917.5700000003</v>
          </cell>
          <cell r="J202">
            <v>-37332675.25</v>
          </cell>
          <cell r="L202">
            <v>-37332675.25</v>
          </cell>
        </row>
        <row r="203">
          <cell r="A203" t="str">
            <v>ZW_NON-OPERATING_INCOME</v>
          </cell>
          <cell r="B203" t="str">
            <v>WUTC Non-Operating I</v>
          </cell>
          <cell r="C203">
            <v>-1375233.53</v>
          </cell>
          <cell r="D203">
            <v>-1301223.45</v>
          </cell>
          <cell r="E203">
            <v>20869168.93</v>
          </cell>
          <cell r="F203">
            <v>13846693.6</v>
          </cell>
          <cell r="G203">
            <v>7022475.3300000001</v>
          </cell>
          <cell r="H203">
            <v>12471460.07</v>
          </cell>
          <cell r="I203">
            <v>5721251.8799999999</v>
          </cell>
          <cell r="J203">
            <v>18192711.949999999</v>
          </cell>
          <cell r="L203">
            <v>18192711.949999999</v>
          </cell>
        </row>
        <row r="204">
          <cell r="A204" t="str">
            <v>ZW_OTHER_INCOME</v>
          </cell>
          <cell r="B204" t="str">
            <v>WUTC Other Income</v>
          </cell>
          <cell r="C204">
            <v>-1740165.3</v>
          </cell>
          <cell r="D204">
            <v>-773946.65</v>
          </cell>
          <cell r="E204">
            <v>1471217.92</v>
          </cell>
          <cell r="F204">
            <v>976153.12</v>
          </cell>
          <cell r="G204">
            <v>495064.8</v>
          </cell>
          <cell r="H204">
            <v>-764012.18</v>
          </cell>
          <cell r="I204">
            <v>-278881.84999999998</v>
          </cell>
          <cell r="J204">
            <v>-1042894.03</v>
          </cell>
          <cell r="L204">
            <v>-1042894.03</v>
          </cell>
        </row>
        <row r="205">
          <cell r="A205" t="str">
            <v>9408200</v>
          </cell>
          <cell r="B205" t="str">
            <v>Other Taxes-Oth Inc</v>
          </cell>
          <cell r="C205">
            <v>33137.81</v>
          </cell>
          <cell r="D205">
            <v>0</v>
          </cell>
          <cell r="E205">
            <v>4040.29</v>
          </cell>
          <cell r="F205">
            <v>2680.73</v>
          </cell>
          <cell r="G205">
            <v>1359.56</v>
          </cell>
          <cell r="H205">
            <v>35818.54</v>
          </cell>
          <cell r="I205">
            <v>1359.56</v>
          </cell>
          <cell r="J205">
            <v>37178.1</v>
          </cell>
          <cell r="L205">
            <v>37178.1</v>
          </cell>
        </row>
        <row r="206">
          <cell r="A206" t="str">
            <v>9409200</v>
          </cell>
          <cell r="B206" t="str">
            <v>Inc Taxes-Other Inc</v>
          </cell>
          <cell r="C206">
            <v>0</v>
          </cell>
          <cell r="D206">
            <v>0</v>
          </cell>
          <cell r="E206">
            <v>-51526.68</v>
          </cell>
          <cell r="F206">
            <v>-34187.949999999997</v>
          </cell>
          <cell r="G206">
            <v>-17338.73</v>
          </cell>
          <cell r="H206">
            <v>-34187.949999999997</v>
          </cell>
          <cell r="I206">
            <v>-17338.73</v>
          </cell>
          <cell r="J206">
            <v>-51526.68</v>
          </cell>
          <cell r="L206">
            <v>-51526.68</v>
          </cell>
        </row>
        <row r="207">
          <cell r="A207" t="str">
            <v>9410200</v>
          </cell>
          <cell r="B207" t="str">
            <v>Prov Def Taxes-Oth</v>
          </cell>
          <cell r="C207">
            <v>0</v>
          </cell>
          <cell r="D207">
            <v>0</v>
          </cell>
          <cell r="E207">
            <v>-237743.89</v>
          </cell>
          <cell r="F207">
            <v>-157743.07</v>
          </cell>
          <cell r="G207">
            <v>-80000.820000000007</v>
          </cell>
          <cell r="H207">
            <v>-157743.07</v>
          </cell>
          <cell r="I207">
            <v>-80000.820000000007</v>
          </cell>
          <cell r="J207">
            <v>-237743.89</v>
          </cell>
          <cell r="L207">
            <v>-237743.89</v>
          </cell>
        </row>
        <row r="208">
          <cell r="A208" t="str">
            <v>9415000</v>
          </cell>
          <cell r="B208" t="str">
            <v>Rev frm Merch &amp; Job</v>
          </cell>
          <cell r="C208">
            <v>0</v>
          </cell>
          <cell r="D208">
            <v>0</v>
          </cell>
          <cell r="E208">
            <v>-30411.82</v>
          </cell>
          <cell r="F208">
            <v>-20178.25</v>
          </cell>
          <cell r="G208">
            <v>-10233.57</v>
          </cell>
          <cell r="H208">
            <v>-20178.25</v>
          </cell>
          <cell r="I208">
            <v>-10233.57</v>
          </cell>
          <cell r="J208">
            <v>-30411.82</v>
          </cell>
          <cell r="L208">
            <v>-30411.82</v>
          </cell>
        </row>
        <row r="209">
          <cell r="A209" t="str">
            <v>9416000</v>
          </cell>
          <cell r="B209" t="str">
            <v>Exp frm Merch &amp; Job</v>
          </cell>
          <cell r="C209">
            <v>-9.4</v>
          </cell>
          <cell r="D209">
            <v>0</v>
          </cell>
          <cell r="E209">
            <v>6664.76</v>
          </cell>
          <cell r="F209">
            <v>4422.09</v>
          </cell>
          <cell r="G209">
            <v>2242.67</v>
          </cell>
          <cell r="H209">
            <v>4412.6899999999996</v>
          </cell>
          <cell r="I209">
            <v>2242.67</v>
          </cell>
          <cell r="J209">
            <v>6655.36</v>
          </cell>
          <cell r="L209">
            <v>6655.36</v>
          </cell>
        </row>
        <row r="210">
          <cell r="A210" t="str">
            <v>9416200</v>
          </cell>
          <cell r="B210" t="str">
            <v>Exp fr Merch &amp; Job-G</v>
          </cell>
          <cell r="D210">
            <v>1352.54</v>
          </cell>
          <cell r="I210">
            <v>1352.54</v>
          </cell>
          <cell r="J210">
            <v>1352.54</v>
          </cell>
          <cell r="L210">
            <v>1352.54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-2067503.35</v>
          </cell>
          <cell r="F211">
            <v>-1371788.47</v>
          </cell>
          <cell r="G211">
            <v>-695714.88</v>
          </cell>
          <cell r="H211">
            <v>-1371788.47</v>
          </cell>
          <cell r="I211">
            <v>-695714.88</v>
          </cell>
          <cell r="J211">
            <v>-2067503.35</v>
          </cell>
          <cell r="L211">
            <v>-2067503.35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1958875.44</v>
          </cell>
          <cell r="F212">
            <v>1299713.8600000001</v>
          </cell>
          <cell r="G212">
            <v>659161.57999999996</v>
          </cell>
          <cell r="H212">
            <v>1299713.8600000001</v>
          </cell>
          <cell r="I212">
            <v>659161.57999999996</v>
          </cell>
          <cell r="J212">
            <v>1958875.44</v>
          </cell>
          <cell r="L212">
            <v>1958875.44</v>
          </cell>
        </row>
        <row r="213">
          <cell r="A213" t="str">
            <v>9419000</v>
          </cell>
          <cell r="B213" t="str">
            <v>Inter &amp; Dividend Inc</v>
          </cell>
          <cell r="C213">
            <v>144474.59</v>
          </cell>
          <cell r="D213">
            <v>112296.2</v>
          </cell>
          <cell r="E213">
            <v>-1396374.67</v>
          </cell>
          <cell r="F213">
            <v>-926494.6</v>
          </cell>
          <cell r="G213">
            <v>-469880.07</v>
          </cell>
          <cell r="H213">
            <v>-782020.01</v>
          </cell>
          <cell r="I213">
            <v>-357583.87</v>
          </cell>
          <cell r="J213">
            <v>-1139603.8799999999</v>
          </cell>
          <cell r="L213">
            <v>-1139603.8799999999</v>
          </cell>
        </row>
        <row r="214">
          <cell r="A214" t="str">
            <v>9419100</v>
          </cell>
          <cell r="B214" t="str">
            <v>Allow for Oth FUDC</v>
          </cell>
          <cell r="C214">
            <v>-893518.32</v>
          </cell>
          <cell r="D214">
            <v>-887444.75</v>
          </cell>
          <cell r="E214">
            <v>-205492.8</v>
          </cell>
          <cell r="F214">
            <v>-136344.47</v>
          </cell>
          <cell r="G214">
            <v>-69148.33</v>
          </cell>
          <cell r="H214">
            <v>-1029862.79</v>
          </cell>
          <cell r="I214">
            <v>-956593.08</v>
          </cell>
          <cell r="J214">
            <v>-1986455.87</v>
          </cell>
          <cell r="L214">
            <v>-1986455.87</v>
          </cell>
        </row>
        <row r="215">
          <cell r="A215" t="str">
            <v>9421020</v>
          </cell>
          <cell r="B215" t="str">
            <v>Misc NonOper Income</v>
          </cell>
          <cell r="C215">
            <v>-332445.21000000002</v>
          </cell>
          <cell r="D215">
            <v>-200</v>
          </cell>
          <cell r="E215">
            <v>-2.96</v>
          </cell>
          <cell r="F215">
            <v>-1.96</v>
          </cell>
          <cell r="G215">
            <v>-1</v>
          </cell>
          <cell r="H215">
            <v>-332447.17</v>
          </cell>
          <cell r="I215">
            <v>-201</v>
          </cell>
          <cell r="J215">
            <v>-332648.17</v>
          </cell>
          <cell r="L215">
            <v>-332648.17</v>
          </cell>
        </row>
        <row r="216">
          <cell r="A216" t="str">
            <v>9421030</v>
          </cell>
          <cell r="B216" t="str">
            <v>Misc NonOp Inc-AFUDC</v>
          </cell>
          <cell r="C216">
            <v>-691902.12</v>
          </cell>
          <cell r="H216">
            <v>-691902.12</v>
          </cell>
          <cell r="J216">
            <v>-691902.12</v>
          </cell>
          <cell r="L216">
            <v>-691902.12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16738.240000000002</v>
          </cell>
          <cell r="F217">
            <v>11105.82</v>
          </cell>
          <cell r="G217">
            <v>5632.42</v>
          </cell>
          <cell r="H217">
            <v>11105.82</v>
          </cell>
          <cell r="I217">
            <v>5632.42</v>
          </cell>
          <cell r="J217">
            <v>16738.240000000002</v>
          </cell>
          <cell r="L217">
            <v>16738.240000000002</v>
          </cell>
        </row>
        <row r="218">
          <cell r="A218" t="str">
            <v>9426300</v>
          </cell>
          <cell r="B218" t="str">
            <v>Penalties</v>
          </cell>
          <cell r="C218">
            <v>0</v>
          </cell>
          <cell r="D218">
            <v>0</v>
          </cell>
          <cell r="E218">
            <v>24.08</v>
          </cell>
          <cell r="F218">
            <v>15.98</v>
          </cell>
          <cell r="G218">
            <v>8.1</v>
          </cell>
          <cell r="H218">
            <v>15.98</v>
          </cell>
          <cell r="I218">
            <v>8.1</v>
          </cell>
          <cell r="J218">
            <v>24.08</v>
          </cell>
          <cell r="L218">
            <v>24.08</v>
          </cell>
        </row>
        <row r="219">
          <cell r="A219" t="str">
            <v>9426400</v>
          </cell>
          <cell r="B219" t="str">
            <v>Exp Civic Politi Act</v>
          </cell>
          <cell r="C219">
            <v>97.35</v>
          </cell>
          <cell r="D219">
            <v>49.36</v>
          </cell>
          <cell r="E219">
            <v>1129109.77</v>
          </cell>
          <cell r="F219">
            <v>749164.39</v>
          </cell>
          <cell r="G219">
            <v>379945.38</v>
          </cell>
          <cell r="H219">
            <v>749261.74</v>
          </cell>
          <cell r="I219">
            <v>379994.74</v>
          </cell>
          <cell r="J219">
            <v>1129256.48</v>
          </cell>
          <cell r="L219">
            <v>1129256.48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2344821.5099999998</v>
          </cell>
          <cell r="F220">
            <v>1555789.02</v>
          </cell>
          <cell r="G220">
            <v>789032.49</v>
          </cell>
          <cell r="H220">
            <v>1555789.02</v>
          </cell>
          <cell r="I220">
            <v>789032.49</v>
          </cell>
          <cell r="J220">
            <v>2344821.5099999998</v>
          </cell>
          <cell r="L220">
            <v>2344821.5099999998</v>
          </cell>
        </row>
        <row r="221">
          <cell r="A221" t="str">
            <v>ZW_INTEREST</v>
          </cell>
          <cell r="B221" t="str">
            <v>WUTC Interest</v>
          </cell>
          <cell r="C221">
            <v>364931.77</v>
          </cell>
          <cell r="D221">
            <v>-527276.80000000005</v>
          </cell>
          <cell r="E221">
            <v>19397951.010000002</v>
          </cell>
          <cell r="F221">
            <v>12870540.48</v>
          </cell>
          <cell r="G221">
            <v>6527410.5300000003</v>
          </cell>
          <cell r="H221">
            <v>13235472.25</v>
          </cell>
          <cell r="I221">
            <v>6000133.7300000004</v>
          </cell>
          <cell r="J221">
            <v>19235605.98</v>
          </cell>
          <cell r="L221">
            <v>19235605.98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206805.33</v>
          </cell>
          <cell r="F223">
            <v>137215.34</v>
          </cell>
          <cell r="G223">
            <v>69589.990000000005</v>
          </cell>
          <cell r="H223">
            <v>137215.34</v>
          </cell>
          <cell r="I223">
            <v>69589.990000000005</v>
          </cell>
          <cell r="J223">
            <v>206805.33</v>
          </cell>
          <cell r="L223">
            <v>206805.33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926468.55</v>
          </cell>
          <cell r="D225">
            <v>23022.83</v>
          </cell>
          <cell r="E225">
            <v>206318.84</v>
          </cell>
          <cell r="F225">
            <v>136892.54999999999</v>
          </cell>
          <cell r="G225">
            <v>69426.289999999994</v>
          </cell>
          <cell r="H225">
            <v>1063361.1000000001</v>
          </cell>
          <cell r="I225">
            <v>92449.12</v>
          </cell>
          <cell r="J225">
            <v>1155810.22</v>
          </cell>
          <cell r="L225">
            <v>1155810.22</v>
          </cell>
        </row>
        <row r="226">
          <cell r="A226" t="str">
            <v>9432000</v>
          </cell>
          <cell r="B226" t="str">
            <v>Allow for Borr FUDC</v>
          </cell>
          <cell r="C226">
            <v>-562042.07999999996</v>
          </cell>
          <cell r="D226">
            <v>-550596.4</v>
          </cell>
          <cell r="E226">
            <v>-128631.74</v>
          </cell>
          <cell r="F226">
            <v>-85347.16</v>
          </cell>
          <cell r="G226">
            <v>-43284.58</v>
          </cell>
          <cell r="H226">
            <v>-647389.24</v>
          </cell>
          <cell r="I226">
            <v>-593880.98</v>
          </cell>
          <cell r="J226">
            <v>-1241270.22</v>
          </cell>
          <cell r="L226">
            <v>-1241270.22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-0.12</v>
          </cell>
          <cell r="H227">
            <v>0</v>
          </cell>
          <cell r="I227">
            <v>-0.12</v>
          </cell>
          <cell r="J227">
            <v>-81820580.180000007</v>
          </cell>
          <cell r="K227">
            <v>-81820580.060000002</v>
          </cell>
          <cell r="L227">
            <v>-81820580.180000007</v>
          </cell>
          <cell r="M227">
            <v>0</v>
          </cell>
        </row>
        <row r="228">
          <cell r="A228" t="str">
            <v>#</v>
          </cell>
          <cell r="B228" t="str">
            <v>PSE/Not assigned</v>
          </cell>
          <cell r="J228">
            <v>-119609682.92</v>
          </cell>
          <cell r="K228">
            <v>-119609682.92</v>
          </cell>
          <cell r="L228">
            <v>-119609682.92</v>
          </cell>
        </row>
        <row r="229">
          <cell r="A229" t="str">
            <v>9101000</v>
          </cell>
          <cell r="B229" t="str">
            <v>Plant in Service</v>
          </cell>
          <cell r="J229">
            <v>32760304.73</v>
          </cell>
          <cell r="K229">
            <v>32760304.73</v>
          </cell>
          <cell r="L229">
            <v>32760304.73</v>
          </cell>
        </row>
        <row r="230">
          <cell r="A230" t="str">
            <v>9101100</v>
          </cell>
          <cell r="B230" t="str">
            <v>Property-Cap Leases</v>
          </cell>
          <cell r="J230">
            <v>-50589.63</v>
          </cell>
          <cell r="K230">
            <v>-50589.63</v>
          </cell>
          <cell r="L230">
            <v>-50589.63</v>
          </cell>
        </row>
        <row r="231">
          <cell r="A231" t="str">
            <v>9105000</v>
          </cell>
          <cell r="B231" t="str">
            <v>Plant Held for Futur</v>
          </cell>
          <cell r="J231">
            <v>372.36</v>
          </cell>
          <cell r="K231">
            <v>372.36</v>
          </cell>
          <cell r="L231">
            <v>372.36</v>
          </cell>
        </row>
        <row r="232">
          <cell r="A232" t="str">
            <v>9106000</v>
          </cell>
          <cell r="B232" t="str">
            <v>Const not Classified</v>
          </cell>
          <cell r="J232">
            <v>19651843.670000002</v>
          </cell>
          <cell r="K232">
            <v>19651843.670000002</v>
          </cell>
          <cell r="L232">
            <v>19651843.670000002</v>
          </cell>
        </row>
        <row r="233">
          <cell r="A233" t="str">
            <v>9107000</v>
          </cell>
          <cell r="B233" t="str">
            <v>Const Work in Prog</v>
          </cell>
          <cell r="J233">
            <v>15875054.869999999</v>
          </cell>
          <cell r="K233">
            <v>15875054.869999999</v>
          </cell>
          <cell r="L233">
            <v>15875054.869999999</v>
          </cell>
        </row>
        <row r="234">
          <cell r="A234" t="str">
            <v>9108000</v>
          </cell>
          <cell r="B234" t="str">
            <v>Accum Prov Depreciat</v>
          </cell>
          <cell r="J234">
            <v>-71412203.719999999</v>
          </cell>
          <cell r="K234">
            <v>-71412203.719999999</v>
          </cell>
          <cell r="L234">
            <v>-71412203.719999999</v>
          </cell>
        </row>
        <row r="235">
          <cell r="A235" t="str">
            <v>9111000</v>
          </cell>
          <cell r="B235" t="str">
            <v>Accum Prov Amortizat</v>
          </cell>
          <cell r="J235">
            <v>-10427694.800000001</v>
          </cell>
          <cell r="K235">
            <v>-10427694.800000001</v>
          </cell>
          <cell r="L235">
            <v>-10427694.800000001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  <cell r="L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5721.74</v>
          </cell>
          <cell r="K237">
            <v>5721.74</v>
          </cell>
          <cell r="L237">
            <v>5721.74</v>
          </cell>
        </row>
        <row r="238">
          <cell r="A238" t="str">
            <v>9123100</v>
          </cell>
          <cell r="B238" t="str">
            <v>Invsmnt in Subs Comp</v>
          </cell>
          <cell r="J238">
            <v>750000</v>
          </cell>
          <cell r="K238">
            <v>750000</v>
          </cell>
          <cell r="L238">
            <v>750000</v>
          </cell>
        </row>
        <row r="239">
          <cell r="A239" t="str">
            <v>9124000</v>
          </cell>
          <cell r="B239" t="str">
            <v>Other Investments</v>
          </cell>
          <cell r="J239">
            <v>-29304.34</v>
          </cell>
          <cell r="K239">
            <v>-29304.34</v>
          </cell>
          <cell r="L239">
            <v>-29304.34</v>
          </cell>
        </row>
        <row r="240">
          <cell r="A240" t="str">
            <v>9128000</v>
          </cell>
          <cell r="B240" t="str">
            <v>Other Special Funds</v>
          </cell>
          <cell r="J240">
            <v>14.3</v>
          </cell>
          <cell r="K240">
            <v>14.3</v>
          </cell>
          <cell r="L240">
            <v>14.3</v>
          </cell>
        </row>
        <row r="241">
          <cell r="A241" t="str">
            <v>9131000</v>
          </cell>
          <cell r="B241" t="str">
            <v>Cash</v>
          </cell>
          <cell r="J241">
            <v>-8094266.7599999998</v>
          </cell>
          <cell r="K241">
            <v>-8094266.7599999998</v>
          </cell>
          <cell r="L241">
            <v>-8094266.7599999998</v>
          </cell>
        </row>
        <row r="242">
          <cell r="A242" t="str">
            <v>9134000</v>
          </cell>
          <cell r="B242" t="str">
            <v>Other Special Dep</v>
          </cell>
          <cell r="J242">
            <v>-4420966.9000000004</v>
          </cell>
          <cell r="K242">
            <v>-4420966.9000000004</v>
          </cell>
          <cell r="L242">
            <v>-4420966.9000000004</v>
          </cell>
        </row>
        <row r="243">
          <cell r="A243" t="str">
            <v>9135000</v>
          </cell>
          <cell r="B243" t="str">
            <v>Working Funds</v>
          </cell>
          <cell r="J243">
            <v>489630.06</v>
          </cell>
          <cell r="K243">
            <v>489630.06</v>
          </cell>
          <cell r="L243">
            <v>489630.06</v>
          </cell>
        </row>
        <row r="244">
          <cell r="A244" t="str">
            <v>9142000</v>
          </cell>
          <cell r="B244" t="str">
            <v>Cust Accounts Receiv</v>
          </cell>
          <cell r="J244">
            <v>2177612.75</v>
          </cell>
          <cell r="K244">
            <v>2177612.75</v>
          </cell>
          <cell r="L244">
            <v>2177612.75</v>
          </cell>
        </row>
        <row r="245">
          <cell r="A245" t="str">
            <v>9143000</v>
          </cell>
          <cell r="B245" t="str">
            <v>Oth Accounts Receiv</v>
          </cell>
          <cell r="J245">
            <v>7093833.3300000001</v>
          </cell>
          <cell r="K245">
            <v>7093833.3300000001</v>
          </cell>
          <cell r="L245">
            <v>7093833.3300000001</v>
          </cell>
        </row>
        <row r="246">
          <cell r="A246" t="str">
            <v>9144000</v>
          </cell>
          <cell r="B246" t="str">
            <v>Accum Prov Uncollect</v>
          </cell>
          <cell r="J246">
            <v>-100856.79</v>
          </cell>
          <cell r="K246">
            <v>-100856.79</v>
          </cell>
          <cell r="L246">
            <v>-100856.79</v>
          </cell>
        </row>
        <row r="247">
          <cell r="A247" t="str">
            <v>9146000</v>
          </cell>
          <cell r="B247" t="str">
            <v>Accts Rec Assoc Comp</v>
          </cell>
          <cell r="J247">
            <v>-3673000.68</v>
          </cell>
          <cell r="K247">
            <v>-3673000.68</v>
          </cell>
          <cell r="L247">
            <v>-3673000.68</v>
          </cell>
        </row>
        <row r="248">
          <cell r="A248" t="str">
            <v>9151000</v>
          </cell>
          <cell r="B248" t="str">
            <v>Fuel Stock</v>
          </cell>
          <cell r="J248">
            <v>-130890.47</v>
          </cell>
          <cell r="K248">
            <v>-130890.47</v>
          </cell>
          <cell r="L248">
            <v>-130890.47</v>
          </cell>
        </row>
        <row r="249">
          <cell r="A249" t="str">
            <v>9154000</v>
          </cell>
          <cell r="B249" t="str">
            <v>Plnt Mat &amp; Oper Supp</v>
          </cell>
          <cell r="J249">
            <v>-1610883.18</v>
          </cell>
          <cell r="K249">
            <v>-1610883.18</v>
          </cell>
          <cell r="L249">
            <v>-1610883.18</v>
          </cell>
        </row>
        <row r="250">
          <cell r="A250" t="str">
            <v>9156000</v>
          </cell>
          <cell r="B250" t="str">
            <v>Oth Mat &amp; Oper Supp</v>
          </cell>
          <cell r="J250">
            <v>-89597.69</v>
          </cell>
          <cell r="K250">
            <v>-89597.69</v>
          </cell>
          <cell r="L250">
            <v>-89597.69</v>
          </cell>
        </row>
        <row r="251">
          <cell r="A251" t="str">
            <v>9163000</v>
          </cell>
          <cell r="B251" t="str">
            <v>Stores Exp Undistrib</v>
          </cell>
          <cell r="J251">
            <v>-70924.3</v>
          </cell>
          <cell r="K251">
            <v>-70924.3</v>
          </cell>
          <cell r="L251">
            <v>-70924.3</v>
          </cell>
        </row>
        <row r="252">
          <cell r="A252" t="str">
            <v>9164100</v>
          </cell>
          <cell r="B252" t="str">
            <v>Gas Stored-Current</v>
          </cell>
          <cell r="J252">
            <v>-227068.64</v>
          </cell>
          <cell r="K252">
            <v>-227068.64</v>
          </cell>
          <cell r="L252">
            <v>-227068.64</v>
          </cell>
        </row>
        <row r="253">
          <cell r="A253" t="str">
            <v>9164200</v>
          </cell>
          <cell r="B253" t="str">
            <v>Liquef Nat Gas Store</v>
          </cell>
          <cell r="J253">
            <v>2911.96</v>
          </cell>
          <cell r="K253">
            <v>2911.96</v>
          </cell>
          <cell r="L253">
            <v>2911.96</v>
          </cell>
        </row>
        <row r="254">
          <cell r="A254" t="str">
            <v>9165000</v>
          </cell>
          <cell r="B254" t="str">
            <v>Prepayments</v>
          </cell>
          <cell r="J254">
            <v>728153.39</v>
          </cell>
          <cell r="K254">
            <v>728153.39</v>
          </cell>
          <cell r="L254">
            <v>728153.39</v>
          </cell>
        </row>
        <row r="255">
          <cell r="A255" t="str">
            <v>9173000</v>
          </cell>
          <cell r="B255" t="str">
            <v>Accrued Utility Rev</v>
          </cell>
          <cell r="J255">
            <v>36303722.460000001</v>
          </cell>
          <cell r="K255">
            <v>36303722.460000001</v>
          </cell>
          <cell r="L255">
            <v>36303722.460000001</v>
          </cell>
        </row>
        <row r="256">
          <cell r="A256" t="str">
            <v>9175000</v>
          </cell>
          <cell r="B256" t="str">
            <v>LT Deriv Instr Asset</v>
          </cell>
          <cell r="J256">
            <v>11767359.189999999</v>
          </cell>
          <cell r="K256">
            <v>11767359.189999999</v>
          </cell>
          <cell r="L256">
            <v>11767359.189999999</v>
          </cell>
        </row>
        <row r="257">
          <cell r="A257" t="str">
            <v>9175100</v>
          </cell>
          <cell r="B257" t="str">
            <v>Deriv Instrum Assets</v>
          </cell>
          <cell r="J257">
            <v>28287996.25</v>
          </cell>
          <cell r="K257">
            <v>28287996.25</v>
          </cell>
          <cell r="L257">
            <v>28287996.25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3125922.55</v>
          </cell>
          <cell r="K259">
            <v>3125922.55</v>
          </cell>
          <cell r="L259">
            <v>3125922.55</v>
          </cell>
        </row>
        <row r="260">
          <cell r="A260" t="str">
            <v>9182200</v>
          </cell>
          <cell r="B260" t="str">
            <v>Unrecov Plt &amp; Reg St</v>
          </cell>
          <cell r="J260">
            <v>-29444012.190000001</v>
          </cell>
          <cell r="K260">
            <v>-29444012.190000001</v>
          </cell>
          <cell r="L260">
            <v>-29444012.190000001</v>
          </cell>
        </row>
        <row r="261">
          <cell r="A261" t="str">
            <v>9182300</v>
          </cell>
          <cell r="B261" t="str">
            <v>Oth Regulatory Asset</v>
          </cell>
          <cell r="J261">
            <v>103997549.69</v>
          </cell>
          <cell r="K261">
            <v>103997549.69</v>
          </cell>
          <cell r="L261">
            <v>103997549.69</v>
          </cell>
        </row>
        <row r="262">
          <cell r="A262" t="str">
            <v>9184000</v>
          </cell>
          <cell r="B262" t="str">
            <v>Clearing Accounts</v>
          </cell>
          <cell r="J262">
            <v>-617386.74</v>
          </cell>
          <cell r="K262">
            <v>-617386.74</v>
          </cell>
          <cell r="L262">
            <v>-617386.74</v>
          </cell>
        </row>
        <row r="263">
          <cell r="A263" t="str">
            <v>9185000</v>
          </cell>
          <cell r="B263" t="str">
            <v>Temporary Facilities</v>
          </cell>
          <cell r="J263">
            <v>19192.55</v>
          </cell>
          <cell r="K263">
            <v>19192.55</v>
          </cell>
          <cell r="L263">
            <v>19192.55</v>
          </cell>
        </row>
        <row r="264">
          <cell r="A264" t="str">
            <v>9186000</v>
          </cell>
          <cell r="B264" t="str">
            <v>Misc Deferred Debits</v>
          </cell>
          <cell r="J264">
            <v>-90491577.239999995</v>
          </cell>
          <cell r="K264">
            <v>-90491577.239999995</v>
          </cell>
          <cell r="L264">
            <v>-90491577.239999995</v>
          </cell>
        </row>
        <row r="265">
          <cell r="A265" t="str">
            <v>9187000</v>
          </cell>
          <cell r="B265" t="str">
            <v>Defrrd Loss frm Disp</v>
          </cell>
          <cell r="J265">
            <v>705396.35</v>
          </cell>
          <cell r="K265">
            <v>705396.35</v>
          </cell>
          <cell r="L265">
            <v>705396.35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-714373929.53999996</v>
          </cell>
          <cell r="K267">
            <v>-714373929.53999996</v>
          </cell>
          <cell r="L267">
            <v>-714373929.53999996</v>
          </cell>
        </row>
        <row r="268">
          <cell r="A268" t="str">
            <v>9191000</v>
          </cell>
          <cell r="B268" t="str">
            <v>Unrecov Purch Gas</v>
          </cell>
          <cell r="J268">
            <v>2304553.16</v>
          </cell>
          <cell r="K268">
            <v>2304553.16</v>
          </cell>
          <cell r="L268">
            <v>2304553.16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-1347658.18</v>
          </cell>
          <cell r="K270">
            <v>-1347658.18</v>
          </cell>
          <cell r="L270">
            <v>-1347658.18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33195.03</v>
          </cell>
          <cell r="K272">
            <v>33195.03</v>
          </cell>
          <cell r="L272">
            <v>33195.03</v>
          </cell>
        </row>
        <row r="273">
          <cell r="A273" t="str">
            <v>9228300</v>
          </cell>
          <cell r="B273" t="str">
            <v>Accum Prov Pen &amp; Ben</v>
          </cell>
          <cell r="J273">
            <v>-261274.05</v>
          </cell>
          <cell r="K273">
            <v>-261274.05</v>
          </cell>
          <cell r="L273">
            <v>-261274.05</v>
          </cell>
        </row>
        <row r="274">
          <cell r="A274" t="str">
            <v>9228400</v>
          </cell>
          <cell r="B274" t="str">
            <v>Accum Prov Misc Oper</v>
          </cell>
          <cell r="J274">
            <v>412276.17</v>
          </cell>
          <cell r="K274">
            <v>412276.17</v>
          </cell>
          <cell r="L274">
            <v>412276.17</v>
          </cell>
        </row>
        <row r="275">
          <cell r="A275" t="str">
            <v>9230000</v>
          </cell>
          <cell r="B275" t="str">
            <v>Asset Retirem Obliga</v>
          </cell>
          <cell r="J275">
            <v>472362.87</v>
          </cell>
          <cell r="K275">
            <v>472362.87</v>
          </cell>
          <cell r="L275">
            <v>472362.87</v>
          </cell>
        </row>
        <row r="276">
          <cell r="A276" t="str">
            <v>9231000</v>
          </cell>
          <cell r="B276" t="str">
            <v>Notes Payable</v>
          </cell>
          <cell r="J276">
            <v>-72000000</v>
          </cell>
          <cell r="K276">
            <v>-72000000</v>
          </cell>
          <cell r="L276">
            <v>-72000000</v>
          </cell>
        </row>
        <row r="277">
          <cell r="A277" t="str">
            <v>9232000</v>
          </cell>
          <cell r="B277" t="str">
            <v>Accounts Payable</v>
          </cell>
          <cell r="J277">
            <v>-7312589.5499999998</v>
          </cell>
          <cell r="K277">
            <v>-7312589.5499999998</v>
          </cell>
          <cell r="L277">
            <v>-7312589.5499999998</v>
          </cell>
        </row>
        <row r="278">
          <cell r="A278" t="str">
            <v>9234000</v>
          </cell>
          <cell r="B278" t="str">
            <v>Accts Payable Assoc</v>
          </cell>
          <cell r="J278">
            <v>972266.08</v>
          </cell>
          <cell r="K278">
            <v>972266.08</v>
          </cell>
          <cell r="L278">
            <v>972266.08</v>
          </cell>
        </row>
        <row r="279">
          <cell r="A279" t="str">
            <v>9235000</v>
          </cell>
          <cell r="B279" t="str">
            <v>Customer Deposits</v>
          </cell>
          <cell r="J279">
            <v>799476.36</v>
          </cell>
          <cell r="K279">
            <v>799476.36</v>
          </cell>
          <cell r="L279">
            <v>799476.36</v>
          </cell>
        </row>
        <row r="280">
          <cell r="A280" t="str">
            <v>9236000</v>
          </cell>
          <cell r="B280" t="str">
            <v>Taxes Accrued</v>
          </cell>
          <cell r="J280">
            <v>37381827.920000002</v>
          </cell>
          <cell r="K280">
            <v>37381827.920000002</v>
          </cell>
          <cell r="L280">
            <v>37381827.920000002</v>
          </cell>
        </row>
        <row r="281">
          <cell r="A281" t="str">
            <v>9237000</v>
          </cell>
          <cell r="B281" t="str">
            <v>Interest Accrued</v>
          </cell>
          <cell r="J281">
            <v>2992485.23</v>
          </cell>
          <cell r="K281">
            <v>2992485.23</v>
          </cell>
          <cell r="L281">
            <v>2992485.23</v>
          </cell>
        </row>
        <row r="282">
          <cell r="A282" t="str">
            <v>9241000</v>
          </cell>
          <cell r="B282" t="str">
            <v>Tax Collect Payable</v>
          </cell>
          <cell r="J282">
            <v>311950.94</v>
          </cell>
          <cell r="K282">
            <v>311950.94</v>
          </cell>
          <cell r="L282">
            <v>311950.94</v>
          </cell>
        </row>
        <row r="283">
          <cell r="A283" t="str">
            <v>9242000</v>
          </cell>
          <cell r="B283" t="str">
            <v>Misc Cur &amp; Acc Liab</v>
          </cell>
          <cell r="J283">
            <v>448568.12</v>
          </cell>
          <cell r="K283">
            <v>448568.12</v>
          </cell>
          <cell r="L283">
            <v>448568.12</v>
          </cell>
        </row>
        <row r="284">
          <cell r="A284" t="str">
            <v>9243000</v>
          </cell>
          <cell r="B284" t="str">
            <v>Oblig Under Cap Leas</v>
          </cell>
          <cell r="J284">
            <v>23493.62</v>
          </cell>
          <cell r="K284">
            <v>23493.62</v>
          </cell>
          <cell r="L284">
            <v>23493.62</v>
          </cell>
        </row>
        <row r="285">
          <cell r="A285" t="str">
            <v>9244000</v>
          </cell>
          <cell r="B285" t="str">
            <v>LT Deriv Instr Liab</v>
          </cell>
          <cell r="J285">
            <v>2235370.19</v>
          </cell>
          <cell r="K285">
            <v>2235370.19</v>
          </cell>
          <cell r="L285">
            <v>2235370.19</v>
          </cell>
        </row>
        <row r="286">
          <cell r="A286" t="str">
            <v>9244100</v>
          </cell>
          <cell r="B286" t="str">
            <v>Deriv Instrum Liab</v>
          </cell>
          <cell r="J286">
            <v>-6340513.0199999996</v>
          </cell>
          <cell r="K286">
            <v>-6340513.0199999996</v>
          </cell>
          <cell r="L286">
            <v>-6340513.0199999996</v>
          </cell>
        </row>
        <row r="287">
          <cell r="A287" t="str">
            <v>9252000</v>
          </cell>
          <cell r="B287" t="str">
            <v>Customer Adv Constr</v>
          </cell>
          <cell r="J287">
            <v>-2090627.43</v>
          </cell>
          <cell r="K287">
            <v>-2090627.43</v>
          </cell>
          <cell r="L287">
            <v>-2090627.43</v>
          </cell>
        </row>
        <row r="288">
          <cell r="A288" t="str">
            <v>9253000</v>
          </cell>
          <cell r="B288" t="str">
            <v>Oth Deferred Credits</v>
          </cell>
          <cell r="J288">
            <v>36197044.020000003</v>
          </cell>
          <cell r="K288">
            <v>36197044.020000003</v>
          </cell>
          <cell r="L288">
            <v>36197044.020000003</v>
          </cell>
        </row>
        <row r="289">
          <cell r="A289" t="str">
            <v>9254000</v>
          </cell>
          <cell r="B289" t="str">
            <v>Oth Regulatory Liab</v>
          </cell>
          <cell r="J289">
            <v>-26935991.539999999</v>
          </cell>
          <cell r="K289">
            <v>-26935991.539999999</v>
          </cell>
          <cell r="L289">
            <v>-26935991.539999999</v>
          </cell>
        </row>
        <row r="290">
          <cell r="A290" t="str">
            <v>9256000</v>
          </cell>
          <cell r="B290" t="str">
            <v>Defrrd Gns from Disp</v>
          </cell>
          <cell r="J290">
            <v>-12162661.67</v>
          </cell>
          <cell r="K290">
            <v>-12162661.67</v>
          </cell>
          <cell r="L290">
            <v>-12162661.67</v>
          </cell>
        </row>
        <row r="291">
          <cell r="A291" t="str">
            <v>9282000</v>
          </cell>
          <cell r="B291" t="str">
            <v>Acc Defrd Inc Tax-Pr</v>
          </cell>
          <cell r="J291">
            <v>773829003</v>
          </cell>
          <cell r="K291">
            <v>773829003</v>
          </cell>
          <cell r="L291">
            <v>773829003</v>
          </cell>
        </row>
        <row r="292">
          <cell r="A292" t="str">
            <v>9283000</v>
          </cell>
          <cell r="B292" t="str">
            <v>Acc Defrd Inc Tax-Ot</v>
          </cell>
          <cell r="J292">
            <v>-20318697.09</v>
          </cell>
          <cell r="K292">
            <v>-20318697.09</v>
          </cell>
          <cell r="L292">
            <v>-20318697.09</v>
          </cell>
        </row>
        <row r="293">
          <cell r="A293" t="str">
            <v>9438000</v>
          </cell>
          <cell r="B293" t="str">
            <v>Divid Declrd-Common</v>
          </cell>
          <cell r="J293">
            <v>758000</v>
          </cell>
          <cell r="K293">
            <v>758000</v>
          </cell>
          <cell r="L293">
            <v>758000</v>
          </cell>
        </row>
        <row r="294">
          <cell r="A294" t="str">
            <v>9991070</v>
          </cell>
          <cell r="B294" t="str">
            <v>CO-Construction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9991080</v>
          </cell>
          <cell r="B295" t="str">
            <v>CO-Retirement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9991210</v>
          </cell>
          <cell r="B296" t="str">
            <v>CO-Nonutility Proper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9991240</v>
          </cell>
          <cell r="B297" t="str">
            <v>CO-Other Investments</v>
          </cell>
          <cell r="D297">
            <v>0</v>
          </cell>
          <cell r="I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L298">
            <v>0</v>
          </cell>
          <cell r="M298">
            <v>0</v>
          </cell>
        </row>
        <row r="299">
          <cell r="A299" t="str">
            <v>9991540</v>
          </cell>
          <cell r="B299" t="str">
            <v>CO-Plnt Mtls Op Supp</v>
          </cell>
          <cell r="L299">
            <v>0</v>
          </cell>
          <cell r="M299">
            <v>0</v>
          </cell>
        </row>
        <row r="300">
          <cell r="A300" t="str">
            <v>9991630</v>
          </cell>
          <cell r="B300" t="str">
            <v>CO-Stores Exp Undist</v>
          </cell>
          <cell r="L300">
            <v>0</v>
          </cell>
          <cell r="M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-0.12</v>
          </cell>
          <cell r="H304">
            <v>0</v>
          </cell>
          <cell r="I304">
            <v>-0.12</v>
          </cell>
          <cell r="J304">
            <v>-0.12</v>
          </cell>
          <cell r="L304">
            <v>-0.12</v>
          </cell>
          <cell r="M304">
            <v>0</v>
          </cell>
        </row>
        <row r="305">
          <cell r="A305" t="str">
            <v>9991850</v>
          </cell>
          <cell r="B305" t="str">
            <v>CO-Temporary Facilit</v>
          </cell>
          <cell r="L305">
            <v>0</v>
          </cell>
          <cell r="M305">
            <v>0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J308">
            <v>0</v>
          </cell>
          <cell r="L308">
            <v>0</v>
          </cell>
        </row>
        <row r="309">
          <cell r="A309" t="str">
            <v>9992270</v>
          </cell>
          <cell r="B309" t="str">
            <v>CO-Obligations Under</v>
          </cell>
          <cell r="L309">
            <v>0</v>
          </cell>
          <cell r="M309">
            <v>0</v>
          </cell>
        </row>
        <row r="310">
          <cell r="A310" t="str">
            <v>9992283</v>
          </cell>
          <cell r="B310" t="str">
            <v>CO-Accum Prov Pensio</v>
          </cell>
          <cell r="L310">
            <v>0</v>
          </cell>
          <cell r="M310">
            <v>0</v>
          </cell>
        </row>
        <row r="311">
          <cell r="A311" t="str">
            <v>9992284</v>
          </cell>
          <cell r="B311" t="str">
            <v>CO-Accum Misc Op Pro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9992320</v>
          </cell>
          <cell r="B312" t="str">
            <v>CO-Accounts Payable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9992420</v>
          </cell>
          <cell r="B313" t="str">
            <v>CO-Misc Cur Accr Lia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9992520</v>
          </cell>
          <cell r="B314" t="str">
            <v>CO-Cust Adv for Cons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L314">
            <v>0</v>
          </cell>
        </row>
        <row r="315">
          <cell r="A315" t="str">
            <v>9992530</v>
          </cell>
          <cell r="B315" t="str">
            <v>CO-Other Deferred Cr</v>
          </cell>
          <cell r="C315">
            <v>0</v>
          </cell>
          <cell r="H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9999990</v>
          </cell>
          <cell r="B316" t="str">
            <v>Balance Sheet Offset</v>
          </cell>
          <cell r="J316">
            <v>-50559731.18</v>
          </cell>
          <cell r="K316">
            <v>-50559731.18</v>
          </cell>
          <cell r="L316">
            <v>-50559731.18</v>
          </cell>
        </row>
        <row r="317">
          <cell r="A317" t="str">
            <v>9999991</v>
          </cell>
          <cell r="B317" t="str">
            <v>P&amp;L Sheet Offset</v>
          </cell>
          <cell r="J317">
            <v>50559731.18</v>
          </cell>
          <cell r="K317">
            <v>50559731.18</v>
          </cell>
          <cell r="L317">
            <v>50559731.18</v>
          </cell>
        </row>
        <row r="318">
          <cell r="A318" t="str">
            <v>9999992</v>
          </cell>
          <cell r="B318" t="str">
            <v>Inter Payable Offset</v>
          </cell>
          <cell r="J318">
            <v>12770628.32</v>
          </cell>
          <cell r="K318">
            <v>12770628.32</v>
          </cell>
          <cell r="L318">
            <v>12770628.32</v>
          </cell>
        </row>
        <row r="319">
          <cell r="A319" t="str">
            <v>9999993</v>
          </cell>
          <cell r="B319" t="str">
            <v>Inter Receiv Offset</v>
          </cell>
          <cell r="J319">
            <v>-12770628.32</v>
          </cell>
          <cell r="K319">
            <v>-12770628.32</v>
          </cell>
          <cell r="L319">
            <v>-12770628.32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9" activePane="bottomRight" state="frozen"/>
      <selection activeCell="C13" sqref="C13"/>
      <selection pane="topRight" activeCell="C13" sqref="C13"/>
      <selection pane="bottomLeft" activeCell="C13" sqref="C13"/>
      <selection pane="bottomRight" activeCell="A6" sqref="A6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173803727.66</v>
      </c>
      <c r="C9" s="28">
        <f>+'Unallocated Detail'!H18</f>
        <v>64459953.340000004</v>
      </c>
      <c r="D9" s="18">
        <f>SUM(B9:C9)</f>
        <v>238263681</v>
      </c>
    </row>
    <row r="10" spans="1:4" x14ac:dyDescent="0.25">
      <c r="A10" s="26" t="s">
        <v>26</v>
      </c>
      <c r="B10" s="32">
        <f>+'Unallocated Detail'!G21</f>
        <v>25548.560000000001</v>
      </c>
      <c r="C10" s="32">
        <f>+'Unallocated Detail'!H21</f>
        <v>0</v>
      </c>
      <c r="D10" s="9">
        <f>SUM(B10:C10)</f>
        <v>25548.560000000001</v>
      </c>
    </row>
    <row r="11" spans="1:4" x14ac:dyDescent="0.25">
      <c r="A11" s="26" t="s">
        <v>25</v>
      </c>
      <c r="B11" s="32">
        <f>+'Unallocated Detail'!G25</f>
        <v>16928053.5</v>
      </c>
      <c r="C11" s="32">
        <f>+'Unallocated Detail'!H25</f>
        <v>0</v>
      </c>
      <c r="D11" s="9">
        <f>SUM(B11:C11)</f>
        <v>16928053.5</v>
      </c>
    </row>
    <row r="12" spans="1:4" x14ac:dyDescent="0.25">
      <c r="A12" s="26" t="s">
        <v>24</v>
      </c>
      <c r="B12" s="31">
        <f>+'Unallocated Detail'!G40</f>
        <v>9010567.4900000002</v>
      </c>
      <c r="C12" s="30">
        <f>+'Unallocated Detail'!H40</f>
        <v>3447732.43</v>
      </c>
      <c r="D12" s="35">
        <f>SUM(B12:C12)</f>
        <v>12458299.92</v>
      </c>
    </row>
    <row r="13" spans="1:4" x14ac:dyDescent="0.25">
      <c r="A13" s="26" t="s">
        <v>23</v>
      </c>
      <c r="B13" s="19">
        <f>SUM(B9:B12)</f>
        <v>199767897.21000001</v>
      </c>
      <c r="C13" s="19">
        <f>SUM(C9:C12)</f>
        <v>67907685.770000011</v>
      </c>
      <c r="D13" s="18">
        <f>SUM(D9:D12)</f>
        <v>267675582.97999999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15290975.24</v>
      </c>
      <c r="C18" s="28">
        <f>+'Unallocated Detail'!H47</f>
        <v>0</v>
      </c>
      <c r="D18" s="18">
        <f>B18+C18</f>
        <v>15290975.24</v>
      </c>
    </row>
    <row r="19" spans="1:4" x14ac:dyDescent="0.25">
      <c r="A19" s="26" t="s">
        <v>21</v>
      </c>
      <c r="B19" s="32">
        <f>+'Unallocated Detail'!G56</f>
        <v>51464368.010000005</v>
      </c>
      <c r="C19" s="32">
        <f>+'Unallocated Detail'!H56</f>
        <v>20717067.479999997</v>
      </c>
      <c r="D19" s="27">
        <f>B19+C19</f>
        <v>72181435.49000001</v>
      </c>
    </row>
    <row r="20" spans="1:4" x14ac:dyDescent="0.25">
      <c r="A20" s="26" t="s">
        <v>20</v>
      </c>
      <c r="B20" s="32">
        <f>+'Unallocated Detail'!G59</f>
        <v>10506868.98</v>
      </c>
      <c r="C20" s="32">
        <f>+'Unallocated Detail'!H59</f>
        <v>0</v>
      </c>
      <c r="D20" s="27">
        <f>B20+C20</f>
        <v>10506868.98</v>
      </c>
    </row>
    <row r="21" spans="1:4" x14ac:dyDescent="0.25">
      <c r="A21" s="26" t="s">
        <v>19</v>
      </c>
      <c r="B21" s="31">
        <f>+'Unallocated Detail'!G62</f>
        <v>-6276318.0899999999</v>
      </c>
      <c r="C21" s="30">
        <f>+'Unallocated Detail'!H62</f>
        <v>0</v>
      </c>
      <c r="D21" s="29">
        <f>B21+C21</f>
        <v>-6276318.0899999999</v>
      </c>
    </row>
    <row r="22" spans="1:4" x14ac:dyDescent="0.25">
      <c r="A22" s="26" t="s">
        <v>18</v>
      </c>
      <c r="B22" s="19">
        <f>SUM(B18:B21)</f>
        <v>70985894.140000001</v>
      </c>
      <c r="C22" s="19">
        <f>SUM(C18:C21)</f>
        <v>20717067.479999997</v>
      </c>
      <c r="D22" s="18">
        <f>SUM(D18:D21)</f>
        <v>91702961.620000005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9281950.8899999987</v>
      </c>
      <c r="C24" s="28">
        <f>+'Unallocated Detail'!H138</f>
        <v>442332.3299999999</v>
      </c>
      <c r="D24" s="18">
        <f t="shared" ref="D24:D37" si="0">B24+C24</f>
        <v>9724283.2199999988</v>
      </c>
    </row>
    <row r="25" spans="1:4" x14ac:dyDescent="0.25">
      <c r="A25" s="26" t="s">
        <v>16</v>
      </c>
      <c r="B25" s="25">
        <f>+'Unallocated Detail'!G168</f>
        <v>2028527.1000000003</v>
      </c>
      <c r="C25" s="25">
        <f>+'Unallocated Detail'!H168</f>
        <v>0</v>
      </c>
      <c r="D25" s="27">
        <f t="shared" si="0"/>
        <v>2028527.1000000003</v>
      </c>
    </row>
    <row r="26" spans="1:4" x14ac:dyDescent="0.25">
      <c r="A26" s="26" t="s">
        <v>15</v>
      </c>
      <c r="B26" s="25">
        <f>+'Unallocated Detail'!G206</f>
        <v>5846965.5299999993</v>
      </c>
      <c r="C26" s="25">
        <f>+'Unallocated Detail'!H206</f>
        <v>4474850.62</v>
      </c>
      <c r="D26" s="27">
        <f t="shared" si="0"/>
        <v>10321816.149999999</v>
      </c>
    </row>
    <row r="27" spans="1:4" x14ac:dyDescent="0.25">
      <c r="A27" s="26" t="s">
        <v>14</v>
      </c>
      <c r="B27" s="25">
        <f>+'Unallocated Detail'!G213</f>
        <v>3785631.0299999993</v>
      </c>
      <c r="C27" s="25">
        <f>+'Unallocated Detail'!H213</f>
        <v>2186170.7799999998</v>
      </c>
      <c r="D27" s="27">
        <f t="shared" si="0"/>
        <v>5971801.8099999987</v>
      </c>
    </row>
    <row r="28" spans="1:4" x14ac:dyDescent="0.25">
      <c r="A28" s="26" t="s">
        <v>13</v>
      </c>
      <c r="B28" s="25">
        <f>+'Unallocated Detail'!G222</f>
        <v>2036510.1300000001</v>
      </c>
      <c r="C28" s="25">
        <f>+'Unallocated Detail'!H222</f>
        <v>658346.05999999994</v>
      </c>
      <c r="D28" s="27">
        <f t="shared" si="0"/>
        <v>2694856.19</v>
      </c>
    </row>
    <row r="29" spans="1:4" x14ac:dyDescent="0.25">
      <c r="A29" s="26" t="s">
        <v>12</v>
      </c>
      <c r="B29" s="25">
        <f>+'Unallocated Detail'!G225</f>
        <v>7095207.6799999997</v>
      </c>
      <c r="C29" s="25">
        <f>+'Unallocated Detail'!H225</f>
        <v>1268512.28</v>
      </c>
      <c r="D29" s="27">
        <f t="shared" si="0"/>
        <v>8363719.96</v>
      </c>
    </row>
    <row r="30" spans="1:4" x14ac:dyDescent="0.25">
      <c r="A30" s="26" t="s">
        <v>11</v>
      </c>
      <c r="B30" s="25">
        <f>+'Unallocated Detail'!G240</f>
        <v>10795011.26</v>
      </c>
      <c r="C30" s="25">
        <f>+'Unallocated Detail'!H240</f>
        <v>5000868.41</v>
      </c>
      <c r="D30" s="27">
        <f t="shared" si="0"/>
        <v>15795879.67</v>
      </c>
    </row>
    <row r="31" spans="1:4" x14ac:dyDescent="0.25">
      <c r="A31" s="26" t="s">
        <v>10</v>
      </c>
      <c r="B31" s="25">
        <f>+'Unallocated Detail'!G247</f>
        <v>30440885.239999998</v>
      </c>
      <c r="C31" s="25">
        <f>+'Unallocated Detail'!H247</f>
        <v>11311012.370000001</v>
      </c>
      <c r="D31" s="27">
        <f t="shared" si="0"/>
        <v>41751897.609999999</v>
      </c>
    </row>
    <row r="32" spans="1:4" x14ac:dyDescent="0.25">
      <c r="A32" s="26" t="s">
        <v>9</v>
      </c>
      <c r="B32" s="25">
        <f>+'Unallocated Detail'!G252</f>
        <v>8604763.9300000016</v>
      </c>
      <c r="C32" s="25">
        <f>+'Unallocated Detail'!H252</f>
        <v>3673485.77</v>
      </c>
      <c r="D32" s="27">
        <f t="shared" si="0"/>
        <v>12278249.700000001</v>
      </c>
    </row>
    <row r="33" spans="1:4" x14ac:dyDescent="0.25">
      <c r="A33" s="26" t="s">
        <v>8</v>
      </c>
      <c r="B33" s="25">
        <f>+'Unallocated Detail'!G255</f>
        <v>2497508.13</v>
      </c>
      <c r="C33" s="25">
        <f>+'Unallocated Detail'!H255</f>
        <v>0</v>
      </c>
      <c r="D33" s="27">
        <f t="shared" si="0"/>
        <v>2497508.13</v>
      </c>
    </row>
    <row r="34" spans="1:4" x14ac:dyDescent="0.25">
      <c r="A34" s="17" t="s">
        <v>7</v>
      </c>
      <c r="B34" s="25">
        <f>+'Unallocated Detail'!G263</f>
        <v>-2775701.1100000003</v>
      </c>
      <c r="C34" s="25">
        <f>+'Unallocated Detail'!H263</f>
        <v>274954.71000000002</v>
      </c>
      <c r="D34" s="24">
        <f t="shared" si="0"/>
        <v>-2500746.4000000004</v>
      </c>
    </row>
    <row r="35" spans="1:4" x14ac:dyDescent="0.25">
      <c r="A35" s="17" t="s">
        <v>688</v>
      </c>
      <c r="B35" s="25">
        <f>+'Unallocated Detail'!G268</f>
        <v>17887080.370000001</v>
      </c>
      <c r="C35" s="25">
        <f>+'Unallocated Detail'!H268</f>
        <v>6125450</v>
      </c>
      <c r="D35" s="24">
        <f t="shared" si="0"/>
        <v>24012530.370000001</v>
      </c>
    </row>
    <row r="36" spans="1:4" x14ac:dyDescent="0.25">
      <c r="A36" s="17" t="s">
        <v>689</v>
      </c>
      <c r="B36" s="25">
        <f>+'Unallocated Detail'!G273</f>
        <v>-472505.48</v>
      </c>
      <c r="C36" s="25">
        <f>+'Unallocated Detail'!H273</f>
        <v>1225552.8999999999</v>
      </c>
      <c r="D36" s="24">
        <f t="shared" si="0"/>
        <v>753047.41999999993</v>
      </c>
    </row>
    <row r="37" spans="1:4" x14ac:dyDescent="0.25">
      <c r="A37" s="17" t="s">
        <v>690</v>
      </c>
      <c r="B37" s="23">
        <f>+'Unallocated Detail'!G278</f>
        <v>4689673.7700000033</v>
      </c>
      <c r="C37" s="22">
        <f>+'Unallocated Detail'!H278</f>
        <v>881921.86999999918</v>
      </c>
      <c r="D37" s="21">
        <f t="shared" si="0"/>
        <v>5571595.6400000025</v>
      </c>
    </row>
    <row r="38" spans="1:4" x14ac:dyDescent="0.25">
      <c r="A38" s="20" t="s">
        <v>691</v>
      </c>
      <c r="B38" s="19">
        <f>SUM(B22:B37)</f>
        <v>172727402.61000001</v>
      </c>
      <c r="C38" s="19">
        <f>SUM(C22:C37)</f>
        <v>58240525.579999998</v>
      </c>
      <c r="D38" s="18">
        <f>SUM(D22:D37)</f>
        <v>230967928.18999997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27040494.599999994</v>
      </c>
      <c r="C40" s="13">
        <f>C13-C38</f>
        <v>9667160.1900000125</v>
      </c>
      <c r="D40" s="12">
        <f>D13-D38</f>
        <v>36707654.790000021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October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173803727.66</v>
      </c>
      <c r="C8" s="19">
        <f>+'Unallocated Detail'!C18</f>
        <v>64459953.340000004</v>
      </c>
      <c r="D8" s="19">
        <f>+'Unallocated Detail'!D18</f>
        <v>0</v>
      </c>
      <c r="E8" s="19">
        <v>0</v>
      </c>
      <c r="F8" s="18">
        <f>SUM(B8:E8)</f>
        <v>238263681</v>
      </c>
    </row>
    <row r="9" spans="1:6" ht="18" customHeight="1" x14ac:dyDescent="0.25">
      <c r="A9" s="17" t="s">
        <v>26</v>
      </c>
      <c r="B9" s="122">
        <f>+'Unallocated Detail'!B21</f>
        <v>25548.560000000001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25548.560000000001</v>
      </c>
    </row>
    <row r="10" spans="1:6" ht="18" customHeight="1" x14ac:dyDescent="0.25">
      <c r="A10" s="17" t="s">
        <v>25</v>
      </c>
      <c r="B10" s="122">
        <f>+'Unallocated Detail'!B25</f>
        <v>16928053.5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16928053.5</v>
      </c>
    </row>
    <row r="11" spans="1:6" ht="18" customHeight="1" x14ac:dyDescent="0.25">
      <c r="A11" s="17" t="s">
        <v>24</v>
      </c>
      <c r="B11" s="31">
        <f>+'Unallocated Detail'!B40</f>
        <v>9010567.4900000002</v>
      </c>
      <c r="C11" s="52">
        <f>+'Unallocated Detail'!C40</f>
        <v>3447732.43</v>
      </c>
      <c r="D11" s="52">
        <f>+'Unallocated Detail'!D40</f>
        <v>0</v>
      </c>
      <c r="E11" s="30">
        <v>0</v>
      </c>
      <c r="F11" s="29">
        <f>SUM(B11:E11)</f>
        <v>12458299.92</v>
      </c>
    </row>
    <row r="12" spans="1:6" ht="18" customHeight="1" x14ac:dyDescent="0.25">
      <c r="A12" s="17" t="s">
        <v>23</v>
      </c>
      <c r="B12" s="19">
        <f>SUM(B8:B11)</f>
        <v>199767897.21000001</v>
      </c>
      <c r="C12" s="19">
        <f>SUM(C8:C11)</f>
        <v>67907685.770000011</v>
      </c>
      <c r="D12" s="19">
        <f>SUM(D8:D11)</f>
        <v>0</v>
      </c>
      <c r="E12" s="19">
        <f>SUM(E8:E11)</f>
        <v>0</v>
      </c>
      <c r="F12" s="18">
        <f>SUM(F8:F11)</f>
        <v>267675582.97999999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15290975.24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15290975.24</v>
      </c>
    </row>
    <row r="18" spans="1:6" ht="18" customHeight="1" x14ac:dyDescent="0.25">
      <c r="A18" s="17" t="s">
        <v>21</v>
      </c>
      <c r="B18" s="122">
        <f>+'Unallocated Detail'!B56</f>
        <v>51464368.010000005</v>
      </c>
      <c r="C18" s="122">
        <f>+'Unallocated Detail'!C56</f>
        <v>20717067.479999997</v>
      </c>
      <c r="D18" s="122">
        <f>+'Unallocated Detail'!D56</f>
        <v>0</v>
      </c>
      <c r="E18" s="50">
        <v>0</v>
      </c>
      <c r="F18" s="27">
        <f>SUM(B18:E18)</f>
        <v>72181435.49000001</v>
      </c>
    </row>
    <row r="19" spans="1:6" ht="18" customHeight="1" x14ac:dyDescent="0.25">
      <c r="A19" s="17" t="s">
        <v>20</v>
      </c>
      <c r="B19" s="122">
        <f>+'Unallocated Detail'!B59</f>
        <v>10506868.98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10506868.98</v>
      </c>
    </row>
    <row r="20" spans="1:6" ht="18" customHeight="1" x14ac:dyDescent="0.25">
      <c r="A20" s="17" t="s">
        <v>19</v>
      </c>
      <c r="B20" s="31">
        <f>+'Unallocated Detail'!B62</f>
        <v>-6276318.0899999999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-6276318.0899999999</v>
      </c>
    </row>
    <row r="21" spans="1:6" ht="18" customHeight="1" x14ac:dyDescent="0.25">
      <c r="A21" s="17" t="s">
        <v>18</v>
      </c>
      <c r="B21" s="19">
        <f>SUM(B17:B20)</f>
        <v>70985894.140000001</v>
      </c>
      <c r="C21" s="19">
        <f>SUM(C17:C20)</f>
        <v>20717067.479999997</v>
      </c>
      <c r="D21" s="19">
        <f>SUM(D17:D20)</f>
        <v>0</v>
      </c>
      <c r="E21" s="19">
        <f>SUM(E17:E20)</f>
        <v>0</v>
      </c>
      <c r="F21" s="18">
        <f>SUM(F17:F20)</f>
        <v>91702961.620000005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9281950.8899999987</v>
      </c>
      <c r="C23" s="19">
        <f>+'Unallocated Detail'!C138</f>
        <v>442332.3299999999</v>
      </c>
      <c r="D23" s="19">
        <f>+'Unallocated Detail'!D138</f>
        <v>0</v>
      </c>
      <c r="E23" s="19">
        <v>0</v>
      </c>
      <c r="F23" s="18">
        <f t="shared" ref="F23:F36" si="0">SUM(B23:E23)</f>
        <v>9724283.2199999988</v>
      </c>
    </row>
    <row r="24" spans="1:6" ht="18" customHeight="1" x14ac:dyDescent="0.25">
      <c r="A24" s="17" t="s">
        <v>16</v>
      </c>
      <c r="B24" s="51">
        <f>+'Unallocated Detail'!B168</f>
        <v>2028527.1000000003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2028527.1000000003</v>
      </c>
    </row>
    <row r="25" spans="1:6" ht="18" customHeight="1" x14ac:dyDescent="0.25">
      <c r="A25" s="17" t="s">
        <v>15</v>
      </c>
      <c r="B25" s="51">
        <f>+'Unallocated Detail'!B206</f>
        <v>5846965.5299999993</v>
      </c>
      <c r="C25" s="33">
        <f>+'Unallocated Detail'!C206</f>
        <v>4474850.62</v>
      </c>
      <c r="D25" s="33">
        <f>+'Unallocated Detail'!D206</f>
        <v>0</v>
      </c>
      <c r="E25" s="50">
        <v>0</v>
      </c>
      <c r="F25" s="27">
        <f t="shared" si="0"/>
        <v>10321816.149999999</v>
      </c>
    </row>
    <row r="26" spans="1:6" ht="18" customHeight="1" x14ac:dyDescent="0.25">
      <c r="A26" s="26" t="s">
        <v>14</v>
      </c>
      <c r="B26" s="51">
        <f>+'Unallocated Detail'!B213</f>
        <v>2055751.7</v>
      </c>
      <c r="C26" s="33">
        <f>+'Unallocated Detail'!C213</f>
        <v>951003.19000000006</v>
      </c>
      <c r="D26" s="33">
        <f>+'Unallocated Detail'!D213</f>
        <v>2965046.92</v>
      </c>
      <c r="E26" s="50">
        <v>0</v>
      </c>
      <c r="F26" s="27">
        <f t="shared" si="0"/>
        <v>5971801.8100000005</v>
      </c>
    </row>
    <row r="27" spans="1:6" ht="18" customHeight="1" x14ac:dyDescent="0.25">
      <c r="A27" s="17" t="s">
        <v>13</v>
      </c>
      <c r="B27" s="51">
        <f>+'Unallocated Detail'!B222</f>
        <v>1775187.21</v>
      </c>
      <c r="C27" s="33">
        <f>+'Unallocated Detail'!C222</f>
        <v>469732.85</v>
      </c>
      <c r="D27" s="33">
        <f>+'Unallocated Detail'!D222</f>
        <v>449936.12999999995</v>
      </c>
      <c r="E27" s="50">
        <v>0</v>
      </c>
      <c r="F27" s="27">
        <f t="shared" si="0"/>
        <v>2694856.19</v>
      </c>
    </row>
    <row r="28" spans="1:6" ht="18" customHeight="1" x14ac:dyDescent="0.25">
      <c r="A28" s="17" t="s">
        <v>12</v>
      </c>
      <c r="B28" s="51">
        <f>+'Unallocated Detail'!B225</f>
        <v>7095207.6799999997</v>
      </c>
      <c r="C28" s="33">
        <f>+'Unallocated Detail'!C225</f>
        <v>1268512.28</v>
      </c>
      <c r="D28" s="33">
        <f>+'Unallocated Detail'!D225</f>
        <v>0</v>
      </c>
      <c r="E28" s="50">
        <v>0</v>
      </c>
      <c r="F28" s="27">
        <f t="shared" si="0"/>
        <v>8363719.96</v>
      </c>
    </row>
    <row r="29" spans="1:6" ht="18" customHeight="1" x14ac:dyDescent="0.25">
      <c r="A29" s="26" t="s">
        <v>11</v>
      </c>
      <c r="B29" s="51">
        <f>+'Unallocated Detail'!B240</f>
        <v>3310029.78</v>
      </c>
      <c r="C29" s="33">
        <f>+'Unallocated Detail'!C240</f>
        <v>1094507.3899999999</v>
      </c>
      <c r="D29" s="33">
        <f>+'Unallocated Detail'!D240</f>
        <v>11391342.5</v>
      </c>
      <c r="E29" s="50">
        <v>0</v>
      </c>
      <c r="F29" s="27">
        <f t="shared" si="0"/>
        <v>15795879.67</v>
      </c>
    </row>
    <row r="30" spans="1:6" ht="18" customHeight="1" x14ac:dyDescent="0.25">
      <c r="A30" s="17" t="s">
        <v>10</v>
      </c>
      <c r="B30" s="51">
        <f>+'Unallocated Detail'!B247</f>
        <v>28880948.43</v>
      </c>
      <c r="C30" s="33">
        <f>+'Unallocated Detail'!C247</f>
        <v>10519876.380000001</v>
      </c>
      <c r="D30" s="33">
        <f>+'Unallocated Detail'!D247</f>
        <v>2351072.8000000003</v>
      </c>
      <c r="E30" s="50">
        <v>0</v>
      </c>
      <c r="F30" s="27">
        <f t="shared" si="0"/>
        <v>41751897.609999999</v>
      </c>
    </row>
    <row r="31" spans="1:6" ht="18" customHeight="1" x14ac:dyDescent="0.25">
      <c r="A31" s="17" t="s">
        <v>9</v>
      </c>
      <c r="B31" s="51">
        <f>+'Unallocated Detail'!B252</f>
        <v>2374910.29</v>
      </c>
      <c r="C31" s="33">
        <f>+'Unallocated Detail'!C252</f>
        <v>513959.39999999997</v>
      </c>
      <c r="D31" s="33">
        <f>+'Unallocated Detail'!D252</f>
        <v>9389380.0099999998</v>
      </c>
      <c r="E31" s="50">
        <v>0</v>
      </c>
      <c r="F31" s="27">
        <f t="shared" si="0"/>
        <v>12278249.699999999</v>
      </c>
    </row>
    <row r="32" spans="1:6" ht="18" customHeight="1" x14ac:dyDescent="0.25">
      <c r="A32" s="17" t="s">
        <v>8</v>
      </c>
      <c r="B32" s="51">
        <f>+'Unallocated Detail'!B255</f>
        <v>2497508.13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2497508.13</v>
      </c>
    </row>
    <row r="33" spans="1:6" ht="18" customHeight="1" x14ac:dyDescent="0.25">
      <c r="A33" s="26" t="s">
        <v>7</v>
      </c>
      <c r="B33" s="51">
        <f>+'Unallocated Detail'!B263</f>
        <v>-1835040.57</v>
      </c>
      <c r="C33" s="33">
        <f>+'Unallocated Detail'!C263</f>
        <v>752019.17</v>
      </c>
      <c r="D33" s="33">
        <f>+'Unallocated Detail'!D263</f>
        <v>-1417725</v>
      </c>
      <c r="E33" s="50">
        <v>0</v>
      </c>
      <c r="F33" s="27">
        <f t="shared" si="0"/>
        <v>-2500746.4</v>
      </c>
    </row>
    <row r="34" spans="1:6" ht="18" customHeight="1" x14ac:dyDescent="0.25">
      <c r="A34" s="17" t="s">
        <v>688</v>
      </c>
      <c r="B34" s="51">
        <f>+'Unallocated Detail'!B268</f>
        <v>17546773.41</v>
      </c>
      <c r="C34" s="33">
        <f>+'Unallocated Detail'!C268</f>
        <v>5941131.04</v>
      </c>
      <c r="D34" s="33">
        <f>+'Unallocated Detail'!D268</f>
        <v>524625.92000000004</v>
      </c>
      <c r="E34" s="50">
        <v>0</v>
      </c>
      <c r="F34" s="27">
        <f t="shared" si="0"/>
        <v>24012530.370000001</v>
      </c>
    </row>
    <row r="35" spans="1:6" ht="18" customHeight="1" x14ac:dyDescent="0.25">
      <c r="A35" s="17" t="s">
        <v>689</v>
      </c>
      <c r="B35" s="51">
        <f>+'Unallocated Detail'!B273</f>
        <v>-472505.48</v>
      </c>
      <c r="C35" s="50">
        <f>+'Unallocated Detail'!C273</f>
        <v>1225552.8999999999</v>
      </c>
      <c r="D35" s="50">
        <f>+'Unallocated Detail'!D273</f>
        <v>0</v>
      </c>
      <c r="E35" s="50">
        <v>0</v>
      </c>
      <c r="F35" s="27">
        <f t="shared" si="0"/>
        <v>753047.41999999993</v>
      </c>
    </row>
    <row r="36" spans="1:6" ht="18" customHeight="1" x14ac:dyDescent="0.25">
      <c r="A36" s="17" t="s">
        <v>690</v>
      </c>
      <c r="B36" s="31">
        <f>+'Unallocated Detail'!B278</f>
        <v>4689673.7700000033</v>
      </c>
      <c r="C36" s="52">
        <f>+'Unallocated Detail'!C278</f>
        <v>881921.86999999918</v>
      </c>
      <c r="D36" s="52">
        <f>+'Unallocated Detail'!D278</f>
        <v>0</v>
      </c>
      <c r="E36" s="30">
        <v>0</v>
      </c>
      <c r="F36" s="29">
        <f t="shared" si="0"/>
        <v>5571595.6400000025</v>
      </c>
    </row>
    <row r="37" spans="1:6" ht="18" customHeight="1" x14ac:dyDescent="0.25">
      <c r="A37" s="20" t="s">
        <v>691</v>
      </c>
      <c r="B37" s="19">
        <f>SUM(B21:B36)</f>
        <v>156061782.01000005</v>
      </c>
      <c r="C37" s="19">
        <f>SUM(C21:C36)</f>
        <v>49252466.899999999</v>
      </c>
      <c r="D37" s="19">
        <f>SUM(D21:D36)</f>
        <v>25653679.280000001</v>
      </c>
      <c r="E37" s="19">
        <f>SUM(E21:E36)</f>
        <v>0</v>
      </c>
      <c r="F37" s="18">
        <f>SUM(F21:F36)</f>
        <v>230967928.18999997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43706115.199999958</v>
      </c>
      <c r="C39" s="19">
        <f>C12-C37</f>
        <v>18655218.870000012</v>
      </c>
      <c r="D39" s="19">
        <f>D12-D37</f>
        <v>-25653679.280000001</v>
      </c>
      <c r="E39" s="19">
        <f>E12-E37</f>
        <v>0</v>
      </c>
      <c r="F39" s="159">
        <f>F12-F37</f>
        <v>36707654.790000021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-19274159.900000002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-19274159.900000002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-1042894.0299999998</v>
      </c>
      <c r="F43" s="89">
        <f>SUM(B43:E43)</f>
        <v>-1042894.0299999998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19235605.979999997</v>
      </c>
      <c r="F44" s="27">
        <f>SUM(B44:E44)</f>
        <v>19235605.979999997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-19274159.900000002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18192711.949999996</v>
      </c>
      <c r="F46" s="19">
        <f t="shared" si="1"/>
        <v>-1081447.9500000067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62980275.099999964</v>
      </c>
      <c r="C48" s="47">
        <f>C39-C46</f>
        <v>18655218.870000012</v>
      </c>
      <c r="D48" s="47">
        <f>D39-D46</f>
        <v>-25653679.280000001</v>
      </c>
      <c r="E48" s="47">
        <f>E39-E46</f>
        <v>-18192711.949999996</v>
      </c>
      <c r="F48" s="46">
        <f>F39-F46</f>
        <v>37789102.740000024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October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11310.96</v>
      </c>
      <c r="D9" s="91">
        <f>+'Unallocated Detail'!F208</f>
        <v>8163.8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19474.759999999998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107749.96</v>
      </c>
      <c r="D10" s="105">
        <f>+'Unallocated Detail'!F209</f>
        <v>64374.58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172124.54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1610818.41</v>
      </c>
      <c r="D11" s="105">
        <f>+'Unallocated Detail'!F210</f>
        <v>1162629.21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2773447.62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1729879.3299999998</v>
      </c>
      <c r="D14" s="105">
        <f>SUM(D9:D13)</f>
        <v>1235167.5899999999</v>
      </c>
      <c r="E14" s="94"/>
      <c r="F14" s="97"/>
      <c r="G14" s="98"/>
      <c r="H14" s="107">
        <f>SUM(H9:H13)</f>
        <v>2965046.92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135103.1</v>
      </c>
      <c r="D16" s="105">
        <f>+'Unallocated Detail'!F215</f>
        <v>97512.47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232615.57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133017.10999999999</v>
      </c>
      <c r="D17" s="105">
        <f>+'Unallocated Detail'!F216</f>
        <v>96006.79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229023.89999999997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-6797.29</v>
      </c>
      <c r="D20" s="105">
        <f>+'Unallocated Detail'!F219</f>
        <v>-4906.05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-11703.34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261322.91999999995</v>
      </c>
      <c r="D23" s="105">
        <f>SUM(D16:D21)</f>
        <v>188613.21000000002</v>
      </c>
      <c r="E23" s="94"/>
      <c r="F23" s="97"/>
      <c r="G23" s="98"/>
      <c r="H23" s="107">
        <f>SUM(H16:H21)</f>
        <v>449936.12999999995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4506512.55</v>
      </c>
      <c r="D25" s="105">
        <f>+'Unallocated Detail'!F227</f>
        <v>2285518.29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6792030.8399999999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511296.06</v>
      </c>
      <c r="D26" s="105">
        <f>+'Unallocated Detail'!F228</f>
        <v>259308.29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770604.35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-1961273.1</v>
      </c>
      <c r="D27" s="105">
        <f>+'Unallocated Detail'!F229</f>
        <v>-994677.32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-2955950.42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1085055.07</v>
      </c>
      <c r="D28" s="105">
        <f>+'Unallocated Detail'!F230</f>
        <v>550295.34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1635350.4100000001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5778.25</v>
      </c>
      <c r="D29" s="105">
        <f>+'Unallocated Detail'!F231</f>
        <v>3837.71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9615.9599999999991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279442.82</v>
      </c>
      <c r="D30" s="105">
        <f>+'Unallocated Detail'!F232</f>
        <v>201691.54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481134.36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789576.4</v>
      </c>
      <c r="D31" s="105">
        <f>+'Unallocated Detail'!F233</f>
        <v>449849.72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1239426.1200000001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41319.550000000003</v>
      </c>
      <c r="D32" s="105">
        <f>+'Unallocated Detail'!F234</f>
        <v>20955.57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62275.12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407069.54</v>
      </c>
      <c r="D34" s="105">
        <f>+'Unallocated Detail'!F236</f>
        <v>206448.93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613518.47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502832.82</v>
      </c>
      <c r="D35" s="105">
        <f>+'Unallocated Detail'!F237</f>
        <v>255016.18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757849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1317371.52</v>
      </c>
      <c r="D37" s="95">
        <f>+'Unallocated Detail'!F239</f>
        <v>668116.77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1985488.29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7484981.4800000004</v>
      </c>
      <c r="D38" s="105">
        <f>SUM(D25:D37)</f>
        <v>3906361.0200000005</v>
      </c>
      <c r="E38" s="94"/>
      <c r="F38" s="97"/>
      <c r="G38" s="98"/>
      <c r="H38" s="107">
        <f>SUM(H25:H37)</f>
        <v>11391342.5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1556986.5</v>
      </c>
      <c r="D40" s="105">
        <f>+'Unallocated Detail'!F245</f>
        <v>789639.72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2346626.2199999997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1559936.81</v>
      </c>
      <c r="D42" s="105">
        <f>SUM(D40:D41)</f>
        <v>791135.99</v>
      </c>
      <c r="E42" s="94"/>
      <c r="F42" s="98"/>
      <c r="G42" s="98"/>
      <c r="H42" s="107">
        <f>SUM(H40:H41)</f>
        <v>2351072.7999999998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6228630.8200000003</v>
      </c>
      <c r="D44" s="105">
        <f>+'Unallocated Detail'!F249</f>
        <v>3158906.21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9387537.0300000012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1222.82</v>
      </c>
      <c r="D46" s="95">
        <f>+'Unallocated Detail'!F251</f>
        <v>620.16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1842.98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6229853.6400000006</v>
      </c>
      <c r="D47" s="105">
        <f>SUM(D44:D46)</f>
        <v>3159526.37</v>
      </c>
      <c r="E47" s="94"/>
      <c r="F47" s="98"/>
      <c r="G47" s="98"/>
      <c r="H47" s="100">
        <f>SUM(H44:H46)</f>
        <v>9389380.0100000016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-940660.54</v>
      </c>
      <c r="D49" s="95">
        <f>+'Unallocated Detail'!F258</f>
        <v>-477064.46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-1417725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-940660.54</v>
      </c>
      <c r="D50" s="105">
        <f>D49</f>
        <v>-477064.46</v>
      </c>
      <c r="E50" s="94"/>
      <c r="F50" s="98"/>
      <c r="G50" s="98"/>
      <c r="H50" s="100">
        <f>SUM(H49)</f>
        <v>-1417725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340306.96</v>
      </c>
      <c r="D53" s="95">
        <f>+'Unallocated Detail'!F267</f>
        <v>184318.96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524625.92000000004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340306.96</v>
      </c>
      <c r="D54" s="105">
        <f>D53</f>
        <v>184318.96</v>
      </c>
      <c r="E54" s="94"/>
      <c r="F54" s="98"/>
      <c r="G54" s="98"/>
      <c r="H54" s="100">
        <f>SUM(H53)</f>
        <v>524625.92000000004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16665620.600000001</v>
      </c>
      <c r="D65" s="114">
        <f>D63+D58+D54+D50+D47+D42+D38+D23+D14</f>
        <v>8988058.6799999997</v>
      </c>
      <c r="E65" s="115"/>
      <c r="F65" s="115"/>
      <c r="G65" s="116"/>
      <c r="H65" s="114">
        <f>H63+H58+H54+H50+H47+H42+H38+H23+H14</f>
        <v>25653679.280000001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B19" sqref="B19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">
        <v>694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92772749.010000005</v>
      </c>
      <c r="C12" s="134">
        <v>0</v>
      </c>
      <c r="D12" s="134">
        <v>0</v>
      </c>
      <c r="E12" s="134">
        <v>0</v>
      </c>
      <c r="F12" s="134">
        <v>0</v>
      </c>
      <c r="G12" s="134">
        <v>92772749.010000005</v>
      </c>
      <c r="H12" s="134">
        <v>0</v>
      </c>
      <c r="I12" s="134">
        <v>92772749.010000005</v>
      </c>
      <c r="J12" s="142" t="s">
        <v>389</v>
      </c>
    </row>
    <row r="13" spans="1:10" x14ac:dyDescent="0.25">
      <c r="A13" s="64" t="s">
        <v>35</v>
      </c>
      <c r="B13" s="63">
        <v>79343188.670000002</v>
      </c>
      <c r="C13" s="63">
        <v>0</v>
      </c>
      <c r="D13" s="63">
        <v>0</v>
      </c>
      <c r="E13" s="63">
        <v>0</v>
      </c>
      <c r="F13" s="63">
        <v>0</v>
      </c>
      <c r="G13" s="63">
        <v>79343188.670000002</v>
      </c>
      <c r="H13" s="63">
        <v>0</v>
      </c>
      <c r="I13" s="63">
        <v>79343188.670000002</v>
      </c>
      <c r="J13" s="142" t="s">
        <v>390</v>
      </c>
    </row>
    <row r="14" spans="1:10" x14ac:dyDescent="0.25">
      <c r="A14" s="64" t="s">
        <v>36</v>
      </c>
      <c r="B14" s="63">
        <v>1687789.98</v>
      </c>
      <c r="C14" s="63">
        <v>0</v>
      </c>
      <c r="D14" s="63">
        <v>0</v>
      </c>
      <c r="E14" s="63">
        <v>0</v>
      </c>
      <c r="F14" s="63">
        <v>0</v>
      </c>
      <c r="G14" s="63">
        <v>1687789.98</v>
      </c>
      <c r="H14" s="63">
        <v>0</v>
      </c>
      <c r="I14" s="63">
        <v>1687789.98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45301783.289999999</v>
      </c>
      <c r="D15" s="63">
        <v>0</v>
      </c>
      <c r="E15" s="63">
        <v>0</v>
      </c>
      <c r="F15" s="63">
        <v>0</v>
      </c>
      <c r="G15" s="63">
        <v>0</v>
      </c>
      <c r="H15" s="63">
        <v>45301783.289999999</v>
      </c>
      <c r="I15" s="63">
        <v>45301783.289999999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17456187.170000002</v>
      </c>
      <c r="D16" s="63">
        <v>0</v>
      </c>
      <c r="E16" s="63">
        <v>0</v>
      </c>
      <c r="F16" s="63">
        <v>0</v>
      </c>
      <c r="G16" s="63">
        <v>0</v>
      </c>
      <c r="H16" s="63">
        <v>17456187.170000002</v>
      </c>
      <c r="I16" s="63">
        <v>17456187.170000002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1701982.88</v>
      </c>
      <c r="D17" s="61">
        <v>0</v>
      </c>
      <c r="E17" s="61">
        <v>0</v>
      </c>
      <c r="F17" s="61">
        <v>0</v>
      </c>
      <c r="G17" s="61">
        <v>0</v>
      </c>
      <c r="H17" s="61">
        <v>1701982.88</v>
      </c>
      <c r="I17" s="61">
        <v>1701982.88</v>
      </c>
      <c r="J17" s="142" t="s">
        <v>394</v>
      </c>
    </row>
    <row r="18" spans="1:11" x14ac:dyDescent="0.25">
      <c r="A18" s="64" t="s">
        <v>40</v>
      </c>
      <c r="B18" s="63">
        <v>173803727.66</v>
      </c>
      <c r="C18" s="63">
        <v>64459953.340000004</v>
      </c>
      <c r="D18" s="63">
        <v>0</v>
      </c>
      <c r="E18" s="63">
        <v>0</v>
      </c>
      <c r="F18" s="63">
        <v>0</v>
      </c>
      <c r="G18" s="63">
        <v>173803727.66</v>
      </c>
      <c r="H18" s="63">
        <v>64459953.340000004</v>
      </c>
      <c r="I18" s="63">
        <v>238263681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25548.560000000001</v>
      </c>
      <c r="C20" s="61">
        <v>0</v>
      </c>
      <c r="D20" s="61">
        <v>0</v>
      </c>
      <c r="E20" s="61">
        <v>0</v>
      </c>
      <c r="F20" s="61">
        <v>0</v>
      </c>
      <c r="G20" s="61">
        <v>25548.560000000001</v>
      </c>
      <c r="H20" s="61">
        <v>0</v>
      </c>
      <c r="I20" s="61">
        <v>25548.560000000001</v>
      </c>
      <c r="J20" s="142" t="s">
        <v>396</v>
      </c>
    </row>
    <row r="21" spans="1:11" x14ac:dyDescent="0.25">
      <c r="A21" s="64" t="s">
        <v>43</v>
      </c>
      <c r="B21" s="63">
        <v>25548.560000000001</v>
      </c>
      <c r="C21" s="63">
        <v>0</v>
      </c>
      <c r="D21" s="63">
        <v>0</v>
      </c>
      <c r="E21" s="63">
        <v>0</v>
      </c>
      <c r="F21" s="63">
        <v>0</v>
      </c>
      <c r="G21" s="63">
        <v>25548.560000000001</v>
      </c>
      <c r="H21" s="63">
        <v>0</v>
      </c>
      <c r="I21" s="63">
        <v>25548.560000000001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10184780.16</v>
      </c>
      <c r="C23" s="63">
        <v>0</v>
      </c>
      <c r="D23" s="63">
        <v>0</v>
      </c>
      <c r="E23" s="63">
        <v>0</v>
      </c>
      <c r="F23" s="63">
        <v>0</v>
      </c>
      <c r="G23" s="63">
        <v>10184780.16</v>
      </c>
      <c r="H23" s="63">
        <v>0</v>
      </c>
      <c r="I23" s="63">
        <v>10184780.16</v>
      </c>
      <c r="J23" s="142" t="s">
        <v>398</v>
      </c>
      <c r="K23" s="5"/>
    </row>
    <row r="24" spans="1:11" x14ac:dyDescent="0.25">
      <c r="A24" s="64" t="s">
        <v>46</v>
      </c>
      <c r="B24" s="61">
        <v>6743273.3399999999</v>
      </c>
      <c r="C24" s="61">
        <v>0</v>
      </c>
      <c r="D24" s="61">
        <v>0</v>
      </c>
      <c r="E24" s="61">
        <v>0</v>
      </c>
      <c r="F24" s="61">
        <v>0</v>
      </c>
      <c r="G24" s="61">
        <v>6743273.3399999999</v>
      </c>
      <c r="H24" s="61">
        <v>0</v>
      </c>
      <c r="I24" s="61">
        <v>6743273.3399999999</v>
      </c>
      <c r="J24" s="142" t="s">
        <v>399</v>
      </c>
    </row>
    <row r="25" spans="1:11" x14ac:dyDescent="0.25">
      <c r="A25" s="64" t="s">
        <v>47</v>
      </c>
      <c r="B25" s="63">
        <v>16928053.5</v>
      </c>
      <c r="C25" s="63">
        <v>0</v>
      </c>
      <c r="D25" s="63">
        <v>0</v>
      </c>
      <c r="E25" s="63">
        <v>0</v>
      </c>
      <c r="F25" s="63">
        <v>0</v>
      </c>
      <c r="G25" s="63">
        <v>16928053.5</v>
      </c>
      <c r="H25" s="63">
        <v>0</v>
      </c>
      <c r="I25" s="63">
        <v>16928053.5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142" t="s">
        <v>606</v>
      </c>
    </row>
    <row r="28" spans="1:11" x14ac:dyDescent="0.25">
      <c r="A28" s="64" t="s">
        <v>693</v>
      </c>
      <c r="B28" s="63">
        <v>87131.13</v>
      </c>
      <c r="C28" s="63">
        <v>0</v>
      </c>
      <c r="D28" s="63">
        <v>0</v>
      </c>
      <c r="E28" s="63">
        <v>0</v>
      </c>
      <c r="F28" s="63">
        <v>0</v>
      </c>
      <c r="G28" s="63">
        <v>87131.13</v>
      </c>
      <c r="H28" s="63">
        <v>0</v>
      </c>
      <c r="I28" s="63">
        <v>87131.13</v>
      </c>
      <c r="J28" s="142" t="s">
        <v>607</v>
      </c>
    </row>
    <row r="29" spans="1:11" ht="13.9" customHeight="1" x14ac:dyDescent="0.25">
      <c r="A29" s="64" t="s">
        <v>50</v>
      </c>
      <c r="B29" s="63">
        <v>-299.10000000000002</v>
      </c>
      <c r="C29" s="63">
        <v>0</v>
      </c>
      <c r="D29" s="63">
        <v>0</v>
      </c>
      <c r="E29" s="63">
        <v>0</v>
      </c>
      <c r="F29" s="63">
        <v>0</v>
      </c>
      <c r="G29" s="63">
        <v>-299.10000000000002</v>
      </c>
      <c r="H29" s="63">
        <v>0</v>
      </c>
      <c r="I29" s="63">
        <v>-299.10000000000002</v>
      </c>
      <c r="J29" s="142" t="s">
        <v>401</v>
      </c>
    </row>
    <row r="30" spans="1:11" x14ac:dyDescent="0.25">
      <c r="A30" s="64" t="s">
        <v>51</v>
      </c>
      <c r="B30" s="63">
        <v>1051370.6399999999</v>
      </c>
      <c r="C30" s="63">
        <v>0</v>
      </c>
      <c r="D30" s="63">
        <v>0</v>
      </c>
      <c r="E30" s="63">
        <v>0</v>
      </c>
      <c r="F30" s="63">
        <v>0</v>
      </c>
      <c r="G30" s="63">
        <v>1051370.6399999999</v>
      </c>
      <c r="H30" s="63">
        <v>0</v>
      </c>
      <c r="I30" s="63">
        <v>1051370.6399999999</v>
      </c>
      <c r="J30" s="142" t="s">
        <v>402</v>
      </c>
    </row>
    <row r="31" spans="1:11" x14ac:dyDescent="0.25">
      <c r="A31" s="64" t="s">
        <v>52</v>
      </c>
      <c r="B31" s="63">
        <v>1254349.82</v>
      </c>
      <c r="C31" s="63">
        <v>0</v>
      </c>
      <c r="D31" s="63">
        <v>0</v>
      </c>
      <c r="E31" s="63">
        <v>0</v>
      </c>
      <c r="F31" s="63">
        <v>0</v>
      </c>
      <c r="G31" s="63">
        <v>1254349.82</v>
      </c>
      <c r="H31" s="63">
        <v>0</v>
      </c>
      <c r="I31" s="63">
        <v>1254349.82</v>
      </c>
      <c r="J31" s="142" t="s">
        <v>403</v>
      </c>
    </row>
    <row r="32" spans="1:11" x14ac:dyDescent="0.25">
      <c r="A32" s="64" t="s">
        <v>383</v>
      </c>
      <c r="B32" s="63">
        <v>4381511.1900000004</v>
      </c>
      <c r="C32" s="63">
        <v>0</v>
      </c>
      <c r="D32" s="63">
        <v>0</v>
      </c>
      <c r="E32" s="63">
        <v>0</v>
      </c>
      <c r="F32" s="63">
        <v>0</v>
      </c>
      <c r="G32" s="63">
        <v>4381511.1900000004</v>
      </c>
      <c r="H32" s="63">
        <v>0</v>
      </c>
      <c r="I32" s="63">
        <v>4381511.1900000004</v>
      </c>
      <c r="J32" s="142" t="s">
        <v>405</v>
      </c>
    </row>
    <row r="33" spans="1:11" x14ac:dyDescent="0.25">
      <c r="A33" s="64" t="s">
        <v>384</v>
      </c>
      <c r="B33" s="63">
        <v>2236503.81</v>
      </c>
      <c r="C33" s="63">
        <v>0</v>
      </c>
      <c r="D33" s="63">
        <v>0</v>
      </c>
      <c r="E33" s="63">
        <v>0</v>
      </c>
      <c r="F33" s="63">
        <v>0</v>
      </c>
      <c r="G33" s="63">
        <v>2236503.81</v>
      </c>
      <c r="H33" s="63">
        <v>0</v>
      </c>
      <c r="I33" s="63">
        <v>2236503.81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-190.6</v>
      </c>
      <c r="D34" s="63">
        <v>0</v>
      </c>
      <c r="E34" s="63">
        <v>0</v>
      </c>
      <c r="F34" s="63">
        <v>0</v>
      </c>
      <c r="G34" s="63">
        <v>0</v>
      </c>
      <c r="H34" s="63">
        <v>-190.6</v>
      </c>
      <c r="I34" s="63">
        <v>-190.6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144382.74</v>
      </c>
      <c r="D35" s="63">
        <v>0</v>
      </c>
      <c r="E35" s="63">
        <v>0</v>
      </c>
      <c r="F35" s="63">
        <v>0</v>
      </c>
      <c r="G35" s="63">
        <v>0</v>
      </c>
      <c r="H35" s="63">
        <v>144382.74</v>
      </c>
      <c r="I35" s="63">
        <v>144382.74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v>0</v>
      </c>
      <c r="H36" s="63">
        <v>131601</v>
      </c>
      <c r="I36" s="63"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360388.06</v>
      </c>
      <c r="D37" s="63">
        <v>0</v>
      </c>
      <c r="E37" s="63">
        <v>0</v>
      </c>
      <c r="F37" s="63">
        <v>0</v>
      </c>
      <c r="G37" s="63">
        <v>0</v>
      </c>
      <c r="H37" s="63">
        <v>360388.06</v>
      </c>
      <c r="I37" s="63">
        <v>360388.06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2769391.21</v>
      </c>
      <c r="D38" s="63">
        <v>0</v>
      </c>
      <c r="E38" s="63">
        <v>0</v>
      </c>
      <c r="F38" s="63">
        <v>0</v>
      </c>
      <c r="G38" s="63">
        <v>0</v>
      </c>
      <c r="H38" s="63">
        <v>2769391.21</v>
      </c>
      <c r="I38" s="63">
        <v>2769391.21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42160.02</v>
      </c>
      <c r="D39" s="61">
        <v>0</v>
      </c>
      <c r="E39" s="61">
        <v>0</v>
      </c>
      <c r="F39" s="61">
        <v>0</v>
      </c>
      <c r="G39" s="61">
        <v>0</v>
      </c>
      <c r="H39" s="61">
        <v>42160.02</v>
      </c>
      <c r="I39" s="61">
        <v>42160.02</v>
      </c>
      <c r="J39" s="142" t="s">
        <v>608</v>
      </c>
    </row>
    <row r="40" spans="1:11" x14ac:dyDescent="0.25">
      <c r="A40" s="64" t="s">
        <v>58</v>
      </c>
      <c r="B40" s="63">
        <v>9010567.4900000002</v>
      </c>
      <c r="C40" s="63">
        <v>3447732.43</v>
      </c>
      <c r="D40" s="63">
        <v>0</v>
      </c>
      <c r="E40" s="63">
        <v>0</v>
      </c>
      <c r="F40" s="63">
        <v>0</v>
      </c>
      <c r="G40" s="63">
        <v>9010567.4900000002</v>
      </c>
      <c r="H40" s="63">
        <v>3447732.43</v>
      </c>
      <c r="I40" s="63">
        <v>12458299.920000002</v>
      </c>
      <c r="J40" s="143" t="s">
        <v>400</v>
      </c>
    </row>
    <row r="41" spans="1:11" x14ac:dyDescent="0.25">
      <c r="A41" s="60" t="s">
        <v>59</v>
      </c>
      <c r="B41" s="73">
        <v>199767897.21000001</v>
      </c>
      <c r="C41" s="73">
        <v>67907685.770000011</v>
      </c>
      <c r="D41" s="73">
        <v>0</v>
      </c>
      <c r="E41" s="73">
        <v>0</v>
      </c>
      <c r="F41" s="73">
        <v>0</v>
      </c>
      <c r="G41" s="73">
        <v>199767897.21000001</v>
      </c>
      <c r="H41" s="73">
        <v>67907685.770000011</v>
      </c>
      <c r="I41" s="73">
        <v>267675582.98000002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1880330.18</v>
      </c>
      <c r="C45" s="63">
        <v>0</v>
      </c>
      <c r="D45" s="63">
        <v>0</v>
      </c>
      <c r="E45" s="63">
        <v>0</v>
      </c>
      <c r="F45" s="63">
        <v>0</v>
      </c>
      <c r="G45" s="63">
        <v>1880330.18</v>
      </c>
      <c r="H45" s="63">
        <v>0</v>
      </c>
      <c r="I45" s="63">
        <v>1880330.18</v>
      </c>
      <c r="J45" s="145" t="s">
        <v>413</v>
      </c>
    </row>
    <row r="46" spans="1:11" x14ac:dyDescent="0.25">
      <c r="A46" s="64" t="s">
        <v>63</v>
      </c>
      <c r="B46" s="61">
        <v>13410645.060000001</v>
      </c>
      <c r="C46" s="61">
        <v>0</v>
      </c>
      <c r="D46" s="61">
        <v>0</v>
      </c>
      <c r="E46" s="61">
        <v>0</v>
      </c>
      <c r="F46" s="61">
        <v>0</v>
      </c>
      <c r="G46" s="61">
        <v>13410645.060000001</v>
      </c>
      <c r="H46" s="61">
        <v>0</v>
      </c>
      <c r="I46" s="61">
        <v>13410645.060000001</v>
      </c>
      <c r="J46" s="145" t="s">
        <v>414</v>
      </c>
      <c r="K46" s="3"/>
    </row>
    <row r="47" spans="1:11" x14ac:dyDescent="0.25">
      <c r="A47" s="64" t="s">
        <v>64</v>
      </c>
      <c r="B47" s="63">
        <v>15290975.24</v>
      </c>
      <c r="C47" s="63">
        <v>0</v>
      </c>
      <c r="D47" s="63">
        <v>0</v>
      </c>
      <c r="E47" s="63">
        <v>0</v>
      </c>
      <c r="F47" s="63">
        <v>0</v>
      </c>
      <c r="G47" s="63">
        <v>15290975.24</v>
      </c>
      <c r="H47" s="63">
        <v>0</v>
      </c>
      <c r="I47" s="63">
        <v>15290975.24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53753344.450000003</v>
      </c>
      <c r="C49" s="78">
        <v>0</v>
      </c>
      <c r="D49" s="78">
        <v>0</v>
      </c>
      <c r="E49" s="78">
        <v>0</v>
      </c>
      <c r="F49" s="78">
        <v>0</v>
      </c>
      <c r="G49" s="78">
        <v>53753344.450000003</v>
      </c>
      <c r="H49" s="78">
        <v>0</v>
      </c>
      <c r="I49" s="78">
        <v>53753344.450000003</v>
      </c>
      <c r="J49" s="145" t="s">
        <v>416</v>
      </c>
    </row>
    <row r="50" spans="1:12" x14ac:dyDescent="0.25">
      <c r="A50" s="64" t="s">
        <v>67</v>
      </c>
      <c r="B50" s="78">
        <v>-2288976.44</v>
      </c>
      <c r="C50" s="78">
        <v>0</v>
      </c>
      <c r="D50" s="78">
        <v>0</v>
      </c>
      <c r="E50" s="78">
        <v>0</v>
      </c>
      <c r="F50" s="78">
        <v>0</v>
      </c>
      <c r="G50" s="78">
        <v>-2288976.44</v>
      </c>
      <c r="H50" s="78">
        <v>0</v>
      </c>
      <c r="I50" s="78">
        <v>-2288976.44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22461048.579999998</v>
      </c>
      <c r="D51" s="63">
        <v>0</v>
      </c>
      <c r="E51" s="63">
        <v>0</v>
      </c>
      <c r="F51" s="63">
        <v>0</v>
      </c>
      <c r="G51" s="63">
        <v>0</v>
      </c>
      <c r="H51" s="63">
        <v>22461048.579999998</v>
      </c>
      <c r="I51" s="63">
        <v>22461048.579999998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58125</v>
      </c>
      <c r="D52" s="63">
        <v>0</v>
      </c>
      <c r="E52" s="63">
        <v>0</v>
      </c>
      <c r="F52" s="63">
        <v>0</v>
      </c>
      <c r="G52" s="63">
        <v>0</v>
      </c>
      <c r="H52" s="63">
        <v>58125</v>
      </c>
      <c r="I52" s="63">
        <v>58125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-2026262.78</v>
      </c>
      <c r="D53" s="63">
        <v>0</v>
      </c>
      <c r="E53" s="63">
        <v>0</v>
      </c>
      <c r="F53" s="63">
        <v>0</v>
      </c>
      <c r="G53" s="63">
        <v>0</v>
      </c>
      <c r="H53" s="63">
        <v>-2026262.78</v>
      </c>
      <c r="I53" s="63">
        <v>-2026262.78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2154259.46</v>
      </c>
      <c r="D54" s="63">
        <v>0</v>
      </c>
      <c r="E54" s="63">
        <v>0</v>
      </c>
      <c r="F54" s="63">
        <v>0</v>
      </c>
      <c r="G54" s="63">
        <v>0</v>
      </c>
      <c r="H54" s="63">
        <v>2154259.46</v>
      </c>
      <c r="I54" s="63">
        <v>2154259.46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-1930102.78</v>
      </c>
      <c r="D55" s="61">
        <v>0</v>
      </c>
      <c r="E55" s="61">
        <v>0</v>
      </c>
      <c r="F55" s="61">
        <v>0</v>
      </c>
      <c r="G55" s="61">
        <v>0</v>
      </c>
      <c r="H55" s="61">
        <v>-1930102.78</v>
      </c>
      <c r="I55" s="61">
        <v>-1930102.78</v>
      </c>
      <c r="J55" s="145" t="s">
        <v>422</v>
      </c>
      <c r="K55" s="2"/>
    </row>
    <row r="56" spans="1:12" x14ac:dyDescent="0.25">
      <c r="A56" s="64" t="s">
        <v>73</v>
      </c>
      <c r="B56" s="63">
        <v>51464368.010000005</v>
      </c>
      <c r="C56" s="63">
        <v>20717067.479999997</v>
      </c>
      <c r="D56" s="63">
        <v>0</v>
      </c>
      <c r="E56" s="63">
        <v>0</v>
      </c>
      <c r="F56" s="63">
        <v>0</v>
      </c>
      <c r="G56" s="63">
        <v>51464368.010000005</v>
      </c>
      <c r="H56" s="63">
        <v>20717067.479999997</v>
      </c>
      <c r="I56" s="63">
        <v>72181435.489999995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10506868.98</v>
      </c>
      <c r="C58" s="61">
        <v>0</v>
      </c>
      <c r="D58" s="61">
        <v>0</v>
      </c>
      <c r="E58" s="61">
        <v>0</v>
      </c>
      <c r="F58" s="61">
        <v>0</v>
      </c>
      <c r="G58" s="61">
        <v>10506868.98</v>
      </c>
      <c r="H58" s="61">
        <v>0</v>
      </c>
      <c r="I58" s="61">
        <v>10506868.98</v>
      </c>
      <c r="J58" s="145" t="s">
        <v>424</v>
      </c>
    </row>
    <row r="59" spans="1:12" x14ac:dyDescent="0.25">
      <c r="A59" s="64" t="s">
        <v>76</v>
      </c>
      <c r="B59" s="63">
        <v>10506868.98</v>
      </c>
      <c r="C59" s="63">
        <v>0</v>
      </c>
      <c r="D59" s="63">
        <v>0</v>
      </c>
      <c r="E59" s="63">
        <v>0</v>
      </c>
      <c r="F59" s="63">
        <v>0</v>
      </c>
      <c r="G59" s="63">
        <v>10506868.98</v>
      </c>
      <c r="H59" s="63">
        <v>0</v>
      </c>
      <c r="I59" s="63">
        <v>10506868.98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-6276318.0899999999</v>
      </c>
      <c r="C61" s="61">
        <v>0</v>
      </c>
      <c r="D61" s="61">
        <v>0</v>
      </c>
      <c r="E61" s="61">
        <v>0</v>
      </c>
      <c r="F61" s="61">
        <v>0</v>
      </c>
      <c r="G61" s="61">
        <v>-6276318.0899999999</v>
      </c>
      <c r="H61" s="61">
        <v>0</v>
      </c>
      <c r="I61" s="61">
        <v>-6276318.0899999999</v>
      </c>
      <c r="J61" s="145" t="s">
        <v>426</v>
      </c>
    </row>
    <row r="62" spans="1:12" x14ac:dyDescent="0.25">
      <c r="A62" s="64" t="s">
        <v>79</v>
      </c>
      <c r="B62" s="63">
        <v>-6276318.0899999999</v>
      </c>
      <c r="C62" s="63">
        <v>0</v>
      </c>
      <c r="D62" s="63">
        <v>0</v>
      </c>
      <c r="E62" s="63">
        <v>0</v>
      </c>
      <c r="F62" s="63">
        <v>0</v>
      </c>
      <c r="G62" s="63">
        <v>-6276318.0899999999</v>
      </c>
      <c r="H62" s="63">
        <v>0</v>
      </c>
      <c r="I62" s="63">
        <v>-6276318.0899999999</v>
      </c>
      <c r="J62" s="143" t="s">
        <v>425</v>
      </c>
    </row>
    <row r="63" spans="1:12" x14ac:dyDescent="0.25">
      <c r="A63" s="60" t="s">
        <v>80</v>
      </c>
      <c r="B63" s="71">
        <v>70985894.140000001</v>
      </c>
      <c r="C63" s="71">
        <v>20717067.479999997</v>
      </c>
      <c r="D63" s="71">
        <v>0</v>
      </c>
      <c r="E63" s="72">
        <v>0</v>
      </c>
      <c r="F63" s="72">
        <v>0</v>
      </c>
      <c r="G63" s="71">
        <v>70985894.140000001</v>
      </c>
      <c r="H63" s="71">
        <v>20717067.479999997</v>
      </c>
      <c r="I63" s="71">
        <v>91702961.61999999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v>128782003.07000001</v>
      </c>
      <c r="C65" s="59">
        <v>47190618.290000014</v>
      </c>
      <c r="D65" s="59">
        <v>0</v>
      </c>
      <c r="E65" s="59">
        <v>0</v>
      </c>
      <c r="F65" s="59">
        <v>0</v>
      </c>
      <c r="G65" s="59">
        <v>128782003.07000001</v>
      </c>
      <c r="H65" s="59">
        <v>47190618.290000014</v>
      </c>
      <c r="I65" s="59">
        <v>175972621.36000001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105256.18</v>
      </c>
      <c r="C70" s="63">
        <v>0</v>
      </c>
      <c r="D70" s="63">
        <v>0</v>
      </c>
      <c r="E70" s="63">
        <v>0</v>
      </c>
      <c r="F70" s="63">
        <v>0</v>
      </c>
      <c r="G70" s="63">
        <v>105256.18</v>
      </c>
      <c r="H70" s="63">
        <v>0</v>
      </c>
      <c r="I70" s="63">
        <v>105256.18</v>
      </c>
      <c r="J70" s="145" t="s">
        <v>429</v>
      </c>
    </row>
    <row r="71" spans="1:10" x14ac:dyDescent="0.25">
      <c r="A71" s="64" t="s">
        <v>86</v>
      </c>
      <c r="B71" s="63">
        <v>745338.16</v>
      </c>
      <c r="C71" s="63">
        <v>0</v>
      </c>
      <c r="D71" s="63">
        <v>0</v>
      </c>
      <c r="E71" s="63">
        <v>0</v>
      </c>
      <c r="F71" s="63">
        <v>0</v>
      </c>
      <c r="G71" s="63">
        <v>745338.16</v>
      </c>
      <c r="H71" s="63">
        <v>0</v>
      </c>
      <c r="I71" s="63">
        <v>745338.16</v>
      </c>
      <c r="J71" s="145" t="s">
        <v>430</v>
      </c>
    </row>
    <row r="72" spans="1:10" x14ac:dyDescent="0.25">
      <c r="A72" s="64" t="s">
        <v>87</v>
      </c>
      <c r="B72" s="63">
        <v>157847.21</v>
      </c>
      <c r="C72" s="63">
        <v>0</v>
      </c>
      <c r="D72" s="63">
        <v>0</v>
      </c>
      <c r="E72" s="63">
        <v>0</v>
      </c>
      <c r="F72" s="63">
        <v>0</v>
      </c>
      <c r="G72" s="63">
        <v>157847.21</v>
      </c>
      <c r="H72" s="63">
        <v>0</v>
      </c>
      <c r="I72" s="63">
        <v>157847.21</v>
      </c>
      <c r="J72" s="145" t="s">
        <v>431</v>
      </c>
    </row>
    <row r="73" spans="1:10" x14ac:dyDescent="0.25">
      <c r="A73" s="64" t="s">
        <v>88</v>
      </c>
      <c r="B73" s="63">
        <v>582310.84</v>
      </c>
      <c r="C73" s="63">
        <v>0</v>
      </c>
      <c r="D73" s="63">
        <v>0</v>
      </c>
      <c r="E73" s="63">
        <v>0</v>
      </c>
      <c r="F73" s="63">
        <v>0</v>
      </c>
      <c r="G73" s="63">
        <v>582310.84</v>
      </c>
      <c r="H73" s="63">
        <v>0</v>
      </c>
      <c r="I73" s="63">
        <v>582310.84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145" t="s">
        <v>433</v>
      </c>
    </row>
    <row r="75" spans="1:10" x14ac:dyDescent="0.25">
      <c r="A75" s="64" t="s">
        <v>90</v>
      </c>
      <c r="B75" s="63">
        <v>111649.71</v>
      </c>
      <c r="C75" s="63">
        <v>0</v>
      </c>
      <c r="D75" s="63">
        <v>0</v>
      </c>
      <c r="E75" s="63">
        <v>0</v>
      </c>
      <c r="F75" s="63">
        <v>0</v>
      </c>
      <c r="G75" s="63">
        <v>111649.71</v>
      </c>
      <c r="H75" s="63">
        <v>0</v>
      </c>
      <c r="I75" s="63">
        <v>111649.71</v>
      </c>
      <c r="J75" s="145" t="s">
        <v>434</v>
      </c>
    </row>
    <row r="76" spans="1:10" x14ac:dyDescent="0.25">
      <c r="A76" s="64" t="s">
        <v>91</v>
      </c>
      <c r="B76" s="63">
        <v>87216.25</v>
      </c>
      <c r="C76" s="63">
        <v>0</v>
      </c>
      <c r="D76" s="63">
        <v>0</v>
      </c>
      <c r="E76" s="63">
        <v>0</v>
      </c>
      <c r="F76" s="63">
        <v>0</v>
      </c>
      <c r="G76" s="63">
        <v>87216.25</v>
      </c>
      <c r="H76" s="63">
        <v>0</v>
      </c>
      <c r="I76" s="63">
        <v>87216.25</v>
      </c>
      <c r="J76" s="145" t="s">
        <v>435</v>
      </c>
    </row>
    <row r="77" spans="1:10" x14ac:dyDescent="0.25">
      <c r="A77" s="64" t="s">
        <v>92</v>
      </c>
      <c r="B77" s="63">
        <v>1229672.26</v>
      </c>
      <c r="C77" s="63">
        <v>0</v>
      </c>
      <c r="D77" s="63">
        <v>0</v>
      </c>
      <c r="E77" s="63">
        <v>0</v>
      </c>
      <c r="F77" s="63">
        <v>0</v>
      </c>
      <c r="G77" s="63">
        <v>1229672.26</v>
      </c>
      <c r="H77" s="63">
        <v>0</v>
      </c>
      <c r="I77" s="63">
        <v>1229672.26</v>
      </c>
      <c r="J77" s="145" t="s">
        <v>436</v>
      </c>
    </row>
    <row r="78" spans="1:10" x14ac:dyDescent="0.25">
      <c r="A78" s="64" t="s">
        <v>93</v>
      </c>
      <c r="B78" s="63">
        <v>330617.01</v>
      </c>
      <c r="C78" s="63">
        <v>0</v>
      </c>
      <c r="D78" s="63">
        <v>0</v>
      </c>
      <c r="E78" s="63">
        <v>0</v>
      </c>
      <c r="F78" s="63">
        <v>0</v>
      </c>
      <c r="G78" s="63">
        <v>330617.01</v>
      </c>
      <c r="H78" s="63">
        <v>0</v>
      </c>
      <c r="I78" s="63">
        <v>330617.01</v>
      </c>
      <c r="J78" s="145" t="s">
        <v>437</v>
      </c>
    </row>
    <row r="79" spans="1:10" x14ac:dyDescent="0.25">
      <c r="A79" s="64" t="s">
        <v>94</v>
      </c>
      <c r="B79" s="63">
        <v>224273.68</v>
      </c>
      <c r="C79" s="63">
        <v>0</v>
      </c>
      <c r="D79" s="63">
        <v>0</v>
      </c>
      <c r="E79" s="63">
        <v>0</v>
      </c>
      <c r="F79" s="63">
        <v>0</v>
      </c>
      <c r="G79" s="63">
        <v>224273.68</v>
      </c>
      <c r="H79" s="63">
        <v>0</v>
      </c>
      <c r="I79" s="63">
        <v>224273.68</v>
      </c>
      <c r="J79" s="145" t="s">
        <v>438</v>
      </c>
    </row>
    <row r="80" spans="1:10" x14ac:dyDescent="0.25">
      <c r="A80" s="64" t="s">
        <v>95</v>
      </c>
      <c r="B80" s="63">
        <v>161815.29</v>
      </c>
      <c r="C80" s="63">
        <v>0</v>
      </c>
      <c r="D80" s="63">
        <v>0</v>
      </c>
      <c r="E80" s="63">
        <v>0</v>
      </c>
      <c r="F80" s="63">
        <v>0</v>
      </c>
      <c r="G80" s="63">
        <v>161815.29</v>
      </c>
      <c r="H80" s="63">
        <v>0</v>
      </c>
      <c r="I80" s="63">
        <v>161815.29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145" t="s">
        <v>609</v>
      </c>
    </row>
    <row r="82" spans="1:10" x14ac:dyDescent="0.25">
      <c r="A82" s="64" t="s">
        <v>97</v>
      </c>
      <c r="B82" s="63">
        <v>364392.24</v>
      </c>
      <c r="C82" s="63">
        <v>0</v>
      </c>
      <c r="D82" s="63">
        <v>0</v>
      </c>
      <c r="E82" s="63">
        <v>0</v>
      </c>
      <c r="F82" s="63">
        <v>0</v>
      </c>
      <c r="G82" s="63">
        <v>364392.24</v>
      </c>
      <c r="H82" s="63">
        <v>0</v>
      </c>
      <c r="I82" s="63">
        <v>364392.24</v>
      </c>
      <c r="J82" s="145" t="s">
        <v>440</v>
      </c>
    </row>
    <row r="83" spans="1:10" x14ac:dyDescent="0.25">
      <c r="A83" s="64" t="s">
        <v>98</v>
      </c>
      <c r="B83" s="63">
        <v>23823.5</v>
      </c>
      <c r="C83" s="63">
        <v>0</v>
      </c>
      <c r="D83" s="63">
        <v>0</v>
      </c>
      <c r="E83" s="63">
        <v>0</v>
      </c>
      <c r="F83" s="63">
        <v>0</v>
      </c>
      <c r="G83" s="63">
        <v>23823.5</v>
      </c>
      <c r="H83" s="63">
        <v>0</v>
      </c>
      <c r="I83" s="63">
        <v>23823.5</v>
      </c>
      <c r="J83" s="145" t="s">
        <v>441</v>
      </c>
    </row>
    <row r="84" spans="1:10" x14ac:dyDescent="0.25">
      <c r="A84" s="64" t="s">
        <v>99</v>
      </c>
      <c r="B84" s="63">
        <v>185400.83</v>
      </c>
      <c r="C84" s="63">
        <v>0</v>
      </c>
      <c r="D84" s="63">
        <v>0</v>
      </c>
      <c r="E84" s="63">
        <v>0</v>
      </c>
      <c r="F84" s="63">
        <v>0</v>
      </c>
      <c r="G84" s="63">
        <v>185400.83</v>
      </c>
      <c r="H84" s="63">
        <v>0</v>
      </c>
      <c r="I84" s="63">
        <v>185400.83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145" t="s">
        <v>610</v>
      </c>
    </row>
    <row r="86" spans="1:10" x14ac:dyDescent="0.25">
      <c r="A86" s="64" t="s">
        <v>101</v>
      </c>
      <c r="B86" s="63">
        <v>13163.02</v>
      </c>
      <c r="C86" s="63">
        <v>0</v>
      </c>
      <c r="D86" s="63">
        <v>0</v>
      </c>
      <c r="E86" s="63">
        <v>0</v>
      </c>
      <c r="F86" s="63">
        <v>0</v>
      </c>
      <c r="G86" s="63">
        <v>13163.02</v>
      </c>
      <c r="H86" s="63">
        <v>0</v>
      </c>
      <c r="I86" s="63">
        <v>13163.02</v>
      </c>
      <c r="J86" s="145" t="s">
        <v>443</v>
      </c>
    </row>
    <row r="87" spans="1:10" x14ac:dyDescent="0.25">
      <c r="A87" s="64" t="s">
        <v>102</v>
      </c>
      <c r="B87" s="63">
        <v>35395.96</v>
      </c>
      <c r="C87" s="63">
        <v>0</v>
      </c>
      <c r="D87" s="63">
        <v>0</v>
      </c>
      <c r="E87" s="63">
        <v>0</v>
      </c>
      <c r="F87" s="63">
        <v>0</v>
      </c>
      <c r="G87" s="63">
        <v>35395.96</v>
      </c>
      <c r="H87" s="63">
        <v>0</v>
      </c>
      <c r="I87" s="63">
        <v>35395.96</v>
      </c>
      <c r="J87" s="145" t="s">
        <v>444</v>
      </c>
    </row>
    <row r="88" spans="1:10" x14ac:dyDescent="0.25">
      <c r="A88" s="64" t="s">
        <v>103</v>
      </c>
      <c r="B88" s="63">
        <v>23483.45</v>
      </c>
      <c r="C88" s="63">
        <v>0</v>
      </c>
      <c r="D88" s="63">
        <v>0</v>
      </c>
      <c r="E88" s="63">
        <v>0</v>
      </c>
      <c r="F88" s="63">
        <v>0</v>
      </c>
      <c r="G88" s="63">
        <v>23483.45</v>
      </c>
      <c r="H88" s="63">
        <v>0</v>
      </c>
      <c r="I88" s="63">
        <v>23483.45</v>
      </c>
      <c r="J88" s="145" t="s">
        <v>445</v>
      </c>
    </row>
    <row r="89" spans="1:10" x14ac:dyDescent="0.25">
      <c r="A89" s="64" t="s">
        <v>104</v>
      </c>
      <c r="B89" s="63">
        <v>88065.19</v>
      </c>
      <c r="C89" s="63">
        <v>0</v>
      </c>
      <c r="D89" s="63">
        <v>0</v>
      </c>
      <c r="E89" s="63">
        <v>0</v>
      </c>
      <c r="F89" s="63">
        <v>0</v>
      </c>
      <c r="G89" s="63">
        <v>88065.19</v>
      </c>
      <c r="H89" s="63">
        <v>0</v>
      </c>
      <c r="I89" s="63">
        <v>88065.19</v>
      </c>
      <c r="J89" s="145" t="s">
        <v>446</v>
      </c>
    </row>
    <row r="90" spans="1:10" x14ac:dyDescent="0.25">
      <c r="A90" s="64" t="s">
        <v>105</v>
      </c>
      <c r="B90" s="63">
        <v>357232.64000000001</v>
      </c>
      <c r="C90" s="63">
        <v>0</v>
      </c>
      <c r="D90" s="63">
        <v>0</v>
      </c>
      <c r="E90" s="63">
        <v>0</v>
      </c>
      <c r="F90" s="63">
        <v>0</v>
      </c>
      <c r="G90" s="63">
        <v>357232.64000000001</v>
      </c>
      <c r="H90" s="63">
        <v>0</v>
      </c>
      <c r="I90" s="63">
        <v>357232.64000000001</v>
      </c>
      <c r="J90" s="145" t="s">
        <v>447</v>
      </c>
    </row>
    <row r="91" spans="1:10" x14ac:dyDescent="0.25">
      <c r="A91" s="64" t="s">
        <v>106</v>
      </c>
      <c r="B91" s="63">
        <v>343897.33</v>
      </c>
      <c r="C91" s="63">
        <v>0</v>
      </c>
      <c r="D91" s="63">
        <v>0</v>
      </c>
      <c r="E91" s="63">
        <v>0</v>
      </c>
      <c r="F91" s="63">
        <v>0</v>
      </c>
      <c r="G91" s="63">
        <v>343897.33</v>
      </c>
      <c r="H91" s="63">
        <v>0</v>
      </c>
      <c r="I91" s="63">
        <v>343897.33</v>
      </c>
      <c r="J91" s="145" t="s">
        <v>448</v>
      </c>
    </row>
    <row r="92" spans="1:10" x14ac:dyDescent="0.25">
      <c r="A92" s="64" t="s">
        <v>107</v>
      </c>
      <c r="B92" s="63">
        <v>1082751.02</v>
      </c>
      <c r="C92" s="63">
        <v>0</v>
      </c>
      <c r="D92" s="63">
        <v>0</v>
      </c>
      <c r="E92" s="63">
        <v>0</v>
      </c>
      <c r="F92" s="63">
        <v>0</v>
      </c>
      <c r="G92" s="63">
        <v>1082751.02</v>
      </c>
      <c r="H92" s="63">
        <v>0</v>
      </c>
      <c r="I92" s="63">
        <v>1082751.02</v>
      </c>
      <c r="J92" s="145" t="s">
        <v>449</v>
      </c>
    </row>
    <row r="93" spans="1:10" x14ac:dyDescent="0.25">
      <c r="A93" s="64" t="s">
        <v>108</v>
      </c>
      <c r="B93" s="63">
        <v>300179.09999999998</v>
      </c>
      <c r="C93" s="63">
        <v>0</v>
      </c>
      <c r="D93" s="63">
        <v>0</v>
      </c>
      <c r="E93" s="63">
        <v>0</v>
      </c>
      <c r="F93" s="63">
        <v>0</v>
      </c>
      <c r="G93" s="63">
        <v>300179.09999999998</v>
      </c>
      <c r="H93" s="63">
        <v>0</v>
      </c>
      <c r="I93" s="63">
        <v>300179.09999999998</v>
      </c>
      <c r="J93" s="145" t="s">
        <v>450</v>
      </c>
    </row>
    <row r="94" spans="1:10" x14ac:dyDescent="0.25">
      <c r="A94" s="64" t="s">
        <v>109</v>
      </c>
      <c r="B94" s="63">
        <v>795593.26</v>
      </c>
      <c r="C94" s="63">
        <v>0</v>
      </c>
      <c r="D94" s="63">
        <v>0</v>
      </c>
      <c r="E94" s="63">
        <v>0</v>
      </c>
      <c r="F94" s="63">
        <v>0</v>
      </c>
      <c r="G94" s="63">
        <v>795593.26</v>
      </c>
      <c r="H94" s="63">
        <v>0</v>
      </c>
      <c r="I94" s="63">
        <v>795593.26</v>
      </c>
      <c r="J94" s="145" t="s">
        <v>451</v>
      </c>
    </row>
    <row r="95" spans="1:10" x14ac:dyDescent="0.25">
      <c r="A95" s="64" t="s">
        <v>110</v>
      </c>
      <c r="B95" s="63">
        <v>31626.16</v>
      </c>
      <c r="C95" s="63">
        <v>0</v>
      </c>
      <c r="D95" s="63">
        <v>0</v>
      </c>
      <c r="E95" s="63">
        <v>0</v>
      </c>
      <c r="F95" s="63">
        <v>0</v>
      </c>
      <c r="G95" s="63">
        <v>31626.16</v>
      </c>
      <c r="H95" s="63">
        <v>0</v>
      </c>
      <c r="I95" s="63">
        <v>31626.16</v>
      </c>
      <c r="J95" s="145" t="s">
        <v>452</v>
      </c>
    </row>
    <row r="96" spans="1:10" x14ac:dyDescent="0.25">
      <c r="A96" s="64" t="s">
        <v>111</v>
      </c>
      <c r="B96" s="63">
        <v>83270.63</v>
      </c>
      <c r="C96" s="63">
        <v>0</v>
      </c>
      <c r="D96" s="63">
        <v>0</v>
      </c>
      <c r="E96" s="63">
        <v>0</v>
      </c>
      <c r="F96" s="63">
        <v>0</v>
      </c>
      <c r="G96" s="63">
        <v>83270.63</v>
      </c>
      <c r="H96" s="63">
        <v>0</v>
      </c>
      <c r="I96" s="63">
        <v>83270.63</v>
      </c>
      <c r="J96" s="145" t="s">
        <v>453</v>
      </c>
    </row>
    <row r="97" spans="1:10" x14ac:dyDescent="0.25">
      <c r="A97" s="64" t="s">
        <v>112</v>
      </c>
      <c r="B97" s="63">
        <v>1617446.96</v>
      </c>
      <c r="C97" s="63">
        <v>0</v>
      </c>
      <c r="D97" s="63">
        <v>0</v>
      </c>
      <c r="E97" s="63">
        <v>0</v>
      </c>
      <c r="F97" s="63">
        <v>0</v>
      </c>
      <c r="G97" s="63">
        <v>1617446.96</v>
      </c>
      <c r="H97" s="63">
        <v>0</v>
      </c>
      <c r="I97" s="63">
        <v>1617446.96</v>
      </c>
      <c r="J97" s="145" t="s">
        <v>454</v>
      </c>
    </row>
    <row r="98" spans="1:10" x14ac:dyDescent="0.25">
      <c r="A98" s="64" t="s">
        <v>113</v>
      </c>
      <c r="B98" s="63">
        <v>184833.01</v>
      </c>
      <c r="C98" s="63">
        <v>0</v>
      </c>
      <c r="D98" s="63">
        <v>0</v>
      </c>
      <c r="E98" s="63">
        <v>0</v>
      </c>
      <c r="F98" s="63">
        <v>0</v>
      </c>
      <c r="G98" s="63">
        <v>184833.01</v>
      </c>
      <c r="H98" s="63">
        <v>0</v>
      </c>
      <c r="I98" s="63">
        <v>184833.01</v>
      </c>
      <c r="J98" s="145" t="s">
        <v>455</v>
      </c>
    </row>
    <row r="99" spans="1:10" x14ac:dyDescent="0.25">
      <c r="A99" s="64" t="s">
        <v>114</v>
      </c>
      <c r="B99" s="63">
        <v>15400</v>
      </c>
      <c r="C99" s="63">
        <v>0</v>
      </c>
      <c r="D99" s="63">
        <v>0</v>
      </c>
      <c r="E99" s="63">
        <v>0</v>
      </c>
      <c r="F99" s="63">
        <v>0</v>
      </c>
      <c r="G99" s="63">
        <v>15400</v>
      </c>
      <c r="H99" s="63">
        <v>0</v>
      </c>
      <c r="I99" s="63">
        <v>15400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6489.58</v>
      </c>
      <c r="D101" s="63">
        <v>0</v>
      </c>
      <c r="E101" s="63">
        <v>0</v>
      </c>
      <c r="F101" s="63">
        <v>0</v>
      </c>
      <c r="G101" s="63">
        <v>0</v>
      </c>
      <c r="H101" s="63">
        <v>6489.58</v>
      </c>
      <c r="I101" s="63">
        <v>6489.58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188134.73</v>
      </c>
      <c r="D108" s="63">
        <v>0</v>
      </c>
      <c r="E108" s="63">
        <v>0</v>
      </c>
      <c r="F108" s="63">
        <v>0</v>
      </c>
      <c r="G108" s="63">
        <v>0</v>
      </c>
      <c r="H108" s="63">
        <v>188134.73</v>
      </c>
      <c r="I108" s="63">
        <v>188134.73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-1087.69</v>
      </c>
      <c r="D109" s="63">
        <v>0</v>
      </c>
      <c r="E109" s="63">
        <v>0</v>
      </c>
      <c r="F109" s="63">
        <v>0</v>
      </c>
      <c r="G109" s="63">
        <v>0</v>
      </c>
      <c r="H109" s="63">
        <v>-1087.69</v>
      </c>
      <c r="I109" s="63">
        <v>-1087.69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42819.56</v>
      </c>
      <c r="D110" s="63">
        <v>0</v>
      </c>
      <c r="E110" s="63">
        <v>0</v>
      </c>
      <c r="F110" s="63">
        <v>0</v>
      </c>
      <c r="G110" s="63">
        <v>0</v>
      </c>
      <c r="H110" s="63">
        <v>42819.56</v>
      </c>
      <c r="I110" s="63">
        <v>42819.56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13874.72</v>
      </c>
      <c r="D111" s="63">
        <v>0</v>
      </c>
      <c r="E111" s="63">
        <v>0</v>
      </c>
      <c r="F111" s="63">
        <v>0</v>
      </c>
      <c r="G111" s="63">
        <v>0</v>
      </c>
      <c r="H111" s="63">
        <v>13874.72</v>
      </c>
      <c r="I111" s="63">
        <v>13874.72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1032.9100000000001</v>
      </c>
      <c r="D113" s="63">
        <v>0</v>
      </c>
      <c r="E113" s="63">
        <v>0</v>
      </c>
      <c r="F113" s="63">
        <v>0</v>
      </c>
      <c r="G113" s="63">
        <v>0</v>
      </c>
      <c r="H113" s="63">
        <v>1032.9100000000001</v>
      </c>
      <c r="I113" s="63">
        <v>1032.9100000000001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5.16</v>
      </c>
      <c r="D114" s="63">
        <v>0</v>
      </c>
      <c r="E114" s="63">
        <v>0</v>
      </c>
      <c r="F114" s="63">
        <v>0</v>
      </c>
      <c r="G114" s="63">
        <v>0</v>
      </c>
      <c r="H114" s="63">
        <v>5.16</v>
      </c>
      <c r="I114" s="63">
        <v>5.16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27178.82</v>
      </c>
      <c r="D115" s="63">
        <v>0</v>
      </c>
      <c r="E115" s="63">
        <v>0</v>
      </c>
      <c r="F115" s="63">
        <v>0</v>
      </c>
      <c r="G115" s="63">
        <v>0</v>
      </c>
      <c r="H115" s="63">
        <v>27178.82</v>
      </c>
      <c r="I115" s="63">
        <v>27178.82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9599.7199999999993</v>
      </c>
      <c r="D116" s="63">
        <v>0</v>
      </c>
      <c r="E116" s="63">
        <v>0</v>
      </c>
      <c r="F116" s="63">
        <v>0</v>
      </c>
      <c r="G116" s="63">
        <v>0</v>
      </c>
      <c r="H116" s="63">
        <v>9599.7199999999993</v>
      </c>
      <c r="I116" s="63">
        <v>9599.7199999999993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665.11</v>
      </c>
      <c r="D117" s="63">
        <v>0</v>
      </c>
      <c r="E117" s="63">
        <v>0</v>
      </c>
      <c r="F117" s="63">
        <v>0</v>
      </c>
      <c r="G117" s="63">
        <v>0</v>
      </c>
      <c r="H117" s="63">
        <v>665.11</v>
      </c>
      <c r="I117" s="63">
        <v>665.11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4860.32</v>
      </c>
      <c r="D120" s="63">
        <v>0</v>
      </c>
      <c r="E120" s="63">
        <v>0</v>
      </c>
      <c r="F120" s="63">
        <v>0</v>
      </c>
      <c r="G120" s="63">
        <v>0</v>
      </c>
      <c r="H120" s="63">
        <v>4860.32</v>
      </c>
      <c r="I120" s="63">
        <v>4860.32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12452.63</v>
      </c>
      <c r="D123" s="63">
        <v>0</v>
      </c>
      <c r="E123" s="63">
        <v>0</v>
      </c>
      <c r="F123" s="63">
        <v>0</v>
      </c>
      <c r="G123" s="63">
        <v>0</v>
      </c>
      <c r="H123" s="63">
        <v>12452.63</v>
      </c>
      <c r="I123" s="63">
        <v>12452.63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3436.94</v>
      </c>
      <c r="D124" s="63">
        <v>0</v>
      </c>
      <c r="E124" s="63">
        <v>0</v>
      </c>
      <c r="F124" s="63">
        <v>0</v>
      </c>
      <c r="G124" s="63">
        <v>0</v>
      </c>
      <c r="H124" s="63">
        <v>3436.94</v>
      </c>
      <c r="I124" s="63">
        <v>3436.94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43195.82</v>
      </c>
      <c r="D125" s="63">
        <v>0</v>
      </c>
      <c r="E125" s="63">
        <v>0</v>
      </c>
      <c r="F125" s="63">
        <v>0</v>
      </c>
      <c r="G125" s="63">
        <v>0</v>
      </c>
      <c r="H125" s="63">
        <v>43195.82</v>
      </c>
      <c r="I125" s="63">
        <v>43195.82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459.92</v>
      </c>
      <c r="D126" s="63">
        <v>0</v>
      </c>
      <c r="E126" s="63">
        <v>0</v>
      </c>
      <c r="F126" s="63">
        <v>0</v>
      </c>
      <c r="G126" s="63">
        <v>0</v>
      </c>
      <c r="H126" s="63">
        <v>459.92</v>
      </c>
      <c r="I126" s="63">
        <v>459.92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21712.62</v>
      </c>
      <c r="D127" s="63">
        <v>0</v>
      </c>
      <c r="E127" s="63">
        <v>0</v>
      </c>
      <c r="F127" s="63">
        <v>0</v>
      </c>
      <c r="G127" s="63">
        <v>0</v>
      </c>
      <c r="H127" s="63">
        <v>21712.62</v>
      </c>
      <c r="I127" s="63">
        <v>21712.62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256.95</v>
      </c>
      <c r="D129" s="63">
        <v>0</v>
      </c>
      <c r="E129" s="63">
        <v>0</v>
      </c>
      <c r="F129" s="63">
        <v>0</v>
      </c>
      <c r="G129" s="63">
        <v>0</v>
      </c>
      <c r="H129" s="63">
        <v>256.95</v>
      </c>
      <c r="I129" s="63">
        <v>256.95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462.43</v>
      </c>
      <c r="D130" s="63">
        <v>0</v>
      </c>
      <c r="E130" s="63">
        <v>0</v>
      </c>
      <c r="F130" s="63">
        <v>0</v>
      </c>
      <c r="G130" s="63">
        <v>0</v>
      </c>
      <c r="H130" s="63">
        <v>462.43</v>
      </c>
      <c r="I130" s="63">
        <v>462.43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66733.98</v>
      </c>
      <c r="D131" s="63">
        <v>0</v>
      </c>
      <c r="E131" s="63">
        <v>0</v>
      </c>
      <c r="F131" s="63">
        <v>0</v>
      </c>
      <c r="G131" s="63">
        <v>0</v>
      </c>
      <c r="H131" s="63">
        <v>66733.98</v>
      </c>
      <c r="I131" s="63">
        <v>66733.98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48.1</v>
      </c>
      <c r="D137" s="61">
        <v>0</v>
      </c>
      <c r="E137" s="61">
        <v>0</v>
      </c>
      <c r="F137" s="61">
        <v>0</v>
      </c>
      <c r="G137" s="61">
        <v>0</v>
      </c>
      <c r="H137" s="61">
        <v>48.1</v>
      </c>
      <c r="I137" s="61">
        <v>48.1</v>
      </c>
      <c r="J137" s="145" t="s">
        <v>477</v>
      </c>
    </row>
    <row r="138" spans="1:10" x14ac:dyDescent="0.25">
      <c r="A138" s="64" t="s">
        <v>151</v>
      </c>
      <c r="B138" s="63">
        <v>9281950.8899999987</v>
      </c>
      <c r="C138" s="63">
        <v>442332.3299999999</v>
      </c>
      <c r="D138" s="63">
        <v>0</v>
      </c>
      <c r="E138" s="63">
        <v>0</v>
      </c>
      <c r="F138" s="63">
        <v>0</v>
      </c>
      <c r="G138" s="63">
        <v>9281950.8899999987</v>
      </c>
      <c r="H138" s="63">
        <v>442332.3299999999</v>
      </c>
      <c r="I138" s="63">
        <v>9724283.2200000007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190177.93</v>
      </c>
      <c r="C140" s="63">
        <v>0</v>
      </c>
      <c r="D140" s="63">
        <v>0</v>
      </c>
      <c r="E140" s="63">
        <v>0</v>
      </c>
      <c r="F140" s="63">
        <v>0</v>
      </c>
      <c r="G140" s="63">
        <v>190177.93</v>
      </c>
      <c r="H140" s="63">
        <v>0</v>
      </c>
      <c r="I140" s="63">
        <v>190177.93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147"/>
    </row>
    <row r="142" spans="1:10" x14ac:dyDescent="0.25">
      <c r="A142" s="64" t="s">
        <v>155</v>
      </c>
      <c r="B142" s="63">
        <v>3757.17</v>
      </c>
      <c r="C142" s="63">
        <v>0</v>
      </c>
      <c r="D142" s="63">
        <v>0</v>
      </c>
      <c r="E142" s="63">
        <v>0</v>
      </c>
      <c r="F142" s="63">
        <v>0</v>
      </c>
      <c r="G142" s="63">
        <v>3757.17</v>
      </c>
      <c r="H142" s="63">
        <v>0</v>
      </c>
      <c r="I142" s="63">
        <v>3757.17</v>
      </c>
      <c r="J142" s="145" t="s">
        <v>480</v>
      </c>
    </row>
    <row r="143" spans="1:10" x14ac:dyDescent="0.25">
      <c r="A143" s="64" t="s">
        <v>156</v>
      </c>
      <c r="B143" s="63">
        <v>140369.70000000001</v>
      </c>
      <c r="C143" s="63">
        <v>0</v>
      </c>
      <c r="D143" s="63">
        <v>0</v>
      </c>
      <c r="E143" s="63">
        <v>0</v>
      </c>
      <c r="F143" s="63">
        <v>0</v>
      </c>
      <c r="G143" s="63">
        <v>140369.70000000001</v>
      </c>
      <c r="H143" s="63">
        <v>0</v>
      </c>
      <c r="I143" s="63">
        <v>140369.70000000001</v>
      </c>
      <c r="J143" s="145" t="s">
        <v>481</v>
      </c>
    </row>
    <row r="144" spans="1:10" x14ac:dyDescent="0.25">
      <c r="A144" s="64" t="s">
        <v>157</v>
      </c>
      <c r="B144" s="63">
        <v>49752.57</v>
      </c>
      <c r="C144" s="63">
        <v>0</v>
      </c>
      <c r="D144" s="63">
        <v>0</v>
      </c>
      <c r="E144" s="63">
        <v>0</v>
      </c>
      <c r="F144" s="63">
        <v>0</v>
      </c>
      <c r="G144" s="63">
        <v>49752.57</v>
      </c>
      <c r="H144" s="63">
        <v>0</v>
      </c>
      <c r="I144" s="63">
        <v>49752.57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v>158661.18</v>
      </c>
      <c r="H145" s="63">
        <v>0</v>
      </c>
      <c r="I145" s="63"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145" t="s">
        <v>627</v>
      </c>
    </row>
    <row r="147" spans="1:10" x14ac:dyDescent="0.25">
      <c r="A147" s="64" t="s">
        <v>160</v>
      </c>
      <c r="B147" s="63">
        <v>159448.04</v>
      </c>
      <c r="C147" s="63">
        <v>0</v>
      </c>
      <c r="D147" s="63">
        <v>0</v>
      </c>
      <c r="E147" s="63">
        <v>0</v>
      </c>
      <c r="F147" s="63">
        <v>0</v>
      </c>
      <c r="G147" s="63">
        <v>159448.04</v>
      </c>
      <c r="H147" s="63">
        <v>0</v>
      </c>
      <c r="I147" s="63">
        <v>159448.04</v>
      </c>
      <c r="J147" s="145" t="s">
        <v>484</v>
      </c>
    </row>
    <row r="148" spans="1:10" x14ac:dyDescent="0.25">
      <c r="A148" s="64" t="s">
        <v>161</v>
      </c>
      <c r="B148" s="63">
        <v>7457.23</v>
      </c>
      <c r="C148" s="63">
        <v>0</v>
      </c>
      <c r="D148" s="63">
        <v>0</v>
      </c>
      <c r="E148" s="63">
        <v>0</v>
      </c>
      <c r="F148" s="63">
        <v>0</v>
      </c>
      <c r="G148" s="63">
        <v>7457.23</v>
      </c>
      <c r="H148" s="63">
        <v>0</v>
      </c>
      <c r="I148" s="63">
        <v>7457.23</v>
      </c>
      <c r="J148" s="145" t="s">
        <v>485</v>
      </c>
    </row>
    <row r="149" spans="1:10" x14ac:dyDescent="0.25">
      <c r="A149" s="64" t="s">
        <v>162</v>
      </c>
      <c r="B149" s="63">
        <v>72638.59</v>
      </c>
      <c r="C149" s="63">
        <v>0</v>
      </c>
      <c r="D149" s="63">
        <v>0</v>
      </c>
      <c r="E149" s="63">
        <v>0</v>
      </c>
      <c r="F149" s="63">
        <v>0</v>
      </c>
      <c r="G149" s="63">
        <v>72638.59</v>
      </c>
      <c r="H149" s="63">
        <v>0</v>
      </c>
      <c r="I149" s="63">
        <v>72638.59</v>
      </c>
      <c r="J149" s="145" t="s">
        <v>486</v>
      </c>
    </row>
    <row r="150" spans="1:10" x14ac:dyDescent="0.25">
      <c r="A150" s="64" t="s">
        <v>163</v>
      </c>
      <c r="B150" s="63">
        <v>44322.17</v>
      </c>
      <c r="C150" s="63">
        <v>0</v>
      </c>
      <c r="D150" s="63">
        <v>0</v>
      </c>
      <c r="E150" s="63">
        <v>0</v>
      </c>
      <c r="F150" s="63">
        <v>0</v>
      </c>
      <c r="G150" s="63">
        <v>44322.17</v>
      </c>
      <c r="H150" s="63">
        <v>0</v>
      </c>
      <c r="I150" s="63">
        <v>44322.17</v>
      </c>
      <c r="J150" s="145" t="s">
        <v>487</v>
      </c>
    </row>
    <row r="151" spans="1:10" x14ac:dyDescent="0.25">
      <c r="A151" s="64" t="s">
        <v>164</v>
      </c>
      <c r="B151" s="63">
        <v>184600.68</v>
      </c>
      <c r="C151" s="63">
        <v>0</v>
      </c>
      <c r="D151" s="63">
        <v>0</v>
      </c>
      <c r="E151" s="63">
        <v>0</v>
      </c>
      <c r="F151" s="63">
        <v>0</v>
      </c>
      <c r="G151" s="63">
        <v>184600.68</v>
      </c>
      <c r="H151" s="63">
        <v>0</v>
      </c>
      <c r="I151" s="63">
        <v>184600.68</v>
      </c>
      <c r="J151" s="145" t="s">
        <v>488</v>
      </c>
    </row>
    <row r="152" spans="1:10" x14ac:dyDescent="0.25">
      <c r="A152" s="64" t="s">
        <v>165</v>
      </c>
      <c r="B152" s="63">
        <v>39782.58</v>
      </c>
      <c r="C152" s="63">
        <v>0</v>
      </c>
      <c r="D152" s="63">
        <v>0</v>
      </c>
      <c r="E152" s="63">
        <v>0</v>
      </c>
      <c r="F152" s="63">
        <v>0</v>
      </c>
      <c r="G152" s="63">
        <v>39782.58</v>
      </c>
      <c r="H152" s="63">
        <v>0</v>
      </c>
      <c r="I152" s="63">
        <v>39782.58</v>
      </c>
      <c r="J152" s="145" t="s">
        <v>489</v>
      </c>
    </row>
    <row r="153" spans="1:10" x14ac:dyDescent="0.25">
      <c r="A153" s="64" t="s">
        <v>166</v>
      </c>
      <c r="B153" s="63">
        <v>2827.61</v>
      </c>
      <c r="C153" s="63">
        <v>0</v>
      </c>
      <c r="D153" s="63">
        <v>0</v>
      </c>
      <c r="E153" s="63">
        <v>0</v>
      </c>
      <c r="F153" s="63">
        <v>0</v>
      </c>
      <c r="G153" s="63">
        <v>2827.61</v>
      </c>
      <c r="H153" s="63">
        <v>0</v>
      </c>
      <c r="I153" s="63">
        <v>2827.61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145" t="s">
        <v>628</v>
      </c>
    </row>
    <row r="156" spans="1:10" x14ac:dyDescent="0.25">
      <c r="A156" s="64" t="s">
        <v>169</v>
      </c>
      <c r="B156" s="63">
        <v>11433.55</v>
      </c>
      <c r="C156" s="63">
        <v>0</v>
      </c>
      <c r="D156" s="63">
        <v>0</v>
      </c>
      <c r="E156" s="63">
        <v>0</v>
      </c>
      <c r="F156" s="63">
        <v>0</v>
      </c>
      <c r="G156" s="63">
        <v>11433.55</v>
      </c>
      <c r="H156" s="63">
        <v>0</v>
      </c>
      <c r="I156" s="63">
        <v>11433.55</v>
      </c>
      <c r="J156" s="145" t="s">
        <v>492</v>
      </c>
    </row>
    <row r="157" spans="1:10" x14ac:dyDescent="0.25">
      <c r="A157" s="64" t="s">
        <v>170</v>
      </c>
      <c r="B157" s="63">
        <v>244734.26</v>
      </c>
      <c r="C157" s="63">
        <v>0</v>
      </c>
      <c r="D157" s="63">
        <v>0</v>
      </c>
      <c r="E157" s="63">
        <v>0</v>
      </c>
      <c r="F157" s="63">
        <v>0</v>
      </c>
      <c r="G157" s="63">
        <v>244734.26</v>
      </c>
      <c r="H157" s="63">
        <v>0</v>
      </c>
      <c r="I157" s="63">
        <v>244734.26</v>
      </c>
      <c r="J157" s="145" t="s">
        <v>493</v>
      </c>
    </row>
    <row r="158" spans="1:10" x14ac:dyDescent="0.25">
      <c r="A158" s="64" t="s">
        <v>171</v>
      </c>
      <c r="B158" s="63">
        <v>714067.06</v>
      </c>
      <c r="C158" s="63">
        <v>0</v>
      </c>
      <c r="D158" s="63">
        <v>0</v>
      </c>
      <c r="E158" s="63">
        <v>0</v>
      </c>
      <c r="F158" s="63">
        <v>0</v>
      </c>
      <c r="G158" s="63">
        <v>714067.06</v>
      </c>
      <c r="H158" s="63">
        <v>0</v>
      </c>
      <c r="I158" s="63">
        <v>714067.06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145" t="s">
        <v>629</v>
      </c>
    </row>
    <row r="160" spans="1:10" x14ac:dyDescent="0.25">
      <c r="A160" s="64" t="s">
        <v>173</v>
      </c>
      <c r="B160" s="63">
        <v>4496.78</v>
      </c>
      <c r="C160" s="63">
        <v>0</v>
      </c>
      <c r="D160" s="63">
        <v>0</v>
      </c>
      <c r="E160" s="63">
        <v>0</v>
      </c>
      <c r="F160" s="63">
        <v>0</v>
      </c>
      <c r="G160" s="63">
        <v>4496.78</v>
      </c>
      <c r="H160" s="63">
        <v>0</v>
      </c>
      <c r="I160" s="63">
        <v>4496.78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0</v>
      </c>
      <c r="I162" s="63"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v>0</v>
      </c>
      <c r="H167" s="61">
        <v>0</v>
      </c>
      <c r="I167" s="61">
        <v>0</v>
      </c>
      <c r="J167" s="145" t="s">
        <v>635</v>
      </c>
    </row>
    <row r="168" spans="1:10" x14ac:dyDescent="0.25">
      <c r="A168" s="64" t="s">
        <v>181</v>
      </c>
      <c r="B168" s="63">
        <v>2028527.1000000003</v>
      </c>
      <c r="C168" s="63">
        <v>0</v>
      </c>
      <c r="D168" s="63">
        <v>0</v>
      </c>
      <c r="E168" s="63">
        <v>0</v>
      </c>
      <c r="F168" s="63">
        <v>0</v>
      </c>
      <c r="G168" s="63">
        <v>2028527.1000000003</v>
      </c>
      <c r="H168" s="63">
        <v>0</v>
      </c>
      <c r="I168" s="63">
        <v>2028527.1000000003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176050.65</v>
      </c>
      <c r="C170" s="63">
        <v>0</v>
      </c>
      <c r="D170" s="63">
        <v>0</v>
      </c>
      <c r="E170" s="63">
        <v>0</v>
      </c>
      <c r="F170" s="63">
        <v>0</v>
      </c>
      <c r="G170" s="63">
        <v>176050.65</v>
      </c>
      <c r="H170" s="63">
        <v>0</v>
      </c>
      <c r="I170" s="63">
        <v>176050.65</v>
      </c>
      <c r="J170" s="145" t="s">
        <v>498</v>
      </c>
    </row>
    <row r="171" spans="1:10" x14ac:dyDescent="0.25">
      <c r="A171" s="64" t="s">
        <v>184</v>
      </c>
      <c r="B171" s="63">
        <v>141177.32999999999</v>
      </c>
      <c r="C171" s="63">
        <v>0</v>
      </c>
      <c r="D171" s="63">
        <v>0</v>
      </c>
      <c r="E171" s="63">
        <v>0</v>
      </c>
      <c r="F171" s="63">
        <v>0</v>
      </c>
      <c r="G171" s="63">
        <v>141177.32999999999</v>
      </c>
      <c r="H171" s="63">
        <v>0</v>
      </c>
      <c r="I171" s="63">
        <v>141177.32999999999</v>
      </c>
      <c r="J171" s="145" t="s">
        <v>499</v>
      </c>
    </row>
    <row r="172" spans="1:10" x14ac:dyDescent="0.25">
      <c r="A172" s="64" t="s">
        <v>185</v>
      </c>
      <c r="B172" s="63">
        <v>130229.23</v>
      </c>
      <c r="C172" s="63">
        <v>0</v>
      </c>
      <c r="D172" s="63">
        <v>0</v>
      </c>
      <c r="E172" s="63">
        <v>0</v>
      </c>
      <c r="F172" s="63">
        <v>0</v>
      </c>
      <c r="G172" s="63">
        <v>130229.23</v>
      </c>
      <c r="H172" s="63">
        <v>0</v>
      </c>
      <c r="I172" s="63">
        <v>130229.23</v>
      </c>
      <c r="J172" s="145" t="s">
        <v>500</v>
      </c>
    </row>
    <row r="173" spans="1:10" x14ac:dyDescent="0.25">
      <c r="A173" s="64" t="s">
        <v>186</v>
      </c>
      <c r="B173" s="63">
        <v>105569.16</v>
      </c>
      <c r="C173" s="63">
        <v>0</v>
      </c>
      <c r="D173" s="63">
        <v>0</v>
      </c>
      <c r="E173" s="63">
        <v>0</v>
      </c>
      <c r="F173" s="63">
        <v>0</v>
      </c>
      <c r="G173" s="63">
        <v>105569.16</v>
      </c>
      <c r="H173" s="63">
        <v>0</v>
      </c>
      <c r="I173" s="63">
        <v>105569.16</v>
      </c>
      <c r="J173" s="145" t="s">
        <v>501</v>
      </c>
    </row>
    <row r="174" spans="1:10" x14ac:dyDescent="0.25">
      <c r="A174" s="64" t="s">
        <v>187</v>
      </c>
      <c r="B174" s="63">
        <v>432661.53</v>
      </c>
      <c r="C174" s="63">
        <v>0</v>
      </c>
      <c r="D174" s="63">
        <v>0</v>
      </c>
      <c r="E174" s="63">
        <v>0</v>
      </c>
      <c r="F174" s="63">
        <v>0</v>
      </c>
      <c r="G174" s="63">
        <v>432661.53</v>
      </c>
      <c r="H174" s="63">
        <v>0</v>
      </c>
      <c r="I174" s="63">
        <v>432661.53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145" t="s">
        <v>503</v>
      </c>
    </row>
    <row r="176" spans="1:10" x14ac:dyDescent="0.25">
      <c r="A176" s="64" t="s">
        <v>189</v>
      </c>
      <c r="B176" s="63">
        <v>185161.25</v>
      </c>
      <c r="C176" s="63">
        <v>0</v>
      </c>
      <c r="D176" s="63">
        <v>0</v>
      </c>
      <c r="E176" s="63">
        <v>0</v>
      </c>
      <c r="F176" s="63">
        <v>0</v>
      </c>
      <c r="G176" s="63">
        <v>185161.25</v>
      </c>
      <c r="H176" s="63">
        <v>0</v>
      </c>
      <c r="I176" s="63">
        <v>185161.25</v>
      </c>
      <c r="J176" s="145" t="s">
        <v>504</v>
      </c>
    </row>
    <row r="177" spans="1:10" x14ac:dyDescent="0.25">
      <c r="A177" s="64" t="s">
        <v>190</v>
      </c>
      <c r="B177" s="63">
        <v>368770.23</v>
      </c>
      <c r="C177" s="63">
        <v>0</v>
      </c>
      <c r="D177" s="63">
        <v>0</v>
      </c>
      <c r="E177" s="63">
        <v>0</v>
      </c>
      <c r="F177" s="63">
        <v>0</v>
      </c>
      <c r="G177" s="63">
        <v>368770.23</v>
      </c>
      <c r="H177" s="63">
        <v>0</v>
      </c>
      <c r="I177" s="63">
        <v>368770.23</v>
      </c>
      <c r="J177" s="145" t="s">
        <v>505</v>
      </c>
    </row>
    <row r="178" spans="1:10" x14ac:dyDescent="0.25">
      <c r="A178" s="64" t="s">
        <v>191</v>
      </c>
      <c r="B178" s="63">
        <v>654333.12</v>
      </c>
      <c r="C178" s="63">
        <v>0</v>
      </c>
      <c r="D178" s="63">
        <v>0</v>
      </c>
      <c r="E178" s="63">
        <v>0</v>
      </c>
      <c r="F178" s="63">
        <v>0</v>
      </c>
      <c r="G178" s="63">
        <v>654333.12</v>
      </c>
      <c r="H178" s="63">
        <v>0</v>
      </c>
      <c r="I178" s="63">
        <v>654333.12</v>
      </c>
      <c r="J178" s="145" t="s">
        <v>506</v>
      </c>
    </row>
    <row r="179" spans="1:10" x14ac:dyDescent="0.25">
      <c r="A179" s="64" t="s">
        <v>192</v>
      </c>
      <c r="B179" s="63">
        <v>130317.88</v>
      </c>
      <c r="C179" s="63">
        <v>0</v>
      </c>
      <c r="D179" s="63">
        <v>0</v>
      </c>
      <c r="E179" s="63">
        <v>0</v>
      </c>
      <c r="F179" s="63">
        <v>0</v>
      </c>
      <c r="G179" s="63">
        <v>130317.88</v>
      </c>
      <c r="H179" s="63">
        <v>0</v>
      </c>
      <c r="I179" s="63">
        <v>130317.88</v>
      </c>
      <c r="J179" s="145" t="s">
        <v>507</v>
      </c>
    </row>
    <row r="180" spans="1:10" x14ac:dyDescent="0.25">
      <c r="A180" s="64" t="s">
        <v>193</v>
      </c>
      <c r="B180" s="63">
        <v>54301.87</v>
      </c>
      <c r="C180" s="63">
        <v>0</v>
      </c>
      <c r="D180" s="63">
        <v>0</v>
      </c>
      <c r="E180" s="63">
        <v>0</v>
      </c>
      <c r="F180" s="63">
        <v>0</v>
      </c>
      <c r="G180" s="63">
        <v>54301.87</v>
      </c>
      <c r="H180" s="63">
        <v>0</v>
      </c>
      <c r="I180" s="63">
        <v>54301.87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145" t="s">
        <v>636</v>
      </c>
    </row>
    <row r="182" spans="1:10" x14ac:dyDescent="0.25">
      <c r="A182" s="64" t="s">
        <v>195</v>
      </c>
      <c r="B182" s="63">
        <v>288837.45</v>
      </c>
      <c r="C182" s="63">
        <v>0</v>
      </c>
      <c r="D182" s="63">
        <v>0</v>
      </c>
      <c r="E182" s="63">
        <v>0</v>
      </c>
      <c r="F182" s="63">
        <v>0</v>
      </c>
      <c r="G182" s="63">
        <v>288837.45</v>
      </c>
      <c r="H182" s="63">
        <v>0</v>
      </c>
      <c r="I182" s="63">
        <v>288837.45</v>
      </c>
      <c r="J182" s="145" t="s">
        <v>509</v>
      </c>
    </row>
    <row r="183" spans="1:10" x14ac:dyDescent="0.25">
      <c r="A183" s="64" t="s">
        <v>196</v>
      </c>
      <c r="B183" s="63">
        <v>2106688.88</v>
      </c>
      <c r="C183" s="63">
        <v>0</v>
      </c>
      <c r="D183" s="63">
        <v>0</v>
      </c>
      <c r="E183" s="63">
        <v>0</v>
      </c>
      <c r="F183" s="63">
        <v>0</v>
      </c>
      <c r="G183" s="63">
        <v>2106688.88</v>
      </c>
      <c r="H183" s="63">
        <v>0</v>
      </c>
      <c r="I183" s="63">
        <v>2106688.88</v>
      </c>
      <c r="J183" s="145" t="s">
        <v>510</v>
      </c>
    </row>
    <row r="184" spans="1:10" x14ac:dyDescent="0.25">
      <c r="A184" s="64" t="s">
        <v>197</v>
      </c>
      <c r="B184" s="63">
        <v>812290.44</v>
      </c>
      <c r="C184" s="63">
        <v>0</v>
      </c>
      <c r="D184" s="63">
        <v>0</v>
      </c>
      <c r="E184" s="63">
        <v>0</v>
      </c>
      <c r="F184" s="63">
        <v>0</v>
      </c>
      <c r="G184" s="63">
        <v>812290.44</v>
      </c>
      <c r="H184" s="63">
        <v>0</v>
      </c>
      <c r="I184" s="63">
        <v>812290.44</v>
      </c>
      <c r="J184" s="145" t="s">
        <v>511</v>
      </c>
    </row>
    <row r="185" spans="1:10" x14ac:dyDescent="0.25">
      <c r="A185" s="64" t="s">
        <v>198</v>
      </c>
      <c r="B185" s="63">
        <v>6856.15</v>
      </c>
      <c r="C185" s="63">
        <v>0</v>
      </c>
      <c r="D185" s="63">
        <v>0</v>
      </c>
      <c r="E185" s="63">
        <v>0</v>
      </c>
      <c r="F185" s="63">
        <v>0</v>
      </c>
      <c r="G185" s="63">
        <v>6856.15</v>
      </c>
      <c r="H185" s="63">
        <v>0</v>
      </c>
      <c r="I185" s="63">
        <v>6856.15</v>
      </c>
      <c r="J185" s="145" t="s">
        <v>512</v>
      </c>
    </row>
    <row r="186" spans="1:10" x14ac:dyDescent="0.25">
      <c r="A186" s="64" t="s">
        <v>199</v>
      </c>
      <c r="B186" s="63">
        <v>196267.31</v>
      </c>
      <c r="C186" s="63">
        <v>0</v>
      </c>
      <c r="D186" s="63">
        <v>0</v>
      </c>
      <c r="E186" s="63">
        <v>0</v>
      </c>
      <c r="F186" s="63">
        <v>0</v>
      </c>
      <c r="G186" s="63">
        <v>196267.31</v>
      </c>
      <c r="H186" s="63">
        <v>0</v>
      </c>
      <c r="I186" s="63">
        <v>196267.31</v>
      </c>
      <c r="J186" s="145" t="s">
        <v>513</v>
      </c>
    </row>
    <row r="187" spans="1:10" x14ac:dyDescent="0.25">
      <c r="A187" s="64" t="s">
        <v>200</v>
      </c>
      <c r="B187" s="63">
        <v>57453.05</v>
      </c>
      <c r="C187" s="63">
        <v>0</v>
      </c>
      <c r="D187" s="63">
        <v>0</v>
      </c>
      <c r="E187" s="63">
        <v>0</v>
      </c>
      <c r="F187" s="63">
        <v>0</v>
      </c>
      <c r="G187" s="63">
        <v>57453.05</v>
      </c>
      <c r="H187" s="63">
        <v>0</v>
      </c>
      <c r="I187" s="63">
        <v>57453.05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188781.12</v>
      </c>
      <c r="D189" s="63">
        <v>0</v>
      </c>
      <c r="E189" s="63">
        <v>0</v>
      </c>
      <c r="F189" s="63">
        <v>0</v>
      </c>
      <c r="G189" s="63">
        <v>0</v>
      </c>
      <c r="H189" s="63">
        <v>188781.12</v>
      </c>
      <c r="I189" s="63">
        <v>188781.12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27005.85</v>
      </c>
      <c r="D190" s="63">
        <v>0</v>
      </c>
      <c r="E190" s="63">
        <v>0</v>
      </c>
      <c r="F190" s="63">
        <v>0</v>
      </c>
      <c r="G190" s="63">
        <v>0</v>
      </c>
      <c r="H190" s="63">
        <v>27005.85</v>
      </c>
      <c r="I190" s="63">
        <v>27005.85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1344736.3</v>
      </c>
      <c r="D191" s="63">
        <v>0</v>
      </c>
      <c r="E191" s="63">
        <v>0</v>
      </c>
      <c r="F191" s="63">
        <v>0</v>
      </c>
      <c r="G191" s="63">
        <v>0</v>
      </c>
      <c r="H191" s="63">
        <v>1344736.3</v>
      </c>
      <c r="I191" s="63">
        <v>1344736.3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89964.02</v>
      </c>
      <c r="D192" s="63">
        <v>0</v>
      </c>
      <c r="E192" s="63">
        <v>0</v>
      </c>
      <c r="F192" s="63">
        <v>0</v>
      </c>
      <c r="G192" s="63">
        <v>0</v>
      </c>
      <c r="H192" s="63">
        <v>89964.02</v>
      </c>
      <c r="I192" s="63">
        <v>89964.02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87675.63</v>
      </c>
      <c r="D193" s="63">
        <v>0</v>
      </c>
      <c r="E193" s="63">
        <v>0</v>
      </c>
      <c r="F193" s="63">
        <v>0</v>
      </c>
      <c r="G193" s="63">
        <v>0</v>
      </c>
      <c r="H193" s="63">
        <v>87675.63</v>
      </c>
      <c r="I193" s="63">
        <v>87675.63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-17346.68</v>
      </c>
      <c r="D194" s="63">
        <v>0</v>
      </c>
      <c r="E194" s="63">
        <v>0</v>
      </c>
      <c r="F194" s="63">
        <v>0</v>
      </c>
      <c r="G194" s="63">
        <v>0</v>
      </c>
      <c r="H194" s="63">
        <v>-17346.68</v>
      </c>
      <c r="I194" s="63">
        <v>-17346.68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197830.55</v>
      </c>
      <c r="D195" s="63">
        <v>0</v>
      </c>
      <c r="E195" s="63">
        <v>0</v>
      </c>
      <c r="F195" s="63">
        <v>0</v>
      </c>
      <c r="G195" s="63">
        <v>0</v>
      </c>
      <c r="H195" s="63">
        <v>197830.55</v>
      </c>
      <c r="I195" s="63">
        <v>197830.55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1168180.49</v>
      </c>
      <c r="D196" s="63">
        <v>0</v>
      </c>
      <c r="E196" s="63">
        <v>0</v>
      </c>
      <c r="F196" s="63">
        <v>0</v>
      </c>
      <c r="G196" s="63">
        <v>0</v>
      </c>
      <c r="H196" s="63">
        <v>1168180.49</v>
      </c>
      <c r="I196" s="63">
        <v>1168180.49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26271.64</v>
      </c>
      <c r="D197" s="63">
        <v>0</v>
      </c>
      <c r="E197" s="63">
        <v>0</v>
      </c>
      <c r="F197" s="63">
        <v>0</v>
      </c>
      <c r="G197" s="63">
        <v>0</v>
      </c>
      <c r="H197" s="63">
        <v>26271.64</v>
      </c>
      <c r="I197" s="63">
        <v>26271.64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2928.48</v>
      </c>
      <c r="D198" s="63">
        <v>0</v>
      </c>
      <c r="E198" s="63">
        <v>0</v>
      </c>
      <c r="F198" s="63">
        <v>0</v>
      </c>
      <c r="G198" s="63">
        <v>0</v>
      </c>
      <c r="H198" s="63">
        <v>2928.48</v>
      </c>
      <c r="I198" s="63">
        <v>2928.48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7215.85</v>
      </c>
      <c r="D199" s="63">
        <v>0</v>
      </c>
      <c r="E199" s="63">
        <v>0</v>
      </c>
      <c r="F199" s="63">
        <v>0</v>
      </c>
      <c r="G199" s="63">
        <v>0</v>
      </c>
      <c r="H199" s="63">
        <v>7215.85</v>
      </c>
      <c r="I199" s="63">
        <v>7215.85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840072.79</v>
      </c>
      <c r="D200" s="63">
        <v>0</v>
      </c>
      <c r="E200" s="63">
        <v>0</v>
      </c>
      <c r="F200" s="63">
        <v>0</v>
      </c>
      <c r="G200" s="63">
        <v>0</v>
      </c>
      <c r="H200" s="63">
        <v>840072.79</v>
      </c>
      <c r="I200" s="63">
        <v>840072.79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99401.94</v>
      </c>
      <c r="D201" s="63">
        <v>0</v>
      </c>
      <c r="E201" s="63">
        <v>0</v>
      </c>
      <c r="F201" s="63">
        <v>0</v>
      </c>
      <c r="G201" s="63">
        <v>0</v>
      </c>
      <c r="H201" s="63">
        <v>99401.94</v>
      </c>
      <c r="I201" s="63">
        <v>99401.94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15916.15</v>
      </c>
      <c r="D202" s="63">
        <v>0</v>
      </c>
      <c r="E202" s="63">
        <v>0</v>
      </c>
      <c r="F202" s="63">
        <v>0</v>
      </c>
      <c r="G202" s="63">
        <v>0</v>
      </c>
      <c r="H202" s="63">
        <v>15916.15</v>
      </c>
      <c r="I202" s="63">
        <v>15916.15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278734.37</v>
      </c>
      <c r="D203" s="63">
        <v>0</v>
      </c>
      <c r="E203" s="63">
        <v>0</v>
      </c>
      <c r="F203" s="63">
        <v>0</v>
      </c>
      <c r="G203" s="63">
        <v>0</v>
      </c>
      <c r="H203" s="63">
        <v>278734.37</v>
      </c>
      <c r="I203" s="63">
        <v>278734.37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70581.88</v>
      </c>
      <c r="D204" s="63">
        <v>0</v>
      </c>
      <c r="E204" s="63">
        <v>0</v>
      </c>
      <c r="F204" s="63">
        <v>0</v>
      </c>
      <c r="G204" s="63">
        <v>0</v>
      </c>
      <c r="H204" s="63">
        <v>70581.88</v>
      </c>
      <c r="I204" s="63">
        <v>70581.88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46900.24</v>
      </c>
      <c r="D205" s="61">
        <v>0</v>
      </c>
      <c r="E205" s="61">
        <v>0</v>
      </c>
      <c r="F205" s="61">
        <v>0</v>
      </c>
      <c r="G205" s="61">
        <v>0</v>
      </c>
      <c r="H205" s="61">
        <v>46900.24</v>
      </c>
      <c r="I205" s="61">
        <v>46900.24</v>
      </c>
      <c r="J205" s="145" t="s">
        <v>531</v>
      </c>
    </row>
    <row r="206" spans="1:10" x14ac:dyDescent="0.25">
      <c r="A206" s="64" t="s">
        <v>219</v>
      </c>
      <c r="B206" s="63">
        <v>5846965.5299999993</v>
      </c>
      <c r="C206" s="63">
        <v>4474850.62</v>
      </c>
      <c r="D206" s="63">
        <v>0</v>
      </c>
      <c r="E206" s="63">
        <v>0</v>
      </c>
      <c r="F206" s="63">
        <v>0</v>
      </c>
      <c r="G206" s="63">
        <v>5846965.5299999993</v>
      </c>
      <c r="H206" s="63">
        <v>4474850.62</v>
      </c>
      <c r="I206" s="63">
        <v>10321816.15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19474.759999999998</v>
      </c>
      <c r="E208" s="63">
        <v>11310.96</v>
      </c>
      <c r="F208" s="63">
        <v>8163.8</v>
      </c>
      <c r="G208" s="63">
        <v>11310.96</v>
      </c>
      <c r="H208" s="63">
        <v>8163.8</v>
      </c>
      <c r="I208" s="63">
        <v>19474.759999999998</v>
      </c>
      <c r="J208" s="145" t="s">
        <v>533</v>
      </c>
    </row>
    <row r="209" spans="1:10" x14ac:dyDescent="0.25">
      <c r="A209" s="64" t="s">
        <v>222</v>
      </c>
      <c r="B209" s="78">
        <v>907885.00999999989</v>
      </c>
      <c r="C209" s="78">
        <v>685521.51</v>
      </c>
      <c r="D209" s="78">
        <v>172124.54</v>
      </c>
      <c r="E209" s="78">
        <v>107749.96</v>
      </c>
      <c r="F209" s="78">
        <v>64374.58</v>
      </c>
      <c r="G209" s="63">
        <v>1015634.9699999999</v>
      </c>
      <c r="H209" s="63">
        <v>749896.09</v>
      </c>
      <c r="I209" s="63">
        <v>1765531.0599999998</v>
      </c>
      <c r="J209" s="165" t="s">
        <v>657</v>
      </c>
    </row>
    <row r="210" spans="1:10" x14ac:dyDescent="0.25">
      <c r="A210" s="64" t="s">
        <v>223</v>
      </c>
      <c r="B210" s="78">
        <v>-41944.609999999993</v>
      </c>
      <c r="C210" s="78">
        <v>-44511.32</v>
      </c>
      <c r="D210" s="78">
        <v>2773447.62</v>
      </c>
      <c r="E210" s="78">
        <v>1610818.41</v>
      </c>
      <c r="F210" s="78">
        <v>1162629.21</v>
      </c>
      <c r="G210" s="63">
        <v>1568873.7999999998</v>
      </c>
      <c r="H210" s="63">
        <v>1118117.8899999999</v>
      </c>
      <c r="I210" s="63">
        <v>2686991.6899999995</v>
      </c>
      <c r="J210" s="165" t="s">
        <v>658</v>
      </c>
    </row>
    <row r="211" spans="1:10" x14ac:dyDescent="0.25">
      <c r="A211" s="64" t="s">
        <v>224</v>
      </c>
      <c r="B211" s="63">
        <v>1189811.3</v>
      </c>
      <c r="C211" s="63">
        <v>309993</v>
      </c>
      <c r="D211" s="63">
        <v>0</v>
      </c>
      <c r="E211" s="63">
        <v>0</v>
      </c>
      <c r="F211" s="63">
        <v>0</v>
      </c>
      <c r="G211" s="63">
        <v>1189811.3</v>
      </c>
      <c r="H211" s="63">
        <v>309993</v>
      </c>
      <c r="I211" s="63">
        <v>1499804.3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  <c r="J212" s="145" t="s">
        <v>638</v>
      </c>
    </row>
    <row r="213" spans="1:10" x14ac:dyDescent="0.25">
      <c r="A213" s="64" t="s">
        <v>226</v>
      </c>
      <c r="B213" s="63">
        <v>2055751.7</v>
      </c>
      <c r="C213" s="63">
        <v>951003.19000000006</v>
      </c>
      <c r="D213" s="63">
        <v>2965046.92</v>
      </c>
      <c r="E213" s="63">
        <v>1729879.3299999998</v>
      </c>
      <c r="F213" s="63">
        <v>1235167.5899999999</v>
      </c>
      <c r="G213" s="63">
        <v>3785631.0299999993</v>
      </c>
      <c r="H213" s="63">
        <v>2186170.7799999998</v>
      </c>
      <c r="I213" s="63">
        <v>5971801.8099999996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1641302.03</v>
      </c>
      <c r="C215" s="63">
        <v>382504.29</v>
      </c>
      <c r="D215" s="63">
        <v>232615.57</v>
      </c>
      <c r="E215" s="63">
        <v>135103.1</v>
      </c>
      <c r="F215" s="63">
        <v>97512.47</v>
      </c>
      <c r="G215" s="63">
        <v>1776405.1300000001</v>
      </c>
      <c r="H215" s="63">
        <v>480016.76</v>
      </c>
      <c r="I215" s="63">
        <v>2256421.89</v>
      </c>
      <c r="J215" s="145" t="s">
        <v>536</v>
      </c>
    </row>
    <row r="216" spans="1:10" x14ac:dyDescent="0.25">
      <c r="A216" s="64" t="s">
        <v>229</v>
      </c>
      <c r="B216" s="63">
        <v>63672.93</v>
      </c>
      <c r="C216" s="63">
        <v>87228.56</v>
      </c>
      <c r="D216" s="63">
        <v>229023.9</v>
      </c>
      <c r="E216" s="63">
        <v>133017.10999999999</v>
      </c>
      <c r="F216" s="63">
        <v>96006.79</v>
      </c>
      <c r="G216" s="63">
        <v>196690.03999999998</v>
      </c>
      <c r="H216" s="63">
        <v>183235.34999999998</v>
      </c>
      <c r="I216" s="63">
        <v>379925.38999999996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v>0</v>
      </c>
      <c r="H217" s="63">
        <v>0</v>
      </c>
      <c r="I217" s="63"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v>0</v>
      </c>
      <c r="H218" s="63">
        <v>0</v>
      </c>
      <c r="I218" s="63">
        <v>0</v>
      </c>
      <c r="J218" s="145" t="s">
        <v>639</v>
      </c>
    </row>
    <row r="219" spans="1:10" x14ac:dyDescent="0.25">
      <c r="A219" s="64" t="s">
        <v>232</v>
      </c>
      <c r="B219" s="63">
        <v>70212.25</v>
      </c>
      <c r="C219" s="63">
        <v>0</v>
      </c>
      <c r="D219" s="63">
        <v>-11703.34</v>
      </c>
      <c r="E219" s="63">
        <v>-6797.29</v>
      </c>
      <c r="F219" s="63">
        <v>-4906.05</v>
      </c>
      <c r="G219" s="63">
        <v>63414.96</v>
      </c>
      <c r="H219" s="63">
        <v>-4906.05</v>
      </c>
      <c r="I219" s="63">
        <v>58508.909999999996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v>0</v>
      </c>
      <c r="H220" s="63">
        <v>0</v>
      </c>
      <c r="I220" s="63"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v>0</v>
      </c>
      <c r="H221" s="61">
        <v>0</v>
      </c>
      <c r="I221" s="61">
        <v>0</v>
      </c>
      <c r="J221" s="145" t="s">
        <v>641</v>
      </c>
    </row>
    <row r="222" spans="1:10" x14ac:dyDescent="0.25">
      <c r="A222" s="64" t="s">
        <v>235</v>
      </c>
      <c r="B222" s="63">
        <v>1775187.21</v>
      </c>
      <c r="C222" s="63">
        <v>469732.85</v>
      </c>
      <c r="D222" s="63">
        <v>449936.12999999995</v>
      </c>
      <c r="E222" s="63">
        <v>261322.91999999995</v>
      </c>
      <c r="F222" s="63">
        <v>188613.21000000002</v>
      </c>
      <c r="G222" s="63">
        <v>2036510.1300000001</v>
      </c>
      <c r="H222" s="63">
        <v>658346.05999999994</v>
      </c>
      <c r="I222" s="63">
        <v>2694856.1900000004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7095207.6799999997</v>
      </c>
      <c r="C224" s="61">
        <v>1268512.28</v>
      </c>
      <c r="D224" s="61">
        <v>0</v>
      </c>
      <c r="E224" s="61">
        <v>0</v>
      </c>
      <c r="F224" s="61">
        <v>0</v>
      </c>
      <c r="G224" s="61">
        <v>7095207.6799999997</v>
      </c>
      <c r="H224" s="61">
        <v>1268512.28</v>
      </c>
      <c r="I224" s="61">
        <v>8363719.96</v>
      </c>
      <c r="J224" s="145" t="s">
        <v>541</v>
      </c>
    </row>
    <row r="225" spans="1:10" x14ac:dyDescent="0.25">
      <c r="A225" s="64" t="s">
        <v>238</v>
      </c>
      <c r="B225" s="63">
        <v>7095207.6799999997</v>
      </c>
      <c r="C225" s="63">
        <v>1268512.28</v>
      </c>
      <c r="D225" s="63">
        <v>0</v>
      </c>
      <c r="E225" s="63">
        <v>0</v>
      </c>
      <c r="F225" s="63">
        <v>0</v>
      </c>
      <c r="G225" s="63">
        <v>7095207.6799999997</v>
      </c>
      <c r="H225" s="63">
        <v>1268512.28</v>
      </c>
      <c r="I225" s="63">
        <v>8363719.96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582887.14</v>
      </c>
      <c r="C227" s="63">
        <v>48981.27</v>
      </c>
      <c r="D227" s="63">
        <v>6792030.8399999999</v>
      </c>
      <c r="E227" s="63">
        <v>4506512.55</v>
      </c>
      <c r="F227" s="63">
        <v>2285518.29</v>
      </c>
      <c r="G227" s="63">
        <v>5089399.6899999995</v>
      </c>
      <c r="H227" s="63">
        <v>2334499.56</v>
      </c>
      <c r="I227" s="63">
        <v>7423899.25</v>
      </c>
      <c r="J227" s="145" t="s">
        <v>543</v>
      </c>
    </row>
    <row r="228" spans="1:10" x14ac:dyDescent="0.25">
      <c r="A228" s="64" t="s">
        <v>241</v>
      </c>
      <c r="B228" s="63">
        <v>52931.57</v>
      </c>
      <c r="C228" s="63">
        <v>24978.53</v>
      </c>
      <c r="D228" s="63">
        <v>770604.35</v>
      </c>
      <c r="E228" s="63">
        <v>511296.06</v>
      </c>
      <c r="F228" s="63">
        <v>259308.29</v>
      </c>
      <c r="G228" s="63">
        <v>564227.63</v>
      </c>
      <c r="H228" s="63">
        <v>284286.82</v>
      </c>
      <c r="I228" s="63">
        <v>848514.45</v>
      </c>
      <c r="J228" s="145" t="s">
        <v>544</v>
      </c>
    </row>
    <row r="229" spans="1:10" x14ac:dyDescent="0.25">
      <c r="A229" s="64" t="s">
        <v>242</v>
      </c>
      <c r="B229" s="63">
        <v>-17056.7</v>
      </c>
      <c r="C229" s="63">
        <v>-8650.4599999999991</v>
      </c>
      <c r="D229" s="63">
        <v>-2955950.42</v>
      </c>
      <c r="E229" s="63">
        <v>-1961273.1</v>
      </c>
      <c r="F229" s="63">
        <v>-994677.32</v>
      </c>
      <c r="G229" s="63">
        <v>-1978329.8</v>
      </c>
      <c r="H229" s="63">
        <v>-1003327.7799999999</v>
      </c>
      <c r="I229" s="63">
        <v>-2981657.58</v>
      </c>
      <c r="J229" s="145" t="s">
        <v>545</v>
      </c>
    </row>
    <row r="230" spans="1:10" x14ac:dyDescent="0.25">
      <c r="A230" s="64" t="s">
        <v>243</v>
      </c>
      <c r="B230" s="63">
        <v>98945.18</v>
      </c>
      <c r="C230" s="63">
        <v>111123.7</v>
      </c>
      <c r="D230" s="63">
        <v>1635350.41</v>
      </c>
      <c r="E230" s="63">
        <v>1085055.07</v>
      </c>
      <c r="F230" s="63">
        <v>550295.34</v>
      </c>
      <c r="G230" s="63">
        <v>1184000.25</v>
      </c>
      <c r="H230" s="63">
        <v>661419.03999999992</v>
      </c>
      <c r="I230" s="63">
        <v>1845419.29</v>
      </c>
      <c r="J230" s="145" t="s">
        <v>546</v>
      </c>
    </row>
    <row r="231" spans="1:10" x14ac:dyDescent="0.25">
      <c r="A231" s="64" t="s">
        <v>244</v>
      </c>
      <c r="B231" s="63">
        <v>446998.83</v>
      </c>
      <c r="C231" s="63">
        <v>12349.46</v>
      </c>
      <c r="D231" s="63">
        <v>9615.9599999999991</v>
      </c>
      <c r="E231" s="63">
        <v>5778.25</v>
      </c>
      <c r="F231" s="63">
        <v>3837.71</v>
      </c>
      <c r="G231" s="63">
        <v>452777.08</v>
      </c>
      <c r="H231" s="63">
        <v>16187.169999999998</v>
      </c>
      <c r="I231" s="63">
        <v>468964.25</v>
      </c>
      <c r="J231" s="145" t="s">
        <v>547</v>
      </c>
    </row>
    <row r="232" spans="1:10" x14ac:dyDescent="0.25">
      <c r="A232" s="64" t="s">
        <v>245</v>
      </c>
      <c r="B232" s="63">
        <v>68824.78</v>
      </c>
      <c r="C232" s="63">
        <v>37531.18</v>
      </c>
      <c r="D232" s="63">
        <v>481134.36</v>
      </c>
      <c r="E232" s="63">
        <v>279442.82</v>
      </c>
      <c r="F232" s="63">
        <v>201691.54</v>
      </c>
      <c r="G232" s="63">
        <v>348267.6</v>
      </c>
      <c r="H232" s="63">
        <v>239222.72</v>
      </c>
      <c r="I232" s="63">
        <v>587490.31999999995</v>
      </c>
      <c r="J232" s="145" t="s">
        <v>548</v>
      </c>
    </row>
    <row r="233" spans="1:10" x14ac:dyDescent="0.25">
      <c r="A233" s="64" t="s">
        <v>246</v>
      </c>
      <c r="B233" s="63">
        <v>1540247.09</v>
      </c>
      <c r="C233" s="63">
        <v>644923.07999999996</v>
      </c>
      <c r="D233" s="63">
        <v>1239426.1200000001</v>
      </c>
      <c r="E233" s="63">
        <v>789576.4</v>
      </c>
      <c r="F233" s="63">
        <v>449849.72</v>
      </c>
      <c r="G233" s="63">
        <v>2329823.4900000002</v>
      </c>
      <c r="H233" s="63">
        <v>1094772.7999999998</v>
      </c>
      <c r="I233" s="63">
        <v>3424596.29</v>
      </c>
      <c r="J233" s="145" t="s">
        <v>549</v>
      </c>
    </row>
    <row r="234" spans="1:10" x14ac:dyDescent="0.25">
      <c r="A234" s="64" t="s">
        <v>247</v>
      </c>
      <c r="B234" s="63">
        <v>610433.21</v>
      </c>
      <c r="C234" s="63">
        <v>135837</v>
      </c>
      <c r="D234" s="63">
        <v>62275.12</v>
      </c>
      <c r="E234" s="63">
        <v>41319.550000000003</v>
      </c>
      <c r="F234" s="63">
        <v>20955.57</v>
      </c>
      <c r="G234" s="63">
        <v>651752.76</v>
      </c>
      <c r="H234" s="63">
        <v>156792.57</v>
      </c>
      <c r="I234" s="63">
        <v>808545.33000000007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v>0</v>
      </c>
      <c r="H235" s="63">
        <v>0</v>
      </c>
      <c r="I235" s="63">
        <v>0</v>
      </c>
      <c r="J235" s="145" t="s">
        <v>642</v>
      </c>
    </row>
    <row r="236" spans="1:10" x14ac:dyDescent="0.25">
      <c r="A236" s="64" t="s">
        <v>249</v>
      </c>
      <c r="B236" s="63">
        <v>77251.53</v>
      </c>
      <c r="C236" s="63">
        <v>37334.1</v>
      </c>
      <c r="D236" s="63">
        <v>613518.47</v>
      </c>
      <c r="E236" s="63">
        <v>407069.54</v>
      </c>
      <c r="F236" s="63">
        <v>206448.93</v>
      </c>
      <c r="G236" s="63">
        <v>484321.06999999995</v>
      </c>
      <c r="H236" s="63">
        <v>243783.03</v>
      </c>
      <c r="I236" s="63">
        <v>728104.1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757849</v>
      </c>
      <c r="E237" s="63">
        <v>502832.82</v>
      </c>
      <c r="F237" s="63">
        <v>255016.18</v>
      </c>
      <c r="G237" s="63">
        <v>547379.07000000007</v>
      </c>
      <c r="H237" s="63">
        <v>255016.18</v>
      </c>
      <c r="I237" s="63">
        <v>802395.25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50099.53</v>
      </c>
      <c r="D238" s="63">
        <v>0</v>
      </c>
      <c r="E238" s="63">
        <v>0</v>
      </c>
      <c r="F238" s="63">
        <v>0</v>
      </c>
      <c r="G238" s="63">
        <v>0</v>
      </c>
      <c r="H238" s="63">
        <v>50099.53</v>
      </c>
      <c r="I238" s="63">
        <v>50099.53</v>
      </c>
      <c r="J238" s="145" t="s">
        <v>553</v>
      </c>
    </row>
    <row r="239" spans="1:10" x14ac:dyDescent="0.25">
      <c r="A239" s="64" t="s">
        <v>252</v>
      </c>
      <c r="B239" s="61">
        <v>-195979.1</v>
      </c>
      <c r="C239" s="61">
        <v>0</v>
      </c>
      <c r="D239" s="61">
        <v>1985488.29</v>
      </c>
      <c r="E239" s="61">
        <v>1317371.52</v>
      </c>
      <c r="F239" s="61">
        <v>668116.77</v>
      </c>
      <c r="G239" s="61">
        <v>1121392.42</v>
      </c>
      <c r="H239" s="61">
        <v>668116.77</v>
      </c>
      <c r="I239" s="61">
        <v>1789509.19</v>
      </c>
      <c r="J239" s="145" t="s">
        <v>554</v>
      </c>
    </row>
    <row r="240" spans="1:10" x14ac:dyDescent="0.25">
      <c r="A240" s="64" t="s">
        <v>253</v>
      </c>
      <c r="B240" s="78">
        <v>3310029.78</v>
      </c>
      <c r="C240" s="78">
        <v>1094507.3899999999</v>
      </c>
      <c r="D240" s="78">
        <v>11391342.5</v>
      </c>
      <c r="E240" s="78">
        <v>7484981.4800000004</v>
      </c>
      <c r="F240" s="78">
        <v>3906361.0200000005</v>
      </c>
      <c r="G240" s="78">
        <v>10795011.26</v>
      </c>
      <c r="H240" s="78">
        <v>5000868.41</v>
      </c>
      <c r="I240" s="78">
        <v>15795879.669999998</v>
      </c>
      <c r="J240" s="151" t="s">
        <v>542</v>
      </c>
    </row>
    <row r="241" spans="1:10" ht="15.75" thickBot="1" x14ac:dyDescent="0.3">
      <c r="A241" s="64" t="s">
        <v>254</v>
      </c>
      <c r="B241" s="68">
        <v>31393619.889999997</v>
      </c>
      <c r="C241" s="68">
        <v>8700938.6600000001</v>
      </c>
      <c r="D241" s="68">
        <v>14806325.550000001</v>
      </c>
      <c r="E241" s="68">
        <v>9476183.7300000004</v>
      </c>
      <c r="F241" s="68">
        <v>5330141.82</v>
      </c>
      <c r="G241" s="68">
        <v>40869803.619999997</v>
      </c>
      <c r="H241" s="68">
        <v>14031080.48</v>
      </c>
      <c r="I241" s="68">
        <v>54900884.099999994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28086080.219999999</v>
      </c>
      <c r="C245" s="63">
        <v>10508791.15</v>
      </c>
      <c r="D245" s="63">
        <v>2346626.2200000002</v>
      </c>
      <c r="E245" s="63">
        <v>1556986.5</v>
      </c>
      <c r="F245" s="63">
        <v>789639.72</v>
      </c>
      <c r="G245" s="63">
        <v>29643066.719999999</v>
      </c>
      <c r="H245" s="63">
        <v>11298430.870000001</v>
      </c>
      <c r="I245" s="63">
        <v>40941497.590000004</v>
      </c>
      <c r="J245" s="145" t="s">
        <v>557</v>
      </c>
    </row>
    <row r="246" spans="1:10" x14ac:dyDescent="0.25">
      <c r="A246" s="64" t="s">
        <v>258</v>
      </c>
      <c r="B246" s="61">
        <v>794868.21</v>
      </c>
      <c r="C246" s="61">
        <v>11085.23</v>
      </c>
      <c r="D246" s="61">
        <v>4446.58</v>
      </c>
      <c r="E246" s="61">
        <v>2950.31</v>
      </c>
      <c r="F246" s="61">
        <v>1496.27</v>
      </c>
      <c r="G246" s="61">
        <v>797818.52</v>
      </c>
      <c r="H246" s="61">
        <v>12581.5</v>
      </c>
      <c r="I246" s="61">
        <v>810400.02</v>
      </c>
      <c r="J246" s="145" t="s">
        <v>558</v>
      </c>
    </row>
    <row r="247" spans="1:10" x14ac:dyDescent="0.25">
      <c r="A247" s="64" t="s">
        <v>259</v>
      </c>
      <c r="B247" s="63">
        <v>28880948.43</v>
      </c>
      <c r="C247" s="63">
        <v>10519876.380000001</v>
      </c>
      <c r="D247" s="63">
        <v>2351072.8000000003</v>
      </c>
      <c r="E247" s="63">
        <v>1559936.81</v>
      </c>
      <c r="F247" s="63">
        <v>791135.99</v>
      </c>
      <c r="G247" s="63">
        <v>30440885.239999998</v>
      </c>
      <c r="H247" s="63">
        <v>11311012.370000001</v>
      </c>
      <c r="I247" s="63">
        <v>41751897.610000007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1072786.3600000001</v>
      </c>
      <c r="C249" s="78">
        <v>494666.61</v>
      </c>
      <c r="D249" s="78">
        <v>9387537.0299999993</v>
      </c>
      <c r="E249" s="78">
        <v>6228630.8200000003</v>
      </c>
      <c r="F249" s="78">
        <v>3158906.21</v>
      </c>
      <c r="G249" s="63">
        <v>7301417.1800000006</v>
      </c>
      <c r="H249" s="63">
        <v>3653572.82</v>
      </c>
      <c r="I249" s="63">
        <v>10954990</v>
      </c>
      <c r="J249" s="165" t="s">
        <v>661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v>997431.78</v>
      </c>
      <c r="H250" s="63">
        <v>0</v>
      </c>
      <c r="I250" s="63">
        <v>997431.78</v>
      </c>
      <c r="J250" s="145" t="s">
        <v>560</v>
      </c>
    </row>
    <row r="251" spans="1:10" x14ac:dyDescent="0.25">
      <c r="A251" s="64" t="s">
        <v>263</v>
      </c>
      <c r="B251" s="61">
        <v>304692.15000000002</v>
      </c>
      <c r="C251" s="61">
        <v>19292.79</v>
      </c>
      <c r="D251" s="61">
        <v>1842.98</v>
      </c>
      <c r="E251" s="61">
        <v>1222.82</v>
      </c>
      <c r="F251" s="61">
        <v>620.16</v>
      </c>
      <c r="G251" s="61">
        <v>305914.97000000003</v>
      </c>
      <c r="H251" s="61">
        <v>19912.95</v>
      </c>
      <c r="I251" s="61">
        <v>325827.92000000004</v>
      </c>
      <c r="J251" s="145" t="s">
        <v>561</v>
      </c>
    </row>
    <row r="252" spans="1:10" x14ac:dyDescent="0.25">
      <c r="A252" s="64" t="s">
        <v>264</v>
      </c>
      <c r="B252" s="63">
        <v>2374910.29</v>
      </c>
      <c r="C252" s="63">
        <v>513959.39999999997</v>
      </c>
      <c r="D252" s="63">
        <v>9389380.0099999998</v>
      </c>
      <c r="E252" s="63">
        <v>6229853.6400000006</v>
      </c>
      <c r="F252" s="63">
        <v>3159526.37</v>
      </c>
      <c r="G252" s="63">
        <v>8604763.9300000016</v>
      </c>
      <c r="H252" s="63">
        <v>3673485.77</v>
      </c>
      <c r="I252" s="63">
        <v>12278249.699999999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2497508.13</v>
      </c>
      <c r="C254" s="61">
        <v>0</v>
      </c>
      <c r="D254" s="61">
        <v>0</v>
      </c>
      <c r="E254" s="61">
        <v>0</v>
      </c>
      <c r="F254" s="61">
        <v>0</v>
      </c>
      <c r="G254" s="61">
        <v>2497508.13</v>
      </c>
      <c r="H254" s="61">
        <v>0</v>
      </c>
      <c r="I254" s="61">
        <v>2497508.13</v>
      </c>
      <c r="J254" s="145" t="s">
        <v>563</v>
      </c>
    </row>
    <row r="255" spans="1:10" x14ac:dyDescent="0.25">
      <c r="A255" s="64" t="s">
        <v>267</v>
      </c>
      <c r="B255" s="63">
        <v>2497508.13</v>
      </c>
      <c r="C255" s="63">
        <v>0</v>
      </c>
      <c r="D255" s="63">
        <v>0</v>
      </c>
      <c r="E255" s="63">
        <v>0</v>
      </c>
      <c r="F255" s="63">
        <v>0</v>
      </c>
      <c r="G255" s="63">
        <v>2497508.13</v>
      </c>
      <c r="H255" s="63">
        <v>0</v>
      </c>
      <c r="I255" s="63">
        <v>2497508.13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741578.94</v>
      </c>
      <c r="C257" s="63">
        <v>749990.17</v>
      </c>
      <c r="D257" s="63">
        <v>0</v>
      </c>
      <c r="E257" s="63">
        <v>0</v>
      </c>
      <c r="F257" s="63">
        <v>0</v>
      </c>
      <c r="G257" s="63">
        <v>741578.94</v>
      </c>
      <c r="H257" s="63">
        <v>749990.17</v>
      </c>
      <c r="I257" s="63">
        <v>1491569.1099999999</v>
      </c>
      <c r="J257" s="145" t="s">
        <v>565</v>
      </c>
    </row>
    <row r="258" spans="1:10" x14ac:dyDescent="0.25">
      <c r="A258" s="64" t="s">
        <v>270</v>
      </c>
      <c r="B258" s="63">
        <v>-2252447.98</v>
      </c>
      <c r="C258" s="63">
        <v>0</v>
      </c>
      <c r="D258" s="63">
        <v>-1417725</v>
      </c>
      <c r="E258" s="63">
        <v>-940660.54</v>
      </c>
      <c r="F258" s="63">
        <v>-477064.46</v>
      </c>
      <c r="G258" s="63">
        <v>-3193108.52</v>
      </c>
      <c r="H258" s="63">
        <v>-477064.46</v>
      </c>
      <c r="I258" s="63">
        <v>-3670172.98</v>
      </c>
      <c r="J258" s="145" t="s">
        <v>566</v>
      </c>
    </row>
    <row r="259" spans="1:10" x14ac:dyDescent="0.25">
      <c r="A259" s="64" t="s">
        <v>271</v>
      </c>
      <c r="B259" s="63">
        <v>-324837.33</v>
      </c>
      <c r="C259" s="63">
        <v>2561.42</v>
      </c>
      <c r="D259" s="63">
        <v>0</v>
      </c>
      <c r="E259" s="63">
        <v>0</v>
      </c>
      <c r="F259" s="63">
        <v>0</v>
      </c>
      <c r="G259" s="63">
        <v>-324837.33</v>
      </c>
      <c r="H259" s="63">
        <v>2561.42</v>
      </c>
      <c r="I259" s="63">
        <v>-322275.91000000003</v>
      </c>
      <c r="J259" s="145" t="s">
        <v>567</v>
      </c>
    </row>
    <row r="260" spans="1:10" x14ac:dyDescent="0.25">
      <c r="A260" s="64" t="s">
        <v>272</v>
      </c>
      <c r="B260" s="63">
        <v>665.8</v>
      </c>
      <c r="C260" s="63">
        <v>-532.41999999999996</v>
      </c>
      <c r="D260" s="63">
        <v>0</v>
      </c>
      <c r="E260" s="63">
        <v>0</v>
      </c>
      <c r="F260" s="63">
        <v>0</v>
      </c>
      <c r="G260" s="63">
        <v>665.8</v>
      </c>
      <c r="H260" s="63">
        <v>-532.41999999999996</v>
      </c>
      <c r="I260" s="63">
        <v>133.38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v>0</v>
      </c>
      <c r="H261" s="63">
        <v>0</v>
      </c>
      <c r="I261" s="63"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v>0</v>
      </c>
      <c r="H262" s="61">
        <v>0</v>
      </c>
      <c r="I262" s="61">
        <v>0</v>
      </c>
      <c r="J262" s="138"/>
    </row>
    <row r="263" spans="1:10" x14ac:dyDescent="0.25">
      <c r="A263" s="64" t="s">
        <v>275</v>
      </c>
      <c r="B263" s="63">
        <v>-1835040.57</v>
      </c>
      <c r="C263" s="63">
        <v>752019.17</v>
      </c>
      <c r="D263" s="63">
        <v>-1417725</v>
      </c>
      <c r="E263" s="63">
        <v>-940660.54</v>
      </c>
      <c r="F263" s="63">
        <v>-477064.46</v>
      </c>
      <c r="G263" s="63">
        <v>-2775701.1100000003</v>
      </c>
      <c r="H263" s="63">
        <v>274954.71000000002</v>
      </c>
      <c r="I263" s="63">
        <v>-2500746.4000000004</v>
      </c>
      <c r="J263" s="151" t="s">
        <v>564</v>
      </c>
    </row>
    <row r="264" spans="1:10" ht="15.75" thickBot="1" x14ac:dyDescent="0.3">
      <c r="A264" s="64" t="s">
        <v>276</v>
      </c>
      <c r="B264" s="68">
        <v>31918326.280000001</v>
      </c>
      <c r="C264" s="68">
        <v>11785854.950000001</v>
      </c>
      <c r="D264" s="68">
        <v>10322727.810000001</v>
      </c>
      <c r="E264" s="68">
        <v>6849129.9100000011</v>
      </c>
      <c r="F264" s="68">
        <v>3473597.9000000004</v>
      </c>
      <c r="G264" s="68">
        <v>38767456.190000005</v>
      </c>
      <c r="H264" s="68">
        <v>15259452.850000001</v>
      </c>
      <c r="I264" s="68">
        <v>54026909.040000007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17546773.41</v>
      </c>
      <c r="C267" s="61">
        <v>5941131.04</v>
      </c>
      <c r="D267" s="61">
        <v>524625.92000000004</v>
      </c>
      <c r="E267" s="61">
        <v>340306.96</v>
      </c>
      <c r="F267" s="61">
        <v>184318.96</v>
      </c>
      <c r="G267" s="61">
        <v>17887080.370000001</v>
      </c>
      <c r="H267" s="61">
        <v>6125450</v>
      </c>
      <c r="I267" s="61">
        <v>24012530.370000001</v>
      </c>
      <c r="J267" s="142" t="s">
        <v>574</v>
      </c>
    </row>
    <row r="268" spans="1:10" x14ac:dyDescent="0.25">
      <c r="A268" s="64" t="s">
        <v>673</v>
      </c>
      <c r="B268" s="63">
        <v>17546773.41</v>
      </c>
      <c r="C268" s="63">
        <v>5941131.04</v>
      </c>
      <c r="D268" s="63">
        <v>524625.92000000004</v>
      </c>
      <c r="E268" s="63">
        <v>340306.96</v>
      </c>
      <c r="F268" s="63">
        <v>184318.96</v>
      </c>
      <c r="G268" s="63">
        <v>17887080.370000001</v>
      </c>
      <c r="H268" s="63">
        <v>6125450</v>
      </c>
      <c r="I268" s="63">
        <v>24012530.370000001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30051.68</v>
      </c>
      <c r="C271" s="63">
        <v>0</v>
      </c>
      <c r="D271" s="63">
        <v>0</v>
      </c>
      <c r="E271" s="63">
        <v>0</v>
      </c>
      <c r="F271" s="63">
        <v>0</v>
      </c>
      <c r="G271" s="63">
        <v>30051.68</v>
      </c>
      <c r="H271" s="63">
        <v>0</v>
      </c>
      <c r="I271" s="63">
        <v>30051.68</v>
      </c>
      <c r="J271" s="142" t="s">
        <v>643</v>
      </c>
    </row>
    <row r="272" spans="1:10" x14ac:dyDescent="0.25">
      <c r="A272" s="64" t="s">
        <v>675</v>
      </c>
      <c r="B272" s="61">
        <v>-502557.16</v>
      </c>
      <c r="C272" s="61">
        <v>1225552.8999999999</v>
      </c>
      <c r="D272" s="61">
        <v>0</v>
      </c>
      <c r="E272" s="61">
        <v>0</v>
      </c>
      <c r="F272" s="61">
        <v>0</v>
      </c>
      <c r="G272" s="61">
        <v>-502557.16</v>
      </c>
      <c r="H272" s="61">
        <v>1225552.8999999999</v>
      </c>
      <c r="I272" s="61">
        <v>722995.74</v>
      </c>
      <c r="J272" s="142" t="s">
        <v>576</v>
      </c>
    </row>
    <row r="273" spans="1:10" x14ac:dyDescent="0.25">
      <c r="A273" s="64" t="s">
        <v>278</v>
      </c>
      <c r="B273" s="63">
        <v>-472505.48</v>
      </c>
      <c r="C273" s="63">
        <v>1225552.8999999999</v>
      </c>
      <c r="D273" s="63">
        <v>0</v>
      </c>
      <c r="E273" s="63">
        <v>0</v>
      </c>
      <c r="F273" s="63">
        <v>0</v>
      </c>
      <c r="G273" s="63">
        <v>-472505.48</v>
      </c>
      <c r="H273" s="63">
        <v>1225552.8999999999</v>
      </c>
      <c r="I273" s="63">
        <v>753047.42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33737431.450000003</v>
      </c>
      <c r="C275" s="63">
        <v>9166839.4399999995</v>
      </c>
      <c r="D275" s="63">
        <v>0</v>
      </c>
      <c r="E275" s="63">
        <v>0</v>
      </c>
      <c r="F275" s="63">
        <v>0</v>
      </c>
      <c r="G275" s="63">
        <v>33737431.450000003</v>
      </c>
      <c r="H275" s="63">
        <v>9166839.4399999995</v>
      </c>
      <c r="I275" s="63">
        <v>42904270.890000001</v>
      </c>
      <c r="J275" s="142" t="s">
        <v>578</v>
      </c>
    </row>
    <row r="276" spans="1:10" x14ac:dyDescent="0.25">
      <c r="A276" s="64" t="s">
        <v>678</v>
      </c>
      <c r="B276" s="63">
        <v>-29047757.68</v>
      </c>
      <c r="C276" s="63">
        <v>-8284917.5700000003</v>
      </c>
      <c r="D276" s="63">
        <v>0</v>
      </c>
      <c r="E276" s="63">
        <v>0</v>
      </c>
      <c r="F276" s="63">
        <v>0</v>
      </c>
      <c r="G276" s="63">
        <v>-29047757.68</v>
      </c>
      <c r="H276" s="63">
        <v>-8284917.5700000003</v>
      </c>
      <c r="I276" s="63">
        <v>-37332675.25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v>0</v>
      </c>
      <c r="H277" s="61">
        <v>0</v>
      </c>
      <c r="I277" s="61">
        <v>0</v>
      </c>
      <c r="J277" s="142" t="s">
        <v>644</v>
      </c>
    </row>
    <row r="278" spans="1:10" x14ac:dyDescent="0.25">
      <c r="A278" s="64" t="s">
        <v>279</v>
      </c>
      <c r="B278" s="63">
        <v>4689673.7700000033</v>
      </c>
      <c r="C278" s="63">
        <v>881921.86999999918</v>
      </c>
      <c r="D278" s="63">
        <v>0</v>
      </c>
      <c r="E278" s="63">
        <v>0</v>
      </c>
      <c r="F278" s="63">
        <v>0</v>
      </c>
      <c r="G278" s="63">
        <v>4689673.7700000033</v>
      </c>
      <c r="H278" s="63">
        <v>881921.86999999918</v>
      </c>
      <c r="I278" s="63">
        <v>5571595.6400000006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v>43706115.200000003</v>
      </c>
      <c r="C280" s="59">
        <v>18655218.870000012</v>
      </c>
      <c r="D280" s="59">
        <v>-25653679.280000001</v>
      </c>
      <c r="E280" s="59">
        <v>-16665620.600000001</v>
      </c>
      <c r="F280" s="59">
        <v>-8988058.6800000016</v>
      </c>
      <c r="G280" s="59">
        <v>27040494.600000009</v>
      </c>
      <c r="H280" s="59">
        <v>9667160.1900000125</v>
      </c>
      <c r="I280" s="59">
        <v>36707654.790000007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-18874143.530000001</v>
      </c>
      <c r="C284" s="63">
        <v>0</v>
      </c>
      <c r="D284" s="63">
        <v>0</v>
      </c>
      <c r="E284" s="63">
        <v>0</v>
      </c>
      <c r="F284" s="63">
        <v>0</v>
      </c>
      <c r="G284" s="63">
        <v>-18874143.530000001</v>
      </c>
      <c r="H284" s="63">
        <v>0</v>
      </c>
      <c r="I284" s="63">
        <v>-18874143.530000001</v>
      </c>
      <c r="J284" s="145" t="s">
        <v>571</v>
      </c>
    </row>
    <row r="285" spans="1:10" x14ac:dyDescent="0.25">
      <c r="A285" s="64" t="s">
        <v>669</v>
      </c>
      <c r="B285" s="61">
        <v>-400016.37</v>
      </c>
      <c r="C285" s="61">
        <v>0</v>
      </c>
      <c r="D285" s="61">
        <v>0</v>
      </c>
      <c r="E285" s="61">
        <v>0</v>
      </c>
      <c r="F285" s="61">
        <v>0</v>
      </c>
      <c r="G285" s="61">
        <v>-400016.37</v>
      </c>
      <c r="H285" s="61">
        <v>0</v>
      </c>
      <c r="I285" s="61">
        <v>-400016.37</v>
      </c>
      <c r="J285" s="145" t="s">
        <v>572</v>
      </c>
    </row>
    <row r="286" spans="1:10" x14ac:dyDescent="0.25">
      <c r="A286" s="64" t="s">
        <v>670</v>
      </c>
      <c r="B286" s="63">
        <v>-19274159.900000002</v>
      </c>
      <c r="C286" s="63">
        <v>0</v>
      </c>
      <c r="D286" s="63">
        <v>0</v>
      </c>
      <c r="E286" s="63">
        <v>0</v>
      </c>
      <c r="F286" s="63">
        <v>0</v>
      </c>
      <c r="G286" s="63">
        <v>-19274159.900000002</v>
      </c>
      <c r="H286" s="63">
        <v>0</v>
      </c>
      <c r="I286" s="63">
        <v>-19274159.900000002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33137.81</v>
      </c>
      <c r="C288" s="63">
        <v>0</v>
      </c>
      <c r="D288" s="63">
        <v>4040.29</v>
      </c>
      <c r="E288" s="63">
        <v>2680.73</v>
      </c>
      <c r="F288" s="63">
        <v>1359.56</v>
      </c>
      <c r="G288" s="63">
        <v>35818.54</v>
      </c>
      <c r="H288" s="63">
        <v>1359.56</v>
      </c>
      <c r="I288" s="63">
        <v>37178.1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-51526.68</v>
      </c>
      <c r="E289" s="63">
        <v>-34187.949999999997</v>
      </c>
      <c r="F289" s="63">
        <v>-17338.73</v>
      </c>
      <c r="G289" s="63">
        <v>-34187.949999999997</v>
      </c>
      <c r="H289" s="63">
        <v>-17338.73</v>
      </c>
      <c r="I289" s="63">
        <v>-51526.679999999993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-237743.89</v>
      </c>
      <c r="E290" s="63">
        <v>-157743.07</v>
      </c>
      <c r="F290" s="63">
        <v>-80000.820000000007</v>
      </c>
      <c r="G290" s="63">
        <v>-157743.07</v>
      </c>
      <c r="H290" s="63">
        <v>-80000.820000000007</v>
      </c>
      <c r="I290" s="63">
        <v>-237743.89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v>0</v>
      </c>
      <c r="H291" s="63">
        <v>0</v>
      </c>
      <c r="I291" s="63"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-30411.82</v>
      </c>
      <c r="E292" s="63">
        <v>-20178.25</v>
      </c>
      <c r="F292" s="63">
        <v>-10233.57</v>
      </c>
      <c r="G292" s="63">
        <v>-20178.25</v>
      </c>
      <c r="H292" s="63">
        <v>-10233.57</v>
      </c>
      <c r="I292" s="63">
        <v>-30411.82</v>
      </c>
      <c r="J292" s="148" t="s">
        <v>585</v>
      </c>
    </row>
    <row r="293" spans="1:10" x14ac:dyDescent="0.25">
      <c r="A293" s="64" t="s">
        <v>286</v>
      </c>
      <c r="B293" s="78">
        <v>-9.4</v>
      </c>
      <c r="C293" s="78">
        <v>1352.54</v>
      </c>
      <c r="D293" s="78">
        <v>6664.76</v>
      </c>
      <c r="E293" s="78">
        <v>4422.09</v>
      </c>
      <c r="F293" s="78">
        <v>2242.67</v>
      </c>
      <c r="G293" s="63">
        <v>4412.6900000000005</v>
      </c>
      <c r="H293" s="63">
        <v>3595.21</v>
      </c>
      <c r="I293" s="63">
        <v>8007.9000000000005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-2067503.35</v>
      </c>
      <c r="E294" s="63">
        <v>-1371788.47</v>
      </c>
      <c r="F294" s="63">
        <v>-695714.88</v>
      </c>
      <c r="G294" s="63">
        <v>-1371788.47</v>
      </c>
      <c r="H294" s="63">
        <v>-695714.88</v>
      </c>
      <c r="I294" s="63">
        <v>-2067503.35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v>0</v>
      </c>
      <c r="H295" s="63">
        <v>0</v>
      </c>
      <c r="I295" s="63"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1958875.44</v>
      </c>
      <c r="E296" s="78">
        <v>1299713.8600000001</v>
      </c>
      <c r="F296" s="78">
        <v>659161.57999999996</v>
      </c>
      <c r="G296" s="63">
        <v>1299713.8600000001</v>
      </c>
      <c r="H296" s="63">
        <v>659161.57999999996</v>
      </c>
      <c r="I296" s="63">
        <v>1958875.44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v>0</v>
      </c>
      <c r="H297" s="63">
        <v>0</v>
      </c>
      <c r="I297" s="63"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v>0</v>
      </c>
      <c r="H298" s="63">
        <v>0</v>
      </c>
      <c r="I298" s="63">
        <v>0</v>
      </c>
      <c r="J298" s="148" t="s">
        <v>589</v>
      </c>
    </row>
    <row r="299" spans="1:10" x14ac:dyDescent="0.25">
      <c r="A299" s="64" t="s">
        <v>292</v>
      </c>
      <c r="B299" s="63">
        <v>144474.59</v>
      </c>
      <c r="C299" s="63">
        <v>112296.2</v>
      </c>
      <c r="D299" s="63">
        <v>-1396374.67</v>
      </c>
      <c r="E299" s="63">
        <v>-926494.6</v>
      </c>
      <c r="F299" s="63">
        <v>-469880.07</v>
      </c>
      <c r="G299" s="63">
        <v>-782020.01</v>
      </c>
      <c r="H299" s="63">
        <v>-357583.87</v>
      </c>
      <c r="I299" s="63">
        <v>-1139603.8799999999</v>
      </c>
      <c r="J299" s="148" t="s">
        <v>590</v>
      </c>
    </row>
    <row r="300" spans="1:10" x14ac:dyDescent="0.25">
      <c r="A300" s="64" t="s">
        <v>293</v>
      </c>
      <c r="B300" s="63">
        <v>-893518.32</v>
      </c>
      <c r="C300" s="63">
        <v>-887444.75</v>
      </c>
      <c r="D300" s="63">
        <v>-205492.8</v>
      </c>
      <c r="E300" s="63">
        <v>-136344.47</v>
      </c>
      <c r="F300" s="63">
        <v>-69148.33</v>
      </c>
      <c r="G300" s="63">
        <v>-1029862.7899999999</v>
      </c>
      <c r="H300" s="63">
        <v>-956593.08</v>
      </c>
      <c r="I300" s="63">
        <v>-1986455.8699999999</v>
      </c>
      <c r="J300" s="148" t="s">
        <v>591</v>
      </c>
    </row>
    <row r="301" spans="1:10" x14ac:dyDescent="0.25">
      <c r="A301" s="64" t="s">
        <v>294</v>
      </c>
      <c r="B301" s="63">
        <v>-332445.21000000002</v>
      </c>
      <c r="C301" s="63">
        <v>-200</v>
      </c>
      <c r="D301" s="63">
        <v>-2.96</v>
      </c>
      <c r="E301" s="63">
        <v>-1.96</v>
      </c>
      <c r="F301" s="63">
        <v>-1</v>
      </c>
      <c r="G301" s="63">
        <v>-332447.17000000004</v>
      </c>
      <c r="H301" s="63">
        <v>-201</v>
      </c>
      <c r="I301" s="63">
        <v>-332648.17000000004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v>0</v>
      </c>
      <c r="H302" s="63">
        <v>0</v>
      </c>
      <c r="I302" s="63"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v>0</v>
      </c>
      <c r="H303" s="63">
        <v>0</v>
      </c>
      <c r="I303" s="63">
        <v>0</v>
      </c>
      <c r="J303" s="148" t="s">
        <v>647</v>
      </c>
    </row>
    <row r="304" spans="1:10" x14ac:dyDescent="0.25">
      <c r="A304" s="64" t="s">
        <v>297</v>
      </c>
      <c r="B304" s="63">
        <v>-691902.12</v>
      </c>
      <c r="C304" s="63">
        <v>0</v>
      </c>
      <c r="D304" s="63">
        <v>0</v>
      </c>
      <c r="E304" s="63">
        <v>0</v>
      </c>
      <c r="F304" s="63">
        <v>0</v>
      </c>
      <c r="G304" s="63">
        <v>-691902.12</v>
      </c>
      <c r="H304" s="63">
        <v>0</v>
      </c>
      <c r="I304" s="63">
        <v>-691902.12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v>0</v>
      </c>
      <c r="H305" s="63">
        <v>0</v>
      </c>
      <c r="I305" s="63"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v>0</v>
      </c>
      <c r="H306" s="63">
        <v>0</v>
      </c>
      <c r="I306" s="63"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16738.240000000002</v>
      </c>
      <c r="E307" s="63">
        <v>11105.82</v>
      </c>
      <c r="F307" s="63">
        <v>5632.42</v>
      </c>
      <c r="G307" s="63">
        <v>11105.82</v>
      </c>
      <c r="H307" s="63">
        <v>5632.42</v>
      </c>
      <c r="I307" s="63">
        <v>16738.239999999998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v>0</v>
      </c>
      <c r="H308" s="63">
        <v>0</v>
      </c>
      <c r="I308" s="63"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24.08</v>
      </c>
      <c r="E309" s="63">
        <v>15.98</v>
      </c>
      <c r="F309" s="63">
        <v>8.1</v>
      </c>
      <c r="G309" s="63">
        <v>15.98</v>
      </c>
      <c r="H309" s="63">
        <v>8.1</v>
      </c>
      <c r="I309" s="63">
        <v>24.08</v>
      </c>
      <c r="J309" s="148" t="s">
        <v>596</v>
      </c>
    </row>
    <row r="310" spans="1:10" x14ac:dyDescent="0.25">
      <c r="A310" s="64" t="s">
        <v>303</v>
      </c>
      <c r="B310" s="63">
        <v>97.35</v>
      </c>
      <c r="C310" s="63">
        <v>49.36</v>
      </c>
      <c r="D310" s="63">
        <v>1129109.77</v>
      </c>
      <c r="E310" s="63">
        <v>749164.39</v>
      </c>
      <c r="F310" s="63">
        <v>379945.38</v>
      </c>
      <c r="G310" s="63">
        <v>749261.74</v>
      </c>
      <c r="H310" s="63">
        <v>379994.74</v>
      </c>
      <c r="I310" s="63">
        <v>1129256.48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2344821.5099999998</v>
      </c>
      <c r="E311" s="166">
        <v>1555789.02</v>
      </c>
      <c r="F311" s="166">
        <v>789032.49</v>
      </c>
      <c r="G311" s="61">
        <v>1555789.02</v>
      </c>
      <c r="H311" s="61">
        <v>789032.49</v>
      </c>
      <c r="I311" s="61">
        <v>2344821.5099999998</v>
      </c>
      <c r="J311" s="148" t="s">
        <v>598</v>
      </c>
    </row>
    <row r="312" spans="1:10" x14ac:dyDescent="0.25">
      <c r="A312" s="64" t="s">
        <v>305</v>
      </c>
      <c r="B312" s="63">
        <v>-1740165.2999999998</v>
      </c>
      <c r="C312" s="63">
        <v>-773946.65</v>
      </c>
      <c r="D312" s="63">
        <v>1471217.92</v>
      </c>
      <c r="E312" s="63">
        <v>976153.12000000046</v>
      </c>
      <c r="F312" s="63">
        <v>495064.80000000005</v>
      </c>
      <c r="G312" s="63">
        <v>-764012.18000000017</v>
      </c>
      <c r="H312" s="63">
        <v>-278881.85000000009</v>
      </c>
      <c r="I312" s="63">
        <v>-1042894.0299999998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v>12561428.109999999</v>
      </c>
      <c r="H314" s="63">
        <v>6370641.3899999997</v>
      </c>
      <c r="I314" s="63"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v>0</v>
      </c>
      <c r="H315" s="63">
        <v>0</v>
      </c>
      <c r="I315" s="63"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v>137215.34</v>
      </c>
      <c r="H316" s="63">
        <v>69589.990000000005</v>
      </c>
      <c r="I316" s="63"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v>120856.94</v>
      </c>
      <c r="H317" s="63">
        <v>61334.21</v>
      </c>
      <c r="I317" s="63"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v>0</v>
      </c>
      <c r="H318" s="63">
        <v>0</v>
      </c>
      <c r="I318" s="63"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v>0</v>
      </c>
      <c r="H319" s="63">
        <v>0</v>
      </c>
      <c r="I319" s="63"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v>0</v>
      </c>
      <c r="H320" s="63">
        <v>0</v>
      </c>
      <c r="I320" s="63">
        <v>0</v>
      </c>
      <c r="J320" s="148" t="s">
        <v>651</v>
      </c>
    </row>
    <row r="321" spans="1:10" x14ac:dyDescent="0.25">
      <c r="A321" s="64" t="s">
        <v>314</v>
      </c>
      <c r="B321" s="63">
        <v>926468.55</v>
      </c>
      <c r="C321" s="63">
        <v>23022.83</v>
      </c>
      <c r="D321" s="63">
        <v>206318.84</v>
      </c>
      <c r="E321" s="63">
        <v>136892.54999999999</v>
      </c>
      <c r="F321" s="63">
        <v>69426.289999999994</v>
      </c>
      <c r="G321" s="63">
        <v>1063361.1000000001</v>
      </c>
      <c r="H321" s="63">
        <v>92449.12</v>
      </c>
      <c r="I321" s="63">
        <v>1155810.2200000002</v>
      </c>
      <c r="J321" s="148" t="s">
        <v>603</v>
      </c>
    </row>
    <row r="322" spans="1:10" x14ac:dyDescent="0.25">
      <c r="A322" s="64" t="s">
        <v>315</v>
      </c>
      <c r="B322" s="61">
        <v>-562042.07999999996</v>
      </c>
      <c r="C322" s="61">
        <v>-550596.4</v>
      </c>
      <c r="D322" s="61">
        <v>-128631.74</v>
      </c>
      <c r="E322" s="61">
        <v>-85347.16</v>
      </c>
      <c r="F322" s="61">
        <v>-43284.58</v>
      </c>
      <c r="G322" s="61">
        <v>-647389.24</v>
      </c>
      <c r="H322" s="61">
        <v>-593880.98</v>
      </c>
      <c r="I322" s="61">
        <v>-1241270.22</v>
      </c>
      <c r="J322" s="148" t="s">
        <v>604</v>
      </c>
    </row>
    <row r="323" spans="1:10" x14ac:dyDescent="0.25">
      <c r="A323" s="64" t="s">
        <v>316</v>
      </c>
      <c r="B323" s="63">
        <v>364931.77000000014</v>
      </c>
      <c r="C323" s="63">
        <v>-527276.80000000005</v>
      </c>
      <c r="D323" s="63">
        <v>19397951.009999998</v>
      </c>
      <c r="E323" s="63">
        <v>12870540.48</v>
      </c>
      <c r="F323" s="63">
        <v>6527410.5300000003</v>
      </c>
      <c r="G323" s="63">
        <v>13235472.249999998</v>
      </c>
      <c r="H323" s="63">
        <v>6000133.7300000004</v>
      </c>
      <c r="I323" s="63">
        <v>19235605.979999997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v>0</v>
      </c>
      <c r="H325" s="63">
        <v>0</v>
      </c>
      <c r="I325" s="63"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v>0</v>
      </c>
      <c r="H326" s="61">
        <v>0</v>
      </c>
      <c r="I326" s="61">
        <v>0</v>
      </c>
      <c r="J326" s="148" t="s">
        <v>652</v>
      </c>
    </row>
    <row r="327" spans="1:10" x14ac:dyDescent="0.25">
      <c r="A327" s="64" t="s">
        <v>320</v>
      </c>
      <c r="B327" s="63">
        <v>0</v>
      </c>
      <c r="C327" s="63">
        <v>0</v>
      </c>
      <c r="D327" s="63">
        <v>0</v>
      </c>
      <c r="E327" s="63">
        <v>0</v>
      </c>
      <c r="F327" s="63">
        <v>0</v>
      </c>
      <c r="G327" s="63">
        <v>0</v>
      </c>
      <c r="H327" s="63">
        <v>0</v>
      </c>
      <c r="I327" s="63"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v>-20649393.430000003</v>
      </c>
      <c r="C329" s="63">
        <v>-1301223.4500000002</v>
      </c>
      <c r="D329" s="63">
        <v>20869168.93</v>
      </c>
      <c r="E329" s="63">
        <v>13846693.600000001</v>
      </c>
      <c r="F329" s="63">
        <v>7022475.3300000001</v>
      </c>
      <c r="G329" s="63">
        <v>-6802699.8300000038</v>
      </c>
      <c r="H329" s="63">
        <v>5721251.8800000008</v>
      </c>
      <c r="I329" s="63">
        <v>-1081447.9500000067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v>64355508.63000001</v>
      </c>
      <c r="C331" s="135">
        <v>19956442.320000011</v>
      </c>
      <c r="D331" s="135">
        <v>-46522848.210000001</v>
      </c>
      <c r="E331" s="135">
        <v>-30512314.200000003</v>
      </c>
      <c r="F331" s="135">
        <v>-16010534.010000002</v>
      </c>
      <c r="G331" s="135">
        <v>33843194.430000015</v>
      </c>
      <c r="H331" s="135">
        <v>3945908.3100000117</v>
      </c>
      <c r="I331" s="135">
        <v>37789102.74000001</v>
      </c>
      <c r="J331" s="153" t="s">
        <v>385</v>
      </c>
    </row>
    <row r="332" spans="1:10" ht="15.75" thickTop="1" x14ac:dyDescent="0.25">
      <c r="I332" s="168">
        <v>0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90B8CE-DD2D-42A8-9525-F193FB5B6F9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27B793E-155C-4E2B-8F85-6657A49C47A9}"/>
</file>

<file path=customXml/itemProps3.xml><?xml version="1.0" encoding="utf-8"?>
<ds:datastoreItem xmlns:ds="http://schemas.openxmlformats.org/officeDocument/2006/customXml" ds:itemID="{F9A0790A-C90D-4CED-A0C2-E18677A4056E}"/>
</file>

<file path=customXml/itemProps4.xml><?xml version="1.0" encoding="utf-8"?>
<ds:datastoreItem xmlns:ds="http://schemas.openxmlformats.org/officeDocument/2006/customXml" ds:itemID="{1F2FBD69-36EC-4B45-BC1C-779D7E00DAAA}"/>
</file>

<file path=customXml/itemProps5.xml><?xml version="1.0" encoding="utf-8"?>
<ds:datastoreItem xmlns:ds="http://schemas.openxmlformats.org/officeDocument/2006/customXml" ds:itemID="{C4A36BEB-10D3-4BBE-9C13-51026679E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2021-02-18T18:23:38Z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0x0101006E56B4D1795A2E4DB2F0B01679ED314A00B8408C7B7E3C86479E29B6AAF8EF85F4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