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32" windowHeight="4776" activeTab="0"/>
  </bookViews>
  <sheets>
    <sheet name="September 18" sheetId="1" r:id="rId1"/>
    <sheet name="October 18" sheetId="2" r:id="rId2"/>
    <sheet name="November 18" sheetId="3" r:id="rId3"/>
    <sheet name="December 18" sheetId="4" r:id="rId4"/>
    <sheet name="January 19" sheetId="5" r:id="rId5"/>
    <sheet name="February 19" sheetId="6" r:id="rId6"/>
    <sheet name="March 19" sheetId="7" r:id="rId7"/>
    <sheet name="April 19" sheetId="8" r:id="rId8"/>
    <sheet name="May 19" sheetId="9" r:id="rId9"/>
    <sheet name="June 19" sheetId="10" r:id="rId10"/>
    <sheet name="July 19" sheetId="11" r:id="rId11"/>
    <sheet name="August 19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<sst xmlns="http://schemas.openxmlformats.org/spreadsheetml/2006/main" count="361" uniqueCount="28">
  <si>
    <t>NOOKSACK VALLEY DISPOSAL</t>
  </si>
  <si>
    <t>RECYCLING REPORT</t>
  </si>
  <si>
    <t xml:space="preserve"> </t>
  </si>
  <si>
    <t>WEIGHT(IN LBS.)</t>
  </si>
  <si>
    <t>VALUE PER TON</t>
  </si>
  <si>
    <t>TOTAL VALUE</t>
  </si>
  <si>
    <t>NEWSPAPER</t>
  </si>
  <si>
    <t>WASTE PAPER</t>
  </si>
  <si>
    <t>CARDBOARD</t>
  </si>
  <si>
    <t>GLASS</t>
  </si>
  <si>
    <t>MOTOR OIL*</t>
  </si>
  <si>
    <t>CAR BATTERIES*</t>
  </si>
  <si>
    <t>HOUSEHOLD BATTERIES*</t>
  </si>
  <si>
    <t>SCRAP METAL</t>
  </si>
  <si>
    <t>ALUMINUM CANS</t>
  </si>
  <si>
    <t>TIN CANS</t>
  </si>
  <si>
    <t>COMMERCIAL PAPER</t>
  </si>
  <si>
    <t>COMMERCIAL CARDBOARD</t>
  </si>
  <si>
    <t>PLASTIC</t>
  </si>
  <si>
    <t>TOTAL WEIGHT</t>
  </si>
  <si>
    <t>AVE VALUE PER TON</t>
  </si>
  <si>
    <t>NUMBER OF SETOUTS</t>
  </si>
  <si>
    <t xml:space="preserve">      *Oil is measured in gallons</t>
  </si>
  <si>
    <t>PARTICIPATING HOMES</t>
  </si>
  <si>
    <t>and batteries in units, both are</t>
  </si>
  <si>
    <t>POUNDS PER HOUSEHOLD</t>
  </si>
  <si>
    <t xml:space="preserve">       not used in total weight</t>
  </si>
  <si>
    <t>FOR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</si>
</sst>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6">
    <font>
      <sz val="10"/>
      <name val="Arial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43344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9253</v>
      </c>
      <c r="C6" s="4">
        <v>-60</v>
      </c>
      <c r="D6" s="4">
        <f>B6/2000*C6</f>
        <v>-277.59000000000003</v>
      </c>
    </row>
    <row r="7" spans="1:4" ht="12.75">
      <c r="A7" t="s">
        <v>7</v>
      </c>
      <c r="B7" s="3">
        <v>13541</v>
      </c>
      <c r="C7" s="4">
        <v>-60</v>
      </c>
      <c r="D7" s="4">
        <f>B7/2000*C7</f>
        <v>-406.23</v>
      </c>
    </row>
    <row r="8" spans="1:4" ht="12.75">
      <c r="A8" t="s">
        <v>8</v>
      </c>
      <c r="B8" s="3">
        <v>7072</v>
      </c>
      <c r="C8" s="4">
        <v>24.7</v>
      </c>
      <c r="D8" s="4">
        <f>B8/2000*C8</f>
        <v>87.3392</v>
      </c>
    </row>
    <row r="9" spans="1:4" ht="12.75">
      <c r="A9" t="s">
        <v>9</v>
      </c>
      <c r="B9" s="3">
        <v>25400</v>
      </c>
      <c r="C9" s="4">
        <v>-40</v>
      </c>
      <c r="D9" s="4">
        <f>B9/2000*C9</f>
        <v>-508</v>
      </c>
    </row>
    <row r="10" spans="1:4" ht="12.75">
      <c r="A10" t="s">
        <v>10</v>
      </c>
      <c r="B10" s="3">
        <v>31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985</v>
      </c>
      <c r="C14" s="4">
        <v>700</v>
      </c>
      <c r="D14" s="4">
        <f>B14/2000*C14</f>
        <v>344.75</v>
      </c>
    </row>
    <row r="15" spans="1:4" ht="12.75">
      <c r="A15" t="s">
        <v>15</v>
      </c>
      <c r="B15" s="3">
        <v>2404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6384</v>
      </c>
      <c r="C18" s="4">
        <v>-90</v>
      </c>
      <c r="D18" s="4">
        <f>B18/2000*C18</f>
        <v>-287.28000000000003</v>
      </c>
    </row>
    <row r="20" spans="1:4" ht="12.75">
      <c r="A20" t="s">
        <v>19</v>
      </c>
      <c r="B20" s="3">
        <f>B6+B7+B8+B9+B13+B14+B15+B16+B17+B18</f>
        <v>65039</v>
      </c>
      <c r="C20" s="2" t="s">
        <v>5</v>
      </c>
      <c r="D20" s="4">
        <f>SUM(D6:D19)</f>
        <v>-1047.0108</v>
      </c>
    </row>
    <row r="21" spans="1:2" ht="12.75">
      <c r="A21" t="s">
        <v>20</v>
      </c>
      <c r="B21" s="4">
        <f>D20/(B20/2000)</f>
        <v>-32.196399083626744</v>
      </c>
    </row>
    <row r="23" spans="1:3" ht="12.75">
      <c r="A23" t="s">
        <v>21</v>
      </c>
      <c r="B23">
        <v>2290</v>
      </c>
      <c r="C23" t="s">
        <v>22</v>
      </c>
    </row>
    <row r="24" spans="1:3" ht="12.75">
      <c r="A24" t="s">
        <v>23</v>
      </c>
      <c r="B24">
        <v>2365</v>
      </c>
      <c r="C24" t="s">
        <v>24</v>
      </c>
    </row>
    <row r="25" spans="1:3" ht="12.75">
      <c r="A25" t="s">
        <v>25</v>
      </c>
      <c r="B25" s="3">
        <f>B20/B24</f>
        <v>27.50063424947146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43617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7904</v>
      </c>
      <c r="C6" s="4">
        <v>-70</v>
      </c>
      <c r="D6" s="4">
        <f>B6/2000*C6</f>
        <v>-276.64</v>
      </c>
    </row>
    <row r="7" spans="1:4" ht="12.75">
      <c r="A7" t="s">
        <v>7</v>
      </c>
      <c r="B7" s="3">
        <v>18444</v>
      </c>
      <c r="C7" s="4">
        <v>-70</v>
      </c>
      <c r="D7" s="4">
        <f>B7/2000*C7</f>
        <v>-645.54</v>
      </c>
    </row>
    <row r="8" spans="1:4" ht="12.75">
      <c r="A8" t="s">
        <v>8</v>
      </c>
      <c r="B8" s="3">
        <v>16506</v>
      </c>
      <c r="C8" s="4">
        <v>-20</v>
      </c>
      <c r="D8" s="4">
        <f>B8/2000*C8</f>
        <v>-165.06</v>
      </c>
    </row>
    <row r="9" spans="1:4" ht="12.75">
      <c r="A9" t="s">
        <v>9</v>
      </c>
      <c r="B9" s="3">
        <v>23248</v>
      </c>
      <c r="C9" s="4">
        <v>-50</v>
      </c>
      <c r="D9" s="4">
        <f>B9/2000*C9</f>
        <v>-581.2</v>
      </c>
    </row>
    <row r="10" spans="1:4" ht="12.75">
      <c r="A10" t="s">
        <v>10</v>
      </c>
      <c r="B10" s="3">
        <v>35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100</v>
      </c>
      <c r="D13" s="4">
        <f>B13/2000*C13</f>
        <v>0</v>
      </c>
    </row>
    <row r="14" spans="1:4" ht="12.75">
      <c r="A14" t="s">
        <v>14</v>
      </c>
      <c r="B14" s="3">
        <v>909</v>
      </c>
      <c r="C14" s="4">
        <v>600</v>
      </c>
      <c r="D14" s="4">
        <f>B14/2000*C14</f>
        <v>272.7</v>
      </c>
    </row>
    <row r="15" spans="1:4" ht="12.75">
      <c r="A15" t="s">
        <v>15</v>
      </c>
      <c r="B15" s="3">
        <v>2764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7544</v>
      </c>
      <c r="C18" s="4">
        <v>-99</v>
      </c>
      <c r="D18" s="4">
        <f>B18/2000*C18</f>
        <v>-373.428</v>
      </c>
    </row>
    <row r="20" spans="1:4" ht="12.75">
      <c r="A20" t="s">
        <v>19</v>
      </c>
      <c r="B20" s="3">
        <f>B6+B7+B8+B9+B13+B14+B15+B16+B17+B18</f>
        <v>77319</v>
      </c>
      <c r="C20" s="2" t="s">
        <v>5</v>
      </c>
      <c r="D20" s="4">
        <f>SUM(D6:D19)</f>
        <v>-1769.1680000000001</v>
      </c>
    </row>
    <row r="21" spans="1:2" ht="12.75">
      <c r="A21" t="s">
        <v>20</v>
      </c>
      <c r="B21" s="4">
        <f>D20/(B20/2000)</f>
        <v>-45.76282673081649</v>
      </c>
    </row>
    <row r="23" spans="1:3" ht="12.75">
      <c r="A23" t="s">
        <v>21</v>
      </c>
      <c r="B23">
        <v>2525</v>
      </c>
      <c r="C23" t="s">
        <v>22</v>
      </c>
    </row>
    <row r="24" spans="1:3" ht="12.75">
      <c r="A24" t="s">
        <v>23</v>
      </c>
      <c r="B24">
        <v>2392</v>
      </c>
      <c r="C24" t="s">
        <v>24</v>
      </c>
    </row>
    <row r="25" spans="1:3" ht="12.75">
      <c r="A25" t="s">
        <v>25</v>
      </c>
      <c r="B25" s="3">
        <f>B20/B24</f>
        <v>32.32399665551839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43647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5968</v>
      </c>
      <c r="C6" s="4">
        <v>-70</v>
      </c>
      <c r="D6" s="4">
        <f>B6/2000*C6</f>
        <v>-208.88</v>
      </c>
    </row>
    <row r="7" spans="1:4" ht="12.75">
      <c r="A7" t="s">
        <v>7</v>
      </c>
      <c r="B7" s="3">
        <v>13926</v>
      </c>
      <c r="C7" s="4">
        <v>-70</v>
      </c>
      <c r="D7" s="4">
        <f>B7/2000*C7</f>
        <v>-487.41</v>
      </c>
    </row>
    <row r="8" spans="1:4" ht="12.75">
      <c r="A8" t="s">
        <v>8</v>
      </c>
      <c r="B8" s="3">
        <v>13986</v>
      </c>
      <c r="C8" s="4">
        <v>-20</v>
      </c>
      <c r="D8" s="4">
        <f>B8/2000*C8</f>
        <v>-139.86</v>
      </c>
    </row>
    <row r="9" spans="1:4" ht="12.75">
      <c r="A9" t="s">
        <v>9</v>
      </c>
      <c r="B9" s="3">
        <v>17992</v>
      </c>
      <c r="C9" s="4">
        <v>-50</v>
      </c>
      <c r="D9" s="4">
        <f>B9/2000*C9</f>
        <v>-449.8</v>
      </c>
    </row>
    <row r="10" spans="1:4" ht="12.75">
      <c r="A10" t="s">
        <v>10</v>
      </c>
      <c r="B10" s="3">
        <v>59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848</v>
      </c>
      <c r="C14" s="4">
        <v>600</v>
      </c>
      <c r="D14" s="4">
        <f>B14/2000*C14</f>
        <v>254.4</v>
      </c>
    </row>
    <row r="15" spans="1:4" ht="12.75">
      <c r="A15" t="s">
        <v>15</v>
      </c>
      <c r="B15" s="3">
        <v>2516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6186</v>
      </c>
      <c r="C18" s="4">
        <v>-99</v>
      </c>
      <c r="D18" s="4">
        <f>B18/2000*C18</f>
        <v>-306.207</v>
      </c>
    </row>
    <row r="20" spans="1:4" ht="12.75">
      <c r="A20" t="s">
        <v>19</v>
      </c>
      <c r="B20" s="3">
        <f>B6+B7+B8+B9+B13+B14+B15+B16+B17+B18</f>
        <v>61422</v>
      </c>
      <c r="C20" s="2" t="s">
        <v>5</v>
      </c>
      <c r="D20" s="4">
        <f>SUM(D6:D19)</f>
        <v>-1337.757</v>
      </c>
    </row>
    <row r="21" spans="1:2" ht="12.75">
      <c r="A21" t="s">
        <v>20</v>
      </c>
      <c r="B21" s="4">
        <f>D20/(B20/2000)</f>
        <v>-43.55953892742015</v>
      </c>
    </row>
    <row r="23" spans="1:10" ht="12.75">
      <c r="A23" t="s">
        <v>21</v>
      </c>
      <c r="B23">
        <v>2477</v>
      </c>
      <c r="C23" t="s">
        <v>22</v>
      </c>
      <c r="J23" t="s">
        <v>2</v>
      </c>
    </row>
    <row r="24" spans="1:3" ht="12.75">
      <c r="A24" t="s">
        <v>23</v>
      </c>
      <c r="B24">
        <v>2392</v>
      </c>
      <c r="C24" t="s">
        <v>24</v>
      </c>
    </row>
    <row r="25" spans="1:3" ht="12.75">
      <c r="A25" t="s">
        <v>25</v>
      </c>
      <c r="B25" s="3">
        <f>B20/B24</f>
        <v>25.67809364548495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43678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5754</v>
      </c>
      <c r="C6" s="4">
        <v>-70</v>
      </c>
      <c r="D6" s="4">
        <f>B6/2000*C6</f>
        <v>-201.39</v>
      </c>
    </row>
    <row r="7" spans="1:4" ht="12.75">
      <c r="A7" t="s">
        <v>7</v>
      </c>
      <c r="B7" s="3">
        <v>13426</v>
      </c>
      <c r="C7" s="4">
        <v>-70</v>
      </c>
      <c r="D7" s="4">
        <f>B7/2000*C7</f>
        <v>-469.91</v>
      </c>
    </row>
    <row r="8" spans="1:4" ht="12.75">
      <c r="A8" t="s">
        <v>8</v>
      </c>
      <c r="B8" s="3">
        <v>20566</v>
      </c>
      <c r="C8" s="4">
        <v>-15.93</v>
      </c>
      <c r="D8" s="4">
        <f>B8/2000*C8</f>
        <v>-163.80819</v>
      </c>
    </row>
    <row r="9" spans="1:4" ht="12.75">
      <c r="A9" t="s">
        <v>9</v>
      </c>
      <c r="B9" s="3">
        <v>28336</v>
      </c>
      <c r="C9" s="4">
        <v>-50</v>
      </c>
      <c r="D9" s="4">
        <f>B9/2000*C9</f>
        <v>-708.4</v>
      </c>
    </row>
    <row r="10" spans="1:4" ht="12.75">
      <c r="A10" t="s">
        <v>10</v>
      </c>
      <c r="B10" s="3">
        <v>44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502</v>
      </c>
      <c r="C14" s="4">
        <v>500</v>
      </c>
      <c r="D14" s="4">
        <f>B14/2000*C14</f>
        <v>125.5</v>
      </c>
    </row>
    <row r="15" spans="1:4" ht="12.75">
      <c r="A15" t="s">
        <v>15</v>
      </c>
      <c r="B15" s="3">
        <v>1680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6222</v>
      </c>
      <c r="C18" s="4">
        <v>-90</v>
      </c>
      <c r="D18" s="4">
        <f>B18/2000*C18</f>
        <v>-279.99</v>
      </c>
    </row>
    <row r="20" spans="1:4" ht="12.75">
      <c r="A20" t="s">
        <v>19</v>
      </c>
      <c r="B20" s="3">
        <f>B6+B7+B8+B9+B13+B14+B15+B16+B17+B18</f>
        <v>76486</v>
      </c>
      <c r="C20" s="2" t="s">
        <v>5</v>
      </c>
      <c r="D20" s="4">
        <f>SUM(D6:D19)</f>
        <v>-1697.99819</v>
      </c>
    </row>
    <row r="21" spans="1:2" ht="12.75">
      <c r="A21" t="s">
        <v>20</v>
      </c>
      <c r="B21" s="4">
        <f>D20/(B20/2000)</f>
        <v>-44.400235075700124</v>
      </c>
    </row>
    <row r="23" spans="1:3" ht="12.75">
      <c r="A23" t="s">
        <v>21</v>
      </c>
      <c r="B23">
        <v>2523</v>
      </c>
      <c r="C23" t="s">
        <v>22</v>
      </c>
    </row>
    <row r="24" spans="1:3" ht="12.75">
      <c r="A24" t="s">
        <v>23</v>
      </c>
      <c r="B24">
        <v>2403</v>
      </c>
      <c r="C24" t="s">
        <v>24</v>
      </c>
    </row>
    <row r="25" spans="1:3" ht="12.75">
      <c r="A25" t="s">
        <v>25</v>
      </c>
      <c r="B25" s="3">
        <f>B20/B24</f>
        <v>31.829379941739493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43385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7812</v>
      </c>
      <c r="C6" s="4">
        <v>-60</v>
      </c>
      <c r="D6" s="4">
        <f>B6/2000*C6</f>
        <v>-234.36</v>
      </c>
    </row>
    <row r="7" spans="1:4" ht="12.75">
      <c r="A7" t="s">
        <v>7</v>
      </c>
      <c r="B7" s="3">
        <v>12219</v>
      </c>
      <c r="C7" s="4">
        <v>-60</v>
      </c>
      <c r="D7" s="4">
        <f>B7/2000*C7</f>
        <v>-366.57</v>
      </c>
    </row>
    <row r="8" spans="1:4" ht="12.75">
      <c r="A8" t="s">
        <v>8</v>
      </c>
      <c r="B8" s="3">
        <v>7152</v>
      </c>
      <c r="C8" s="4">
        <v>35</v>
      </c>
      <c r="D8" s="4">
        <f>B8/2000*C8</f>
        <v>125.16</v>
      </c>
    </row>
    <row r="9" spans="1:4" ht="12.75">
      <c r="A9" t="s">
        <v>9</v>
      </c>
      <c r="B9" s="3">
        <v>25480</v>
      </c>
      <c r="C9" s="4">
        <v>-40</v>
      </c>
      <c r="D9" s="4">
        <f>B9/2000*C9</f>
        <v>-509.6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1196</v>
      </c>
      <c r="C14" s="4">
        <v>660</v>
      </c>
      <c r="D14" s="4">
        <f>B14/2000*C14</f>
        <v>394.68</v>
      </c>
    </row>
    <row r="15" spans="1:4" ht="12.75">
      <c r="A15" t="s">
        <v>15</v>
      </c>
      <c r="B15" s="3">
        <v>3762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5238</v>
      </c>
      <c r="C18" s="4">
        <v>-90</v>
      </c>
      <c r="D18" s="4">
        <f>B18/2000*C18</f>
        <v>-235.71</v>
      </c>
    </row>
    <row r="20" spans="1:4" ht="12.75">
      <c r="A20" t="s">
        <v>19</v>
      </c>
      <c r="B20" s="3">
        <f>B6+B7+B8+B9+B13+B14+B15+B16+B17+B18</f>
        <v>62859</v>
      </c>
      <c r="C20" s="2" t="s">
        <v>5</v>
      </c>
      <c r="D20" s="4">
        <f>SUM(D6:D19)</f>
        <v>-826.4000000000001</v>
      </c>
    </row>
    <row r="21" spans="1:2" ht="12.75">
      <c r="A21" t="s">
        <v>20</v>
      </c>
      <c r="B21" s="4">
        <f>D20/(B20/2000)</f>
        <v>-26.293768593200657</v>
      </c>
    </row>
    <row r="23" spans="1:3" ht="12.75">
      <c r="A23" t="s">
        <v>21</v>
      </c>
      <c r="B23">
        <v>2385</v>
      </c>
      <c r="C23" t="s">
        <v>22</v>
      </c>
    </row>
    <row r="24" spans="1:3" ht="12.75">
      <c r="A24" t="s">
        <v>23</v>
      </c>
      <c r="B24">
        <v>2374</v>
      </c>
      <c r="C24" t="s">
        <v>24</v>
      </c>
    </row>
    <row r="25" spans="1:3" ht="12.75">
      <c r="A25" t="s">
        <v>25</v>
      </c>
      <c r="B25" s="3">
        <f>B20/B24</f>
        <v>26.47809604043808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43405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10586</v>
      </c>
      <c r="C6" s="4">
        <v>-60</v>
      </c>
      <c r="D6" s="4">
        <f>B6/2000*C6</f>
        <v>-317.58</v>
      </c>
    </row>
    <row r="7" spans="1:4" ht="12.75">
      <c r="A7" t="s">
        <v>7</v>
      </c>
      <c r="B7" s="3">
        <v>15380</v>
      </c>
      <c r="C7" s="4">
        <v>-60</v>
      </c>
      <c r="D7" s="4">
        <f>B7/2000*C7</f>
        <v>-461.40000000000003</v>
      </c>
    </row>
    <row r="8" spans="1:4" ht="12.75">
      <c r="A8" t="s">
        <v>8</v>
      </c>
      <c r="B8" s="3">
        <v>11272</v>
      </c>
      <c r="C8" s="4">
        <v>45</v>
      </c>
      <c r="D8" s="4">
        <f>B8/2000*C8</f>
        <v>253.62</v>
      </c>
    </row>
    <row r="9" spans="1:4" ht="12.75">
      <c r="A9" t="s">
        <v>9</v>
      </c>
      <c r="B9" s="3">
        <v>18552</v>
      </c>
      <c r="C9" s="4">
        <v>-40</v>
      </c>
      <c r="D9" s="4">
        <f>B9/2000*C9</f>
        <v>-371.03999999999996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689</v>
      </c>
      <c r="C14" s="4">
        <v>600</v>
      </c>
      <c r="D14" s="4">
        <f>B14/2000*C14</f>
        <v>206.7</v>
      </c>
    </row>
    <row r="15" spans="1:4" ht="12.75">
      <c r="A15" t="s">
        <v>15</v>
      </c>
      <c r="B15" s="3">
        <v>1840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6774</v>
      </c>
      <c r="C18" s="4">
        <v>-90</v>
      </c>
      <c r="D18" s="4">
        <f>B18/2000*C18</f>
        <v>-304.83</v>
      </c>
    </row>
    <row r="20" spans="1:4" ht="12.75">
      <c r="A20" t="s">
        <v>19</v>
      </c>
      <c r="B20" s="3">
        <f>B6+B7+B8+B9+B13+B14+B15+B16+B17+B18</f>
        <v>65093</v>
      </c>
      <c r="C20" s="2" t="s">
        <v>5</v>
      </c>
      <c r="D20" s="4">
        <f>SUM(D6:D19)</f>
        <v>-994.53</v>
      </c>
    </row>
    <row r="21" spans="1:2" ht="12.75">
      <c r="A21" t="s">
        <v>20</v>
      </c>
      <c r="B21" s="4">
        <f>D20/(B20/2000)</f>
        <v>-30.55720277141935</v>
      </c>
    </row>
    <row r="23" spans="1:3" ht="12.75">
      <c r="A23" t="s">
        <v>21</v>
      </c>
      <c r="B23">
        <v>2319</v>
      </c>
      <c r="C23" t="s">
        <v>22</v>
      </c>
    </row>
    <row r="24" spans="1:3" ht="12.75">
      <c r="A24" t="s">
        <v>23</v>
      </c>
      <c r="B24">
        <v>2375</v>
      </c>
      <c r="C24" t="s">
        <v>24</v>
      </c>
    </row>
    <row r="25" spans="1:3" ht="12.75">
      <c r="A25" t="s">
        <v>25</v>
      </c>
      <c r="B25" s="3">
        <f>B20/B24</f>
        <v>27.40757894736842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43435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9920</v>
      </c>
      <c r="C6" s="4">
        <v>-51.87</v>
      </c>
      <c r="D6" s="4">
        <f>B6/2000*C6</f>
        <v>-257.2752</v>
      </c>
    </row>
    <row r="7" spans="1:4" ht="12.75">
      <c r="A7" t="s">
        <v>7</v>
      </c>
      <c r="B7" s="3">
        <v>14881</v>
      </c>
      <c r="C7" s="4">
        <v>-51.87</v>
      </c>
      <c r="D7" s="4">
        <f>B7/2000*C7</f>
        <v>-385.938735</v>
      </c>
    </row>
    <row r="8" spans="1:4" ht="12.75">
      <c r="A8" t="s">
        <v>8</v>
      </c>
      <c r="B8" s="3">
        <v>16356</v>
      </c>
      <c r="C8" s="4">
        <v>45</v>
      </c>
      <c r="D8" s="4">
        <f>B8/2000*C8</f>
        <v>368.01000000000005</v>
      </c>
    </row>
    <row r="9" spans="1:4" ht="12.75">
      <c r="A9" t="s">
        <v>9</v>
      </c>
      <c r="B9" s="3">
        <v>21664</v>
      </c>
      <c r="C9" s="4">
        <v>-40</v>
      </c>
      <c r="D9" s="4">
        <f>B9/2000*C9</f>
        <v>-433.28000000000003</v>
      </c>
    </row>
    <row r="10" spans="1:4" ht="12.75">
      <c r="A10" t="s">
        <v>10</v>
      </c>
      <c r="B10" s="3">
        <v>35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760</v>
      </c>
      <c r="C14" s="4">
        <v>600</v>
      </c>
      <c r="D14" s="4">
        <f>B14/2000*C14</f>
        <v>228</v>
      </c>
    </row>
    <row r="15" spans="1:4" ht="12.75">
      <c r="A15" t="s">
        <v>15</v>
      </c>
      <c r="B15" s="3">
        <v>2191</v>
      </c>
      <c r="C15" s="4">
        <v>-20</v>
      </c>
      <c r="D15" s="4">
        <f>B15*C15/2000</f>
        <v>-21.91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5364</v>
      </c>
      <c r="C18" s="4">
        <v>-90</v>
      </c>
      <c r="D18" s="4">
        <f>B18/2000*C18</f>
        <v>-241.38</v>
      </c>
    </row>
    <row r="20" spans="1:4" ht="12.75">
      <c r="A20" t="s">
        <v>19</v>
      </c>
      <c r="B20" s="3">
        <f>B6+B7+B8+B9+B13+B14+B15+B16+B17+B18</f>
        <v>71136</v>
      </c>
      <c r="C20" s="2" t="s">
        <v>5</v>
      </c>
      <c r="D20" s="4">
        <f>SUM(D6:D19)</f>
        <v>-743.7739349999999</v>
      </c>
    </row>
    <row r="21" spans="1:2" ht="12.75">
      <c r="A21" t="s">
        <v>20</v>
      </c>
      <c r="B21" s="4">
        <f>D20/(B20/2000)</f>
        <v>-20.911322958839406</v>
      </c>
    </row>
    <row r="23" spans="1:3" ht="12.75">
      <c r="A23" t="s">
        <v>21</v>
      </c>
      <c r="B23">
        <v>2291</v>
      </c>
      <c r="C23" t="s">
        <v>22</v>
      </c>
    </row>
    <row r="24" spans="1:3" ht="12.75">
      <c r="A24" t="s">
        <v>23</v>
      </c>
      <c r="B24">
        <v>2340</v>
      </c>
      <c r="C24" t="s">
        <v>24</v>
      </c>
    </row>
    <row r="25" spans="1:3" ht="12.75">
      <c r="A25" t="s">
        <v>25</v>
      </c>
      <c r="B25" s="3">
        <f>B20/B24</f>
        <v>30.4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43466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6415</v>
      </c>
      <c r="C6" s="4">
        <v>-50</v>
      </c>
      <c r="D6" s="4">
        <f>B6/2000*C6</f>
        <v>-160.375</v>
      </c>
    </row>
    <row r="7" spans="1:4" ht="12.75">
      <c r="A7" t="s">
        <v>7</v>
      </c>
      <c r="B7" s="3">
        <v>14915</v>
      </c>
      <c r="C7" s="4">
        <v>-50</v>
      </c>
      <c r="D7" s="4">
        <f>B7/2000*C7</f>
        <v>-372.875</v>
      </c>
    </row>
    <row r="8" spans="1:4" ht="12.75">
      <c r="A8" t="s">
        <v>8</v>
      </c>
      <c r="B8" s="3">
        <v>7864</v>
      </c>
      <c r="C8" s="4">
        <v>38.54</v>
      </c>
      <c r="D8" s="4">
        <f>B8/2000*C8</f>
        <v>151.53928</v>
      </c>
    </row>
    <row r="9" spans="1:4" ht="12.75">
      <c r="A9" t="s">
        <v>9</v>
      </c>
      <c r="B9" s="3">
        <v>21648</v>
      </c>
      <c r="C9" s="4">
        <v>-50</v>
      </c>
      <c r="D9" s="4">
        <f>B9/2000*C9</f>
        <v>-541.2</v>
      </c>
    </row>
    <row r="10" spans="1:4" ht="12.75">
      <c r="A10" t="s">
        <v>10</v>
      </c>
      <c r="B10" s="3">
        <v>30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60</v>
      </c>
      <c r="D13" s="4">
        <f>B13/2000*C13</f>
        <v>0</v>
      </c>
    </row>
    <row r="14" spans="1:4" ht="12.75">
      <c r="A14" t="s">
        <v>14</v>
      </c>
      <c r="B14" s="3">
        <v>1242</v>
      </c>
      <c r="C14" s="4">
        <v>600</v>
      </c>
      <c r="D14" s="4">
        <f>B14/2000*C14</f>
        <v>372.6</v>
      </c>
    </row>
    <row r="15" spans="1:4" ht="12.75">
      <c r="A15" t="s">
        <v>15</v>
      </c>
      <c r="B15" s="3">
        <v>3847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5076</v>
      </c>
      <c r="C18" s="4">
        <v>-90</v>
      </c>
      <c r="D18" s="4">
        <f>B18/2000*C18</f>
        <v>-228.42</v>
      </c>
    </row>
    <row r="20" spans="1:4" ht="12.75">
      <c r="A20" t="s">
        <v>19</v>
      </c>
      <c r="B20" s="3">
        <f>B6+B7+B8+B9+B13+B14+B15+B16+B17+B18</f>
        <v>61007</v>
      </c>
      <c r="C20" s="2" t="s">
        <v>5</v>
      </c>
      <c r="D20" s="4">
        <f>SUM(D6:D19)</f>
        <v>-778.73072</v>
      </c>
    </row>
    <row r="21" spans="1:2" ht="12.75">
      <c r="A21" t="s">
        <v>20</v>
      </c>
      <c r="B21" s="4">
        <f>D20/(B20/2000)</f>
        <v>-25.529225170882032</v>
      </c>
    </row>
    <row r="23" spans="1:3" ht="12.75">
      <c r="A23" t="s">
        <v>21</v>
      </c>
      <c r="B23">
        <v>2384</v>
      </c>
      <c r="C23" t="s">
        <v>22</v>
      </c>
    </row>
    <row r="24" spans="1:3" ht="12.75">
      <c r="A24" t="s">
        <v>23</v>
      </c>
      <c r="B24">
        <v>2341</v>
      </c>
      <c r="C24" t="s">
        <v>24</v>
      </c>
    </row>
    <row r="25" spans="1:3" ht="12.75">
      <c r="A25" t="s">
        <v>25</v>
      </c>
      <c r="B25" s="3">
        <f>B20/B24</f>
        <v>26.060230670653567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43497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6426</v>
      </c>
      <c r="C6" s="4">
        <v>-55.85</v>
      </c>
      <c r="D6" s="4">
        <f>B6/2000*C6</f>
        <v>-179.44605</v>
      </c>
    </row>
    <row r="7" spans="1:4" ht="12.75">
      <c r="A7" t="s">
        <v>7</v>
      </c>
      <c r="B7" s="3">
        <v>9639</v>
      </c>
      <c r="C7" s="4">
        <v>-55.85</v>
      </c>
      <c r="D7" s="4">
        <f>B7/2000*C7</f>
        <v>-269.16907499999996</v>
      </c>
    </row>
    <row r="8" spans="1:4" ht="12.75">
      <c r="A8" t="s">
        <v>8</v>
      </c>
      <c r="B8" s="3">
        <v>10056</v>
      </c>
      <c r="C8" s="4">
        <v>25.9</v>
      </c>
      <c r="D8" s="4">
        <f>B8/2000*C8</f>
        <v>130.22519999999997</v>
      </c>
    </row>
    <row r="9" spans="1:4" ht="12.75">
      <c r="A9" t="s">
        <v>9</v>
      </c>
      <c r="B9" s="3">
        <v>14768</v>
      </c>
      <c r="C9" s="4">
        <v>-50</v>
      </c>
      <c r="D9" s="4">
        <f>B9/2000*C9</f>
        <v>-369.20000000000005</v>
      </c>
    </row>
    <row r="10" spans="1:4" ht="12.75">
      <c r="A10" t="s">
        <v>10</v>
      </c>
      <c r="B10" s="3">
        <v>33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855</v>
      </c>
      <c r="C14" s="4">
        <v>600</v>
      </c>
      <c r="D14" s="4">
        <f>B14/2000*C14</f>
        <v>256.5</v>
      </c>
    </row>
    <row r="15" spans="1:4" ht="12.75">
      <c r="A15" t="s">
        <v>15</v>
      </c>
      <c r="B15" s="3">
        <v>1989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5808</v>
      </c>
      <c r="C18" s="4">
        <v>-99</v>
      </c>
      <c r="D18" s="4">
        <f>B18/2000*C18</f>
        <v>-287.496</v>
      </c>
    </row>
    <row r="20" spans="1:4" ht="12.75">
      <c r="A20" t="s">
        <v>19</v>
      </c>
      <c r="B20" s="3">
        <f>B6+B7+B8+B9+B13+B14+B15+B16+B17+B18</f>
        <v>49541</v>
      </c>
      <c r="C20" s="2" t="s">
        <v>5</v>
      </c>
      <c r="D20" s="4">
        <f>SUM(D6:D19)</f>
        <v>-718.585925</v>
      </c>
    </row>
    <row r="21" spans="1:2" ht="12.75">
      <c r="A21" t="s">
        <v>20</v>
      </c>
      <c r="B21" s="4">
        <f>D20/(B20/2000)</f>
        <v>-29.00974647261864</v>
      </c>
    </row>
    <row r="23" spans="1:3" ht="12.75">
      <c r="A23" t="s">
        <v>21</v>
      </c>
      <c r="B23">
        <v>2233</v>
      </c>
      <c r="C23" t="s">
        <v>22</v>
      </c>
    </row>
    <row r="24" spans="1:3" ht="12.75">
      <c r="A24" t="s">
        <v>23</v>
      </c>
      <c r="B24">
        <v>2356</v>
      </c>
      <c r="C24" t="s">
        <v>24</v>
      </c>
    </row>
    <row r="25" spans="1:3" ht="12.75">
      <c r="A25" t="s">
        <v>25</v>
      </c>
      <c r="B25" s="3">
        <f>B20/B24</f>
        <v>21.027589134125638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43525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5580</v>
      </c>
      <c r="C6" s="4">
        <v>-58</v>
      </c>
      <c r="D6" s="4">
        <f>B6/2000*C6</f>
        <v>-161.82</v>
      </c>
    </row>
    <row r="7" spans="1:4" ht="12.75">
      <c r="A7" t="s">
        <v>7</v>
      </c>
      <c r="B7" s="3">
        <v>13019</v>
      </c>
      <c r="C7" s="4">
        <v>-58</v>
      </c>
      <c r="D7" s="4">
        <f>B7/2000*C7</f>
        <v>-377.551</v>
      </c>
    </row>
    <row r="8" spans="1:4" ht="12.75">
      <c r="A8" t="s">
        <v>8</v>
      </c>
      <c r="B8" s="3">
        <v>11543</v>
      </c>
      <c r="C8" s="4">
        <v>4.67</v>
      </c>
      <c r="D8" s="4">
        <f>B8/2000*C8</f>
        <v>26.952904999999998</v>
      </c>
    </row>
    <row r="9" spans="1:4" ht="12.75">
      <c r="A9" t="s">
        <v>9</v>
      </c>
      <c r="B9" s="3">
        <v>22432</v>
      </c>
      <c r="C9" s="4">
        <v>-50</v>
      </c>
      <c r="D9" s="4">
        <f>B9/2000*C9</f>
        <v>-560.8</v>
      </c>
    </row>
    <row r="10" spans="1:4" ht="12.75">
      <c r="A10" t="s">
        <v>10</v>
      </c>
      <c r="B10" s="3">
        <v>42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1087</v>
      </c>
      <c r="C14" s="4">
        <v>600</v>
      </c>
      <c r="D14" s="4">
        <f>B14/2000*C14</f>
        <v>326.09999999999997</v>
      </c>
    </row>
    <row r="15" spans="1:4" ht="12.75">
      <c r="A15" t="s">
        <v>15</v>
      </c>
      <c r="B15" s="3">
        <v>2632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5146</v>
      </c>
      <c r="C18" s="4">
        <v>-99</v>
      </c>
      <c r="D18" s="4">
        <f>B18/2000*C18</f>
        <v>-254.727</v>
      </c>
    </row>
    <row r="20" spans="1:4" ht="12.75">
      <c r="A20" t="s">
        <v>19</v>
      </c>
      <c r="B20" s="3">
        <f>B6+B7+B8+B9+B13+B14+B15+B16+B17+B18</f>
        <v>61439</v>
      </c>
      <c r="C20" s="2" t="s">
        <v>5</v>
      </c>
      <c r="D20" s="4">
        <f>SUM(D6:D19)</f>
        <v>-1001.845095</v>
      </c>
    </row>
    <row r="21" spans="1:2" ht="12.75">
      <c r="A21" t="s">
        <v>20</v>
      </c>
      <c r="B21" s="4">
        <f>D20/(B20/2000)</f>
        <v>-32.61267582480183</v>
      </c>
    </row>
    <row r="23" spans="1:3" ht="12.75">
      <c r="A23" t="s">
        <v>21</v>
      </c>
      <c r="B23">
        <v>2452</v>
      </c>
      <c r="C23" t="s">
        <v>22</v>
      </c>
    </row>
    <row r="24" spans="1:3" ht="12.75">
      <c r="A24" t="s">
        <v>23</v>
      </c>
      <c r="B24">
        <v>2357</v>
      </c>
      <c r="C24" t="s">
        <v>24</v>
      </c>
    </row>
    <row r="25" spans="1:3" ht="12.75">
      <c r="A25" t="s">
        <v>25</v>
      </c>
      <c r="B25" s="3">
        <f>B20/B24</f>
        <v>26.066610097581673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43556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7883</v>
      </c>
      <c r="C6" s="4">
        <v>-62.8</v>
      </c>
      <c r="D6" s="4">
        <f>B6/2000*C6</f>
        <v>-247.5262</v>
      </c>
    </row>
    <row r="7" spans="1:4" ht="12.75">
      <c r="A7" t="s">
        <v>7</v>
      </c>
      <c r="B7" s="3">
        <v>18395</v>
      </c>
      <c r="C7" s="4">
        <v>-62.8</v>
      </c>
      <c r="D7" s="4">
        <f>B7/2000*C7</f>
        <v>-577.603</v>
      </c>
    </row>
    <row r="8" spans="1:4" ht="12.75">
      <c r="A8" t="s">
        <v>8</v>
      </c>
      <c r="B8" s="3">
        <v>16373</v>
      </c>
      <c r="C8" s="4">
        <v>2</v>
      </c>
      <c r="D8" s="4">
        <f>B8/2000*C8</f>
        <v>16.373</v>
      </c>
    </row>
    <row r="9" spans="1:4" ht="12.75">
      <c r="A9" t="s">
        <v>9</v>
      </c>
      <c r="B9" s="3">
        <v>16272</v>
      </c>
      <c r="C9" s="4">
        <v>-50</v>
      </c>
      <c r="D9" s="4">
        <f>B9/2000*C9</f>
        <v>-406.79999999999995</v>
      </c>
    </row>
    <row r="10" spans="1:4" ht="12.75">
      <c r="A10" t="s">
        <v>10</v>
      </c>
      <c r="B10" s="3">
        <v>42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1274</v>
      </c>
      <c r="C14" s="4">
        <v>600</v>
      </c>
      <c r="D14" s="4">
        <f>B14/2000*C14</f>
        <v>382.2</v>
      </c>
    </row>
    <row r="15" spans="1:4" ht="12.75">
      <c r="A15" t="s">
        <v>15</v>
      </c>
      <c r="B15" s="3">
        <v>3935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6420</v>
      </c>
      <c r="C18" s="4">
        <v>-99</v>
      </c>
      <c r="D18" s="4">
        <f>B18/2000*C18</f>
        <v>-317.79</v>
      </c>
    </row>
    <row r="20" spans="1:4" ht="12.75">
      <c r="A20" t="s">
        <v>19</v>
      </c>
      <c r="B20" s="3">
        <f>B6+B7+B8+B9+B13+B14+B15+B16+B17+B18</f>
        <v>70552</v>
      </c>
      <c r="C20" s="2" t="s">
        <v>5</v>
      </c>
      <c r="D20" s="4">
        <f>SUM(D6:D19)</f>
        <v>-1151.1462</v>
      </c>
    </row>
    <row r="21" spans="1:2" ht="12.75">
      <c r="A21" t="s">
        <v>20</v>
      </c>
      <c r="B21" s="4">
        <f>D20/(B20/2000)</f>
        <v>-32.63256038099557</v>
      </c>
    </row>
    <row r="23" spans="1:3" ht="12.75">
      <c r="A23" t="s">
        <v>21</v>
      </c>
      <c r="B23">
        <v>2469</v>
      </c>
      <c r="C23" t="s">
        <v>22</v>
      </c>
    </row>
    <row r="24" spans="1:3" ht="12.75">
      <c r="A24" t="s">
        <v>23</v>
      </c>
      <c r="B24">
        <v>2362</v>
      </c>
      <c r="C24" t="s">
        <v>24</v>
      </c>
    </row>
    <row r="25" spans="1:3" ht="12.75">
      <c r="A25" t="s">
        <v>25</v>
      </c>
      <c r="B25" s="3">
        <f>B20/B24</f>
        <v>29.86960203217612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43586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4236</v>
      </c>
      <c r="C6" s="4">
        <v>-70</v>
      </c>
      <c r="D6" s="4">
        <f>B6/2000*C6</f>
        <v>-148.26</v>
      </c>
    </row>
    <row r="7" spans="1:4" ht="12.75">
      <c r="A7" t="s">
        <v>7</v>
      </c>
      <c r="B7" s="3">
        <v>9883</v>
      </c>
      <c r="C7" s="4">
        <v>-70</v>
      </c>
      <c r="D7" s="4">
        <f>B7/2000*C7</f>
        <v>-345.905</v>
      </c>
    </row>
    <row r="8" spans="1:4" ht="12.75">
      <c r="A8" t="s">
        <v>8</v>
      </c>
      <c r="B8" s="3">
        <v>11452</v>
      </c>
      <c r="C8" s="4">
        <v>-11.36</v>
      </c>
      <c r="D8" s="4">
        <f>B8/2000*C8</f>
        <v>-65.04736</v>
      </c>
    </row>
    <row r="9" spans="1:4" ht="12.75">
      <c r="A9" t="s">
        <v>9</v>
      </c>
      <c r="B9" s="3">
        <v>29992</v>
      </c>
      <c r="C9" s="4">
        <v>-50</v>
      </c>
      <c r="D9" s="4">
        <f>B9/2000*C9</f>
        <v>-749.8000000000001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713</v>
      </c>
      <c r="C14" s="4">
        <v>600</v>
      </c>
      <c r="D14" s="4">
        <f>B14/2000*C14</f>
        <v>213.89999999999998</v>
      </c>
    </row>
    <row r="15" spans="1:4" ht="12.75">
      <c r="A15" t="s">
        <v>15</v>
      </c>
      <c r="B15" s="3">
        <v>1750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7184</v>
      </c>
      <c r="C18" s="4">
        <v>-99</v>
      </c>
      <c r="D18" s="4">
        <f>B18/2000*C18</f>
        <v>-355.608</v>
      </c>
    </row>
    <row r="20" spans="1:4" ht="12.75">
      <c r="A20" t="s">
        <v>19</v>
      </c>
      <c r="B20" s="3">
        <f>B6+B7+B8+B9+B13+B14+B15+B16+B17+B18</f>
        <v>65210</v>
      </c>
      <c r="C20" s="2" t="s">
        <v>5</v>
      </c>
      <c r="D20" s="4">
        <f>SUM(D6:D19)</f>
        <v>-1450.72036</v>
      </c>
    </row>
    <row r="21" spans="1:2" ht="12.75">
      <c r="A21" t="s">
        <v>20</v>
      </c>
      <c r="B21" s="4">
        <f>D20/(B20/2000)</f>
        <v>-44.493800337371574</v>
      </c>
    </row>
    <row r="23" spans="1:3" ht="12.75">
      <c r="A23" t="s">
        <v>21</v>
      </c>
      <c r="B23">
        <v>2485</v>
      </c>
      <c r="C23" t="s">
        <v>22</v>
      </c>
    </row>
    <row r="24" spans="1:3" ht="12.75">
      <c r="A24" t="s">
        <v>23</v>
      </c>
      <c r="B24">
        <v>2363</v>
      </c>
      <c r="C24" t="s">
        <v>24</v>
      </c>
    </row>
    <row r="25" spans="1:3" ht="12.75">
      <c r="A25" t="s">
        <v>25</v>
      </c>
      <c r="B25" s="3">
        <f>B20/B24</f>
        <v>27.596275920440117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Wilkowski</dc:creator>
  <cp:keywords/>
  <dc:description/>
  <cp:lastModifiedBy>Calvin</cp:lastModifiedBy>
  <cp:lastPrinted>2019-09-19T17:27:03Z</cp:lastPrinted>
  <dcterms:created xsi:type="dcterms:W3CDTF">1997-09-22T21:42:25Z</dcterms:created>
  <dcterms:modified xsi:type="dcterms:W3CDTF">2019-09-19T17:42:21Z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Test year recycle reports</vt:lpwstr>
  </property>
  <property fmtid="{D5CDD505-2E9C-101B-9397-08002B2CF9AE}" pid="5" name="EFiling">
    <vt:lpwstr>15686.0000000000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NOOKSACK VALLEY DISPOSAL,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190870</vt:lpwstr>
  </property>
  <property fmtid="{D5CDD505-2E9C-101B-9397-08002B2CF9AE}" pid="13" name="Dat">
    <vt:lpwstr>2019-10-11T00:00:00Z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2019-10-11T00:00:00Z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