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390" windowHeight="4830" activeTab="0"/>
  </bookViews>
  <sheets>
    <sheet name="Sheet1" sheetId="1" r:id="rId1"/>
  </sheets>
  <definedNames>
    <definedName name="ASD">'Sheet1'!#REF!</definedName>
    <definedName name="NvsASD">"V2017-12-31"</definedName>
    <definedName name="NvsAutoDrillOk">"VN"</definedName>
    <definedName name="NvsDrillHyperLink" localSheetId="0">"https://psfsprod-vip.calwater.com:1443/psp/FSPROD9_newwin/EMPLOYEE/ERP/c/REPORT_BOOKS.IC_RUN_DRILLDOWN.GBL?Action=A&amp;NVS_INSTANCE=3262665_3236798"</definedName>
    <definedName name="NvsElapsedTime">0</definedName>
    <definedName name="NvsEndTime">43125.5712615741</definedName>
    <definedName name="NvsInstLang">"VENG"</definedName>
    <definedName name="NvsInstSpec">"%,FBUSINESS_UNIT,TBU_UNITS,NWWSCO"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PanelEffdt">"V1993-01-01"</definedName>
    <definedName name="NvsPanelSetid">"VCWSCO"</definedName>
    <definedName name="NvsReqBU">"VCWSCO"</definedName>
    <definedName name="NvsReqBUOnly">"VN"</definedName>
    <definedName name="NvsSheetType" localSheetId="0">"M"</definedName>
    <definedName name="NvsTransLed">"VN"</definedName>
    <definedName name="NvsTreeASD">"V2017-12-31"</definedName>
    <definedName name="NvsValTbl.BUSINESS_UNIT">"BUS_UNIT_TBL_GL"</definedName>
    <definedName name="_xlnm.Print_Area" localSheetId="0">'Sheet1'!$B:$L</definedName>
    <definedName name="Year">'Sheet1'!$AA$8</definedName>
  </definedNames>
  <calcPr fullCalcOnLoad="1"/>
</workbook>
</file>

<file path=xl/sharedStrings.xml><?xml version="1.0" encoding="utf-8"?>
<sst xmlns="http://schemas.openxmlformats.org/spreadsheetml/2006/main" count="137" uniqueCount="131">
  <si>
    <t/>
  </si>
  <si>
    <t>ASSETS</t>
  </si>
  <si>
    <t>Utility Plant:</t>
  </si>
  <si>
    <t>Land</t>
  </si>
  <si>
    <t>Depreciable plant and equipment</t>
  </si>
  <si>
    <t>Construction work in progress</t>
  </si>
  <si>
    <t>Intangible assets</t>
  </si>
  <si>
    <t xml:space="preserve">Less: </t>
  </si>
  <si>
    <t>Depreciation of plant and equipment</t>
  </si>
  <si>
    <t>Net utility plant</t>
  </si>
  <si>
    <t>Current assets:</t>
  </si>
  <si>
    <t>Cash</t>
  </si>
  <si>
    <t>Accounts receivable:</t>
  </si>
  <si>
    <t>Customers, less allowance for doubtful accounts</t>
  </si>
  <si>
    <t>Unbilled revenue</t>
  </si>
  <si>
    <t>Other Accounts Receivable</t>
  </si>
  <si>
    <t>Prepaid expenses</t>
  </si>
  <si>
    <t>Clearing accounts</t>
  </si>
  <si>
    <t>Total current assets</t>
  </si>
  <si>
    <t>Other assets:</t>
  </si>
  <si>
    <t>Regulatory assets</t>
  </si>
  <si>
    <t>Unamortized debt premium and expense</t>
  </si>
  <si>
    <t>Other</t>
  </si>
  <si>
    <t>Total other assets</t>
  </si>
  <si>
    <t>%,LACTUALS</t>
  </si>
  <si>
    <t>CAPITALIZATION AND LIABILITIES</t>
  </si>
  <si>
    <t>Capitalization</t>
  </si>
  <si>
    <t>Retained earnings</t>
  </si>
  <si>
    <t>Preferred stock (Schedule 1)</t>
  </si>
  <si>
    <t>First mortgage bonds</t>
  </si>
  <si>
    <t>Senior Notes</t>
  </si>
  <si>
    <t>Total capitalization</t>
  </si>
  <si>
    <t>Current liabilities:</t>
  </si>
  <si>
    <t>Notes payable</t>
  </si>
  <si>
    <t>Accounts payable</t>
  </si>
  <si>
    <t>Accrued interest</t>
  </si>
  <si>
    <t>Accrued general taxes</t>
  </si>
  <si>
    <t>Unearned revenue - charges billed in advance</t>
  </si>
  <si>
    <t>Income taxes</t>
  </si>
  <si>
    <t>Total current liabilities</t>
  </si>
  <si>
    <t>Unamortized investment tax credit</t>
  </si>
  <si>
    <t>Deferred income taxes</t>
  </si>
  <si>
    <t>Advances for construction</t>
  </si>
  <si>
    <t>Contributions in aid of construction</t>
  </si>
  <si>
    <t>Amortization of intangibles</t>
  </si>
  <si>
    <t>%,SBAL,FBUSINESS_UNIT,_</t>
  </si>
  <si>
    <t>Retained Earnings - Beginning Balance</t>
  </si>
  <si>
    <t>Net Income - YTD</t>
  </si>
  <si>
    <t>%,R,FACCOUNT,TREPORTING,NINCSTMT</t>
  </si>
  <si>
    <t>%,FACCOUNT,TREPORTING,NLAND</t>
  </si>
  <si>
    <t>%,FACCOUNT,TREPORTING,NDEPRE PLANT &amp; EQUIP</t>
  </si>
  <si>
    <t>%,FACCOUNT,TREPORTING,NCONSTRPROG</t>
  </si>
  <si>
    <t>%,FACCOUNT,TREPORTING,NINTANGIBLE</t>
  </si>
  <si>
    <t>%,FACCOUNT,TREPORTING,NACCUDEPREC</t>
  </si>
  <si>
    <t>%,FACCOUNT,TREPORTING,NACCUAMORT</t>
  </si>
  <si>
    <t>%,FACCOUNT,TREPORTING,NINVESTMENTS</t>
  </si>
  <si>
    <t>%,FACCOUNT,TREPORTING,NCASH</t>
  </si>
  <si>
    <t>%,FACCOUNT,TREPORTING,NCUSTOMERS_NET</t>
  </si>
  <si>
    <t>%,FACCOUNT,TREPORTING,NUNBILLREV</t>
  </si>
  <si>
    <t>%,FACCOUNT,TREPORTING,NOTHAR</t>
  </si>
  <si>
    <t>%,FACCOUNT,TREPORTING,NMATERIALS</t>
  </si>
  <si>
    <t>%,FACCOUNT,TREPORTING,NPREPAIDEXP</t>
  </si>
  <si>
    <t>%,FACCOUNT,TREPORTING,NREGULATORY</t>
  </si>
  <si>
    <t>%,FACCOUNT,TREPORTING,NOTHER</t>
  </si>
  <si>
    <t>%,R,FACCOUNT,TREPORTING,NRE</t>
  </si>
  <si>
    <t>%,R,FACCOUNT,TREPORTING,NPREFSTOCK</t>
  </si>
  <si>
    <t>%,R,FACCOUNT,TREPORTING,NFIRSTMORTG</t>
  </si>
  <si>
    <t>%,R,FACCOUNT,TREPORTING,NSENIORNOTE</t>
  </si>
  <si>
    <t>%,R,FACCOUNT,TREPORTING,NNOTEPAYABLE</t>
  </si>
  <si>
    <t>%,R,FACCOUNT,TREPORTING,NPAYABLES</t>
  </si>
  <si>
    <t>%,R,FACCOUNT,TREPORTING,NACCRINTEREST</t>
  </si>
  <si>
    <t>%,R,FACCOUNT,TREPORTING,NACCRGENTAX</t>
  </si>
  <si>
    <t>%,R,FACCOUNT,TREPORTING,NUNEARNREVADV</t>
  </si>
  <si>
    <t>%,R,FACCOUNT,TREPORTING,NINCOMETAX</t>
  </si>
  <si>
    <t>%,R,FACCOUNT,TREPORTING,NINVESTAXCR</t>
  </si>
  <si>
    <t>%,R,FACCOUNT,TREPORTING,NDEFINCTAX</t>
  </si>
  <si>
    <t>%,R,FACCOUNT,TREPORTING,NREGULATLIAB</t>
  </si>
  <si>
    <t>%,R,FACCOUNT,TREPORTING,NADVANCONST</t>
  </si>
  <si>
    <t>%,SBAL-1YR,FBUSINESS_UNIT,_</t>
  </si>
  <si>
    <t>%,R,FACCOUNT,TREPORTING,NCOMMONSTK</t>
  </si>
  <si>
    <t>%,R,FACCOUNT,TREPORTING,NCONTRIBINAID</t>
  </si>
  <si>
    <t>Dividends</t>
  </si>
  <si>
    <t>%,R,FACCOUNT,TREPORTING,NDIVIDENDS</t>
  </si>
  <si>
    <t>Other Long-Term Debt</t>
  </si>
  <si>
    <t>%,R,FACCOUNT,TREPORTING,NOTHERLTD</t>
  </si>
  <si>
    <t>Common stockholders' equity</t>
  </si>
  <si>
    <t>%,R,FACCOUNT,TREPORTING,NAOCL</t>
  </si>
  <si>
    <t>Accumulated other comprehensive loss</t>
  </si>
  <si>
    <t>%,FACCOUNT,TREPORTING,NWORKINGFD,NTEMPCASHINV</t>
  </si>
  <si>
    <t xml:space="preserve">Materials and supplies </t>
  </si>
  <si>
    <t>Working funds, deposits,temporary cash investments</t>
  </si>
  <si>
    <t>Balance Sheet</t>
  </si>
  <si>
    <t>Short Term Intercompany Debt</t>
  </si>
  <si>
    <t>%,R,FACCOUNT,TREPORTING,NSTINTERCO</t>
  </si>
  <si>
    <t>Long Term Intercompany Debt</t>
  </si>
  <si>
    <t>%,R,FACCOUNT,TREPORTING,NLTINTERCO</t>
  </si>
  <si>
    <t>Other long-term liabilities</t>
  </si>
  <si>
    <t>%,R,FACCOUNT,TREPORTING,NOTHER_LIAB</t>
  </si>
  <si>
    <t>%,FACCOUNT,TREPORTING,NTAXES_REC</t>
  </si>
  <si>
    <t>Taxes Receivable</t>
  </si>
  <si>
    <t>Regulatory liabilities</t>
  </si>
  <si>
    <t>Accrued and deferred compensation</t>
  </si>
  <si>
    <t>%,R,FACCOUNT,TREPORTING,N"ACCRUED COMPENSATION"</t>
  </si>
  <si>
    <t>Accrued pension and post retirement benefits</t>
  </si>
  <si>
    <t>%,R,FACCOUNT,TREPORTING,N"ACCRUED PENSION"</t>
  </si>
  <si>
    <t>Accrued benefit and worker's compensation</t>
  </si>
  <si>
    <t>%,R,FACCOUNT,TREPORTING,N"ACCRUED BENEFIT"</t>
  </si>
  <si>
    <t>%,R,FACCOUNT,TREPORTING,N"MISC ACCRUED"</t>
  </si>
  <si>
    <t>%,R,FACCOUNT,TREPORTING,N"CURRENT PORTION-LTD"</t>
  </si>
  <si>
    <t>Current maturities of LT Debt</t>
  </si>
  <si>
    <t>Investment In Non-Utility Property</t>
  </si>
  <si>
    <t>%,FACCOUNT,TREPORTING,N"INTANGIBLE ASSETS"</t>
  </si>
  <si>
    <t>Other Intangible assets</t>
  </si>
  <si>
    <t>Long Term Intercompany Receivable</t>
  </si>
  <si>
    <t>%,FACCOUNT,TREPORTING,NLTINTERCOREC</t>
  </si>
  <si>
    <t>Payable to Affiliates</t>
  </si>
  <si>
    <t>%,R,FACCOUNT,TREPORTING,NINTERCOPAY</t>
  </si>
  <si>
    <t>Intercompany Transfers</t>
  </si>
  <si>
    <t>%,FACCOUNT,TREPORTING,NINTERCOACCT</t>
  </si>
  <si>
    <t>%,FACCOUNT,TREPORTING,NCLEARING</t>
  </si>
  <si>
    <t>%,R,FACCOUNT,TREPORTING,NRES</t>
  </si>
  <si>
    <t>Equity Earnings of Subsidiary</t>
  </si>
  <si>
    <t xml:space="preserve">Common stock </t>
  </si>
  <si>
    <t>Total Long Term Debt</t>
  </si>
  <si>
    <t>%,R,FACCOUNT,TREPORTING,NUNAMORTDEBT</t>
  </si>
  <si>
    <t>WASHINGTON WATER SERVICE CO.</t>
  </si>
  <si>
    <t>2017-12-31</t>
  </si>
  <si>
    <t>California Water Service Group</t>
  </si>
  <si>
    <t>2017</t>
  </si>
  <si>
    <t>CWS NEW 3 BALANCE SHT</t>
  </si>
  <si>
    <t>BALSHT2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</si>
</sst>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&quot;$&quot;#,##0"/>
    <numFmt numFmtId="165" formatCode="0.00_);\(0.00\)"/>
    <numFmt numFmtId="166" formatCode="0.0_);\(0.0\)"/>
    <numFmt numFmtId="167" formatCode="0_);\(0\)"/>
    <numFmt numFmtId="168" formatCode="0.0%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yyyy"/>
    <numFmt numFmtId="172" formatCode="m/d/yy\ h:mm\ AM/PM"/>
  </numFmts>
  <fonts count="47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 (PCL6)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u val="single"/>
      <sz val="11"/>
      <name val="Times New Roman"/>
      <family val="1"/>
    </font>
    <font>
      <b/>
      <sz val="12"/>
      <name val="Times New Roman"/>
      <family val="1"/>
    </font>
    <font>
      <sz val="8"/>
      <color indexed="22"/>
      <name val="Times New Roman"/>
      <family val="1"/>
    </font>
    <font>
      <sz val="7"/>
      <color indexed="22"/>
      <name val="Times New Roman"/>
      <family val="1"/>
    </font>
    <font>
      <sz val="6"/>
      <color indexed="22"/>
      <name val="Times New Roman"/>
      <family val="1"/>
    </font>
    <font>
      <b/>
      <sz val="10"/>
      <name val="Times New Roman (PCL6)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168" fontId="3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168" fontId="3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/>
    </xf>
    <xf numFmtId="37" fontId="1" fillId="0" borderId="0" xfId="42" applyNumberFormat="1" applyFont="1" applyFill="1" applyAlignment="1">
      <alignment/>
    </xf>
    <xf numFmtId="37" fontId="3" fillId="0" borderId="0" xfId="42" applyNumberFormat="1" applyFont="1" applyFill="1" applyAlignment="1">
      <alignment/>
    </xf>
    <xf numFmtId="37" fontId="1" fillId="0" borderId="0" xfId="0" applyNumberFormat="1" applyFont="1" applyFill="1" applyAlignment="1">
      <alignment/>
    </xf>
    <xf numFmtId="38" fontId="1" fillId="0" borderId="0" xfId="0" applyNumberFormat="1" applyFont="1" applyFill="1" applyAlignment="1">
      <alignment/>
    </xf>
    <xf numFmtId="38" fontId="5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38" fontId="6" fillId="0" borderId="0" xfId="0" applyNumberFormat="1" applyFont="1" applyFill="1" applyBorder="1" applyAlignment="1">
      <alignment horizontal="center"/>
    </xf>
    <xf numFmtId="168" fontId="3" fillId="0" borderId="0" xfId="57" applyNumberFormat="1" applyFont="1" applyFill="1" applyAlignment="1">
      <alignment/>
    </xf>
    <xf numFmtId="168" fontId="3" fillId="0" borderId="0" xfId="57" applyNumberFormat="1" applyFont="1" applyFill="1" applyBorder="1" applyAlignment="1">
      <alignment/>
    </xf>
    <xf numFmtId="42" fontId="2" fillId="0" borderId="11" xfId="44" applyNumberFormat="1" applyFont="1" applyFill="1" applyBorder="1" applyAlignment="1">
      <alignment/>
    </xf>
    <xf numFmtId="42" fontId="3" fillId="0" borderId="0" xfId="42" applyNumberFormat="1" applyFont="1" applyFill="1" applyAlignment="1">
      <alignment/>
    </xf>
    <xf numFmtId="42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7" fontId="1" fillId="0" borderId="0" xfId="42" applyNumberFormat="1" applyFont="1" applyFill="1" applyBorder="1" applyAlignment="1">
      <alignment/>
    </xf>
    <xf numFmtId="1" fontId="7" fillId="0" borderId="0" xfId="42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38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Alignment="1">
      <alignment horizontal="center"/>
    </xf>
    <xf numFmtId="38" fontId="3" fillId="0" borderId="0" xfId="0" applyNumberFormat="1" applyFont="1" applyFill="1" applyAlignment="1">
      <alignment/>
    </xf>
    <xf numFmtId="38" fontId="3" fillId="0" borderId="0" xfId="42" applyNumberFormat="1" applyFont="1" applyFill="1" applyAlignment="1">
      <alignment/>
    </xf>
    <xf numFmtId="38" fontId="3" fillId="0" borderId="12" xfId="0" applyNumberFormat="1" applyFont="1" applyFill="1" applyBorder="1" applyAlignment="1">
      <alignment/>
    </xf>
    <xf numFmtId="38" fontId="3" fillId="0" borderId="13" xfId="0" applyNumberFormat="1" applyFont="1" applyFill="1" applyBorder="1" applyAlignment="1">
      <alignment/>
    </xf>
    <xf numFmtId="38" fontId="3" fillId="0" borderId="0" xfId="0" applyNumberFormat="1" applyFont="1" applyFill="1" applyBorder="1" applyAlignment="1">
      <alignment/>
    </xf>
    <xf numFmtId="38" fontId="3" fillId="0" borderId="12" xfId="42" applyNumberFormat="1" applyFont="1" applyFill="1" applyBorder="1" applyAlignment="1">
      <alignment/>
    </xf>
    <xf numFmtId="0" fontId="9" fillId="0" borderId="0" xfId="0" applyFont="1" applyFill="1" applyAlignment="1">
      <alignment/>
    </xf>
    <xf numFmtId="172" fontId="10" fillId="0" borderId="0" xfId="42" applyNumberFormat="1" applyFont="1" applyFill="1" applyAlignment="1">
      <alignment/>
    </xf>
    <xf numFmtId="42" fontId="2" fillId="0" borderId="0" xfId="44" applyNumberFormat="1" applyFont="1" applyFill="1" applyBorder="1" applyAlignment="1">
      <alignment/>
    </xf>
    <xf numFmtId="37" fontId="3" fillId="0" borderId="0" xfId="0" applyNumberFormat="1" applyFont="1" applyFill="1" applyAlignment="1">
      <alignment/>
    </xf>
    <xf numFmtId="37" fontId="3" fillId="0" borderId="12" xfId="0" applyNumberFormat="1" applyFont="1" applyFill="1" applyBorder="1" applyAlignment="1">
      <alignment/>
    </xf>
    <xf numFmtId="37" fontId="3" fillId="0" borderId="13" xfId="0" applyNumberFormat="1" applyFont="1" applyFill="1" applyBorder="1" applyAlignment="1">
      <alignment/>
    </xf>
    <xf numFmtId="37" fontId="3" fillId="0" borderId="13" xfId="42" applyNumberFormat="1" applyFont="1" applyFill="1" applyBorder="1" applyAlignment="1">
      <alignment/>
    </xf>
    <xf numFmtId="42" fontId="3" fillId="0" borderId="0" xfId="0" applyNumberFormat="1" applyFont="1" applyFill="1" applyAlignment="1">
      <alignment/>
    </xf>
    <xf numFmtId="38" fontId="3" fillId="0" borderId="0" xfId="42" applyNumberFormat="1" applyFont="1" applyFill="1" applyBorder="1" applyAlignment="1">
      <alignment/>
    </xf>
    <xf numFmtId="38" fontId="1" fillId="0" borderId="0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7" fontId="3" fillId="0" borderId="14" xfId="42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" fillId="0" borderId="0" xfId="0" applyFont="1" applyFill="1" applyAlignment="1" quotePrefix="1">
      <alignment/>
    </xf>
    <xf numFmtId="1" fontId="7" fillId="0" borderId="0" xfId="0" applyNumberFormat="1" applyFont="1" applyFill="1" applyAlignment="1" quotePrefix="1">
      <alignment horizontal="right"/>
    </xf>
    <xf numFmtId="37" fontId="11" fillId="0" borderId="0" xfId="42" applyNumberFormat="1" applyFont="1" applyFill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3"/>
  <sheetViews>
    <sheetView showGridLines="0" tabSelected="1" zoomScalePageLayoutView="0" workbookViewId="0" topLeftCell="B2">
      <selection activeCell="C4" sqref="C4"/>
    </sheetView>
  </sheetViews>
  <sheetFormatPr defaultColWidth="9.140625" defaultRowHeight="12.75" outlineLevelRow="1"/>
  <cols>
    <col min="1" max="1" width="19.57421875" style="1" hidden="1" customWidth="1"/>
    <col min="2" max="2" width="3.140625" style="1" customWidth="1"/>
    <col min="3" max="3" width="5.28125" style="1" customWidth="1"/>
    <col min="4" max="4" width="4.28125" style="1" customWidth="1"/>
    <col min="5" max="5" width="9.140625" style="1" customWidth="1"/>
    <col min="6" max="6" width="4.8515625" style="1" customWidth="1"/>
    <col min="7" max="8" width="9.140625" style="1" customWidth="1"/>
    <col min="9" max="9" width="9.28125" style="1" customWidth="1"/>
    <col min="10" max="10" width="20.140625" style="2" customWidth="1"/>
    <col min="11" max="11" width="10.00390625" style="1" bestFit="1" customWidth="1"/>
    <col min="12" max="12" width="20.7109375" style="12" customWidth="1"/>
    <col min="13" max="16384" width="9.140625" style="1" customWidth="1"/>
  </cols>
  <sheetData>
    <row r="1" spans="1:12" ht="12.75" hidden="1">
      <c r="A1" s="1" t="s">
        <v>24</v>
      </c>
      <c r="F1" s="1" t="s">
        <v>0</v>
      </c>
      <c r="J1" s="2" t="s">
        <v>45</v>
      </c>
      <c r="L1" s="12" t="s">
        <v>78</v>
      </c>
    </row>
    <row r="2" spans="2:24" ht="15.75">
      <c r="B2" s="16" t="str">
        <f>IF(X5="ERROR","PLEASE USE SCOPE VARIABLE"," ")</f>
        <v> </v>
      </c>
      <c r="I2" s="14"/>
      <c r="J2" s="1"/>
      <c r="L2" s="15"/>
      <c r="M2" s="14"/>
      <c r="N2" s="15"/>
      <c r="O2" s="14"/>
      <c r="P2" s="14"/>
      <c r="X2" s="50" t="s">
        <v>125</v>
      </c>
    </row>
    <row r="3" spans="2:24" ht="15.75">
      <c r="B3" s="37"/>
      <c r="D3" s="4"/>
      <c r="J3" s="29" t="str">
        <f>IF(X2="ERROR","CALIFORNIA WATER SERVICE GROUP",X2)</f>
        <v>WASHINGTON WATER SERVICE CO.</v>
      </c>
      <c r="L3" s="15"/>
      <c r="M3" s="14"/>
      <c r="N3" s="15"/>
      <c r="O3" s="14"/>
      <c r="P3" s="14"/>
      <c r="U3" s="1" t="s">
        <v>0</v>
      </c>
      <c r="X3" s="50" t="s">
        <v>126</v>
      </c>
    </row>
    <row r="4" spans="2:16" ht="15.75">
      <c r="B4" s="37"/>
      <c r="D4" s="4"/>
      <c r="J4" s="29" t="s">
        <v>91</v>
      </c>
      <c r="L4" s="15"/>
      <c r="M4" s="14"/>
      <c r="N4" s="15"/>
      <c r="O4" s="14"/>
      <c r="P4" s="14"/>
    </row>
    <row r="5" spans="4:24" ht="15.75">
      <c r="D5" s="4"/>
      <c r="J5" s="29" t="str">
        <f>TEXT(X3,"MMMM DD, YYYY")&amp;" AND "&amp;L8</f>
        <v>December 31, 2017 AND 2016</v>
      </c>
      <c r="K5" s="17"/>
      <c r="L5" s="18"/>
      <c r="M5" s="17"/>
      <c r="N5" s="15"/>
      <c r="O5" s="14"/>
      <c r="P5" s="14"/>
      <c r="Q5" s="14"/>
      <c r="R5" s="14"/>
      <c r="S5" s="14"/>
      <c r="X5" s="50" t="s">
        <v>127</v>
      </c>
    </row>
    <row r="6" spans="1:21" s="11" customFormat="1" ht="13.5" thickBot="1">
      <c r="A6" s="11" t="s">
        <v>0</v>
      </c>
      <c r="B6" s="24"/>
      <c r="C6" s="24"/>
      <c r="D6" s="24"/>
      <c r="E6" s="24"/>
      <c r="F6" s="24"/>
      <c r="G6" s="24"/>
      <c r="H6" s="24"/>
      <c r="I6" s="24"/>
      <c r="J6" s="25"/>
      <c r="K6" s="24"/>
      <c r="L6" s="26"/>
      <c r="M6" s="24"/>
      <c r="N6" s="24"/>
      <c r="O6" s="24"/>
      <c r="P6" s="24"/>
      <c r="Q6" s="24"/>
      <c r="R6" s="24"/>
      <c r="S6" s="24"/>
      <c r="T6" s="24"/>
      <c r="U6" s="24"/>
    </row>
    <row r="8" spans="2:27" ht="15">
      <c r="B8" s="3" t="s">
        <v>1</v>
      </c>
      <c r="C8" s="4"/>
      <c r="D8" s="4"/>
      <c r="E8" s="4"/>
      <c r="F8" s="4"/>
      <c r="G8" s="4"/>
      <c r="H8" s="4"/>
      <c r="I8" s="4"/>
      <c r="J8" s="51" t="s">
        <v>128</v>
      </c>
      <c r="K8" s="10"/>
      <c r="L8" s="27">
        <f>J8-1</f>
        <v>2016</v>
      </c>
      <c r="AA8" s="50" t="s">
        <v>126</v>
      </c>
    </row>
    <row r="9" spans="2:10" ht="15">
      <c r="B9" s="3"/>
      <c r="C9" s="4"/>
      <c r="D9" s="4"/>
      <c r="E9" s="4"/>
      <c r="F9" s="4"/>
      <c r="G9" s="4"/>
      <c r="H9" s="4"/>
      <c r="I9" s="4"/>
      <c r="J9" s="5"/>
    </row>
    <row r="10" spans="2:12" ht="15">
      <c r="B10" s="3" t="s">
        <v>2</v>
      </c>
      <c r="C10" s="4"/>
      <c r="D10" s="4"/>
      <c r="E10" s="4"/>
      <c r="F10" s="4"/>
      <c r="G10" s="4"/>
      <c r="H10" s="4"/>
      <c r="I10" s="4"/>
      <c r="J10" s="40"/>
      <c r="K10" s="14"/>
      <c r="L10" s="13"/>
    </row>
    <row r="11" spans="1:12" ht="15.75" customHeight="1">
      <c r="A11" s="1" t="s">
        <v>49</v>
      </c>
      <c r="B11" s="4"/>
      <c r="C11" s="4" t="s">
        <v>3</v>
      </c>
      <c r="D11" s="4"/>
      <c r="E11" s="4"/>
      <c r="F11" s="4"/>
      <c r="G11" s="4"/>
      <c r="H11" s="4"/>
      <c r="I11" s="4"/>
      <c r="J11" s="44">
        <v>833068.58</v>
      </c>
      <c r="K11" s="14"/>
      <c r="L11" s="22">
        <v>809242.09</v>
      </c>
    </row>
    <row r="12" spans="1:12" ht="15.75" customHeight="1">
      <c r="A12" s="1" t="s">
        <v>50</v>
      </c>
      <c r="B12" s="4"/>
      <c r="C12" s="4" t="s">
        <v>4</v>
      </c>
      <c r="D12" s="4"/>
      <c r="E12" s="4"/>
      <c r="F12" s="4"/>
      <c r="G12" s="4"/>
      <c r="H12" s="4"/>
      <c r="I12" s="4"/>
      <c r="J12" s="40">
        <v>47995387.23</v>
      </c>
      <c r="K12" s="14"/>
      <c r="L12" s="13">
        <v>45992996.85</v>
      </c>
    </row>
    <row r="13" spans="1:12" ht="15.75" customHeight="1">
      <c r="A13" s="1" t="s">
        <v>51</v>
      </c>
      <c r="B13" s="4"/>
      <c r="C13" s="4" t="s">
        <v>5</v>
      </c>
      <c r="D13" s="4"/>
      <c r="E13" s="4"/>
      <c r="F13" s="4"/>
      <c r="G13" s="4"/>
      <c r="H13" s="4"/>
      <c r="I13" s="4"/>
      <c r="J13" s="40">
        <v>2076920.06</v>
      </c>
      <c r="K13" s="14"/>
      <c r="L13" s="13">
        <v>1216781.41</v>
      </c>
    </row>
    <row r="14" spans="1:12" ht="15.75" customHeight="1">
      <c r="A14" s="1" t="s">
        <v>52</v>
      </c>
      <c r="B14" s="4"/>
      <c r="C14" s="4" t="s">
        <v>6</v>
      </c>
      <c r="D14" s="4"/>
      <c r="E14" s="4"/>
      <c r="F14" s="4"/>
      <c r="G14" s="4"/>
      <c r="H14" s="4"/>
      <c r="I14" s="4"/>
      <c r="J14" s="41">
        <v>2273850.23</v>
      </c>
      <c r="K14" s="14"/>
      <c r="L14" s="13">
        <v>2189956.81</v>
      </c>
    </row>
    <row r="15" spans="2:12" ht="15.75" customHeight="1">
      <c r="B15" s="4"/>
      <c r="C15" s="4"/>
      <c r="D15" s="4"/>
      <c r="E15" s="4"/>
      <c r="F15" s="4"/>
      <c r="G15" s="4"/>
      <c r="H15" s="4"/>
      <c r="I15" s="4"/>
      <c r="J15" s="42">
        <f>SUM(J11:J14)</f>
        <v>53179226.099999994</v>
      </c>
      <c r="K15" s="14"/>
      <c r="L15" s="43">
        <f>SUM(L11:L14)</f>
        <v>50208977.160000004</v>
      </c>
    </row>
    <row r="16" spans="2:12" ht="15.75" customHeight="1">
      <c r="B16" s="4"/>
      <c r="C16" s="4"/>
      <c r="D16" s="4"/>
      <c r="E16" s="4"/>
      <c r="F16" s="4"/>
      <c r="G16" s="4"/>
      <c r="H16" s="4"/>
      <c r="I16" s="4"/>
      <c r="J16" s="40"/>
      <c r="K16" s="14"/>
      <c r="L16" s="13"/>
    </row>
    <row r="17" spans="1:12" ht="15.75" customHeight="1">
      <c r="A17" s="1" t="s">
        <v>53</v>
      </c>
      <c r="B17" s="4"/>
      <c r="C17" s="4" t="s">
        <v>7</v>
      </c>
      <c r="D17" s="4" t="s">
        <v>8</v>
      </c>
      <c r="E17" s="4"/>
      <c r="F17" s="4"/>
      <c r="G17" s="4"/>
      <c r="H17" s="4"/>
      <c r="I17" s="4"/>
      <c r="J17" s="40">
        <v>-20166032.04</v>
      </c>
      <c r="K17" s="14"/>
      <c r="L17" s="13">
        <v>-19249427.22</v>
      </c>
    </row>
    <row r="18" spans="1:12" ht="15.75" customHeight="1">
      <c r="A18" s="1" t="s">
        <v>54</v>
      </c>
      <c r="B18" s="4"/>
      <c r="C18" s="4"/>
      <c r="D18" s="4" t="s">
        <v>44</v>
      </c>
      <c r="E18" s="4"/>
      <c r="F18" s="4"/>
      <c r="G18" s="4"/>
      <c r="H18" s="4"/>
      <c r="I18" s="4"/>
      <c r="J18" s="40">
        <v>-1428169.75</v>
      </c>
      <c r="K18" s="14"/>
      <c r="L18" s="13">
        <v>-1287390.64</v>
      </c>
    </row>
    <row r="19" spans="2:12" ht="15.75" customHeight="1">
      <c r="B19" s="4"/>
      <c r="C19" s="4"/>
      <c r="D19" s="4"/>
      <c r="E19" s="4"/>
      <c r="F19" s="4"/>
      <c r="G19" s="4"/>
      <c r="H19" s="4"/>
      <c r="I19" s="4"/>
      <c r="J19" s="42">
        <f>SUM(J17:J18)</f>
        <v>-21594201.79</v>
      </c>
      <c r="K19" s="14"/>
      <c r="L19" s="43">
        <f>SUM(L17:L18)</f>
        <v>-20536817.86</v>
      </c>
    </row>
    <row r="20" spans="2:12" ht="15.75" customHeight="1">
      <c r="B20" s="4"/>
      <c r="C20" s="4"/>
      <c r="D20" s="4"/>
      <c r="E20" s="4"/>
      <c r="F20" s="4"/>
      <c r="G20" s="4"/>
      <c r="H20" s="4"/>
      <c r="I20" s="4"/>
      <c r="J20" s="40"/>
      <c r="K20" s="14"/>
      <c r="L20" s="13"/>
    </row>
    <row r="21" spans="2:12" ht="15.75" customHeight="1">
      <c r="B21" s="4"/>
      <c r="C21" s="4"/>
      <c r="D21" s="3" t="s">
        <v>9</v>
      </c>
      <c r="E21" s="4"/>
      <c r="F21" s="4"/>
      <c r="G21" s="4"/>
      <c r="H21" s="4"/>
      <c r="I21" s="4"/>
      <c r="J21" s="40">
        <f>J15+J19</f>
        <v>31585024.309999995</v>
      </c>
      <c r="K21" s="14"/>
      <c r="L21" s="13">
        <f>L15+L19</f>
        <v>29672159.300000004</v>
      </c>
    </row>
    <row r="22" spans="2:12" ht="15.75" customHeight="1">
      <c r="B22" s="4"/>
      <c r="C22" s="4"/>
      <c r="D22" s="4"/>
      <c r="E22" s="4"/>
      <c r="F22" s="4"/>
      <c r="G22" s="4"/>
      <c r="H22" s="4"/>
      <c r="I22" s="4"/>
      <c r="J22" s="40"/>
      <c r="K22" s="14"/>
      <c r="L22" s="13"/>
    </row>
    <row r="23" spans="2:12" ht="15.75" customHeight="1">
      <c r="B23" s="3"/>
      <c r="C23" s="4"/>
      <c r="D23" s="4"/>
      <c r="E23" s="4"/>
      <c r="F23" s="4"/>
      <c r="G23" s="4"/>
      <c r="H23" s="4"/>
      <c r="I23" s="4"/>
      <c r="J23" s="40"/>
      <c r="K23" s="14"/>
      <c r="L23" s="13"/>
    </row>
    <row r="24" spans="2:12" ht="15.75" customHeight="1">
      <c r="B24" s="3" t="s">
        <v>10</v>
      </c>
      <c r="C24" s="4"/>
      <c r="D24" s="4"/>
      <c r="E24" s="4"/>
      <c r="F24" s="4"/>
      <c r="G24" s="4"/>
      <c r="H24" s="4"/>
      <c r="I24" s="4"/>
      <c r="J24" s="40"/>
      <c r="K24" s="14"/>
      <c r="L24" s="13"/>
    </row>
    <row r="25" spans="1:12" ht="15.75" customHeight="1">
      <c r="A25" s="1" t="s">
        <v>56</v>
      </c>
      <c r="B25" s="4"/>
      <c r="C25" s="4" t="s">
        <v>11</v>
      </c>
      <c r="D25" s="4"/>
      <c r="E25" s="4"/>
      <c r="F25" s="4"/>
      <c r="G25" s="4"/>
      <c r="H25" s="4"/>
      <c r="I25" s="4"/>
      <c r="J25" s="40">
        <v>729949.87</v>
      </c>
      <c r="K25" s="14"/>
      <c r="L25" s="13">
        <v>841918.83</v>
      </c>
    </row>
    <row r="26" spans="1:12" ht="15.75" customHeight="1">
      <c r="A26" s="1" t="s">
        <v>88</v>
      </c>
      <c r="B26" s="4"/>
      <c r="C26" s="4" t="s">
        <v>90</v>
      </c>
      <c r="D26" s="4"/>
      <c r="E26" s="4"/>
      <c r="F26" s="4"/>
      <c r="G26" s="4"/>
      <c r="H26" s="4"/>
      <c r="I26" s="4"/>
      <c r="J26" s="40">
        <v>88487.82</v>
      </c>
      <c r="K26" s="14"/>
      <c r="L26" s="13">
        <v>92287.57</v>
      </c>
    </row>
    <row r="27" spans="2:12" ht="15.75" customHeight="1">
      <c r="B27" s="4"/>
      <c r="C27" s="4" t="s">
        <v>12</v>
      </c>
      <c r="D27" s="4"/>
      <c r="E27" s="4"/>
      <c r="F27" s="4"/>
      <c r="G27" s="4"/>
      <c r="H27" s="4"/>
      <c r="I27" s="4"/>
      <c r="J27" s="40"/>
      <c r="K27" s="14"/>
      <c r="L27" s="13"/>
    </row>
    <row r="28" spans="1:12" ht="15.75" customHeight="1">
      <c r="A28" s="1" t="s">
        <v>57</v>
      </c>
      <c r="B28" s="4"/>
      <c r="C28" s="4"/>
      <c r="D28" s="4" t="s">
        <v>13</v>
      </c>
      <c r="E28" s="4"/>
      <c r="F28" s="4"/>
      <c r="G28" s="4"/>
      <c r="H28" s="4"/>
      <c r="I28" s="4"/>
      <c r="J28" s="40">
        <v>503934.7</v>
      </c>
      <c r="K28" s="14"/>
      <c r="L28" s="13">
        <v>461181.13</v>
      </c>
    </row>
    <row r="29" spans="1:12" ht="15.75" customHeight="1">
      <c r="A29" s="1" t="s">
        <v>98</v>
      </c>
      <c r="B29" s="4"/>
      <c r="C29" s="4"/>
      <c r="D29" s="4" t="s">
        <v>99</v>
      </c>
      <c r="E29" s="4"/>
      <c r="F29" s="4"/>
      <c r="G29" s="4"/>
      <c r="H29" s="4"/>
      <c r="I29" s="4"/>
      <c r="J29" s="40">
        <v>0</v>
      </c>
      <c r="K29" s="14"/>
      <c r="L29" s="13">
        <v>0</v>
      </c>
    </row>
    <row r="30" spans="1:12" ht="15.75" customHeight="1">
      <c r="A30" s="1" t="s">
        <v>58</v>
      </c>
      <c r="B30" s="4"/>
      <c r="C30" s="4"/>
      <c r="D30" s="4" t="s">
        <v>14</v>
      </c>
      <c r="E30" s="4"/>
      <c r="F30" s="4"/>
      <c r="G30" s="4"/>
      <c r="H30" s="4"/>
      <c r="I30" s="4"/>
      <c r="J30" s="40">
        <v>463922.78</v>
      </c>
      <c r="K30" s="14"/>
      <c r="L30" s="13">
        <v>506594.7</v>
      </c>
    </row>
    <row r="31" spans="1:12" ht="15.75" customHeight="1">
      <c r="A31" s="1" t="s">
        <v>59</v>
      </c>
      <c r="B31" s="4"/>
      <c r="C31" s="4"/>
      <c r="D31" s="4" t="s">
        <v>15</v>
      </c>
      <c r="E31" s="4"/>
      <c r="F31" s="4"/>
      <c r="G31" s="4"/>
      <c r="H31" s="4"/>
      <c r="I31" s="4"/>
      <c r="J31" s="40">
        <v>198487.47</v>
      </c>
      <c r="K31" s="14"/>
      <c r="L31" s="13">
        <v>104198.15</v>
      </c>
    </row>
    <row r="32" spans="1:12" ht="15.75" customHeight="1">
      <c r="A32" s="1" t="s">
        <v>60</v>
      </c>
      <c r="B32" s="4"/>
      <c r="C32" s="4" t="s">
        <v>89</v>
      </c>
      <c r="D32" s="4"/>
      <c r="E32" s="4"/>
      <c r="F32" s="4"/>
      <c r="G32" s="4"/>
      <c r="H32" s="4"/>
      <c r="I32" s="4"/>
      <c r="J32" s="40">
        <v>431871.64</v>
      </c>
      <c r="K32" s="14"/>
      <c r="L32" s="13">
        <v>438581.4</v>
      </c>
    </row>
    <row r="33" spans="1:12" ht="15.75" customHeight="1">
      <c r="A33" s="1" t="s">
        <v>61</v>
      </c>
      <c r="B33" s="4"/>
      <c r="C33" s="4" t="s">
        <v>16</v>
      </c>
      <c r="D33" s="4"/>
      <c r="E33" s="4"/>
      <c r="F33" s="4"/>
      <c r="G33" s="4"/>
      <c r="H33" s="4"/>
      <c r="I33" s="4"/>
      <c r="J33" s="40">
        <v>92110.98</v>
      </c>
      <c r="K33" s="14"/>
      <c r="L33" s="13">
        <v>99142.8</v>
      </c>
    </row>
    <row r="34" spans="1:12" ht="15.75" customHeight="1">
      <c r="A34" s="1" t="s">
        <v>118</v>
      </c>
      <c r="B34" s="4"/>
      <c r="C34" s="4" t="s">
        <v>117</v>
      </c>
      <c r="D34" s="4"/>
      <c r="E34" s="4"/>
      <c r="F34" s="4"/>
      <c r="G34" s="4"/>
      <c r="H34" s="4"/>
      <c r="I34" s="4"/>
      <c r="J34" s="40">
        <v>0</v>
      </c>
      <c r="K34" s="14"/>
      <c r="L34" s="13">
        <v>0</v>
      </c>
    </row>
    <row r="35" spans="1:12" ht="15.75" customHeight="1">
      <c r="A35" s="1" t="s">
        <v>119</v>
      </c>
      <c r="B35" s="4"/>
      <c r="C35" s="4" t="s">
        <v>17</v>
      </c>
      <c r="D35" s="4"/>
      <c r="E35" s="4"/>
      <c r="F35" s="4"/>
      <c r="G35" s="4"/>
      <c r="H35" s="4"/>
      <c r="I35" s="4"/>
      <c r="J35" s="40">
        <v>10.31</v>
      </c>
      <c r="K35" s="14"/>
      <c r="L35" s="13">
        <v>51835.44</v>
      </c>
    </row>
    <row r="36" spans="2:12" ht="15.75" customHeight="1">
      <c r="B36" s="4"/>
      <c r="C36" s="4"/>
      <c r="D36" s="4"/>
      <c r="E36" s="3" t="s">
        <v>18</v>
      </c>
      <c r="F36" s="4"/>
      <c r="G36" s="4"/>
      <c r="H36" s="4"/>
      <c r="I36" s="4"/>
      <c r="J36" s="42">
        <f>SUM(J25:J35)</f>
        <v>2508775.57</v>
      </c>
      <c r="K36" s="14"/>
      <c r="L36" s="42">
        <f>SUM(L25:L35)</f>
        <v>2595740.0199999996</v>
      </c>
    </row>
    <row r="37" spans="2:12" ht="15.75" customHeight="1">
      <c r="B37" s="4"/>
      <c r="C37" s="4"/>
      <c r="D37" s="4"/>
      <c r="E37" s="4"/>
      <c r="F37" s="4"/>
      <c r="G37" s="4"/>
      <c r="H37" s="4"/>
      <c r="I37" s="4"/>
      <c r="J37" s="40"/>
      <c r="K37" s="14"/>
      <c r="L37" s="13"/>
    </row>
    <row r="38" spans="2:12" ht="15.75" customHeight="1">
      <c r="B38" s="4" t="s">
        <v>19</v>
      </c>
      <c r="C38" s="4"/>
      <c r="D38" s="4"/>
      <c r="E38" s="4"/>
      <c r="F38" s="4"/>
      <c r="G38" s="4"/>
      <c r="H38" s="4"/>
      <c r="I38" s="4"/>
      <c r="J38" s="40"/>
      <c r="K38" s="14"/>
      <c r="L38" s="13"/>
    </row>
    <row r="39" spans="1:12" ht="15.75" customHeight="1">
      <c r="A39" s="1" t="s">
        <v>62</v>
      </c>
      <c r="B39" s="4"/>
      <c r="C39" s="4" t="s">
        <v>20</v>
      </c>
      <c r="D39" s="4"/>
      <c r="E39" s="4"/>
      <c r="F39" s="4"/>
      <c r="G39" s="4"/>
      <c r="H39" s="4"/>
      <c r="I39" s="4"/>
      <c r="J39" s="40">
        <v>2413146.44</v>
      </c>
      <c r="K39" s="14"/>
      <c r="L39" s="13">
        <v>2305595.14</v>
      </c>
    </row>
    <row r="40" spans="1:12" ht="15.75" customHeight="1">
      <c r="A40" s="1" t="s">
        <v>111</v>
      </c>
      <c r="B40" s="4"/>
      <c r="C40" s="4" t="s">
        <v>112</v>
      </c>
      <c r="D40" s="4"/>
      <c r="E40" s="4"/>
      <c r="F40" s="4"/>
      <c r="G40" s="4"/>
      <c r="H40" s="4"/>
      <c r="I40" s="4"/>
      <c r="J40" s="40">
        <v>0</v>
      </c>
      <c r="K40" s="14"/>
      <c r="L40" s="13">
        <v>0</v>
      </c>
    </row>
    <row r="41" spans="1:12" ht="15.75" customHeight="1">
      <c r="A41" s="1" t="s">
        <v>114</v>
      </c>
      <c r="B41" s="4"/>
      <c r="C41" s="4" t="s">
        <v>113</v>
      </c>
      <c r="D41" s="4"/>
      <c r="E41" s="4"/>
      <c r="F41" s="4"/>
      <c r="G41" s="4"/>
      <c r="H41" s="4"/>
      <c r="I41" s="4"/>
      <c r="J41" s="40">
        <v>0</v>
      </c>
      <c r="K41" s="14"/>
      <c r="L41" s="13">
        <v>0</v>
      </c>
    </row>
    <row r="42" spans="1:12" ht="15.75" customHeight="1">
      <c r="A42" s="1" t="s">
        <v>55</v>
      </c>
      <c r="B42" s="4"/>
      <c r="C42" s="4" t="s">
        <v>110</v>
      </c>
      <c r="D42" s="4"/>
      <c r="E42" s="4"/>
      <c r="F42" s="4"/>
      <c r="G42" s="4"/>
      <c r="H42" s="4"/>
      <c r="I42" s="4"/>
      <c r="J42" s="40">
        <v>0</v>
      </c>
      <c r="K42" s="14"/>
      <c r="L42" s="13">
        <v>0</v>
      </c>
    </row>
    <row r="43" spans="1:12" ht="15.75" customHeight="1">
      <c r="A43" s="1" t="s">
        <v>63</v>
      </c>
      <c r="B43" s="4"/>
      <c r="C43" s="4" t="s">
        <v>22</v>
      </c>
      <c r="D43" s="4"/>
      <c r="E43" s="4"/>
      <c r="F43" s="4"/>
      <c r="G43" s="4"/>
      <c r="H43" s="4"/>
      <c r="I43" s="4"/>
      <c r="J43" s="40">
        <v>0</v>
      </c>
      <c r="K43" s="14"/>
      <c r="L43" s="13">
        <v>0</v>
      </c>
    </row>
    <row r="44" spans="2:12" ht="15.75" customHeight="1">
      <c r="B44" s="4"/>
      <c r="C44" s="4"/>
      <c r="D44" s="4" t="s">
        <v>23</v>
      </c>
      <c r="E44" s="4"/>
      <c r="F44" s="4"/>
      <c r="G44" s="4"/>
      <c r="H44" s="4"/>
      <c r="I44" s="4"/>
      <c r="J44" s="42">
        <f>SUM(J39:J43)</f>
        <v>2413146.44</v>
      </c>
      <c r="K44" s="14"/>
      <c r="L44" s="43">
        <f>SUM(L39:L43)</f>
        <v>2305595.14</v>
      </c>
    </row>
    <row r="45" spans="2:12" ht="15.75" customHeight="1">
      <c r="B45" s="4"/>
      <c r="C45" s="4"/>
      <c r="D45" s="4"/>
      <c r="E45" s="4"/>
      <c r="F45" s="4"/>
      <c r="G45" s="4"/>
      <c r="H45" s="4"/>
      <c r="I45" s="4"/>
      <c r="J45" s="5"/>
      <c r="L45" s="13"/>
    </row>
    <row r="46" spans="2:12" ht="15.75" customHeight="1" thickBot="1">
      <c r="B46" s="4"/>
      <c r="C46" s="4"/>
      <c r="D46" s="4"/>
      <c r="E46" s="4"/>
      <c r="F46" s="4"/>
      <c r="G46" s="4"/>
      <c r="H46" s="4"/>
      <c r="I46" s="4"/>
      <c r="J46" s="21">
        <f>J21+J36+J44</f>
        <v>36506946.31999999</v>
      </c>
      <c r="L46" s="21">
        <f>L21+L36+L44</f>
        <v>34573494.46</v>
      </c>
    </row>
    <row r="47" spans="2:12" ht="15.75" customHeight="1" thickTop="1">
      <c r="B47" s="4"/>
      <c r="C47" s="4"/>
      <c r="D47" s="4"/>
      <c r="E47" s="4"/>
      <c r="F47" s="4"/>
      <c r="G47" s="4"/>
      <c r="H47" s="4"/>
      <c r="I47" s="4"/>
      <c r="J47" s="39"/>
      <c r="L47" s="39"/>
    </row>
    <row r="48" spans="2:12" ht="15.75" customHeight="1">
      <c r="B48" s="4"/>
      <c r="C48" s="4"/>
      <c r="D48" s="4"/>
      <c r="E48" s="4"/>
      <c r="F48" s="4"/>
      <c r="G48" s="4"/>
      <c r="H48" s="4"/>
      <c r="I48" s="4"/>
      <c r="J48" s="39"/>
      <c r="L48" s="52" t="s">
        <v>129</v>
      </c>
    </row>
    <row r="49" spans="2:12" ht="15.75" customHeight="1">
      <c r="B49" s="4"/>
      <c r="C49" s="4"/>
      <c r="D49" s="4"/>
      <c r="E49" s="4"/>
      <c r="F49" s="4"/>
      <c r="G49" s="4"/>
      <c r="H49" s="4"/>
      <c r="I49" s="4"/>
      <c r="J49" s="39"/>
      <c r="L49" s="52" t="s">
        <v>130</v>
      </c>
    </row>
    <row r="50" spans="2:12" ht="15.75" customHeight="1">
      <c r="B50" s="4"/>
      <c r="C50" s="4"/>
      <c r="D50" s="4"/>
      <c r="E50" s="4"/>
      <c r="F50" s="4"/>
      <c r="G50" s="4"/>
      <c r="H50" s="4"/>
      <c r="I50" s="4"/>
      <c r="J50" s="39"/>
      <c r="L50" s="38"/>
    </row>
    <row r="51" spans="2:12" ht="15.75" customHeight="1">
      <c r="B51" s="4"/>
      <c r="C51" s="4"/>
      <c r="D51" s="4"/>
      <c r="E51" s="4"/>
      <c r="F51" s="4"/>
      <c r="G51" s="4"/>
      <c r="H51" s="4"/>
      <c r="I51" s="4"/>
      <c r="J51" s="39"/>
      <c r="L51" s="39"/>
    </row>
    <row r="52" ht="15.75" customHeight="1">
      <c r="L52" s="13"/>
    </row>
    <row r="53" spans="2:12" ht="15.75" customHeight="1">
      <c r="B53" s="37"/>
      <c r="J53" s="30" t="str">
        <f>+J3</f>
        <v>WASHINGTON WATER SERVICE CO.</v>
      </c>
      <c r="L53" s="13"/>
    </row>
    <row r="54" spans="2:12" ht="15.75" customHeight="1">
      <c r="B54" s="37"/>
      <c r="J54" s="30" t="str">
        <f>+J4</f>
        <v>Balance Sheet</v>
      </c>
      <c r="L54" s="13"/>
    </row>
    <row r="55" spans="10:12" ht="15.75" customHeight="1">
      <c r="J55" s="30" t="str">
        <f>+J5</f>
        <v>December 31, 2017 AND 2016</v>
      </c>
      <c r="L55" s="13"/>
    </row>
    <row r="56" ht="12" customHeight="1">
      <c r="L56" s="13"/>
    </row>
    <row r="57" ht="12" customHeight="1">
      <c r="L57" s="13"/>
    </row>
    <row r="58" spans="2:12" ht="15.75" customHeight="1">
      <c r="B58" s="3" t="s">
        <v>25</v>
      </c>
      <c r="C58" s="4"/>
      <c r="D58" s="4"/>
      <c r="E58" s="4"/>
      <c r="F58" s="4"/>
      <c r="G58" s="4"/>
      <c r="H58" s="4"/>
      <c r="I58" s="4"/>
      <c r="J58" s="28" t="str">
        <f>+J8</f>
        <v>2017</v>
      </c>
      <c r="L58" s="27">
        <f>+L8</f>
        <v>2016</v>
      </c>
    </row>
    <row r="59" spans="2:12" ht="15.75" customHeight="1">
      <c r="B59" s="4"/>
      <c r="C59" s="4"/>
      <c r="D59" s="4"/>
      <c r="E59" s="4"/>
      <c r="F59" s="4"/>
      <c r="G59" s="4"/>
      <c r="H59" s="4"/>
      <c r="I59" s="4"/>
      <c r="J59" s="5"/>
      <c r="L59" s="13"/>
    </row>
    <row r="60" spans="2:12" ht="15.75" customHeight="1">
      <c r="B60" s="3" t="s">
        <v>26</v>
      </c>
      <c r="C60" s="4"/>
      <c r="D60" s="4"/>
      <c r="E60" s="4"/>
      <c r="F60" s="4"/>
      <c r="G60" s="4"/>
      <c r="H60" s="4"/>
      <c r="I60" s="4"/>
      <c r="J60" s="5"/>
      <c r="L60" s="13"/>
    </row>
    <row r="61" spans="2:12" ht="15.75" customHeight="1">
      <c r="B61" s="4"/>
      <c r="C61" s="4" t="s">
        <v>85</v>
      </c>
      <c r="D61" s="4"/>
      <c r="E61" s="4"/>
      <c r="F61" s="4"/>
      <c r="G61" s="4"/>
      <c r="H61" s="4"/>
      <c r="I61" s="4"/>
      <c r="J61" s="5"/>
      <c r="L61" s="13"/>
    </row>
    <row r="62" spans="1:12" ht="15.75" customHeight="1">
      <c r="A62" s="1" t="s">
        <v>79</v>
      </c>
      <c r="B62" s="4"/>
      <c r="C62" s="4"/>
      <c r="D62" s="4" t="s">
        <v>122</v>
      </c>
      <c r="E62" s="4"/>
      <c r="F62" s="4"/>
      <c r="G62" s="4"/>
      <c r="H62" s="4"/>
      <c r="I62" s="4"/>
      <c r="J62" s="23">
        <v>6126856.68</v>
      </c>
      <c r="L62" s="22">
        <v>6126856.68</v>
      </c>
    </row>
    <row r="63" spans="1:12" ht="15.75" customHeight="1" hidden="1" outlineLevel="1">
      <c r="A63" s="1" t="s">
        <v>120</v>
      </c>
      <c r="B63" s="4"/>
      <c r="C63" s="4"/>
      <c r="D63" s="9" t="s">
        <v>121</v>
      </c>
      <c r="E63" s="4"/>
      <c r="F63" s="4"/>
      <c r="G63" s="4"/>
      <c r="H63" s="4"/>
      <c r="I63" s="4"/>
      <c r="J63" s="7">
        <v>0</v>
      </c>
      <c r="L63" s="13">
        <v>0</v>
      </c>
    </row>
    <row r="64" spans="1:12" ht="15.75" customHeight="1" hidden="1" outlineLevel="1">
      <c r="A64" s="1" t="s">
        <v>64</v>
      </c>
      <c r="B64" s="4"/>
      <c r="C64" s="4"/>
      <c r="D64" s="9" t="s">
        <v>46</v>
      </c>
      <c r="E64" s="4"/>
      <c r="F64" s="4"/>
      <c r="G64" s="4"/>
      <c r="H64" s="4"/>
      <c r="I64" s="4"/>
      <c r="J64" s="7">
        <v>4944436.27</v>
      </c>
      <c r="L64" s="13">
        <v>4507386.39</v>
      </c>
    </row>
    <row r="65" spans="1:12" ht="15.75" customHeight="1" hidden="1" outlineLevel="1">
      <c r="A65" s="1" t="s">
        <v>48</v>
      </c>
      <c r="B65" s="4"/>
      <c r="C65" s="4"/>
      <c r="D65" s="9" t="s">
        <v>47</v>
      </c>
      <c r="E65" s="4"/>
      <c r="F65" s="4"/>
      <c r="G65" s="4"/>
      <c r="H65" s="4"/>
      <c r="I65" s="4"/>
      <c r="J65" s="7">
        <v>957984.3099999978</v>
      </c>
      <c r="L65" s="13">
        <v>1125789.879999999</v>
      </c>
    </row>
    <row r="66" spans="1:12" ht="15.75" customHeight="1" hidden="1" outlineLevel="1">
      <c r="A66" s="1" t="s">
        <v>82</v>
      </c>
      <c r="B66" s="4"/>
      <c r="C66" s="4"/>
      <c r="D66" s="9" t="s">
        <v>81</v>
      </c>
      <c r="E66" s="4"/>
      <c r="F66" s="4"/>
      <c r="G66" s="4"/>
      <c r="H66" s="4"/>
      <c r="I66" s="4"/>
      <c r="J66" s="7">
        <v>-609734</v>
      </c>
      <c r="L66" s="13">
        <v>-688740</v>
      </c>
    </row>
    <row r="67" spans="2:12" ht="15.75" customHeight="1" collapsed="1">
      <c r="B67" s="4"/>
      <c r="C67" s="4"/>
      <c r="D67" s="4" t="s">
        <v>27</v>
      </c>
      <c r="E67" s="4"/>
      <c r="F67" s="4"/>
      <c r="G67" s="4"/>
      <c r="H67" s="4"/>
      <c r="I67" s="4"/>
      <c r="J67" s="35">
        <f>SUM(J63:J66)</f>
        <v>5292686.579999997</v>
      </c>
      <c r="K67" s="15"/>
      <c r="L67" s="35">
        <f>SUM(L63:L66)</f>
        <v>4944436.269999999</v>
      </c>
    </row>
    <row r="68" spans="1:12" ht="15.75" customHeight="1">
      <c r="A68" s="1" t="s">
        <v>86</v>
      </c>
      <c r="B68" s="4"/>
      <c r="C68" s="4"/>
      <c r="D68" s="4" t="s">
        <v>87</v>
      </c>
      <c r="E68" s="4"/>
      <c r="F68" s="4"/>
      <c r="G68" s="4"/>
      <c r="H68" s="4"/>
      <c r="I68" s="4"/>
      <c r="J68" s="33">
        <v>0</v>
      </c>
      <c r="K68" s="15"/>
      <c r="L68" s="36">
        <v>0</v>
      </c>
    </row>
    <row r="69" spans="2:12" ht="15.75" customHeight="1">
      <c r="B69" s="4"/>
      <c r="C69" s="4"/>
      <c r="D69" s="4"/>
      <c r="E69" s="4"/>
      <c r="F69" s="4"/>
      <c r="G69" s="4"/>
      <c r="H69" s="4"/>
      <c r="I69" s="4"/>
      <c r="J69" s="31">
        <f>J62+J67+J68</f>
        <v>11419543.259999998</v>
      </c>
      <c r="K69" s="15"/>
      <c r="L69" s="31">
        <f>L62+L67+L68</f>
        <v>11071292.95</v>
      </c>
    </row>
    <row r="70" spans="2:12" ht="15.75" customHeight="1">
      <c r="B70" s="4"/>
      <c r="C70" s="4"/>
      <c r="D70" s="4"/>
      <c r="E70" s="4"/>
      <c r="F70" s="4"/>
      <c r="G70" s="4"/>
      <c r="H70" s="4"/>
      <c r="I70" s="4"/>
      <c r="J70" s="6">
        <f>J69/J83</f>
        <v>0.5971359416839777</v>
      </c>
      <c r="L70" s="19">
        <f>L69/L83</f>
        <v>0.6177591366824489</v>
      </c>
    </row>
    <row r="71" spans="2:12" ht="15.75" customHeight="1">
      <c r="B71" s="4"/>
      <c r="C71" s="4"/>
      <c r="D71" s="4"/>
      <c r="E71" s="4"/>
      <c r="F71" s="4"/>
      <c r="G71" s="4"/>
      <c r="H71" s="4"/>
      <c r="I71" s="4"/>
      <c r="J71" s="5"/>
      <c r="L71" s="13"/>
    </row>
    <row r="72" spans="1:12" ht="15.75" customHeight="1" hidden="1">
      <c r="A72" s="1" t="s">
        <v>65</v>
      </c>
      <c r="B72" s="4"/>
      <c r="C72" s="4" t="s">
        <v>28</v>
      </c>
      <c r="D72" s="4"/>
      <c r="E72" s="4"/>
      <c r="F72" s="4"/>
      <c r="G72" s="4"/>
      <c r="H72" s="4"/>
      <c r="I72" s="4"/>
      <c r="J72" s="31">
        <v>0</v>
      </c>
      <c r="K72" s="15"/>
      <c r="L72" s="32">
        <v>0</v>
      </c>
    </row>
    <row r="73" spans="2:12" ht="15.75" customHeight="1" hidden="1">
      <c r="B73" s="4"/>
      <c r="C73" s="4"/>
      <c r="D73" s="4"/>
      <c r="E73" s="4"/>
      <c r="F73" s="4"/>
      <c r="G73" s="4"/>
      <c r="H73" s="4"/>
      <c r="I73" s="4"/>
      <c r="J73" s="6">
        <f>J72/J83</f>
        <v>0</v>
      </c>
      <c r="L73" s="19">
        <f>L72/L83</f>
        <v>0</v>
      </c>
    </row>
    <row r="74" spans="2:12" ht="8.25" customHeight="1">
      <c r="B74" s="4"/>
      <c r="C74" s="4"/>
      <c r="D74" s="4"/>
      <c r="E74" s="4"/>
      <c r="F74" s="4"/>
      <c r="G74" s="4"/>
      <c r="H74" s="4"/>
      <c r="I74" s="4"/>
      <c r="J74" s="5"/>
      <c r="L74" s="13"/>
    </row>
    <row r="75" spans="1:12" ht="15.75" customHeight="1">
      <c r="A75" s="1" t="s">
        <v>66</v>
      </c>
      <c r="B75" s="4"/>
      <c r="C75" s="4" t="s">
        <v>29</v>
      </c>
      <c r="D75" s="4"/>
      <c r="E75" s="4"/>
      <c r="F75" s="4"/>
      <c r="G75" s="4"/>
      <c r="H75" s="4"/>
      <c r="I75" s="4"/>
      <c r="J75" s="31">
        <v>0</v>
      </c>
      <c r="K75" s="15"/>
      <c r="L75" s="32">
        <v>0</v>
      </c>
    </row>
    <row r="76" spans="1:12" ht="15.75" customHeight="1">
      <c r="A76" s="1" t="s">
        <v>124</v>
      </c>
      <c r="B76" s="4"/>
      <c r="C76" s="4" t="s">
        <v>21</v>
      </c>
      <c r="D76" s="4"/>
      <c r="E76" s="4"/>
      <c r="F76" s="4"/>
      <c r="G76" s="4"/>
      <c r="H76" s="4"/>
      <c r="I76" s="4"/>
      <c r="J76" s="40">
        <v>0</v>
      </c>
      <c r="K76" s="14"/>
      <c r="L76" s="13">
        <v>0</v>
      </c>
    </row>
    <row r="77" spans="1:12" ht="15.75" customHeight="1">
      <c r="A77" s="1" t="s">
        <v>67</v>
      </c>
      <c r="B77" s="4"/>
      <c r="C77" s="4" t="s">
        <v>30</v>
      </c>
      <c r="D77" s="4"/>
      <c r="E77" s="4"/>
      <c r="F77" s="4"/>
      <c r="G77" s="4"/>
      <c r="H77" s="4"/>
      <c r="I77" s="4"/>
      <c r="J77" s="31">
        <v>0</v>
      </c>
      <c r="K77" s="15"/>
      <c r="L77" s="32">
        <v>0</v>
      </c>
    </row>
    <row r="78" spans="1:12" ht="15.75" customHeight="1">
      <c r="A78" s="1" t="s">
        <v>95</v>
      </c>
      <c r="B78" s="4"/>
      <c r="C78" s="4" t="s">
        <v>94</v>
      </c>
      <c r="D78" s="4"/>
      <c r="E78" s="4"/>
      <c r="F78" s="4"/>
      <c r="G78" s="4"/>
      <c r="H78" s="4"/>
      <c r="I78" s="4"/>
      <c r="J78" s="31">
        <v>6863565.13</v>
      </c>
      <c r="K78" s="15"/>
      <c r="L78" s="32">
        <v>5955051.11</v>
      </c>
    </row>
    <row r="79" spans="1:12" ht="15.75" customHeight="1">
      <c r="A79" s="1" t="s">
        <v>84</v>
      </c>
      <c r="B79" s="4"/>
      <c r="C79" s="4" t="s">
        <v>83</v>
      </c>
      <c r="D79" s="4"/>
      <c r="E79" s="4"/>
      <c r="F79" s="4"/>
      <c r="G79" s="4"/>
      <c r="H79" s="4"/>
      <c r="I79" s="4"/>
      <c r="J79" s="33">
        <v>840750.12</v>
      </c>
      <c r="K79" s="15"/>
      <c r="L79" s="36">
        <v>895354.37</v>
      </c>
    </row>
    <row r="80" spans="2:12" ht="15.75" customHeight="1">
      <c r="B80" s="4"/>
      <c r="C80" s="4"/>
      <c r="D80" s="4" t="s">
        <v>123</v>
      </c>
      <c r="E80" s="4"/>
      <c r="F80" s="4"/>
      <c r="G80" s="4"/>
      <c r="H80" s="4"/>
      <c r="I80" s="4"/>
      <c r="J80" s="31">
        <f>SUM(J75:J79)</f>
        <v>7704315.25</v>
      </c>
      <c r="K80" s="15"/>
      <c r="L80" s="32">
        <f>SUM(L75:L79)</f>
        <v>6850405.48</v>
      </c>
    </row>
    <row r="81" spans="2:12" ht="15.75" customHeight="1">
      <c r="B81" s="4"/>
      <c r="C81" s="4"/>
      <c r="D81" s="4"/>
      <c r="E81" s="4"/>
      <c r="F81" s="4"/>
      <c r="G81" s="4"/>
      <c r="H81" s="4"/>
      <c r="I81" s="4"/>
      <c r="J81" s="6">
        <f>J80/J83</f>
        <v>0.4028640583160224</v>
      </c>
      <c r="L81" s="19">
        <f>L80/L83</f>
        <v>0.38224086331755114</v>
      </c>
    </row>
    <row r="82" spans="2:12" ht="8.25" customHeight="1">
      <c r="B82" s="4"/>
      <c r="C82" s="4"/>
      <c r="D82" s="4"/>
      <c r="E82" s="4"/>
      <c r="F82" s="4"/>
      <c r="G82" s="4"/>
      <c r="H82" s="4"/>
      <c r="I82" s="4"/>
      <c r="J82" s="5"/>
      <c r="L82" s="13"/>
    </row>
    <row r="83" spans="2:12" ht="15.75" customHeight="1">
      <c r="B83" s="4"/>
      <c r="C83" s="4"/>
      <c r="D83" s="3" t="s">
        <v>31</v>
      </c>
      <c r="E83" s="4"/>
      <c r="F83" s="4"/>
      <c r="G83" s="4"/>
      <c r="H83" s="4"/>
      <c r="I83" s="4"/>
      <c r="J83" s="33">
        <f>J80+J72+J69</f>
        <v>19123858.509999998</v>
      </c>
      <c r="K83" s="15"/>
      <c r="L83" s="36">
        <f>L80+L72+L69</f>
        <v>17921698.43</v>
      </c>
    </row>
    <row r="84" spans="2:12" ht="15.75" customHeight="1">
      <c r="B84" s="4"/>
      <c r="C84" s="4"/>
      <c r="D84" s="3"/>
      <c r="E84" s="4"/>
      <c r="F84" s="4"/>
      <c r="G84" s="4"/>
      <c r="H84" s="4"/>
      <c r="I84" s="4"/>
      <c r="J84" s="8">
        <f>J81+J73+J70</f>
        <v>1</v>
      </c>
      <c r="L84" s="20">
        <f>L81+L73+L70</f>
        <v>1</v>
      </c>
    </row>
    <row r="85" spans="2:12" ht="15.75" customHeight="1">
      <c r="B85" s="4"/>
      <c r="C85" s="4"/>
      <c r="D85" s="4"/>
      <c r="E85" s="4"/>
      <c r="F85" s="4"/>
      <c r="G85" s="4"/>
      <c r="H85" s="4"/>
      <c r="I85" s="4"/>
      <c r="J85" s="6"/>
      <c r="L85" s="13"/>
    </row>
    <row r="86" spans="2:12" ht="15.75" customHeight="1">
      <c r="B86" s="3" t="s">
        <v>32</v>
      </c>
      <c r="C86" s="3"/>
      <c r="D86" s="4"/>
      <c r="E86" s="4"/>
      <c r="F86" s="4"/>
      <c r="G86" s="4"/>
      <c r="H86" s="4"/>
      <c r="I86" s="4"/>
      <c r="J86" s="5"/>
      <c r="L86" s="13"/>
    </row>
    <row r="87" spans="1:12" ht="15.75" customHeight="1">
      <c r="A87" s="9" t="s">
        <v>108</v>
      </c>
      <c r="B87" s="49"/>
      <c r="C87" s="9" t="s">
        <v>109</v>
      </c>
      <c r="D87" s="9"/>
      <c r="E87" s="9"/>
      <c r="F87" s="9"/>
      <c r="G87" s="4"/>
      <c r="H87" s="4"/>
      <c r="I87" s="4"/>
      <c r="J87" s="5">
        <v>321813.56</v>
      </c>
      <c r="L87" s="13">
        <v>551926.19</v>
      </c>
    </row>
    <row r="88" spans="1:12" ht="15.75" customHeight="1">
      <c r="A88" s="1" t="s">
        <v>68</v>
      </c>
      <c r="B88" s="4"/>
      <c r="C88" s="4" t="s">
        <v>33</v>
      </c>
      <c r="D88" s="4"/>
      <c r="E88" s="4"/>
      <c r="F88" s="4"/>
      <c r="G88" s="4"/>
      <c r="H88" s="4"/>
      <c r="I88" s="4"/>
      <c r="J88" s="31">
        <v>0</v>
      </c>
      <c r="K88" s="15"/>
      <c r="L88" s="32">
        <v>0</v>
      </c>
    </row>
    <row r="89" spans="1:12" ht="15.75" customHeight="1">
      <c r="A89" s="1" t="s">
        <v>116</v>
      </c>
      <c r="B89" s="4"/>
      <c r="C89" s="4" t="s">
        <v>115</v>
      </c>
      <c r="D89" s="4"/>
      <c r="E89" s="4"/>
      <c r="F89" s="4"/>
      <c r="G89" s="4"/>
      <c r="H89" s="4"/>
      <c r="I89" s="4"/>
      <c r="J89" s="31">
        <v>3435883.59</v>
      </c>
      <c r="K89" s="15"/>
      <c r="L89" s="32">
        <v>2817231.38</v>
      </c>
    </row>
    <row r="90" spans="1:12" ht="15.75" customHeight="1">
      <c r="A90" s="1" t="s">
        <v>69</v>
      </c>
      <c r="B90" s="4"/>
      <c r="C90" s="4" t="s">
        <v>34</v>
      </c>
      <c r="D90" s="4"/>
      <c r="E90" s="4"/>
      <c r="F90" s="4"/>
      <c r="G90" s="4"/>
      <c r="H90" s="4"/>
      <c r="I90" s="4"/>
      <c r="J90" s="31">
        <v>216292.13</v>
      </c>
      <c r="K90" s="15"/>
      <c r="L90" s="32">
        <v>232387.28</v>
      </c>
    </row>
    <row r="91" spans="1:12" ht="15.75" customHeight="1">
      <c r="A91" s="1" t="s">
        <v>70</v>
      </c>
      <c r="B91" s="4"/>
      <c r="C91" s="4" t="s">
        <v>35</v>
      </c>
      <c r="D91" s="4"/>
      <c r="E91" s="4"/>
      <c r="F91" s="4"/>
      <c r="G91" s="4"/>
      <c r="H91" s="4"/>
      <c r="I91" s="4"/>
      <c r="J91" s="31">
        <v>25000</v>
      </c>
      <c r="K91" s="15"/>
      <c r="L91" s="32">
        <v>25000</v>
      </c>
    </row>
    <row r="92" spans="1:12" ht="15.75" customHeight="1">
      <c r="A92" s="1" t="s">
        <v>71</v>
      </c>
      <c r="B92" s="4"/>
      <c r="C92" s="4" t="s">
        <v>36</v>
      </c>
      <c r="D92" s="4"/>
      <c r="E92" s="4"/>
      <c r="F92" s="4"/>
      <c r="G92" s="4"/>
      <c r="H92" s="4"/>
      <c r="I92" s="4"/>
      <c r="J92" s="31">
        <v>0</v>
      </c>
      <c r="K92" s="15"/>
      <c r="L92" s="32">
        <v>0</v>
      </c>
    </row>
    <row r="93" spans="1:12" ht="15.75" customHeight="1">
      <c r="A93" s="1" t="s">
        <v>73</v>
      </c>
      <c r="B93" s="4"/>
      <c r="C93" s="4" t="s">
        <v>38</v>
      </c>
      <c r="D93" s="4"/>
      <c r="E93" s="4"/>
      <c r="F93" s="4"/>
      <c r="G93" s="4"/>
      <c r="H93" s="4"/>
      <c r="I93" s="4"/>
      <c r="J93" s="31">
        <v>0.002</v>
      </c>
      <c r="K93" s="15"/>
      <c r="L93" s="32">
        <v>0.002</v>
      </c>
    </row>
    <row r="94" spans="1:12" ht="15.75" customHeight="1">
      <c r="A94" s="1" t="s">
        <v>93</v>
      </c>
      <c r="B94" s="4"/>
      <c r="C94" s="4" t="s">
        <v>92</v>
      </c>
      <c r="D94" s="4"/>
      <c r="E94" s="4"/>
      <c r="F94" s="4"/>
      <c r="G94" s="4"/>
      <c r="H94" s="4"/>
      <c r="I94" s="4"/>
      <c r="J94" s="31">
        <v>0</v>
      </c>
      <c r="K94" s="15"/>
      <c r="L94" s="32">
        <v>0</v>
      </c>
    </row>
    <row r="95" spans="1:12" ht="15.75" customHeight="1">
      <c r="A95" s="1" t="s">
        <v>72</v>
      </c>
      <c r="B95" s="4"/>
      <c r="C95" s="4" t="s">
        <v>37</v>
      </c>
      <c r="D95" s="4"/>
      <c r="E95" s="4"/>
      <c r="F95" s="4"/>
      <c r="G95" s="4"/>
      <c r="H95" s="4"/>
      <c r="I95" s="4"/>
      <c r="J95" s="31">
        <v>0</v>
      </c>
      <c r="K95" s="15"/>
      <c r="L95" s="32">
        <v>0</v>
      </c>
    </row>
    <row r="96" spans="1:12" ht="15.75" customHeight="1">
      <c r="A96" s="1" t="s">
        <v>102</v>
      </c>
      <c r="B96" s="4"/>
      <c r="C96" s="4" t="s">
        <v>101</v>
      </c>
      <c r="D96" s="4"/>
      <c r="E96" s="4"/>
      <c r="F96" s="4"/>
      <c r="G96" s="4"/>
      <c r="H96" s="4"/>
      <c r="I96" s="4"/>
      <c r="J96" s="31">
        <v>627663.75</v>
      </c>
      <c r="K96" s="15"/>
      <c r="L96" s="32">
        <v>667983.81</v>
      </c>
    </row>
    <row r="97" spans="1:12" ht="15.75" customHeight="1">
      <c r="A97" s="1" t="s">
        <v>104</v>
      </c>
      <c r="B97" s="4"/>
      <c r="C97" s="4" t="s">
        <v>103</v>
      </c>
      <c r="D97" s="4"/>
      <c r="E97" s="4"/>
      <c r="F97" s="4"/>
      <c r="G97" s="4"/>
      <c r="H97" s="4"/>
      <c r="I97" s="4"/>
      <c r="J97" s="31">
        <v>2939.74</v>
      </c>
      <c r="K97" s="15"/>
      <c r="L97" s="32">
        <v>4200.24</v>
      </c>
    </row>
    <row r="98" spans="1:12" ht="15.75" customHeight="1">
      <c r="A98" s="1" t="s">
        <v>106</v>
      </c>
      <c r="B98" s="4"/>
      <c r="C98" s="4" t="s">
        <v>105</v>
      </c>
      <c r="D98" s="4"/>
      <c r="E98" s="4"/>
      <c r="F98" s="4"/>
      <c r="G98" s="4"/>
      <c r="H98" s="4"/>
      <c r="I98" s="4"/>
      <c r="J98" s="31">
        <v>18665.94</v>
      </c>
      <c r="K98" s="15"/>
      <c r="L98" s="32">
        <v>22024.93</v>
      </c>
    </row>
    <row r="99" spans="1:12" ht="15.75" customHeight="1">
      <c r="A99" s="1" t="s">
        <v>107</v>
      </c>
      <c r="B99" s="4"/>
      <c r="C99" s="4" t="s">
        <v>22</v>
      </c>
      <c r="D99" s="4"/>
      <c r="E99" s="4"/>
      <c r="F99" s="4"/>
      <c r="G99" s="4"/>
      <c r="H99" s="4"/>
      <c r="I99" s="4"/>
      <c r="J99" s="31">
        <v>282095.33</v>
      </c>
      <c r="K99" s="15"/>
      <c r="L99" s="32">
        <v>255759.43</v>
      </c>
    </row>
    <row r="100" spans="2:12" ht="15.75" customHeight="1">
      <c r="B100" s="4"/>
      <c r="C100" s="4"/>
      <c r="D100" s="3" t="s">
        <v>39</v>
      </c>
      <c r="E100" s="4"/>
      <c r="F100" s="4"/>
      <c r="G100" s="4"/>
      <c r="H100" s="4"/>
      <c r="I100" s="4"/>
      <c r="J100" s="34">
        <f>SUM(J87:J99)</f>
        <v>4930354.042</v>
      </c>
      <c r="K100" s="15"/>
      <c r="L100" s="34">
        <f>SUM(L87:L99)</f>
        <v>4576513.261999999</v>
      </c>
    </row>
    <row r="101" spans="2:12" ht="15.75" customHeight="1">
      <c r="B101" s="4"/>
      <c r="C101" s="4"/>
      <c r="D101" s="4"/>
      <c r="E101" s="4"/>
      <c r="F101" s="4"/>
      <c r="G101" s="4"/>
      <c r="H101" s="4"/>
      <c r="I101" s="4"/>
      <c r="J101" s="31"/>
      <c r="K101" s="15"/>
      <c r="L101" s="32"/>
    </row>
    <row r="102" spans="1:12" ht="15.75" customHeight="1">
      <c r="A102" s="1" t="s">
        <v>74</v>
      </c>
      <c r="B102" s="3" t="s">
        <v>40</v>
      </c>
      <c r="C102" s="4"/>
      <c r="D102" s="4"/>
      <c r="E102" s="4"/>
      <c r="F102" s="4"/>
      <c r="G102" s="4"/>
      <c r="H102" s="4"/>
      <c r="I102" s="4"/>
      <c r="J102" s="31">
        <v>0</v>
      </c>
      <c r="K102" s="15"/>
      <c r="L102" s="32">
        <v>0</v>
      </c>
    </row>
    <row r="103" spans="1:12" ht="15.75" customHeight="1">
      <c r="A103" s="1" t="s">
        <v>75</v>
      </c>
      <c r="B103" s="3" t="s">
        <v>41</v>
      </c>
      <c r="C103" s="4"/>
      <c r="D103" s="4"/>
      <c r="E103" s="4"/>
      <c r="F103" s="4"/>
      <c r="G103" s="4"/>
      <c r="H103" s="4"/>
      <c r="I103" s="4"/>
      <c r="J103" s="31">
        <v>1872785.228</v>
      </c>
      <c r="K103" s="15"/>
      <c r="L103" s="32">
        <v>1352781.268</v>
      </c>
    </row>
    <row r="104" spans="1:12" ht="15.75" customHeight="1">
      <c r="A104" s="1" t="s">
        <v>76</v>
      </c>
      <c r="B104" s="3" t="s">
        <v>100</v>
      </c>
      <c r="C104" s="4"/>
      <c r="D104" s="4"/>
      <c r="E104" s="4"/>
      <c r="F104" s="4"/>
      <c r="G104" s="4"/>
      <c r="H104" s="4"/>
      <c r="I104" s="4"/>
      <c r="J104" s="31">
        <v>0</v>
      </c>
      <c r="K104" s="15"/>
      <c r="L104" s="32">
        <v>0</v>
      </c>
    </row>
    <row r="105" spans="1:12" ht="15.75" customHeight="1">
      <c r="A105" s="1" t="s">
        <v>77</v>
      </c>
      <c r="B105" s="3" t="s">
        <v>42</v>
      </c>
      <c r="C105" s="4"/>
      <c r="D105" s="4"/>
      <c r="E105" s="4"/>
      <c r="F105" s="4"/>
      <c r="G105" s="4"/>
      <c r="H105" s="4"/>
      <c r="I105" s="4"/>
      <c r="J105" s="31">
        <v>403217.23</v>
      </c>
      <c r="K105" s="15"/>
      <c r="L105" s="32">
        <v>382057.23</v>
      </c>
    </row>
    <row r="106" spans="1:12" ht="15.75" customHeight="1">
      <c r="A106" s="1" t="s">
        <v>80</v>
      </c>
      <c r="B106" s="3" t="s">
        <v>43</v>
      </c>
      <c r="C106" s="4"/>
      <c r="D106" s="4"/>
      <c r="E106" s="4"/>
      <c r="F106" s="4"/>
      <c r="G106" s="4"/>
      <c r="H106" s="4"/>
      <c r="I106" s="4"/>
      <c r="J106" s="35">
        <v>8068219.1</v>
      </c>
      <c r="K106" s="46"/>
      <c r="L106" s="45">
        <v>8375864.69</v>
      </c>
    </row>
    <row r="107" spans="1:12" ht="15.75" customHeight="1">
      <c r="A107" s="1" t="s">
        <v>97</v>
      </c>
      <c r="B107" s="3" t="s">
        <v>96</v>
      </c>
      <c r="C107" s="4"/>
      <c r="D107" s="4"/>
      <c r="E107" s="4"/>
      <c r="F107" s="4"/>
      <c r="G107" s="4"/>
      <c r="H107" s="4"/>
      <c r="I107" s="4"/>
      <c r="J107" s="31">
        <v>2108512.21</v>
      </c>
      <c r="K107" s="15"/>
      <c r="L107" s="32">
        <v>1964579.58</v>
      </c>
    </row>
    <row r="108" spans="2:12" ht="15.75" customHeight="1">
      <c r="B108" s="4"/>
      <c r="C108" s="4"/>
      <c r="D108" s="4"/>
      <c r="E108" s="4"/>
      <c r="F108" s="4"/>
      <c r="G108" s="4"/>
      <c r="H108" s="4"/>
      <c r="I108" s="4"/>
      <c r="J108" s="47"/>
      <c r="L108" s="48"/>
    </row>
    <row r="109" spans="2:12" ht="15.75" customHeight="1" thickBot="1">
      <c r="B109" s="4"/>
      <c r="C109" s="4"/>
      <c r="D109" s="4"/>
      <c r="E109" s="4"/>
      <c r="F109" s="4"/>
      <c r="G109" s="4"/>
      <c r="H109" s="4"/>
      <c r="I109" s="4"/>
      <c r="J109" s="21">
        <f>SUM(J102:J107)+J100+J83</f>
        <v>36506946.31999999</v>
      </c>
      <c r="L109" s="21">
        <f>SUM(L102:L107)+L100+L83</f>
        <v>34573494.46</v>
      </c>
    </row>
    <row r="110" ht="15.75" customHeight="1" thickTop="1">
      <c r="L110" s="13"/>
    </row>
    <row r="111" ht="15.75" customHeight="1">
      <c r="L111" s="52" t="s">
        <v>129</v>
      </c>
    </row>
    <row r="112" ht="15.75" customHeight="1">
      <c r="L112" s="52" t="s">
        <v>130</v>
      </c>
    </row>
    <row r="113" ht="15.75" customHeight="1">
      <c r="L113" s="38"/>
    </row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</sheetData>
  <sheetProtection/>
  <printOptions horizontalCentered="1"/>
  <pageMargins left="0.36" right="0.25" top="0.58" bottom="0.5" header="0.23" footer="0.5"/>
  <pageSetup fitToHeight="2" fitToWidth="2" horizontalDpi="600" verticalDpi="600" orientation="portrait" scale="85" r:id="rId1"/>
  <headerFooter alignWithMargins="0">
    <oddFooter>&amp;L&amp;D&amp;T&amp;R&amp;F</oddFooter>
  </headerFooter>
  <rowBreaks count="1" manualBreakCount="1">
    <brk id="52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Water Service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 Kellermann</dc:creator>
  <cp:keywords/>
  <dc:description/>
  <cp:lastModifiedBy>tuxadm</cp:lastModifiedBy>
  <cp:lastPrinted>2002-11-18T16:11:12Z</cp:lastPrinted>
  <dcterms:created xsi:type="dcterms:W3CDTF">1998-10-20T23:55:48Z</dcterms:created>
  <dcterms:modified xsi:type="dcterms:W3CDTF">2018-01-25T21:42:37Z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Workpapers</vt:lpwstr>
  </property>
  <property fmtid="{D5CDD505-2E9C-101B-9397-08002B2CF9AE}" pid="4" name="IsDocumentOrd">
    <vt:lpwstr>0</vt:lpwstr>
  </property>
  <property fmtid="{D5CDD505-2E9C-101B-9397-08002B2CF9AE}" pid="5" name="IsHighlyConfidenti">
    <vt:lpwstr>0</vt:lpwstr>
  </property>
  <property fmtid="{D5CDD505-2E9C-101B-9397-08002B2CF9AE}" pid="6" name="CaseCompanyNam">
    <vt:lpwstr>Washington Water Service Company</vt:lpwstr>
  </property>
  <property fmtid="{D5CDD505-2E9C-101B-9397-08002B2CF9AE}" pid="7" name="IsConfidenti">
    <vt:lpwstr>0</vt:lpwstr>
  </property>
  <property fmtid="{D5CDD505-2E9C-101B-9397-08002B2CF9AE}" pid="8" name="IsEFS">
    <vt:lpwstr>0</vt:lpwstr>
  </property>
  <property fmtid="{D5CDD505-2E9C-101B-9397-08002B2CF9AE}" pid="9" name="DocketNumb">
    <vt:lpwstr>180592</vt:lpwstr>
  </property>
  <property fmtid="{D5CDD505-2E9C-101B-9397-08002B2CF9AE}" pid="10" name="Dat">
    <vt:lpwstr>2018-07-02T00:00:00Z</vt:lpwstr>
  </property>
  <property fmtid="{D5CDD505-2E9C-101B-9397-08002B2CF9AE}" pid="11" name="Nickna">
    <vt:lpwstr/>
  </property>
  <property fmtid="{D5CDD505-2E9C-101B-9397-08002B2CF9AE}" pid="12" name="CaseTy">
    <vt:lpwstr>Tariff Revision</vt:lpwstr>
  </property>
  <property fmtid="{D5CDD505-2E9C-101B-9397-08002B2CF9AE}" pid="13" name="OpenedDa">
    <vt:lpwstr>2018-07-02T00:00:00Z</vt:lpwstr>
  </property>
  <property fmtid="{D5CDD505-2E9C-101B-9397-08002B2CF9AE}" pid="14" name="Pref">
    <vt:lpwstr>UW</vt:lpwstr>
  </property>
  <property fmtid="{D5CDD505-2E9C-101B-9397-08002B2CF9AE}" pid="15" name="IndustryCo">
    <vt:lpwstr>160</vt:lpwstr>
  </property>
  <property fmtid="{D5CDD505-2E9C-101B-9397-08002B2CF9AE}" pid="16" name="CaseStat">
    <vt:lpwstr>Closed</vt:lpwstr>
  </property>
  <property fmtid="{D5CDD505-2E9C-101B-9397-08002B2CF9AE}" pid="17" name="_docset_NoMedatataSyncRequir">
    <vt:lpwstr>False</vt:lpwstr>
  </property>
</Properties>
</file>