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  <sheet name="Pg 6a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G67" i="2" l="1"/>
  <c r="D67" i="2"/>
  <c r="C67" i="2"/>
  <c r="E67" i="2" s="1"/>
  <c r="F67" i="2" s="1"/>
  <c r="H66" i="2"/>
  <c r="I66" i="2" s="1"/>
  <c r="E66" i="2"/>
  <c r="F66" i="2" s="1"/>
  <c r="H65" i="2"/>
  <c r="I65" i="2" s="1"/>
  <c r="E65" i="2"/>
  <c r="F65" i="2" s="1"/>
  <c r="H64" i="2"/>
  <c r="I64" i="2" s="1"/>
  <c r="E64" i="2"/>
  <c r="F64" i="2" s="1"/>
  <c r="H63" i="2"/>
  <c r="I63" i="2" s="1"/>
  <c r="E63" i="2"/>
  <c r="F63" i="2" s="1"/>
  <c r="H62" i="2"/>
  <c r="I62" i="2" s="1"/>
  <c r="E62" i="2"/>
  <c r="F62" i="2" s="1"/>
  <c r="H61" i="2"/>
  <c r="H67" i="2" s="1"/>
  <c r="I67" i="2" s="1"/>
  <c r="E61" i="2"/>
  <c r="F61" i="2" s="1"/>
  <c r="G55" i="2"/>
  <c r="D55" i="2"/>
  <c r="C55" i="2"/>
  <c r="E55" i="2" s="1"/>
  <c r="F55" i="2" s="1"/>
  <c r="I54" i="2"/>
  <c r="H54" i="2"/>
  <c r="F54" i="2"/>
  <c r="E54" i="2"/>
  <c r="I53" i="2"/>
  <c r="H53" i="2"/>
  <c r="F53" i="2"/>
  <c r="E53" i="2"/>
  <c r="I52" i="2"/>
  <c r="H52" i="2"/>
  <c r="F52" i="2"/>
  <c r="E52" i="2"/>
  <c r="I51" i="2"/>
  <c r="H51" i="2"/>
  <c r="F51" i="2"/>
  <c r="E51" i="2"/>
  <c r="I50" i="2"/>
  <c r="H50" i="2"/>
  <c r="F50" i="2"/>
  <c r="E50" i="2"/>
  <c r="I49" i="2"/>
  <c r="H49" i="2"/>
  <c r="H55" i="2" s="1"/>
  <c r="I55" i="2" s="1"/>
  <c r="F49" i="2"/>
  <c r="E49" i="2"/>
  <c r="G41" i="2"/>
  <c r="D41" i="2"/>
  <c r="C41" i="2"/>
  <c r="E41" i="2" s="1"/>
  <c r="F41" i="2" s="1"/>
  <c r="H40" i="2"/>
  <c r="I40" i="2" s="1"/>
  <c r="E40" i="2"/>
  <c r="F40" i="2" s="1"/>
  <c r="H39" i="2"/>
  <c r="I39" i="2" s="1"/>
  <c r="E39" i="2"/>
  <c r="F39" i="2" s="1"/>
  <c r="H38" i="2"/>
  <c r="I38" i="2" s="1"/>
  <c r="E38" i="2"/>
  <c r="F38" i="2" s="1"/>
  <c r="H37" i="2"/>
  <c r="I37" i="2" s="1"/>
  <c r="E37" i="2"/>
  <c r="F37" i="2" s="1"/>
  <c r="H36" i="2"/>
  <c r="I36" i="2" s="1"/>
  <c r="E36" i="2"/>
  <c r="F36" i="2" s="1"/>
  <c r="H35" i="2"/>
  <c r="H41" i="2" s="1"/>
  <c r="I41" i="2" s="1"/>
  <c r="E35" i="2"/>
  <c r="F35" i="2" s="1"/>
  <c r="G29" i="2"/>
  <c r="D29" i="2"/>
  <c r="C29" i="2"/>
  <c r="E29" i="2" s="1"/>
  <c r="F29" i="2" s="1"/>
  <c r="I28" i="2"/>
  <c r="H28" i="2"/>
  <c r="F28" i="2"/>
  <c r="E28" i="2"/>
  <c r="I27" i="2"/>
  <c r="H27" i="2"/>
  <c r="F27" i="2"/>
  <c r="E27" i="2"/>
  <c r="I26" i="2"/>
  <c r="H26" i="2"/>
  <c r="F26" i="2"/>
  <c r="E26" i="2"/>
  <c r="I25" i="2"/>
  <c r="H25" i="2"/>
  <c r="F25" i="2"/>
  <c r="E25" i="2"/>
  <c r="I24" i="2"/>
  <c r="H24" i="2"/>
  <c r="F24" i="2"/>
  <c r="E24" i="2"/>
  <c r="I23" i="2"/>
  <c r="H23" i="2"/>
  <c r="H29" i="2" s="1"/>
  <c r="I29" i="2" s="1"/>
  <c r="F23" i="2"/>
  <c r="E23" i="2"/>
  <c r="G17" i="2"/>
  <c r="D17" i="2"/>
  <c r="C17" i="2"/>
  <c r="E17" i="2" s="1"/>
  <c r="F17" i="2" s="1"/>
  <c r="H16" i="2"/>
  <c r="I16" i="2" s="1"/>
  <c r="E16" i="2"/>
  <c r="F16" i="2" s="1"/>
  <c r="H15" i="2"/>
  <c r="I15" i="2" s="1"/>
  <c r="E15" i="2"/>
  <c r="F15" i="2" s="1"/>
  <c r="H14" i="2"/>
  <c r="I14" i="2" s="1"/>
  <c r="E14" i="2"/>
  <c r="F14" i="2" s="1"/>
  <c r="H13" i="2"/>
  <c r="I13" i="2" s="1"/>
  <c r="E13" i="2"/>
  <c r="F13" i="2" s="1"/>
  <c r="H12" i="2"/>
  <c r="I12" i="2" s="1"/>
  <c r="E12" i="2"/>
  <c r="F12" i="2" s="1"/>
  <c r="H11" i="2"/>
  <c r="H17" i="2" s="1"/>
  <c r="I17" i="2" s="1"/>
  <c r="E11" i="2"/>
  <c r="F11" i="2" s="1"/>
  <c r="I11" i="2" l="1"/>
  <c r="I35" i="2"/>
  <c r="I61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<sst xmlns="http://schemas.openxmlformats.org/spreadsheetml/2006/main" count="178" uniqueCount="28">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</sst>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1"/>
  <sheetViews>
    <sheetView tabSelected="1" zoomScale="75" zoomScaleNormal="75" workbookViewId="0">
      <selection activeCell="N39" sqref="N39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42429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978360</v>
      </c>
      <c r="D11" s="21">
        <v>978192</v>
      </c>
      <c r="E11" s="21">
        <f>C11-D11</f>
        <v>168</v>
      </c>
      <c r="F11" s="22">
        <f>E11/D11</f>
        <v>1.717454242111978E-4</v>
      </c>
      <c r="G11" s="21">
        <v>967871</v>
      </c>
      <c r="H11" s="21">
        <f t="shared" ref="H11:H18" si="0">+C11-G11</f>
        <v>10489</v>
      </c>
      <c r="I11" s="22">
        <f>+H11/G11</f>
        <v>1.0837188013691908E-2</v>
      </c>
      <c r="J11" s="18"/>
    </row>
    <row r="12" spans="1:13" ht="18.75" x14ac:dyDescent="0.3">
      <c r="A12" s="19" t="s">
        <v>14</v>
      </c>
      <c r="B12" s="20"/>
      <c r="C12" s="21">
        <v>123790</v>
      </c>
      <c r="D12" s="21">
        <v>123785.2164</v>
      </c>
      <c r="E12" s="21">
        <f t="shared" ref="E12:E18" si="1">C12-D12</f>
        <v>4.7835999999952037</v>
      </c>
      <c r="F12" s="22">
        <f t="shared" ref="F12:F19" si="2">E12/D12</f>
        <v>3.8644356241519673E-5</v>
      </c>
      <c r="G12" s="21">
        <v>122037</v>
      </c>
      <c r="H12" s="21">
        <f t="shared" si="0"/>
        <v>1753</v>
      </c>
      <c r="I12" s="22">
        <f t="shared" ref="I12:I17" si="3">+H12/G12</f>
        <v>1.4364496013504102E-2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173.54400000000001</v>
      </c>
      <c r="E13" s="21">
        <f t="shared" si="1"/>
        <v>-14.544000000000011</v>
      </c>
      <c r="F13" s="22">
        <f t="shared" si="2"/>
        <v>-8.3805835983958021E-2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3420</v>
      </c>
      <c r="D14" s="21">
        <v>3429.1207100000001</v>
      </c>
      <c r="E14" s="21">
        <f t="shared" si="1"/>
        <v>-9.1207100000001446</v>
      </c>
      <c r="F14" s="22">
        <f t="shared" si="2"/>
        <v>-2.6597809675822535E-3</v>
      </c>
      <c r="G14" s="21">
        <v>3438</v>
      </c>
      <c r="H14" s="21">
        <f t="shared" si="0"/>
        <v>-18</v>
      </c>
      <c r="I14" s="22">
        <f t="shared" si="3"/>
        <v>-5.235602094240838E-3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3.8792900000000001</v>
      </c>
      <c r="E15" s="21">
        <f t="shared" si="1"/>
        <v>0.12070999999999987</v>
      </c>
      <c r="F15" s="22">
        <f t="shared" si="2"/>
        <v>3.1116518744409381E-2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6355</v>
      </c>
      <c r="D16" s="21">
        <v>6262</v>
      </c>
      <c r="E16" s="21">
        <f t="shared" si="1"/>
        <v>93</v>
      </c>
      <c r="F16" s="22">
        <f t="shared" si="2"/>
        <v>1.4851485148514851E-2</v>
      </c>
      <c r="G16" s="21">
        <v>6179</v>
      </c>
      <c r="H16" s="21">
        <f t="shared" si="0"/>
        <v>176</v>
      </c>
      <c r="I16" s="22">
        <f t="shared" si="3"/>
        <v>2.8483573393753035E-2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1112112</v>
      </c>
      <c r="D19" s="27">
        <f t="shared" ref="D19:E19" si="4">SUM(D11:D18)</f>
        <v>1111869.7604</v>
      </c>
      <c r="E19" s="27">
        <f t="shared" si="4"/>
        <v>242.23959999999505</v>
      </c>
      <c r="F19" s="22">
        <f t="shared" si="2"/>
        <v>2.178668838991073E-4</v>
      </c>
      <c r="G19" s="27">
        <f>SUM(G11:G18)</f>
        <v>1099714</v>
      </c>
      <c r="H19" s="27">
        <f>SUM(H11:H18)</f>
        <v>12398</v>
      </c>
      <c r="I19" s="22">
        <f>+H19/G19</f>
        <v>1.1273840289384331E-2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hidden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/>
      <c r="D25" s="21"/>
      <c r="E25" s="21">
        <f>C25-D25</f>
        <v>0</v>
      </c>
      <c r="F25" s="22" t="e">
        <f>E25/D25</f>
        <v>#DIV/0!</v>
      </c>
      <c r="G25" s="21"/>
      <c r="H25" s="21">
        <f t="shared" ref="H25:H32" si="5">+C25-G25</f>
        <v>0</v>
      </c>
      <c r="I25" s="22" t="e">
        <f t="shared" ref="I25:I32" si="6">+H25/G25</f>
        <v>#DIV/0!</v>
      </c>
      <c r="J25" s="26"/>
    </row>
    <row r="26" spans="1:10" ht="18.75" hidden="1" x14ac:dyDescent="0.3">
      <c r="A26" s="19" t="s">
        <v>14</v>
      </c>
      <c r="B26" s="20"/>
      <c r="C26" s="21"/>
      <c r="D26" s="21"/>
      <c r="E26" s="21">
        <f t="shared" ref="E26:E32" si="7">C26-D26</f>
        <v>0</v>
      </c>
      <c r="F26" s="22" t="e">
        <f t="shared" ref="F26:F33" si="8">E26/D26</f>
        <v>#DIV/0!</v>
      </c>
      <c r="G26" s="21"/>
      <c r="H26" s="21">
        <f t="shared" si="5"/>
        <v>0</v>
      </c>
      <c r="I26" s="22" t="e">
        <f t="shared" si="6"/>
        <v>#DIV/0!</v>
      </c>
      <c r="J26" s="26"/>
    </row>
    <row r="27" spans="1:10" ht="18.75" hidden="1" x14ac:dyDescent="0.3">
      <c r="A27" s="19" t="s">
        <v>15</v>
      </c>
      <c r="B27" s="20"/>
      <c r="C27" s="21"/>
      <c r="D27" s="21"/>
      <c r="E27" s="21">
        <f t="shared" si="7"/>
        <v>0</v>
      </c>
      <c r="F27" s="22" t="e">
        <f t="shared" si="8"/>
        <v>#DIV/0!</v>
      </c>
      <c r="G27" s="21"/>
      <c r="H27" s="21">
        <f t="shared" si="5"/>
        <v>0</v>
      </c>
      <c r="I27" s="22" t="e">
        <f t="shared" si="6"/>
        <v>#DIV/0!</v>
      </c>
      <c r="J27" s="26"/>
    </row>
    <row r="28" spans="1:10" ht="18.75" hidden="1" x14ac:dyDescent="0.3">
      <c r="A28" s="19" t="s">
        <v>16</v>
      </c>
      <c r="B28" s="20"/>
      <c r="C28" s="21"/>
      <c r="D28" s="21"/>
      <c r="E28" s="21">
        <f t="shared" si="7"/>
        <v>0</v>
      </c>
      <c r="F28" s="22" t="e">
        <f t="shared" si="8"/>
        <v>#DIV/0!</v>
      </c>
      <c r="G28" s="21"/>
      <c r="H28" s="21">
        <f t="shared" si="5"/>
        <v>0</v>
      </c>
      <c r="I28" s="22" t="e">
        <f t="shared" si="6"/>
        <v>#DIV/0!</v>
      </c>
    </row>
    <row r="29" spans="1:10" ht="18.75" hidden="1" x14ac:dyDescent="0.3">
      <c r="A29" s="19" t="s">
        <v>17</v>
      </c>
      <c r="B29" s="20"/>
      <c r="C29" s="21"/>
      <c r="D29" s="21"/>
      <c r="E29" s="21">
        <f t="shared" si="7"/>
        <v>0</v>
      </c>
      <c r="F29" s="22" t="e">
        <f t="shared" si="8"/>
        <v>#DIV/0!</v>
      </c>
      <c r="G29" s="21"/>
      <c r="H29" s="21">
        <f t="shared" si="5"/>
        <v>0</v>
      </c>
      <c r="I29" s="22" t="e">
        <f t="shared" si="6"/>
        <v>#DIV/0!</v>
      </c>
    </row>
    <row r="30" spans="1:10" ht="18.75" hidden="1" x14ac:dyDescent="0.3">
      <c r="A30" s="19" t="s">
        <v>18</v>
      </c>
      <c r="B30" s="20"/>
      <c r="C30" s="21"/>
      <c r="D30" s="21"/>
      <c r="E30" s="21">
        <f t="shared" si="7"/>
        <v>0</v>
      </c>
      <c r="F30" s="22" t="e">
        <f t="shared" si="8"/>
        <v>#DIV/0!</v>
      </c>
      <c r="G30" s="21"/>
      <c r="H30" s="21">
        <f t="shared" si="5"/>
        <v>0</v>
      </c>
      <c r="I30" s="22" t="e">
        <f t="shared" si="6"/>
        <v>#DIV/0!</v>
      </c>
    </row>
    <row r="31" spans="1:10" ht="18.75" hidden="1" x14ac:dyDescent="0.3">
      <c r="A31" s="19" t="s">
        <v>19</v>
      </c>
      <c r="B31" s="23"/>
      <c r="C31" s="21"/>
      <c r="D31" s="21"/>
      <c r="E31" s="21">
        <f t="shared" si="7"/>
        <v>0</v>
      </c>
      <c r="F31" s="22" t="e">
        <f t="shared" si="8"/>
        <v>#DIV/0!</v>
      </c>
      <c r="G31" s="21"/>
      <c r="H31" s="21">
        <f t="shared" si="5"/>
        <v>0</v>
      </c>
      <c r="I31" s="22" t="e">
        <f t="shared" si="6"/>
        <v>#DIV/0!</v>
      </c>
      <c r="J31" s="28"/>
    </row>
    <row r="32" spans="1:10" ht="18.75" hidden="1" x14ac:dyDescent="0.3">
      <c r="A32" s="19" t="s">
        <v>20</v>
      </c>
      <c r="B32" s="23"/>
      <c r="C32" s="24"/>
      <c r="D32" s="24"/>
      <c r="E32" s="24">
        <f t="shared" si="7"/>
        <v>0</v>
      </c>
      <c r="F32" s="25" t="e">
        <f t="shared" si="8"/>
        <v>#DIV/0!</v>
      </c>
      <c r="G32" s="24"/>
      <c r="H32" s="24">
        <f t="shared" si="5"/>
        <v>0</v>
      </c>
      <c r="I32" s="25" t="e">
        <f t="shared" si="6"/>
        <v>#DIV/0!</v>
      </c>
      <c r="J32" s="26"/>
    </row>
    <row r="33" spans="1:10" ht="18.75" hidden="1" x14ac:dyDescent="0.3">
      <c r="A33" s="19" t="s">
        <v>21</v>
      </c>
      <c r="B33" s="20"/>
      <c r="C33" s="21">
        <f>SUM(C25:C32)</f>
        <v>0</v>
      </c>
      <c r="D33" s="21">
        <f t="shared" ref="D33:E33" si="9">SUM(D25:D32)</f>
        <v>0</v>
      </c>
      <c r="E33" s="27">
        <f t="shared" si="9"/>
        <v>0</v>
      </c>
      <c r="F33" s="22" t="e">
        <f t="shared" si="8"/>
        <v>#DIV/0!</v>
      </c>
      <c r="G33" s="27">
        <f>SUM(G25:G32)</f>
        <v>0</v>
      </c>
      <c r="H33" s="27">
        <f>SUM(H25:H32)</f>
        <v>0</v>
      </c>
      <c r="I33" s="22" t="e">
        <f>+H33/G33</f>
        <v>#DIV/0!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977963</v>
      </c>
      <c r="D40" s="21">
        <v>977693</v>
      </c>
      <c r="E40" s="21">
        <f>C40-D40</f>
        <v>270</v>
      </c>
      <c r="F40" s="22">
        <f>E40/D40</f>
        <v>2.7616030799034055E-4</v>
      </c>
      <c r="G40" s="21">
        <v>967441</v>
      </c>
      <c r="H40" s="21">
        <f t="shared" ref="H40:H47" si="10">+C40-G40</f>
        <v>10522</v>
      </c>
      <c r="I40" s="22">
        <f t="shared" ref="I40:I47" si="11">+H40/G40</f>
        <v>1.0876115442698831E-2</v>
      </c>
      <c r="J40" s="26"/>
    </row>
    <row r="41" spans="1:10" ht="18.75" x14ac:dyDescent="0.3">
      <c r="A41" s="19" t="s">
        <v>14</v>
      </c>
      <c r="B41" s="20"/>
      <c r="C41" s="21">
        <v>123746</v>
      </c>
      <c r="D41" s="21">
        <v>123707</v>
      </c>
      <c r="E41" s="21">
        <f t="shared" ref="E41:E47" si="12">C41-D41</f>
        <v>39</v>
      </c>
      <c r="F41" s="22">
        <f t="shared" ref="F41:F48" si="13">E41/D41</f>
        <v>3.1526106040886937E-4</v>
      </c>
      <c r="G41" s="21">
        <v>121954</v>
      </c>
      <c r="H41" s="21">
        <f t="shared" si="10"/>
        <v>1792</v>
      </c>
      <c r="I41" s="22">
        <f t="shared" si="11"/>
        <v>1.4694064975318563E-2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173</v>
      </c>
      <c r="E42" s="21">
        <f t="shared" si="12"/>
        <v>-14</v>
      </c>
      <c r="F42" s="22">
        <f t="shared" si="13"/>
        <v>-8.0924855491329481E-2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3420</v>
      </c>
      <c r="D43" s="21">
        <v>3430</v>
      </c>
      <c r="E43" s="21">
        <f t="shared" si="12"/>
        <v>-10</v>
      </c>
      <c r="F43" s="22">
        <f t="shared" si="13"/>
        <v>-2.9154518950437317E-3</v>
      </c>
      <c r="G43" s="21">
        <v>3440</v>
      </c>
      <c r="H43" s="21">
        <f t="shared" si="10"/>
        <v>-20</v>
      </c>
      <c r="I43" s="22">
        <f t="shared" si="11"/>
        <v>-5.8139534883720929E-3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6351</v>
      </c>
      <c r="D45" s="21">
        <v>6259</v>
      </c>
      <c r="E45" s="21">
        <f t="shared" si="12"/>
        <v>92</v>
      </c>
      <c r="F45" s="22">
        <f t="shared" si="13"/>
        <v>1.4698833679501517E-2</v>
      </c>
      <c r="G45" s="21">
        <v>6168</v>
      </c>
      <c r="H45" s="21">
        <f t="shared" si="10"/>
        <v>183</v>
      </c>
      <c r="I45" s="22">
        <f t="shared" si="11"/>
        <v>2.9669260700389104E-2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1111667</v>
      </c>
      <c r="D48" s="21">
        <f t="shared" ref="D48:E48" si="14">SUM(D40:D47)</f>
        <v>1111290</v>
      </c>
      <c r="E48" s="27">
        <f t="shared" si="14"/>
        <v>377</v>
      </c>
      <c r="F48" s="22">
        <f t="shared" si="13"/>
        <v>3.3924538149357952E-4</v>
      </c>
      <c r="G48" s="27">
        <f>SUM(G40:G47)</f>
        <v>1099192</v>
      </c>
      <c r="H48" s="27">
        <f>SUM(H40:H47)</f>
        <v>12475</v>
      </c>
      <c r="I48" s="22">
        <f>+H48/G48</f>
        <v>1.1349245627697437E-2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972583</v>
      </c>
      <c r="D55" s="21">
        <v>989946</v>
      </c>
      <c r="E55" s="21">
        <f>C55-D55</f>
        <v>-17363</v>
      </c>
      <c r="F55" s="22">
        <f>E55/D55</f>
        <v>-1.7539340529685459E-2</v>
      </c>
      <c r="G55" s="21">
        <v>962200</v>
      </c>
      <c r="H55" s="21">
        <f t="shared" ref="H55:H62" si="15">+C55-G55</f>
        <v>10383</v>
      </c>
      <c r="I55" s="22">
        <f t="shared" ref="I55:I62" si="16">+H55/G55</f>
        <v>1.0790895863645811E-2</v>
      </c>
      <c r="J55" s="28"/>
    </row>
    <row r="56" spans="1:10" ht="18.75" x14ac:dyDescent="0.3">
      <c r="A56" s="19" t="s">
        <v>14</v>
      </c>
      <c r="B56" s="20"/>
      <c r="C56" s="21">
        <v>123211</v>
      </c>
      <c r="D56" s="21">
        <v>123388</v>
      </c>
      <c r="E56" s="21">
        <f t="shared" ref="E56:E62" si="17">C56-D56</f>
        <v>-177</v>
      </c>
      <c r="F56" s="22">
        <f t="shared" ref="F56:F63" si="18">E56/D56</f>
        <v>-1.434499303011638E-3</v>
      </c>
      <c r="G56" s="21">
        <v>121477</v>
      </c>
      <c r="H56" s="21">
        <f t="shared" si="15"/>
        <v>1734</v>
      </c>
      <c r="I56" s="22">
        <f t="shared" si="16"/>
        <v>1.4274307070474246E-2</v>
      </c>
    </row>
    <row r="57" spans="1:10" ht="18.75" x14ac:dyDescent="0.3">
      <c r="A57" s="19" t="s">
        <v>15</v>
      </c>
      <c r="B57" s="20"/>
      <c r="C57" s="21">
        <v>160</v>
      </c>
      <c r="D57" s="21">
        <v>169</v>
      </c>
      <c r="E57" s="21">
        <f t="shared" si="17"/>
        <v>-9</v>
      </c>
      <c r="F57" s="22">
        <f t="shared" si="18"/>
        <v>-5.3254437869822487E-2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3426</v>
      </c>
      <c r="D58" s="21">
        <v>3413</v>
      </c>
      <c r="E58" s="21">
        <f t="shared" si="17"/>
        <v>13</v>
      </c>
      <c r="F58" s="22">
        <f t="shared" si="18"/>
        <v>3.808965719308526E-3</v>
      </c>
      <c r="G58" s="21">
        <v>3435</v>
      </c>
      <c r="H58" s="21">
        <f t="shared" si="15"/>
        <v>-9</v>
      </c>
      <c r="I58" s="22">
        <f t="shared" si="16"/>
        <v>-2.6200873362445414E-3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6305</v>
      </c>
      <c r="D60" s="21">
        <v>6096</v>
      </c>
      <c r="E60" s="21">
        <f t="shared" si="17"/>
        <v>209</v>
      </c>
      <c r="F60" s="22">
        <f t="shared" si="18"/>
        <v>3.4284776902887136E-2</v>
      </c>
      <c r="G60" s="21">
        <v>6055</v>
      </c>
      <c r="H60" s="21">
        <f t="shared" si="15"/>
        <v>250</v>
      </c>
      <c r="I60" s="22">
        <f t="shared" si="16"/>
        <v>4.1288191577208921E-2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1105713</v>
      </c>
      <c r="D63" s="21">
        <f t="shared" ref="D63:E63" si="19">SUM(D55:D62)</f>
        <v>1123041</v>
      </c>
      <c r="E63" s="27">
        <f t="shared" si="19"/>
        <v>-17328</v>
      </c>
      <c r="F63" s="22">
        <f t="shared" si="18"/>
        <v>-1.5429534629635071E-2</v>
      </c>
      <c r="G63" s="27">
        <f>SUM(G55:G62)</f>
        <v>1093356</v>
      </c>
      <c r="H63" s="27">
        <f>SUM(H55:H62)</f>
        <v>12357</v>
      </c>
      <c r="I63" s="22">
        <f>+H63/G63</f>
        <v>1.1301899838661882E-2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  <row r="81" s="4" customFormat="1" x14ac:dyDescent="0.3"/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opLeftCell="A4" zoomScale="70" zoomScaleNormal="70" workbookViewId="0">
      <selection activeCell="N39" sqref="N39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42429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744966</v>
      </c>
      <c r="D11" s="21">
        <v>748871.00000000047</v>
      </c>
      <c r="E11" s="33">
        <f t="shared" ref="E11:E17" si="0">C11-D11</f>
        <v>-3905.0000000004657</v>
      </c>
      <c r="F11" s="35">
        <f t="shared" ref="F11:F17" si="1">E11/D11</f>
        <v>-5.214516251798325E-3</v>
      </c>
      <c r="G11" s="21">
        <v>735897</v>
      </c>
      <c r="H11" s="33">
        <f t="shared" ref="H11:H16" si="2">+C11-G11</f>
        <v>9069</v>
      </c>
      <c r="I11" s="59">
        <f t="shared" ref="I11:I17" si="3">+H11/G11</f>
        <v>1.232373552277017E-2</v>
      </c>
      <c r="J11" s="59"/>
    </row>
    <row r="12" spans="1:10" ht="18.75" x14ac:dyDescent="0.3">
      <c r="A12" s="31" t="s">
        <v>14</v>
      </c>
      <c r="B12" s="31"/>
      <c r="C12" s="21">
        <v>54933</v>
      </c>
      <c r="D12" s="21">
        <v>55889.999999999978</v>
      </c>
      <c r="E12" s="33">
        <f t="shared" si="0"/>
        <v>-956.99999999997817</v>
      </c>
      <c r="F12" s="35">
        <f t="shared" si="1"/>
        <v>-1.7122920021470363E-2</v>
      </c>
      <c r="G12" s="21">
        <v>54739</v>
      </c>
      <c r="H12" s="33">
        <f t="shared" si="2"/>
        <v>194</v>
      </c>
      <c r="I12" s="59">
        <f t="shared" si="3"/>
        <v>3.5440910502566726E-3</v>
      </c>
      <c r="J12" s="59"/>
    </row>
    <row r="13" spans="1:10" ht="18.75" x14ac:dyDescent="0.3">
      <c r="A13" s="31" t="s">
        <v>15</v>
      </c>
      <c r="B13" s="31"/>
      <c r="C13" s="21">
        <v>403</v>
      </c>
      <c r="D13" s="21">
        <v>287.14285714285671</v>
      </c>
      <c r="E13" s="33">
        <f t="shared" si="0"/>
        <v>115.85714285714329</v>
      </c>
      <c r="F13" s="35">
        <f t="shared" si="1"/>
        <v>0.40348258706467871</v>
      </c>
      <c r="G13" s="21">
        <v>425</v>
      </c>
      <c r="H13" s="33">
        <f t="shared" si="2"/>
        <v>-22</v>
      </c>
      <c r="I13" s="59">
        <f t="shared" si="3"/>
        <v>-5.1764705882352942E-2</v>
      </c>
      <c r="J13" s="59"/>
    </row>
    <row r="14" spans="1:10" ht="18.75" x14ac:dyDescent="0.3">
      <c r="A14" s="31" t="s">
        <v>16</v>
      </c>
      <c r="B14" s="31"/>
      <c r="C14" s="21">
        <v>2386</v>
      </c>
      <c r="D14" s="21">
        <v>2350.0000000000045</v>
      </c>
      <c r="E14" s="33">
        <f t="shared" si="0"/>
        <v>35.999999999995453</v>
      </c>
      <c r="F14" s="35">
        <f t="shared" si="1"/>
        <v>1.5319148936168248E-2</v>
      </c>
      <c r="G14" s="21">
        <v>2392</v>
      </c>
      <c r="H14" s="33">
        <f t="shared" si="2"/>
        <v>-6</v>
      </c>
      <c r="I14" s="59">
        <f t="shared" si="3"/>
        <v>-2.508361204013378E-3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208</v>
      </c>
      <c r="H16" s="60">
        <f t="shared" si="2"/>
        <v>18</v>
      </c>
      <c r="I16" s="62">
        <f t="shared" si="3"/>
        <v>8.6538461538461536E-2</v>
      </c>
      <c r="J16" s="63"/>
    </row>
    <row r="17" spans="1:10" ht="18.75" x14ac:dyDescent="0.3">
      <c r="A17" s="31" t="s">
        <v>21</v>
      </c>
      <c r="B17" s="31"/>
      <c r="C17" s="34">
        <f>SUM(C11:C16)</f>
        <v>802925</v>
      </c>
      <c r="D17" s="27">
        <f>SUM(D11:D16)</f>
        <v>807612.00000000047</v>
      </c>
      <c r="E17" s="34">
        <f t="shared" si="0"/>
        <v>-4687.0000000004657</v>
      </c>
      <c r="F17" s="35">
        <f t="shared" si="1"/>
        <v>-5.8035294175921891E-3</v>
      </c>
      <c r="G17" s="27">
        <f>SUM(G11:G16)</f>
        <v>793673</v>
      </c>
      <c r="H17" s="34">
        <f>SUM(H11:H16)</f>
        <v>9252</v>
      </c>
      <c r="I17" s="59">
        <f t="shared" si="3"/>
        <v>1.1657193831716589E-2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/>
      <c r="D23" s="21"/>
      <c r="E23" s="33">
        <f t="shared" ref="E23:E29" si="4">C23-D23</f>
        <v>0</v>
      </c>
      <c r="F23" s="35" t="e">
        <f t="shared" ref="F23:F29" si="5">E23/D23</f>
        <v>#DIV/0!</v>
      </c>
      <c r="G23" s="21"/>
      <c r="H23" s="33">
        <f t="shared" ref="H23:H28" si="6">+C23-G23</f>
        <v>0</v>
      </c>
      <c r="I23" s="59" t="e">
        <f t="shared" ref="I23:I29" si="7">+H23/G23</f>
        <v>#DIV/0!</v>
      </c>
      <c r="J23" s="66"/>
    </row>
    <row r="24" spans="1:10" ht="18.75" hidden="1" x14ac:dyDescent="0.3">
      <c r="A24" s="31" t="s">
        <v>14</v>
      </c>
      <c r="B24" s="67"/>
      <c r="C24" s="33"/>
      <c r="D24" s="21"/>
      <c r="E24" s="33">
        <f t="shared" si="4"/>
        <v>0</v>
      </c>
      <c r="F24" s="35" t="e">
        <f t="shared" si="5"/>
        <v>#DIV/0!</v>
      </c>
      <c r="G24" s="21"/>
      <c r="H24" s="33">
        <f t="shared" si="6"/>
        <v>0</v>
      </c>
      <c r="I24" s="59" t="e">
        <f t="shared" si="7"/>
        <v>#DIV/0!</v>
      </c>
      <c r="J24" s="66"/>
    </row>
    <row r="25" spans="1:10" ht="18.75" hidden="1" x14ac:dyDescent="0.3">
      <c r="A25" s="31" t="s">
        <v>15</v>
      </c>
      <c r="B25" s="67"/>
      <c r="C25" s="33"/>
      <c r="D25" s="21"/>
      <c r="E25" s="33">
        <f t="shared" si="4"/>
        <v>0</v>
      </c>
      <c r="F25" s="35" t="e">
        <f t="shared" si="5"/>
        <v>#DIV/0!</v>
      </c>
      <c r="G25" s="21"/>
      <c r="H25" s="33">
        <f t="shared" si="6"/>
        <v>0</v>
      </c>
      <c r="I25" s="59" t="e">
        <f t="shared" si="7"/>
        <v>#DIV/0!</v>
      </c>
      <c r="J25" s="66"/>
    </row>
    <row r="26" spans="1:10" ht="18.75" hidden="1" x14ac:dyDescent="0.3">
      <c r="A26" s="31" t="s">
        <v>16</v>
      </c>
      <c r="B26" s="67"/>
      <c r="C26" s="33"/>
      <c r="D26" s="21"/>
      <c r="E26" s="33">
        <f t="shared" si="4"/>
        <v>0</v>
      </c>
      <c r="F26" s="35" t="e">
        <f t="shared" si="5"/>
        <v>#DIV/0!</v>
      </c>
      <c r="G26" s="21"/>
      <c r="H26" s="33">
        <f t="shared" si="6"/>
        <v>0</v>
      </c>
      <c r="I26" s="59" t="e">
        <f t="shared" si="7"/>
        <v>#DIV/0!</v>
      </c>
      <c r="J26" s="66"/>
    </row>
    <row r="27" spans="1:10" ht="18.75" hidden="1" x14ac:dyDescent="0.3">
      <c r="A27" s="31" t="s">
        <v>17</v>
      </c>
      <c r="B27" s="67"/>
      <c r="C27" s="33"/>
      <c r="D27" s="21"/>
      <c r="E27" s="33">
        <f t="shared" si="4"/>
        <v>0</v>
      </c>
      <c r="F27" s="35" t="e">
        <f t="shared" si="5"/>
        <v>#DIV/0!</v>
      </c>
      <c r="G27" s="21"/>
      <c r="H27" s="33">
        <f t="shared" si="6"/>
        <v>0</v>
      </c>
      <c r="I27" s="59" t="e">
        <f t="shared" si="7"/>
        <v>#DIV/0!</v>
      </c>
      <c r="J27" s="66"/>
    </row>
    <row r="28" spans="1:10" ht="18.75" hidden="1" x14ac:dyDescent="0.3">
      <c r="A28" s="31" t="s">
        <v>27</v>
      </c>
      <c r="B28" s="67"/>
      <c r="C28" s="60"/>
      <c r="D28" s="24"/>
      <c r="E28" s="60">
        <f t="shared" si="4"/>
        <v>0</v>
      </c>
      <c r="F28" s="61" t="e">
        <f t="shared" si="5"/>
        <v>#DIV/0!</v>
      </c>
      <c r="G28" s="60"/>
      <c r="H28" s="60">
        <f t="shared" si="6"/>
        <v>0</v>
      </c>
      <c r="I28" s="62" t="e">
        <f t="shared" si="7"/>
        <v>#DIV/0!</v>
      </c>
      <c r="J28" s="66"/>
    </row>
    <row r="29" spans="1:10" ht="18.75" hidden="1" x14ac:dyDescent="0.3">
      <c r="A29" s="31" t="s">
        <v>21</v>
      </c>
      <c r="B29" s="67"/>
      <c r="C29" s="34">
        <f>SUM(C23:C28)</f>
        <v>0</v>
      </c>
      <c r="D29" s="27">
        <f>SUM(D23:D28)</f>
        <v>0</v>
      </c>
      <c r="E29" s="34">
        <f t="shared" si="4"/>
        <v>0</v>
      </c>
      <c r="F29" s="35" t="e">
        <f t="shared" si="5"/>
        <v>#DIV/0!</v>
      </c>
      <c r="G29" s="27">
        <f>SUM(G23:G28)</f>
        <v>0</v>
      </c>
      <c r="H29" s="34">
        <f>SUM(H23:H28)</f>
        <v>0</v>
      </c>
      <c r="I29" s="59" t="e">
        <f t="shared" si="7"/>
        <v>#DIV/0!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744530</v>
      </c>
      <c r="D35" s="21">
        <v>748168</v>
      </c>
      <c r="E35" s="33">
        <f t="shared" ref="E35:E41" si="8">C35-D35</f>
        <v>-3638</v>
      </c>
      <c r="F35" s="35">
        <f t="shared" ref="F35:F41" si="9">E35/D35</f>
        <v>-4.8625442414003276E-3</v>
      </c>
      <c r="G35" s="21">
        <v>735374</v>
      </c>
      <c r="H35" s="33">
        <f t="shared" ref="H35:H40" si="10">+C35-G35</f>
        <v>9156</v>
      </c>
      <c r="I35" s="59">
        <f t="shared" ref="I35:I41" si="11">+H35/G35</f>
        <v>1.2450807344290117E-2</v>
      </c>
      <c r="J35" s="66"/>
    </row>
    <row r="36" spans="1:10" ht="18.75" x14ac:dyDescent="0.3">
      <c r="A36" s="31" t="s">
        <v>14</v>
      </c>
      <c r="B36" s="67"/>
      <c r="C36" s="33">
        <v>54917</v>
      </c>
      <c r="D36" s="21">
        <v>55829</v>
      </c>
      <c r="E36" s="33">
        <f t="shared" si="8"/>
        <v>-912</v>
      </c>
      <c r="F36" s="35">
        <f t="shared" si="9"/>
        <v>-1.6335596195525624E-2</v>
      </c>
      <c r="G36" s="21">
        <v>54726</v>
      </c>
      <c r="H36" s="33">
        <f t="shared" si="10"/>
        <v>191</v>
      </c>
      <c r="I36" s="59">
        <f t="shared" si="11"/>
        <v>3.4901143880422467E-3</v>
      </c>
      <c r="J36" s="66"/>
    </row>
    <row r="37" spans="1:10" ht="18.75" x14ac:dyDescent="0.3">
      <c r="A37" s="31" t="s">
        <v>15</v>
      </c>
      <c r="B37" s="67"/>
      <c r="C37" s="33">
        <v>404</v>
      </c>
      <c r="D37" s="21">
        <v>287</v>
      </c>
      <c r="E37" s="33">
        <f t="shared" si="8"/>
        <v>117</v>
      </c>
      <c r="F37" s="35">
        <f t="shared" si="9"/>
        <v>0.40766550522648082</v>
      </c>
      <c r="G37" s="21">
        <v>426</v>
      </c>
      <c r="H37" s="33">
        <f t="shared" si="10"/>
        <v>-22</v>
      </c>
      <c r="I37" s="59">
        <f t="shared" si="11"/>
        <v>-5.1643192488262914E-2</v>
      </c>
      <c r="J37" s="66"/>
    </row>
    <row r="38" spans="1:10" ht="18.75" x14ac:dyDescent="0.3">
      <c r="A38" s="31" t="s">
        <v>16</v>
      </c>
      <c r="B38" s="67"/>
      <c r="C38" s="33">
        <v>2386</v>
      </c>
      <c r="D38" s="21">
        <v>2350</v>
      </c>
      <c r="E38" s="33">
        <f t="shared" si="8"/>
        <v>36</v>
      </c>
      <c r="F38" s="35">
        <f t="shared" si="9"/>
        <v>1.5319148936170212E-2</v>
      </c>
      <c r="G38" s="21">
        <v>2392</v>
      </c>
      <c r="H38" s="33">
        <f t="shared" si="10"/>
        <v>-6</v>
      </c>
      <c r="I38" s="59">
        <f t="shared" si="11"/>
        <v>-2.508361204013378E-3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209</v>
      </c>
      <c r="H40" s="60">
        <f t="shared" si="10"/>
        <v>17</v>
      </c>
      <c r="I40" s="62">
        <f t="shared" si="11"/>
        <v>8.1339712918660281E-2</v>
      </c>
      <c r="J40" s="66"/>
    </row>
    <row r="41" spans="1:10" ht="18.75" x14ac:dyDescent="0.3">
      <c r="A41" s="31" t="s">
        <v>21</v>
      </c>
      <c r="B41" s="67"/>
      <c r="C41" s="34">
        <f>SUM(C35:C40)</f>
        <v>802474</v>
      </c>
      <c r="D41" s="27">
        <f>SUM(D35:D40)</f>
        <v>806848</v>
      </c>
      <c r="E41" s="34">
        <f t="shared" si="8"/>
        <v>-4374</v>
      </c>
      <c r="F41" s="35">
        <f t="shared" si="9"/>
        <v>-5.4210954231775996E-3</v>
      </c>
      <c r="G41" s="27">
        <f>SUM(G35:G40)</f>
        <v>793139</v>
      </c>
      <c r="H41" s="34">
        <f>SUM(H35:H40)</f>
        <v>9335</v>
      </c>
      <c r="I41" s="59">
        <f t="shared" si="11"/>
        <v>1.1769689802165825E-2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738865</v>
      </c>
      <c r="D61" s="21">
        <v>750649</v>
      </c>
      <c r="E61" s="33">
        <f t="shared" ref="E61:E67" si="16">C61-D61</f>
        <v>-11784</v>
      </c>
      <c r="F61" s="35">
        <f t="shared" ref="F61:F67" si="17">E61/D61</f>
        <v>-1.5698415637668203E-2</v>
      </c>
      <c r="G61" s="21">
        <v>729042</v>
      </c>
      <c r="H61" s="33">
        <f t="shared" ref="H61:H66" si="18">+C61-G61</f>
        <v>9823</v>
      </c>
      <c r="I61" s="59">
        <f t="shared" ref="I61:I67" si="19">+H61/G61</f>
        <v>1.3473846499927302E-2</v>
      </c>
      <c r="J61" s="59"/>
    </row>
    <row r="62" spans="1:10" ht="18.75" x14ac:dyDescent="0.3">
      <c r="A62" s="31" t="s">
        <v>14</v>
      </c>
      <c r="B62" s="31"/>
      <c r="C62" s="33">
        <v>54678</v>
      </c>
      <c r="D62" s="21">
        <v>55932</v>
      </c>
      <c r="E62" s="33">
        <f t="shared" si="16"/>
        <v>-1254</v>
      </c>
      <c r="F62" s="35">
        <f t="shared" si="17"/>
        <v>-2.2420081527569191E-2</v>
      </c>
      <c r="G62" s="21">
        <v>54403</v>
      </c>
      <c r="H62" s="33">
        <f t="shared" si="18"/>
        <v>275</v>
      </c>
      <c r="I62" s="59">
        <f t="shared" si="19"/>
        <v>5.0548682977041709E-3</v>
      </c>
      <c r="J62" s="59"/>
    </row>
    <row r="63" spans="1:10" ht="18.75" x14ac:dyDescent="0.3">
      <c r="A63" s="31" t="s">
        <v>15</v>
      </c>
      <c r="B63" s="31"/>
      <c r="C63" s="33">
        <v>414</v>
      </c>
      <c r="D63" s="21">
        <v>313</v>
      </c>
      <c r="E63" s="33">
        <f t="shared" si="16"/>
        <v>101</v>
      </c>
      <c r="F63" s="35">
        <f t="shared" si="17"/>
        <v>0.32268370607028751</v>
      </c>
      <c r="G63" s="21">
        <v>434</v>
      </c>
      <c r="H63" s="33">
        <f t="shared" si="18"/>
        <v>-20</v>
      </c>
      <c r="I63" s="59">
        <f t="shared" si="19"/>
        <v>-4.6082949308755762E-2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2330</v>
      </c>
      <c r="E64" s="33">
        <f t="shared" si="16"/>
        <v>47</v>
      </c>
      <c r="F64" s="35">
        <f t="shared" si="17"/>
        <v>2.017167381974249E-2</v>
      </c>
      <c r="G64" s="21">
        <v>2381</v>
      </c>
      <c r="H64" s="33">
        <f t="shared" si="18"/>
        <v>-4</v>
      </c>
      <c r="I64" s="59">
        <f t="shared" si="19"/>
        <v>-1.6799664006719867E-3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15</v>
      </c>
      <c r="E65" s="33">
        <f t="shared" si="16"/>
        <v>-4</v>
      </c>
      <c r="F65" s="35">
        <f t="shared" si="17"/>
        <v>-0.26666666666666666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224</v>
      </c>
      <c r="D66" s="24">
        <v>205</v>
      </c>
      <c r="E66" s="60">
        <f t="shared" si="16"/>
        <v>19</v>
      </c>
      <c r="F66" s="61">
        <f t="shared" si="17"/>
        <v>9.2682926829268292E-2</v>
      </c>
      <c r="G66" s="24">
        <v>208</v>
      </c>
      <c r="H66" s="60">
        <f t="shared" si="18"/>
        <v>16</v>
      </c>
      <c r="I66" s="62">
        <f t="shared" si="19"/>
        <v>7.6923076923076927E-2</v>
      </c>
      <c r="J66" s="63"/>
    </row>
    <row r="67" spans="1:10" ht="18.75" x14ac:dyDescent="0.3">
      <c r="A67" s="31" t="s">
        <v>21</v>
      </c>
      <c r="B67" s="31"/>
      <c r="C67" s="34">
        <f>SUM(C61:C66)</f>
        <v>796569</v>
      </c>
      <c r="D67" s="27">
        <f>SUM(D61:D66)</f>
        <v>809444</v>
      </c>
      <c r="E67" s="34">
        <f t="shared" si="16"/>
        <v>-12875</v>
      </c>
      <c r="F67" s="35">
        <f t="shared" si="17"/>
        <v>-1.5905979907195555E-2</v>
      </c>
      <c r="G67" s="27">
        <f>SUM(G61:G66)</f>
        <v>786480</v>
      </c>
      <c r="H67" s="34">
        <f>SUM(H61:H66)</f>
        <v>10089</v>
      </c>
      <c r="I67" s="59">
        <f t="shared" si="19"/>
        <v>1.2828043942630455E-2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DC77296-1B9A-421E-B3E0-5DD37F2F3CA4}"/>
</file>

<file path=customXml/itemProps2.xml><?xml version="1.0" encoding="utf-8"?>
<ds:datastoreItem xmlns:ds="http://schemas.openxmlformats.org/officeDocument/2006/customXml" ds:itemID="{BF5FFB7F-3178-464D-A42B-F35809D8CF8D}"/>
</file>

<file path=customXml/itemProps3.xml><?xml version="1.0" encoding="utf-8"?>
<ds:datastoreItem xmlns:ds="http://schemas.openxmlformats.org/officeDocument/2006/customXml" ds:itemID="{5BED2049-4183-4269-B6F9-A77D24DA376D}"/>
</file>

<file path=customXml/itemProps4.xml><?xml version="1.0" encoding="utf-8"?>
<ds:datastoreItem xmlns:ds="http://schemas.openxmlformats.org/officeDocument/2006/customXml" ds:itemID="{116EF24C-2613-461D-A372-498F95759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6a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2016-05-12T23:08:46Z</cp:lastPrinted>
  <dcterms:created xsi:type="dcterms:W3CDTF">2014-01-09T00:48:14Z</dcterms:created>
  <dcterms:modified xsi:type="dcterms:W3CDTF">2016-05-12T23:09:38Z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