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270" windowHeight="11325"/>
  </bookViews>
  <sheets>
    <sheet name="BS Summary" sheetId="3" r:id="rId1"/>
  </sheets>
  <definedNames>
    <definedName name="_xlnm.Print_Titles" localSheetId="0">'BS Summary'!$2:$3</definedName>
  </definedNames>
  <calcPr calcId="145621" calcMode="autoNoTable"/>
</workbook>
</file>

<file path=xl/calcChain.xml><?xml version="1.0" encoding="utf-8"?>
<calcChain xmlns="http://schemas.openxmlformats.org/spreadsheetml/2006/main">
  <c r="D204" i="3" l="1"/>
  <c r="C204" i="3"/>
  <c r="B88" i="3"/>
  <c r="C88" i="3"/>
  <c r="D88" i="3"/>
  <c r="C198" i="3" l="1"/>
  <c r="C200" i="3" s="1"/>
  <c r="C202" i="3" s="1"/>
  <c r="D198" i="3"/>
  <c r="D200" i="3" s="1"/>
  <c r="D202" i="3" s="1"/>
  <c r="B198" i="3"/>
  <c r="B200" i="3" s="1"/>
  <c r="B202" i="3" s="1"/>
  <c r="D182" i="3"/>
  <c r="D184" i="3" s="1"/>
  <c r="B182" i="3"/>
  <c r="B184" i="3" s="1"/>
  <c r="C182" i="3"/>
  <c r="C184" i="3" s="1"/>
  <c r="C166" i="3"/>
  <c r="D166" i="3"/>
  <c r="B166" i="3"/>
  <c r="D149" i="3"/>
  <c r="C149" i="3"/>
  <c r="B149" i="3"/>
  <c r="D143" i="3"/>
  <c r="C143" i="3"/>
  <c r="C151" i="3" s="1"/>
  <c r="B143" i="3"/>
  <c r="C138" i="3"/>
  <c r="D138" i="3"/>
  <c r="B138" i="3"/>
  <c r="D118" i="3"/>
  <c r="C118" i="3"/>
  <c r="B118" i="3"/>
  <c r="C94" i="3"/>
  <c r="D94" i="3"/>
  <c r="B94" i="3"/>
  <c r="D83" i="3"/>
  <c r="C83" i="3"/>
  <c r="B83" i="3"/>
  <c r="D73" i="3"/>
  <c r="C73" i="3"/>
  <c r="B73" i="3"/>
  <c r="C69" i="3"/>
  <c r="D69" i="3"/>
  <c r="B69" i="3"/>
  <c r="D55" i="3"/>
  <c r="C55" i="3"/>
  <c r="B55" i="3"/>
  <c r="D45" i="3"/>
  <c r="D47" i="3" s="1"/>
  <c r="C45" i="3"/>
  <c r="C47" i="3" s="1"/>
  <c r="B45" i="3"/>
  <c r="B47" i="3" s="1"/>
  <c r="D35" i="3"/>
  <c r="B35" i="3"/>
  <c r="C35" i="3"/>
  <c r="D29" i="3"/>
  <c r="C29" i="3"/>
  <c r="B29" i="3"/>
  <c r="D22" i="3"/>
  <c r="C22" i="3"/>
  <c r="B22" i="3"/>
  <c r="D14" i="3"/>
  <c r="C14" i="3"/>
  <c r="C37" i="3" s="1"/>
  <c r="B14" i="3"/>
  <c r="C206" i="3" l="1"/>
  <c r="B37" i="3"/>
  <c r="D37" i="3"/>
  <c r="B99" i="3"/>
  <c r="D99" i="3"/>
  <c r="D120" i="3" s="1"/>
  <c r="C99" i="3"/>
  <c r="C120" i="3" s="1"/>
  <c r="B151" i="3"/>
  <c r="D151" i="3"/>
  <c r="D206" i="3" s="1"/>
  <c r="B204" i="3"/>
  <c r="B206" i="3" s="1"/>
  <c r="B120" i="3" l="1"/>
</calcChain>
</file>

<file path=xl/sharedStrings.xml><?xml version="1.0" encoding="utf-8"?>
<sst xmlns="http://schemas.openxmlformats.org/spreadsheetml/2006/main" count="175" uniqueCount="173">
  <si>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</si>
  <si>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</si>
  <si>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</si>
  <si>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</si>
  <si>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</si>
  <si>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</si>
  <si>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</si>
  <si>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</si>
  <si>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</si>
  <si>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</si>
  <si>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</si>
  <si>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</si>
  <si>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</si>
  <si>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</si>
  <si>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</si>
  <si>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</si>
  <si>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</si>
  <si>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</si>
  <si>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</si>
  <si>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</si>
  <si>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</si>
  <si>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</si>
  <si>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</si>
  <si>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</si>
  <si>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</si>
  <si>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</si>
  <si>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</si>
  <si>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</si>
  <si>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</si>
  <si>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</si>
  <si>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</si>
  <si>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</si>
  <si>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</si>
  <si>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</si>
  <si>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</si>
  <si>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</si>
  <si>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</si>
  <si>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</si>
  <si>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</si>
  <si>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</si>
  <si>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</si>
  <si>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</si>
  <si>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</si>
  <si>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</si>
  <si>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</si>
  <si>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</si>
  <si>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</si>
  <si>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</si>
  <si>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</si>
  <si>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</si>
  <si>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</si>
  <si>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</si>
  <si>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</si>
  <si>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</si>
  <si>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</si>
  <si>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</si>
  <si>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</si>
  <si>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</si>
  <si>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</si>
  <si>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</si>
  <si>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</si>
  <si>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</si>
  <si>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</si>
  <si>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</si>
  <si>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</si>
  <si>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</si>
  <si>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</si>
  <si>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</si>
  <si>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</si>
  <si>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</si>
  <si>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</si>
  <si>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</si>
  <si>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</si>
  <si>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</si>
  <si>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</si>
  <si>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</si>
  <si>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</si>
  <si>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</si>
  <si>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</si>
  <si>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</si>
  <si>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</si>
  <si>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</si>
  <si>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</si>
  <si>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</si>
  <si>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</si>
  <si>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</si>
  <si>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</si>
  <si>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</si>
  <si>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</si>
  <si>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</si>
  <si>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</si>
  <si>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</si>
  <si>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</si>
  <si>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</si>
  <si>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</si>
  <si>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</si>
  <si>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</si>
  <si>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</si>
  <si>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</si>
  <si>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</si>
  <si>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</si>
  <si>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</si>
  <si>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</si>
  <si>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</si>
  <si>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</si>
  <si>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</si>
  <si>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</si>
  <si>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</si>
  <si>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</si>
  <si>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</si>
  <si>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</si>
  <si>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</si>
  <si>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</si>
  <si>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</si>
  <si>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</si>
  <si>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</si>
  <si>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</si>
  <si>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</si>
  <si>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</si>
  <si>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</si>
  <si>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</si>
  <si>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</si>
  <si>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</si>
  <si>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</si>
  <si>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</si>
  <si>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</si>
  <si>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</si>
  <si>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</si>
  <si>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</si>
  <si>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</si>
  <si>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</si>
  <si>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</si>
  <si>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</si>
  <si>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</si>
  <si>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</si>
  <si>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</si>
  <si>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</si>
  <si>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</si>
  <si>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</si>
  <si>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</si>
  <si>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</si>
  <si>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</si>
  <si>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</si>
  <si>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</si>
  <si>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</si>
  <si>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</si>
  <si>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</si>
  <si>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</si>
  <si>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</si>
  <si>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</si>
  <si>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</si>
  <si>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</si>
  <si>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</si>
  <si>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</si>
  <si>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</si>
  <si>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</si>
  <si>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</si>
  <si>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</si>
  <si>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</si>
  <si>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</si>
  <si>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</si>
  <si>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</si>
  <si>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</si>
  <si>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</si>
  <si>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</si>
  <si>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</si>
  <si>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</si>
  <si>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</si>
  <si>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</si>
  <si>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</si>
  <si>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January 2016</t>
  </si>
  <si>
    <t>February 2016</t>
  </si>
  <si>
    <t>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</si>
</sst>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18" fillId="0" borderId="11" xfId="0" applyFont="1" applyBorder="1"/>
    <xf numFmtId="49" fontId="19" fillId="0" borderId="11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164" fontId="20" fillId="0" borderId="10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20" fillId="0" borderId="0" xfId="0" applyFont="1"/>
    <xf numFmtId="165" fontId="20" fillId="0" borderId="0" xfId="42" applyNumberFormat="1" applyFont="1" applyBorder="1"/>
    <xf numFmtId="165" fontId="20" fillId="0" borderId="10" xfId="42" applyNumberFormat="1" applyFont="1" applyBorder="1"/>
    <xf numFmtId="165" fontId="20" fillId="0" borderId="0" xfId="0" applyNumberFormat="1" applyFont="1"/>
    <xf numFmtId="164" fontId="20" fillId="0" borderId="12" xfId="0" applyNumberFormat="1" applyFont="1" applyBorder="1" applyAlignment="1">
      <alignment horizontal="left"/>
    </xf>
    <xf numFmtId="49" fontId="20" fillId="0" borderId="0" xfId="0" applyNumberFormat="1" applyFont="1"/>
    <xf numFmtId="164" fontId="20" fillId="0" borderId="0" xfId="0" applyNumberFormat="1" applyFont="1"/>
    <xf numFmtId="166" fontId="20" fillId="0" borderId="0" xfId="43" applyNumberFormat="1" applyFont="1" applyBorder="1"/>
    <xf numFmtId="166" fontId="20" fillId="0" borderId="12" xfId="43" applyNumberFormat="1" applyFont="1" applyBorder="1"/>
    <xf numFmtId="167" fontId="20" fillId="0" borderId="0" xfId="42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tabSelected="1" workbookViewId="0">
      <selection activeCell="F31" sqref="F31"/>
    </sheetView>
  </sheetViews>
  <sheetFormatPr defaultRowHeight="12.75" x14ac:dyDescent="0.2"/>
  <cols>
    <col min="1" max="1" width="50" style="4" bestFit="1" customWidth="1"/>
    <col min="2" max="2" width="18.7109375" style="7" bestFit="1" customWidth="1"/>
    <col min="3" max="3" width="17.140625" style="7" customWidth="1"/>
    <col min="4" max="4" width="17.85546875" style="7" customWidth="1"/>
    <col min="5" max="5" width="9.140625" style="7"/>
    <col min="6" max="6" width="20" style="7" customWidth="1"/>
    <col min="7" max="16384" width="9.140625" style="7"/>
  </cols>
  <sheetData>
    <row r="2" spans="1:6" x14ac:dyDescent="0.2">
      <c r="A2" s="3"/>
    </row>
    <row r="3" spans="1:6" x14ac:dyDescent="0.2">
      <c r="A3" s="1" t="s">
        <v>169</v>
      </c>
      <c r="B3" s="2" t="s">
        <v>170</v>
      </c>
      <c r="C3" s="2" t="s">
        <v>171</v>
      </c>
      <c r="D3" s="2" t="s">
        <v>172</v>
      </c>
      <c r="F3" s="12"/>
    </row>
    <row r="4" spans="1:6" x14ac:dyDescent="0.2">
      <c r="F4" s="12"/>
    </row>
    <row r="5" spans="1:6" x14ac:dyDescent="0.2">
      <c r="A5" s="4" t="s">
        <v>168</v>
      </c>
      <c r="F5" s="13"/>
    </row>
    <row r="6" spans="1:6" x14ac:dyDescent="0.2">
      <c r="A6" s="4" t="s">
        <v>167</v>
      </c>
      <c r="F6" s="13"/>
    </row>
    <row r="7" spans="1:6" x14ac:dyDescent="0.2">
      <c r="A7" s="4" t="s">
        <v>166</v>
      </c>
      <c r="F7" s="13"/>
    </row>
    <row r="8" spans="1:6" x14ac:dyDescent="0.2">
      <c r="A8" s="4" t="s">
        <v>165</v>
      </c>
      <c r="B8" s="14">
        <v>9106091393.7399998</v>
      </c>
      <c r="C8" s="14">
        <v>9122859972.9799995</v>
      </c>
      <c r="D8" s="14">
        <v>9171206101.75</v>
      </c>
      <c r="F8" s="10"/>
    </row>
    <row r="9" spans="1:6" x14ac:dyDescent="0.2">
      <c r="A9" s="4" t="s">
        <v>164</v>
      </c>
      <c r="B9" s="8">
        <v>0</v>
      </c>
      <c r="C9" s="8">
        <v>0</v>
      </c>
      <c r="D9" s="8">
        <v>0</v>
      </c>
      <c r="F9" s="10"/>
    </row>
    <row r="10" spans="1:6" x14ac:dyDescent="0.2">
      <c r="A10" s="4" t="s">
        <v>163</v>
      </c>
      <c r="B10" s="8">
        <v>49625649.560000002</v>
      </c>
      <c r="C10" s="8">
        <v>48974348.380000003</v>
      </c>
      <c r="D10" s="8">
        <v>49003253.520000003</v>
      </c>
      <c r="F10" s="10"/>
    </row>
    <row r="11" spans="1:6" x14ac:dyDescent="0.2">
      <c r="A11" s="4" t="s">
        <v>162</v>
      </c>
      <c r="B11" s="8">
        <v>40796159.259999998</v>
      </c>
      <c r="C11" s="8">
        <v>39844084.170000002</v>
      </c>
      <c r="D11" s="8">
        <v>31391467.120000001</v>
      </c>
      <c r="F11" s="10"/>
    </row>
    <row r="12" spans="1:6" x14ac:dyDescent="0.2">
      <c r="A12" s="4" t="s">
        <v>161</v>
      </c>
      <c r="B12" s="8">
        <v>240872217.16</v>
      </c>
      <c r="C12" s="8">
        <v>240253853.47999999</v>
      </c>
      <c r="D12" s="8">
        <v>237891011.72999999</v>
      </c>
      <c r="F12" s="10"/>
    </row>
    <row r="13" spans="1:6" ht="13.5" thickBot="1" x14ac:dyDescent="0.25">
      <c r="A13" s="5" t="s">
        <v>160</v>
      </c>
      <c r="B13" s="9">
        <v>282791674.87</v>
      </c>
      <c r="C13" s="9">
        <v>282791674.87</v>
      </c>
      <c r="D13" s="9">
        <v>282791674.87</v>
      </c>
      <c r="F13" s="10"/>
    </row>
    <row r="14" spans="1:6" x14ac:dyDescent="0.2">
      <c r="A14" s="4" t="s">
        <v>159</v>
      </c>
      <c r="B14" s="10">
        <f>SUM(B8:B13)</f>
        <v>9720177094.5900002</v>
      </c>
      <c r="C14" s="10">
        <f t="shared" ref="C14:D14" si="0">SUM(C8:C13)</f>
        <v>9734723933.8799992</v>
      </c>
      <c r="D14" s="10">
        <f t="shared" si="0"/>
        <v>9772283508.9900017</v>
      </c>
      <c r="F14" s="10"/>
    </row>
    <row r="15" spans="1:6" ht="17.25" customHeight="1" x14ac:dyDescent="0.2">
      <c r="F15" s="10"/>
    </row>
    <row r="16" spans="1:6" x14ac:dyDescent="0.2">
      <c r="A16" s="4" t="s">
        <v>158</v>
      </c>
      <c r="F16" s="10"/>
    </row>
    <row r="17" spans="1:6" x14ac:dyDescent="0.2">
      <c r="A17" s="4" t="s">
        <v>157</v>
      </c>
      <c r="B17" s="8">
        <v>3322115061.5100002</v>
      </c>
      <c r="C17" s="8">
        <v>3332433896.1999998</v>
      </c>
      <c r="D17" s="8">
        <v>3345107302.8199902</v>
      </c>
      <c r="F17" s="10"/>
    </row>
    <row r="18" spans="1:6" x14ac:dyDescent="0.2">
      <c r="A18" s="4" t="s">
        <v>156</v>
      </c>
      <c r="B18" s="8">
        <v>6138808.2300000004</v>
      </c>
      <c r="C18" s="8">
        <v>6138842.1799999997</v>
      </c>
      <c r="D18" s="8">
        <v>1436025.02</v>
      </c>
      <c r="F18" s="10"/>
    </row>
    <row r="19" spans="1:6" x14ac:dyDescent="0.2">
      <c r="A19" s="4" t="s">
        <v>155</v>
      </c>
      <c r="B19" s="8">
        <v>29035605.829999998</v>
      </c>
      <c r="C19" s="8">
        <v>33113701.52</v>
      </c>
      <c r="D19" s="8">
        <v>33576344</v>
      </c>
      <c r="F19" s="10"/>
    </row>
    <row r="20" spans="1:6" x14ac:dyDescent="0.2">
      <c r="A20" s="4" t="s">
        <v>154</v>
      </c>
      <c r="B20" s="8">
        <v>92646940.890000001</v>
      </c>
      <c r="C20" s="8">
        <v>91028794.409999996</v>
      </c>
      <c r="D20" s="8">
        <v>95895549.890000001</v>
      </c>
      <c r="F20" s="10"/>
    </row>
    <row r="21" spans="1:6" ht="13.5" thickBot="1" x14ac:dyDescent="0.25">
      <c r="A21" s="5" t="s">
        <v>153</v>
      </c>
      <c r="B21" s="9">
        <v>8654564.4700000007</v>
      </c>
      <c r="C21" s="9">
        <v>8654564.4700000007</v>
      </c>
      <c r="D21" s="9">
        <v>8654564.4700000007</v>
      </c>
      <c r="F21" s="10"/>
    </row>
    <row r="22" spans="1:6" x14ac:dyDescent="0.2">
      <c r="A22" s="4" t="s">
        <v>152</v>
      </c>
      <c r="B22" s="10">
        <f>SUM(B17:B21)</f>
        <v>3458590980.9299998</v>
      </c>
      <c r="C22" s="10">
        <f t="shared" ref="C22:D22" si="1">SUM(C17:C21)</f>
        <v>3471369798.7799993</v>
      </c>
      <c r="D22" s="10">
        <f t="shared" si="1"/>
        <v>3484669786.1999898</v>
      </c>
      <c r="F22" s="10"/>
    </row>
    <row r="23" spans="1:6" x14ac:dyDescent="0.2">
      <c r="F23" s="10"/>
    </row>
    <row r="24" spans="1:6" x14ac:dyDescent="0.2">
      <c r="A24" s="4" t="s">
        <v>151</v>
      </c>
      <c r="F24" s="10"/>
    </row>
    <row r="25" spans="1:6" x14ac:dyDescent="0.2">
      <c r="A25" s="4" t="s">
        <v>150</v>
      </c>
      <c r="B25" s="8">
        <v>483107127.49000001</v>
      </c>
      <c r="C25" s="8">
        <v>479765973.39999998</v>
      </c>
      <c r="D25" s="8">
        <v>485625164.68000001</v>
      </c>
      <c r="F25" s="10"/>
    </row>
    <row r="26" spans="1:6" x14ac:dyDescent="0.2">
      <c r="A26" s="4" t="s">
        <v>149</v>
      </c>
      <c r="B26" s="8">
        <v>252153.92</v>
      </c>
      <c r="C26" s="8">
        <v>126076.97</v>
      </c>
      <c r="D26" s="8">
        <v>0</v>
      </c>
      <c r="F26" s="10"/>
    </row>
    <row r="27" spans="1:6" x14ac:dyDescent="0.2">
      <c r="A27" s="4" t="s">
        <v>148</v>
      </c>
      <c r="B27" s="8">
        <v>1022399.12</v>
      </c>
      <c r="C27" s="8">
        <v>561731.59</v>
      </c>
      <c r="D27" s="8">
        <v>707585.35</v>
      </c>
      <c r="F27" s="10"/>
    </row>
    <row r="28" spans="1:6" ht="13.5" thickBot="1" x14ac:dyDescent="0.25">
      <c r="A28" s="5" t="s">
        <v>147</v>
      </c>
      <c r="B28" s="9">
        <v>62714485.979999997</v>
      </c>
      <c r="C28" s="9">
        <v>65712378.140000001</v>
      </c>
      <c r="D28" s="9">
        <v>66586014.100000001</v>
      </c>
      <c r="F28" s="10"/>
    </row>
    <row r="29" spans="1:6" x14ac:dyDescent="0.2">
      <c r="A29" s="4" t="s">
        <v>146</v>
      </c>
      <c r="B29" s="10">
        <f>SUM(B25:B28)</f>
        <v>547096166.50999999</v>
      </c>
      <c r="C29" s="10">
        <f t="shared" ref="C29:D29" si="2">SUM(C25:C28)</f>
        <v>546166160.10000002</v>
      </c>
      <c r="D29" s="10">
        <f t="shared" si="2"/>
        <v>552918764.13</v>
      </c>
      <c r="F29" s="10"/>
    </row>
    <row r="30" spans="1:6" ht="17.25" customHeight="1" x14ac:dyDescent="0.2">
      <c r="B30" s="8"/>
      <c r="C30" s="8"/>
      <c r="D30" s="8"/>
      <c r="F30" s="10"/>
    </row>
    <row r="31" spans="1:6" x14ac:dyDescent="0.2">
      <c r="A31" s="4" t="s">
        <v>145</v>
      </c>
      <c r="B31" s="8"/>
      <c r="C31" s="8"/>
      <c r="D31" s="8"/>
      <c r="F31" s="10"/>
    </row>
    <row r="32" spans="1:6" x14ac:dyDescent="0.2">
      <c r="A32" s="4" t="s">
        <v>144</v>
      </c>
      <c r="B32" s="8">
        <v>-4824252297.25</v>
      </c>
      <c r="C32" s="8">
        <v>-4848637772.4299898</v>
      </c>
      <c r="D32" s="8">
        <v>-4867695984.6400003</v>
      </c>
      <c r="F32" s="10"/>
    </row>
    <row r="33" spans="1:6" x14ac:dyDescent="0.2">
      <c r="A33" s="4" t="s">
        <v>143</v>
      </c>
      <c r="B33" s="8">
        <v>-122420530.53999899</v>
      </c>
      <c r="C33" s="8">
        <v>-121291719.28999899</v>
      </c>
      <c r="D33" s="8">
        <v>-124508982.169999</v>
      </c>
      <c r="F33" s="10"/>
    </row>
    <row r="34" spans="1:6" ht="13.5" thickBot="1" x14ac:dyDescent="0.25">
      <c r="A34" s="5" t="s">
        <v>142</v>
      </c>
      <c r="B34" s="9">
        <v>-112505583.55</v>
      </c>
      <c r="C34" s="9">
        <v>-113389977.36</v>
      </c>
      <c r="D34" s="9">
        <v>-114286856.98</v>
      </c>
      <c r="F34" s="10"/>
    </row>
    <row r="35" spans="1:6" x14ac:dyDescent="0.2">
      <c r="A35" s="4" t="s">
        <v>141</v>
      </c>
      <c r="B35" s="10">
        <f>SUM(B32:B34)</f>
        <v>-5059178411.3399992</v>
      </c>
      <c r="C35" s="10">
        <f t="shared" ref="C35:D35" si="3">SUM(C32:C34)</f>
        <v>-5083319469.0799885</v>
      </c>
      <c r="D35" s="10">
        <f t="shared" si="3"/>
        <v>-5106491823.789999</v>
      </c>
      <c r="F35" s="10"/>
    </row>
    <row r="36" spans="1:6" x14ac:dyDescent="0.2">
      <c r="F36" s="10"/>
    </row>
    <row r="37" spans="1:6" x14ac:dyDescent="0.2">
      <c r="A37" s="4" t="s">
        <v>140</v>
      </c>
      <c r="B37" s="10">
        <f>B14+B22+B29+B35</f>
        <v>8666685830.6900024</v>
      </c>
      <c r="C37" s="10">
        <f t="shared" ref="C37:D37" si="4">C14+C22+C29+C35</f>
        <v>8668940423.6800098</v>
      </c>
      <c r="D37" s="10">
        <f t="shared" si="4"/>
        <v>8703380235.5299911</v>
      </c>
      <c r="F37" s="10"/>
    </row>
    <row r="38" spans="1:6" ht="19.5" customHeight="1" x14ac:dyDescent="0.2">
      <c r="F38" s="10"/>
    </row>
    <row r="39" spans="1:6" x14ac:dyDescent="0.2">
      <c r="A39" s="4" t="s">
        <v>139</v>
      </c>
      <c r="F39" s="10"/>
    </row>
    <row r="40" spans="1:6" x14ac:dyDescent="0.2">
      <c r="A40" s="4" t="s">
        <v>138</v>
      </c>
      <c r="F40" s="10"/>
    </row>
    <row r="41" spans="1:6" x14ac:dyDescent="0.2">
      <c r="A41" s="4" t="s">
        <v>137</v>
      </c>
      <c r="B41" s="8">
        <v>3378954.87</v>
      </c>
      <c r="C41" s="8">
        <v>3396379.67</v>
      </c>
      <c r="D41" s="8">
        <v>3408882.43</v>
      </c>
      <c r="F41" s="10"/>
    </row>
    <row r="42" spans="1:6" x14ac:dyDescent="0.2">
      <c r="A42" s="4" t="s">
        <v>136</v>
      </c>
      <c r="B42" s="8">
        <v>79713.38</v>
      </c>
      <c r="C42" s="8">
        <v>79713.38</v>
      </c>
      <c r="D42" s="8">
        <v>79713.38</v>
      </c>
      <c r="F42" s="10"/>
    </row>
    <row r="43" spans="1:6" x14ac:dyDescent="0.2">
      <c r="A43" s="4" t="s">
        <v>135</v>
      </c>
      <c r="B43" s="8">
        <v>29897623</v>
      </c>
      <c r="C43" s="8">
        <v>29897623</v>
      </c>
      <c r="D43" s="8">
        <v>29740793</v>
      </c>
      <c r="F43" s="10"/>
    </row>
    <row r="44" spans="1:6" ht="13.5" thickBot="1" x14ac:dyDescent="0.25">
      <c r="A44" s="5" t="s">
        <v>134</v>
      </c>
      <c r="B44" s="9">
        <v>50593061.359999999</v>
      </c>
      <c r="C44" s="9">
        <v>50578668.329999998</v>
      </c>
      <c r="D44" s="9">
        <v>50752332.029999897</v>
      </c>
      <c r="F44" s="10"/>
    </row>
    <row r="45" spans="1:6" ht="17.25" customHeight="1" x14ac:dyDescent="0.2">
      <c r="A45" s="4" t="s">
        <v>133</v>
      </c>
      <c r="B45" s="10">
        <f>SUM(B41:B44)</f>
        <v>83949352.609999999</v>
      </c>
      <c r="C45" s="10">
        <f t="shared" ref="C45:D45" si="5">SUM(C41:C44)</f>
        <v>83952384.379999995</v>
      </c>
      <c r="D45" s="10">
        <f t="shared" si="5"/>
        <v>83981720.839999899</v>
      </c>
      <c r="F45" s="10"/>
    </row>
    <row r="46" spans="1:6" ht="18" customHeight="1" x14ac:dyDescent="0.2">
      <c r="F46" s="10"/>
    </row>
    <row r="47" spans="1:6" x14ac:dyDescent="0.2">
      <c r="A47" s="4" t="s">
        <v>132</v>
      </c>
      <c r="B47" s="8">
        <f>B45</f>
        <v>83949352.609999999</v>
      </c>
      <c r="C47" s="8">
        <f t="shared" ref="C47:D47" si="6">C45</f>
        <v>83952384.379999995</v>
      </c>
      <c r="D47" s="8">
        <f t="shared" si="6"/>
        <v>83981720.839999899</v>
      </c>
      <c r="F47" s="10"/>
    </row>
    <row r="48" spans="1:6" ht="15.75" customHeight="1" x14ac:dyDescent="0.2">
      <c r="F48" s="10"/>
    </row>
    <row r="49" spans="1:6" x14ac:dyDescent="0.2">
      <c r="A49" s="4" t="s">
        <v>131</v>
      </c>
      <c r="F49" s="10"/>
    </row>
    <row r="50" spans="1:6" x14ac:dyDescent="0.2">
      <c r="A50" s="4" t="s">
        <v>130</v>
      </c>
      <c r="F50" s="10"/>
    </row>
    <row r="51" spans="1:6" x14ac:dyDescent="0.2">
      <c r="A51" s="4" t="s">
        <v>129</v>
      </c>
      <c r="B51" s="8">
        <v>12492802.720000001</v>
      </c>
      <c r="C51" s="8">
        <v>40770389.699999899</v>
      </c>
      <c r="D51" s="8">
        <v>27405258.670000002</v>
      </c>
      <c r="F51" s="10"/>
    </row>
    <row r="52" spans="1:6" x14ac:dyDescent="0.2">
      <c r="A52" s="4" t="s">
        <v>128</v>
      </c>
      <c r="B52" s="8">
        <v>3802257.35</v>
      </c>
      <c r="C52" s="8">
        <v>3805866.9299999899</v>
      </c>
      <c r="D52" s="8">
        <v>3937887.04</v>
      </c>
      <c r="F52" s="10"/>
    </row>
    <row r="53" spans="1:6" x14ac:dyDescent="0.2">
      <c r="A53" s="4" t="s">
        <v>127</v>
      </c>
      <c r="B53" s="8">
        <v>4261815.7</v>
      </c>
      <c r="C53" s="8">
        <v>4285120.53</v>
      </c>
      <c r="D53" s="8">
        <v>4785500.0599999996</v>
      </c>
      <c r="F53" s="10"/>
    </row>
    <row r="54" spans="1:6" ht="13.5" thickBot="1" x14ac:dyDescent="0.25">
      <c r="A54" s="5" t="s">
        <v>126</v>
      </c>
      <c r="B54" s="9">
        <v>0</v>
      </c>
      <c r="C54" s="9">
        <v>0</v>
      </c>
      <c r="D54" s="9">
        <v>0</v>
      </c>
      <c r="F54" s="10"/>
    </row>
    <row r="55" spans="1:6" x14ac:dyDescent="0.2">
      <c r="A55" s="4" t="s">
        <v>125</v>
      </c>
      <c r="B55" s="10">
        <f>SUM(B51:B54)</f>
        <v>20556875.77</v>
      </c>
      <c r="C55" s="10">
        <f t="shared" ref="C55:D55" si="7">SUM(C51:C54)</f>
        <v>48861377.159999892</v>
      </c>
      <c r="D55" s="10">
        <f t="shared" si="7"/>
        <v>36128645.770000003</v>
      </c>
      <c r="F55" s="10"/>
    </row>
    <row r="56" spans="1:6" x14ac:dyDescent="0.2">
      <c r="F56" s="10"/>
    </row>
    <row r="57" spans="1:6" x14ac:dyDescent="0.2">
      <c r="A57" s="4" t="s">
        <v>124</v>
      </c>
      <c r="B57" s="8"/>
      <c r="C57" s="8"/>
      <c r="D57" s="8"/>
      <c r="F57" s="10"/>
    </row>
    <row r="58" spans="1:6" x14ac:dyDescent="0.2">
      <c r="A58" s="4" t="s">
        <v>123</v>
      </c>
      <c r="B58" s="8"/>
      <c r="C58" s="8"/>
      <c r="D58" s="8"/>
      <c r="F58" s="10"/>
    </row>
    <row r="59" spans="1:6" ht="16.5" customHeight="1" x14ac:dyDescent="0.2">
      <c r="F59" s="10"/>
    </row>
    <row r="60" spans="1:6" x14ac:dyDescent="0.2">
      <c r="A60" s="4" t="s">
        <v>122</v>
      </c>
      <c r="F60" s="10"/>
    </row>
    <row r="61" spans="1:6" x14ac:dyDescent="0.2">
      <c r="A61" s="4" t="s">
        <v>121</v>
      </c>
      <c r="B61" s="16">
        <v>3307509.42</v>
      </c>
      <c r="C61" s="16">
        <v>3307509.42</v>
      </c>
      <c r="D61" s="16">
        <v>3307509.42</v>
      </c>
      <c r="F61" s="10"/>
    </row>
    <row r="62" spans="1:6" x14ac:dyDescent="0.2">
      <c r="A62" s="4" t="s">
        <v>120</v>
      </c>
      <c r="B62" s="8">
        <v>293344614.04000002</v>
      </c>
      <c r="C62" s="8">
        <v>277883994.88999999</v>
      </c>
      <c r="D62" s="8">
        <v>239638739.22999901</v>
      </c>
      <c r="F62" s="10"/>
    </row>
    <row r="63" spans="1:6" x14ac:dyDescent="0.2">
      <c r="A63" s="4" t="s">
        <v>119</v>
      </c>
      <c r="B63" s="8">
        <v>69591689.420000002</v>
      </c>
      <c r="C63" s="8">
        <v>78816084.310000002</v>
      </c>
      <c r="D63" s="8">
        <v>71537734.309999898</v>
      </c>
      <c r="F63" s="10"/>
    </row>
    <row r="64" spans="1:6" x14ac:dyDescent="0.2">
      <c r="A64" s="4" t="s">
        <v>118</v>
      </c>
      <c r="B64" s="8">
        <v>538233.42000000004</v>
      </c>
      <c r="C64" s="8">
        <v>730619.5</v>
      </c>
      <c r="D64" s="8">
        <v>728848.73</v>
      </c>
      <c r="F64" s="10"/>
    </row>
    <row r="65" spans="1:6" x14ac:dyDescent="0.2">
      <c r="A65" s="4" t="s">
        <v>117</v>
      </c>
      <c r="B65" s="8">
        <v>0</v>
      </c>
      <c r="C65" s="8">
        <v>0</v>
      </c>
      <c r="D65" s="8">
        <v>0</v>
      </c>
      <c r="F65" s="10"/>
    </row>
    <row r="66" spans="1:6" x14ac:dyDescent="0.2">
      <c r="A66" s="4" t="s">
        <v>116</v>
      </c>
      <c r="B66" s="8">
        <v>199412662.459999</v>
      </c>
      <c r="C66" s="8">
        <v>167639045.68000001</v>
      </c>
      <c r="D66" s="8">
        <v>165078436.53999999</v>
      </c>
      <c r="F66" s="10"/>
    </row>
    <row r="67" spans="1:6" x14ac:dyDescent="0.2">
      <c r="A67" s="4" t="s">
        <v>115</v>
      </c>
      <c r="B67" s="8">
        <v>47272.29</v>
      </c>
      <c r="C67" s="8">
        <v>55514.66</v>
      </c>
      <c r="D67" s="8">
        <v>78711.399999999994</v>
      </c>
      <c r="F67" s="10"/>
    </row>
    <row r="68" spans="1:6" ht="13.5" thickBot="1" x14ac:dyDescent="0.25">
      <c r="A68" s="5" t="s">
        <v>114</v>
      </c>
      <c r="B68" s="9">
        <v>-13806810.829999899</v>
      </c>
      <c r="C68" s="9">
        <v>-12327185.17</v>
      </c>
      <c r="D68" s="9">
        <v>-14478712.289999999</v>
      </c>
      <c r="F68" s="10"/>
    </row>
    <row r="69" spans="1:6" x14ac:dyDescent="0.2">
      <c r="A69" s="4" t="s">
        <v>113</v>
      </c>
      <c r="B69" s="10">
        <f>SUM(B61:B68)</f>
        <v>552435170.21999907</v>
      </c>
      <c r="C69" s="10">
        <f t="shared" ref="C69:D69" si="8">SUM(C61:C68)</f>
        <v>516105583.29000002</v>
      </c>
      <c r="D69" s="10">
        <f t="shared" si="8"/>
        <v>465891267.3399989</v>
      </c>
      <c r="F69" s="10"/>
    </row>
    <row r="70" spans="1:6" ht="17.25" customHeight="1" x14ac:dyDescent="0.2">
      <c r="F70" s="10"/>
    </row>
    <row r="71" spans="1:6" x14ac:dyDescent="0.2">
      <c r="A71" s="4" t="s">
        <v>112</v>
      </c>
      <c r="F71" s="10"/>
    </row>
    <row r="72" spans="1:6" ht="13.5" thickBot="1" x14ac:dyDescent="0.25">
      <c r="A72" s="5" t="s">
        <v>111</v>
      </c>
      <c r="B72" s="9">
        <v>-10702667.029999999</v>
      </c>
      <c r="C72" s="9">
        <v>-9697881.3800000008</v>
      </c>
      <c r="D72" s="9">
        <v>-8276021.2300000004</v>
      </c>
      <c r="F72" s="10"/>
    </row>
    <row r="73" spans="1:6" x14ac:dyDescent="0.2">
      <c r="A73" s="4" t="s">
        <v>110</v>
      </c>
      <c r="B73" s="10">
        <f>B72</f>
        <v>-10702667.029999999</v>
      </c>
      <c r="C73" s="10">
        <f t="shared" ref="C73:D73" si="9">C72</f>
        <v>-9697881.3800000008</v>
      </c>
      <c r="D73" s="10">
        <f t="shared" si="9"/>
        <v>-8276021.2300000004</v>
      </c>
      <c r="F73" s="10"/>
    </row>
    <row r="74" spans="1:6" x14ac:dyDescent="0.2">
      <c r="F74" s="10"/>
    </row>
    <row r="75" spans="1:6" x14ac:dyDescent="0.2">
      <c r="A75" s="4" t="s">
        <v>109</v>
      </c>
      <c r="F75" s="10"/>
    </row>
    <row r="76" spans="1:6" x14ac:dyDescent="0.2">
      <c r="A76" s="4" t="s">
        <v>108</v>
      </c>
      <c r="B76" s="8">
        <v>19093120.469999999</v>
      </c>
      <c r="C76" s="8">
        <v>17784199.849999901</v>
      </c>
      <c r="D76" s="8">
        <v>18347116.600000001</v>
      </c>
      <c r="F76" s="10"/>
    </row>
    <row r="77" spans="1:6" x14ac:dyDescent="0.2">
      <c r="A77" s="4" t="s">
        <v>107</v>
      </c>
      <c r="B77" s="8">
        <v>75276484.700000003</v>
      </c>
      <c r="C77" s="8">
        <v>79873213</v>
      </c>
      <c r="D77" s="8">
        <v>96586435.519999996</v>
      </c>
      <c r="F77" s="10"/>
    </row>
    <row r="78" spans="1:6" x14ac:dyDescent="0.2">
      <c r="A78" s="4" t="s">
        <v>106</v>
      </c>
      <c r="B78" s="8">
        <v>244239.56</v>
      </c>
      <c r="C78" s="8">
        <v>213403.19</v>
      </c>
      <c r="D78" s="8">
        <v>67358.53</v>
      </c>
      <c r="F78" s="10"/>
    </row>
    <row r="79" spans="1:6" x14ac:dyDescent="0.2">
      <c r="A79" s="4" t="s">
        <v>105</v>
      </c>
      <c r="B79" s="8">
        <v>4082.8</v>
      </c>
      <c r="C79" s="8">
        <v>4082.8</v>
      </c>
      <c r="D79" s="8">
        <v>4082.8</v>
      </c>
      <c r="F79" s="10"/>
    </row>
    <row r="80" spans="1:6" x14ac:dyDescent="0.2">
      <c r="A80" s="4" t="s">
        <v>104</v>
      </c>
      <c r="B80" s="8">
        <v>4141534.2</v>
      </c>
      <c r="C80" s="8">
        <v>4078372.54</v>
      </c>
      <c r="D80" s="8">
        <v>3981594.23</v>
      </c>
      <c r="F80" s="10"/>
    </row>
    <row r="81" spans="1:6" x14ac:dyDescent="0.2">
      <c r="A81" s="4" t="s">
        <v>103</v>
      </c>
      <c r="B81" s="8">
        <v>34543343.670000002</v>
      </c>
      <c r="C81" s="8">
        <v>25203912.870000001</v>
      </c>
      <c r="D81" s="8">
        <v>24861473.449999999</v>
      </c>
      <c r="F81" s="10"/>
    </row>
    <row r="82" spans="1:6" ht="13.5" thickBot="1" x14ac:dyDescent="0.25">
      <c r="A82" s="5" t="s">
        <v>102</v>
      </c>
      <c r="B82" s="9">
        <v>36095.43</v>
      </c>
      <c r="C82" s="9">
        <v>46719.8</v>
      </c>
      <c r="D82" s="9">
        <v>58871.21</v>
      </c>
      <c r="F82" s="10"/>
    </row>
    <row r="83" spans="1:6" x14ac:dyDescent="0.2">
      <c r="A83" s="4" t="s">
        <v>101</v>
      </c>
      <c r="B83" s="10">
        <f>SUM(B76:B82)</f>
        <v>133338900.83000001</v>
      </c>
      <c r="C83" s="10">
        <f t="shared" ref="C83:D83" si="10">SUM(C76:C82)</f>
        <v>127203904.04999991</v>
      </c>
      <c r="D83" s="10">
        <f t="shared" si="10"/>
        <v>143906932.34</v>
      </c>
      <c r="F83" s="10"/>
    </row>
    <row r="84" spans="1:6" x14ac:dyDescent="0.2">
      <c r="F84" s="10"/>
    </row>
    <row r="85" spans="1:6" x14ac:dyDescent="0.2">
      <c r="A85" s="4" t="s">
        <v>100</v>
      </c>
      <c r="F85" s="10"/>
    </row>
    <row r="86" spans="1:6" x14ac:dyDescent="0.2">
      <c r="A86" s="4" t="s">
        <v>99</v>
      </c>
      <c r="B86" s="8">
        <v>29919961.039999999</v>
      </c>
      <c r="C86" s="8">
        <v>49748351.68</v>
      </c>
      <c r="D86" s="8">
        <v>39574285.57</v>
      </c>
      <c r="F86" s="10"/>
    </row>
    <row r="87" spans="1:6" ht="13.5" thickBot="1" x14ac:dyDescent="0.25">
      <c r="A87" s="5" t="s">
        <v>98</v>
      </c>
      <c r="B87" s="9">
        <v>0</v>
      </c>
      <c r="C87" s="9">
        <v>0</v>
      </c>
      <c r="D87" s="9">
        <v>0</v>
      </c>
      <c r="F87" s="10"/>
    </row>
    <row r="88" spans="1:6" x14ac:dyDescent="0.2">
      <c r="A88" s="4" t="s">
        <v>97</v>
      </c>
      <c r="B88" s="10">
        <f>SUM(B86:B87)</f>
        <v>29919961.039999999</v>
      </c>
      <c r="C88" s="10">
        <f t="shared" ref="C88:D88" si="11">SUM(C86:C87)</f>
        <v>49748351.68</v>
      </c>
      <c r="D88" s="10">
        <f t="shared" si="11"/>
        <v>39574285.57</v>
      </c>
      <c r="F88" s="10"/>
    </row>
    <row r="89" spans="1:6" x14ac:dyDescent="0.2">
      <c r="F89" s="10"/>
    </row>
    <row r="90" spans="1:6" x14ac:dyDescent="0.2">
      <c r="A90" s="4" t="s">
        <v>96</v>
      </c>
      <c r="F90" s="10"/>
    </row>
    <row r="91" spans="1:6" x14ac:dyDescent="0.2">
      <c r="A91" s="4" t="s">
        <v>95</v>
      </c>
      <c r="B91" s="8">
        <v>36392947.799999997</v>
      </c>
      <c r="C91" s="8">
        <v>35116770.699999899</v>
      </c>
      <c r="D91" s="8">
        <v>36898062.030000001</v>
      </c>
      <c r="F91" s="10"/>
    </row>
    <row r="92" spans="1:6" x14ac:dyDescent="0.2">
      <c r="A92" s="4" t="s">
        <v>94</v>
      </c>
      <c r="B92" s="8">
        <v>0</v>
      </c>
      <c r="C92" s="8">
        <v>0</v>
      </c>
      <c r="D92" s="8">
        <v>0</v>
      </c>
      <c r="F92" s="10"/>
    </row>
    <row r="93" spans="1:6" ht="13.5" thickBot="1" x14ac:dyDescent="0.25">
      <c r="A93" s="5" t="s">
        <v>75</v>
      </c>
      <c r="B93" s="9">
        <v>6814.86</v>
      </c>
      <c r="C93" s="9">
        <v>9268.68</v>
      </c>
      <c r="D93" s="9">
        <v>9268.68</v>
      </c>
      <c r="F93" s="10"/>
    </row>
    <row r="94" spans="1:6" ht="16.5" customHeight="1" x14ac:dyDescent="0.2">
      <c r="A94" s="4" t="s">
        <v>93</v>
      </c>
      <c r="B94" s="10">
        <f>SUM(B91:B93)</f>
        <v>36399762.659999996</v>
      </c>
      <c r="C94" s="10">
        <f t="shared" ref="C94:D94" si="12">SUM(C91:C93)</f>
        <v>35126039.379999898</v>
      </c>
      <c r="D94" s="10">
        <f t="shared" si="12"/>
        <v>36907330.710000001</v>
      </c>
      <c r="F94" s="10"/>
    </row>
    <row r="95" spans="1:6" ht="21.75" customHeight="1" x14ac:dyDescent="0.2">
      <c r="F95" s="10"/>
    </row>
    <row r="96" spans="1:6" x14ac:dyDescent="0.2">
      <c r="A96" s="4" t="s">
        <v>92</v>
      </c>
      <c r="B96" s="8"/>
      <c r="C96" s="8"/>
      <c r="D96" s="8"/>
      <c r="F96" s="10"/>
    </row>
    <row r="97" spans="1:6" x14ac:dyDescent="0.2">
      <c r="A97" s="4" t="s">
        <v>91</v>
      </c>
      <c r="B97" s="8">
        <v>584579851.19000006</v>
      </c>
      <c r="C97" s="8">
        <v>591572215.80999994</v>
      </c>
      <c r="D97" s="8">
        <v>571033766.14999998</v>
      </c>
      <c r="F97" s="10"/>
    </row>
    <row r="98" spans="1:6" ht="18" customHeight="1" x14ac:dyDescent="0.2">
      <c r="F98" s="10"/>
    </row>
    <row r="99" spans="1:6" x14ac:dyDescent="0.2">
      <c r="A99" s="4" t="s">
        <v>90</v>
      </c>
      <c r="B99" s="8">
        <f>B97+B94+B88+B83+B73+B69+B55</f>
        <v>1346527854.6799991</v>
      </c>
      <c r="C99" s="8">
        <f t="shared" ref="C99:D99" si="13">C97+C94+C88+C83+C73+C69+C55</f>
        <v>1358919589.9899995</v>
      </c>
      <c r="D99" s="8">
        <f t="shared" si="13"/>
        <v>1285166206.6499989</v>
      </c>
      <c r="F99" s="10"/>
    </row>
    <row r="100" spans="1:6" x14ac:dyDescent="0.2">
      <c r="F100" s="10"/>
    </row>
    <row r="101" spans="1:6" x14ac:dyDescent="0.2">
      <c r="A101" s="4" t="s">
        <v>89</v>
      </c>
      <c r="F101" s="10"/>
    </row>
    <row r="102" spans="1:6" x14ac:dyDescent="0.2">
      <c r="A102" s="6" t="s">
        <v>88</v>
      </c>
      <c r="B102" s="8">
        <v>20162009.940000001</v>
      </c>
      <c r="C102" s="8">
        <v>20162052.289999999</v>
      </c>
      <c r="D102" s="8">
        <v>20162094.539999999</v>
      </c>
      <c r="F102" s="10"/>
    </row>
    <row r="103" spans="1:6" x14ac:dyDescent="0.2">
      <c r="A103" s="4" t="s">
        <v>87</v>
      </c>
      <c r="B103" s="8">
        <v>11612118.59</v>
      </c>
      <c r="C103" s="8">
        <v>11739005.17</v>
      </c>
      <c r="D103" s="8">
        <v>11765132.02</v>
      </c>
      <c r="F103" s="10"/>
    </row>
    <row r="104" spans="1:6" x14ac:dyDescent="0.2">
      <c r="A104" s="4" t="s">
        <v>86</v>
      </c>
      <c r="B104" s="8">
        <v>-9700671.8599999994</v>
      </c>
      <c r="C104" s="8">
        <v>-9700671.8599999994</v>
      </c>
      <c r="D104" s="8">
        <v>-11763533.640000001</v>
      </c>
      <c r="F104" s="10"/>
    </row>
    <row r="105" spans="1:6" x14ac:dyDescent="0.2">
      <c r="A105" s="4" t="s">
        <v>85</v>
      </c>
      <c r="B105" s="8">
        <v>9700671.8599999994</v>
      </c>
      <c r="C105" s="8">
        <v>9700671.8599999994</v>
      </c>
      <c r="D105" s="8">
        <v>11763533.640000001</v>
      </c>
      <c r="F105" s="10"/>
    </row>
    <row r="106" spans="1:6" x14ac:dyDescent="0.2">
      <c r="A106" s="4" t="s">
        <v>84</v>
      </c>
      <c r="B106" s="8">
        <v>6220972.2800000003</v>
      </c>
      <c r="C106" s="8">
        <v>9931940.9199999999</v>
      </c>
      <c r="D106" s="8">
        <v>7951090.9699999997</v>
      </c>
      <c r="F106" s="10"/>
    </row>
    <row r="107" spans="1:6" x14ac:dyDescent="0.2">
      <c r="A107" s="4" t="s">
        <v>83</v>
      </c>
      <c r="B107" s="8">
        <v>0</v>
      </c>
      <c r="C107" s="8">
        <v>0</v>
      </c>
      <c r="D107" s="8">
        <v>0</v>
      </c>
      <c r="F107" s="10"/>
    </row>
    <row r="108" spans="1:6" x14ac:dyDescent="0.2">
      <c r="A108" s="4" t="s">
        <v>82</v>
      </c>
      <c r="B108" s="8">
        <v>29781146.489999902</v>
      </c>
      <c r="C108" s="8">
        <v>29540233.329999998</v>
      </c>
      <c r="D108" s="8">
        <v>29299320.169999901</v>
      </c>
      <c r="F108" s="10"/>
    </row>
    <row r="109" spans="1:6" x14ac:dyDescent="0.2">
      <c r="A109" s="4" t="s">
        <v>81</v>
      </c>
      <c r="B109" s="8">
        <v>125194878.17999899</v>
      </c>
      <c r="C109" s="8">
        <v>125129350.45999999</v>
      </c>
      <c r="D109" s="8">
        <v>129534754.48999999</v>
      </c>
      <c r="F109" s="10"/>
    </row>
    <row r="110" spans="1:6" x14ac:dyDescent="0.2">
      <c r="A110" s="4" t="s">
        <v>80</v>
      </c>
      <c r="B110" s="8">
        <v>9930845.9499999993</v>
      </c>
      <c r="C110" s="8">
        <v>9503556.7699999902</v>
      </c>
      <c r="D110" s="8">
        <v>9076267.5899999999</v>
      </c>
      <c r="F110" s="10"/>
    </row>
    <row r="111" spans="1:6" x14ac:dyDescent="0.2">
      <c r="A111" s="4" t="s">
        <v>79</v>
      </c>
      <c r="B111" s="8">
        <v>52232906.469999999</v>
      </c>
      <c r="C111" s="8">
        <v>52006826.68</v>
      </c>
      <c r="D111" s="8">
        <v>51785672.130000003</v>
      </c>
      <c r="F111" s="10"/>
    </row>
    <row r="112" spans="1:6" x14ac:dyDescent="0.2">
      <c r="A112" s="4" t="s">
        <v>78</v>
      </c>
      <c r="B112" s="8">
        <v>545127715.42999995</v>
      </c>
      <c r="C112" s="8">
        <v>549950528.75999999</v>
      </c>
      <c r="D112" s="8">
        <v>565426615.84000003</v>
      </c>
      <c r="F112" s="10"/>
    </row>
    <row r="113" spans="1:6" x14ac:dyDescent="0.2">
      <c r="A113" s="4" t="s">
        <v>77</v>
      </c>
      <c r="B113" s="8">
        <v>0</v>
      </c>
      <c r="C113" s="8">
        <v>0</v>
      </c>
      <c r="D113" s="8">
        <v>0</v>
      </c>
      <c r="F113" s="10"/>
    </row>
    <row r="114" spans="1:6" x14ac:dyDescent="0.2">
      <c r="A114" s="4" t="s">
        <v>76</v>
      </c>
      <c r="B114" s="8">
        <v>108251.379999999</v>
      </c>
      <c r="C114" s="8">
        <v>195030.87</v>
      </c>
      <c r="D114" s="8">
        <v>-177056.23</v>
      </c>
      <c r="F114" s="10"/>
    </row>
    <row r="115" spans="1:6" x14ac:dyDescent="0.2">
      <c r="A115" s="4" t="s">
        <v>75</v>
      </c>
      <c r="B115" s="8">
        <v>241708280.62</v>
      </c>
      <c r="C115" s="8">
        <v>252455377.34999999</v>
      </c>
      <c r="D115" s="8">
        <v>232975937.489999</v>
      </c>
      <c r="F115" s="10"/>
    </row>
    <row r="116" spans="1:6" x14ac:dyDescent="0.2">
      <c r="A116" s="4" t="s">
        <v>74</v>
      </c>
      <c r="B116" s="8">
        <v>531596.37</v>
      </c>
      <c r="C116" s="8">
        <v>519301.36</v>
      </c>
      <c r="D116" s="8">
        <v>506874.07</v>
      </c>
      <c r="F116" s="10"/>
    </row>
    <row r="117" spans="1:6" ht="13.5" thickBot="1" x14ac:dyDescent="0.25">
      <c r="A117" s="5" t="s">
        <v>73</v>
      </c>
      <c r="B117" s="9">
        <v>44751718.189999998</v>
      </c>
      <c r="C117" s="9">
        <v>44519205.829999998</v>
      </c>
      <c r="D117" s="9">
        <v>44286693.469999999</v>
      </c>
      <c r="F117" s="10"/>
    </row>
    <row r="118" spans="1:6" x14ac:dyDescent="0.2">
      <c r="A118" s="4" t="s">
        <v>72</v>
      </c>
      <c r="B118" s="10">
        <f>SUM(B102:B117)</f>
        <v>1087362439.8899989</v>
      </c>
      <c r="C118" s="10">
        <f t="shared" ref="C118:D118" si="14">SUM(C102:C117)</f>
        <v>1105652409.79</v>
      </c>
      <c r="D118" s="10">
        <f t="shared" si="14"/>
        <v>1102593396.5499988</v>
      </c>
      <c r="F118" s="10"/>
    </row>
    <row r="119" spans="1:6" ht="7.5" customHeight="1" x14ac:dyDescent="0.2">
      <c r="F119" s="10"/>
    </row>
    <row r="120" spans="1:6" ht="13.5" thickBot="1" x14ac:dyDescent="0.25">
      <c r="A120" s="11" t="s">
        <v>71</v>
      </c>
      <c r="B120" s="15">
        <f>B118+B99+B37+B47</f>
        <v>11184525477.870001</v>
      </c>
      <c r="C120" s="15">
        <f>C118+C99+C37+C47</f>
        <v>11217464807.84001</v>
      </c>
      <c r="D120" s="15">
        <f>D118+D99+D37+D47</f>
        <v>11175121559.569988</v>
      </c>
      <c r="F120" s="10"/>
    </row>
    <row r="121" spans="1:6" ht="21" customHeight="1" thickTop="1" x14ac:dyDescent="0.2">
      <c r="F121" s="10"/>
    </row>
    <row r="122" spans="1:6" x14ac:dyDescent="0.2">
      <c r="A122" s="4" t="s">
        <v>70</v>
      </c>
      <c r="F122" s="10"/>
    </row>
    <row r="123" spans="1:6" x14ac:dyDescent="0.2">
      <c r="A123" s="4" t="s">
        <v>69</v>
      </c>
      <c r="B123" s="8"/>
      <c r="C123" s="8"/>
      <c r="D123" s="8"/>
      <c r="F123" s="10"/>
    </row>
    <row r="124" spans="1:6" x14ac:dyDescent="0.2">
      <c r="A124" s="4" t="s">
        <v>68</v>
      </c>
      <c r="B124" s="14">
        <v>-352790.69</v>
      </c>
      <c r="C124" s="14">
        <v>-352790.69</v>
      </c>
      <c r="D124" s="14">
        <v>-352790.69</v>
      </c>
      <c r="F124" s="10"/>
    </row>
    <row r="125" spans="1:6" x14ac:dyDescent="0.2">
      <c r="A125" s="4" t="s">
        <v>67</v>
      </c>
      <c r="B125" s="8">
        <v>-135247371.09</v>
      </c>
      <c r="C125" s="8">
        <v>-179929407.47999999</v>
      </c>
      <c r="D125" s="8">
        <v>-137230163.44</v>
      </c>
      <c r="F125" s="10"/>
    </row>
    <row r="126" spans="1:6" x14ac:dyDescent="0.2">
      <c r="A126" s="4" t="s">
        <v>66</v>
      </c>
      <c r="B126" s="8">
        <v>0</v>
      </c>
      <c r="C126" s="8">
        <v>0</v>
      </c>
      <c r="D126" s="8">
        <v>0</v>
      </c>
      <c r="F126" s="10"/>
    </row>
    <row r="127" spans="1:6" x14ac:dyDescent="0.2">
      <c r="A127" s="4" t="s">
        <v>65</v>
      </c>
      <c r="B127" s="8">
        <v>-93000000</v>
      </c>
      <c r="C127" s="8">
        <v>0</v>
      </c>
      <c r="D127" s="8">
        <v>0</v>
      </c>
      <c r="F127" s="10"/>
    </row>
    <row r="128" spans="1:6" x14ac:dyDescent="0.2">
      <c r="A128" s="4" t="s">
        <v>64</v>
      </c>
      <c r="B128" s="8">
        <v>-261077639.56999999</v>
      </c>
      <c r="C128" s="8">
        <v>-248506778.25</v>
      </c>
      <c r="D128" s="8">
        <v>-252066824.17999899</v>
      </c>
      <c r="F128" s="10"/>
    </row>
    <row r="129" spans="1:6" x14ac:dyDescent="0.2">
      <c r="A129" s="4" t="s">
        <v>63</v>
      </c>
      <c r="B129" s="8">
        <v>0</v>
      </c>
      <c r="C129" s="8">
        <v>0</v>
      </c>
      <c r="D129" s="8">
        <v>0</v>
      </c>
      <c r="F129" s="10"/>
    </row>
    <row r="130" spans="1:6" x14ac:dyDescent="0.2">
      <c r="A130" s="4" t="s">
        <v>62</v>
      </c>
      <c r="B130" s="8">
        <v>0</v>
      </c>
      <c r="C130" s="8">
        <v>0</v>
      </c>
      <c r="D130" s="8">
        <v>0</v>
      </c>
      <c r="F130" s="10"/>
    </row>
    <row r="131" spans="1:6" x14ac:dyDescent="0.2">
      <c r="A131" s="4" t="s">
        <v>61</v>
      </c>
      <c r="B131" s="8">
        <v>-30335450.399999999</v>
      </c>
      <c r="C131" s="8">
        <v>-33295339.23</v>
      </c>
      <c r="D131" s="8">
        <v>-34465971.75</v>
      </c>
      <c r="F131" s="10"/>
    </row>
    <row r="132" spans="1:6" x14ac:dyDescent="0.2">
      <c r="A132" s="4" t="s">
        <v>60</v>
      </c>
      <c r="B132" s="8">
        <v>-119322520.65000001</v>
      </c>
      <c r="C132" s="8">
        <v>-126398008.879999</v>
      </c>
      <c r="D132" s="8">
        <v>-135301287.00999999</v>
      </c>
      <c r="F132" s="10"/>
    </row>
    <row r="133" spans="1:6" x14ac:dyDescent="0.2">
      <c r="A133" s="4" t="s">
        <v>59</v>
      </c>
      <c r="B133" s="8">
        <v>-58808834.959999897</v>
      </c>
      <c r="C133" s="8">
        <v>-77101163.640000001</v>
      </c>
      <c r="D133" s="8">
        <v>-55748800.619999997</v>
      </c>
      <c r="F133" s="10"/>
    </row>
    <row r="134" spans="1:6" x14ac:dyDescent="0.2">
      <c r="A134" s="4" t="s">
        <v>58</v>
      </c>
      <c r="B134" s="8">
        <v>0</v>
      </c>
      <c r="C134" s="8">
        <v>0</v>
      </c>
      <c r="D134" s="8">
        <v>0</v>
      </c>
      <c r="F134" s="10"/>
    </row>
    <row r="135" spans="1:6" x14ac:dyDescent="0.2">
      <c r="A135" s="4" t="s">
        <v>57</v>
      </c>
      <c r="B135" s="8">
        <v>-838249.1</v>
      </c>
      <c r="C135" s="8">
        <v>-1858905.03</v>
      </c>
      <c r="D135" s="8">
        <v>-1883938.95</v>
      </c>
      <c r="F135" s="10"/>
    </row>
    <row r="136" spans="1:6" x14ac:dyDescent="0.2">
      <c r="A136" s="4" t="s">
        <v>56</v>
      </c>
      <c r="B136" s="8">
        <v>-42701220.969999999</v>
      </c>
      <c r="C136" s="8">
        <v>-39284116.509999998</v>
      </c>
      <c r="D136" s="8">
        <v>-36706681.020000003</v>
      </c>
      <c r="F136" s="10"/>
    </row>
    <row r="137" spans="1:6" ht="13.5" thickBot="1" x14ac:dyDescent="0.25">
      <c r="A137" s="5" t="s">
        <v>55</v>
      </c>
      <c r="B137" s="9">
        <v>-252153.92</v>
      </c>
      <c r="C137" s="9">
        <v>-126076.97</v>
      </c>
      <c r="D137" s="9">
        <v>0</v>
      </c>
      <c r="F137" s="10"/>
    </row>
    <row r="138" spans="1:6" x14ac:dyDescent="0.2">
      <c r="A138" s="4" t="s">
        <v>54</v>
      </c>
      <c r="B138" s="10">
        <f>SUM(B124:B137)</f>
        <v>-741936231.3499999</v>
      </c>
      <c r="C138" s="10">
        <f t="shared" ref="C138:D138" si="15">SUM(C124:C137)</f>
        <v>-706852586.67999899</v>
      </c>
      <c r="D138" s="10">
        <f t="shared" si="15"/>
        <v>-653756457.65999901</v>
      </c>
      <c r="F138" s="10"/>
    </row>
    <row r="139" spans="1:6" x14ac:dyDescent="0.2">
      <c r="F139" s="10"/>
    </row>
    <row r="140" spans="1:6" x14ac:dyDescent="0.2">
      <c r="A140" s="4" t="s">
        <v>53</v>
      </c>
      <c r="F140" s="10"/>
    </row>
    <row r="141" spans="1:6" x14ac:dyDescent="0.2">
      <c r="A141" s="4" t="s">
        <v>52</v>
      </c>
      <c r="B141" s="8"/>
      <c r="F141" s="10"/>
    </row>
    <row r="142" spans="1:6" ht="13.5" thickBot="1" x14ac:dyDescent="0.25">
      <c r="A142" s="5" t="s">
        <v>47</v>
      </c>
      <c r="B142" s="9">
        <v>-71119508.900000006</v>
      </c>
      <c r="C142" s="9">
        <v>-70097666.950000003</v>
      </c>
      <c r="D142" s="9">
        <v>-70193099.359999999</v>
      </c>
      <c r="F142" s="10"/>
    </row>
    <row r="143" spans="1:6" x14ac:dyDescent="0.2">
      <c r="A143" s="4" t="s">
        <v>51</v>
      </c>
      <c r="B143" s="8">
        <f>B142</f>
        <v>-71119508.900000006</v>
      </c>
      <c r="C143" s="8">
        <f t="shared" ref="C143:D143" si="16">C142</f>
        <v>-70097666.950000003</v>
      </c>
      <c r="D143" s="8">
        <f t="shared" si="16"/>
        <v>-70193099.359999999</v>
      </c>
      <c r="F143" s="10"/>
    </row>
    <row r="144" spans="1:6" x14ac:dyDescent="0.2">
      <c r="F144" s="10"/>
    </row>
    <row r="145" spans="1:6" x14ac:dyDescent="0.2">
      <c r="A145" s="4" t="s">
        <v>50</v>
      </c>
      <c r="F145" s="10"/>
    </row>
    <row r="146" spans="1:6" x14ac:dyDescent="0.2">
      <c r="A146" s="4" t="s">
        <v>49</v>
      </c>
      <c r="B146" s="8">
        <v>0</v>
      </c>
      <c r="C146" s="8">
        <v>0</v>
      </c>
      <c r="D146" s="8">
        <v>0</v>
      </c>
      <c r="F146" s="10"/>
    </row>
    <row r="147" spans="1:6" x14ac:dyDescent="0.2">
      <c r="A147" s="4" t="s">
        <v>48</v>
      </c>
      <c r="B147" s="8">
        <v>-1803447436.1700001</v>
      </c>
      <c r="C147" s="8">
        <v>-1814037698.9100001</v>
      </c>
      <c r="D147" s="8">
        <v>-1821441242.1300001</v>
      </c>
      <c r="F147" s="10"/>
    </row>
    <row r="148" spans="1:6" ht="13.5" thickBot="1" x14ac:dyDescent="0.25">
      <c r="A148" s="5" t="s">
        <v>47</v>
      </c>
      <c r="B148" s="9">
        <v>-297965198.56999999</v>
      </c>
      <c r="C148" s="9">
        <v>-311394872.12</v>
      </c>
      <c r="D148" s="9">
        <v>-309025241.50999999</v>
      </c>
      <c r="F148" s="10"/>
    </row>
    <row r="149" spans="1:6" x14ac:dyDescent="0.2">
      <c r="A149" s="4" t="s">
        <v>46</v>
      </c>
      <c r="B149" s="10">
        <f>SUM(B146:B148)</f>
        <v>-2101412634.74</v>
      </c>
      <c r="C149" s="10">
        <f t="shared" ref="C149:D149" si="17">SUM(C146:C148)</f>
        <v>-2125432571.0300002</v>
      </c>
      <c r="D149" s="10">
        <f t="shared" si="17"/>
        <v>-2130466483.6400001</v>
      </c>
      <c r="F149" s="10"/>
    </row>
    <row r="150" spans="1:6" x14ac:dyDescent="0.2">
      <c r="F150" s="10"/>
    </row>
    <row r="151" spans="1:6" x14ac:dyDescent="0.2">
      <c r="A151" s="4" t="s">
        <v>45</v>
      </c>
      <c r="B151" s="8">
        <f>B143+B149</f>
        <v>-2172532143.6399999</v>
      </c>
      <c r="C151" s="8">
        <f t="shared" ref="C151:D151" si="18">C143+C149</f>
        <v>-2195530237.98</v>
      </c>
      <c r="D151" s="8">
        <f t="shared" si="18"/>
        <v>-2200659583</v>
      </c>
      <c r="F151" s="10"/>
    </row>
    <row r="152" spans="1:6" x14ac:dyDescent="0.2">
      <c r="F152" s="10"/>
    </row>
    <row r="153" spans="1:6" x14ac:dyDescent="0.2">
      <c r="A153" s="4" t="s">
        <v>44</v>
      </c>
      <c r="F153" s="10"/>
    </row>
    <row r="154" spans="1:6" x14ac:dyDescent="0.2">
      <c r="A154" s="4" t="s">
        <v>43</v>
      </c>
      <c r="B154" s="8"/>
      <c r="C154" s="8"/>
      <c r="D154" s="8"/>
      <c r="F154" s="10"/>
    </row>
    <row r="155" spans="1:6" x14ac:dyDescent="0.2">
      <c r="A155" s="4" t="s">
        <v>42</v>
      </c>
      <c r="B155" s="8">
        <v>-44069633.549999997</v>
      </c>
      <c r="C155" s="8">
        <v>-48290368.920000002</v>
      </c>
      <c r="D155" s="8">
        <v>-30222614.48</v>
      </c>
      <c r="F155" s="10"/>
    </row>
    <row r="156" spans="1:6" x14ac:dyDescent="0.2">
      <c r="A156" s="4" t="s">
        <v>41</v>
      </c>
      <c r="B156" s="8">
        <v>-175000</v>
      </c>
      <c r="C156" s="8">
        <v>-175000</v>
      </c>
      <c r="D156" s="8">
        <v>-380000</v>
      </c>
      <c r="F156" s="10"/>
    </row>
    <row r="157" spans="1:6" x14ac:dyDescent="0.2">
      <c r="A157" s="4" t="s">
        <v>40</v>
      </c>
      <c r="B157" s="8">
        <v>-107008090.75</v>
      </c>
      <c r="C157" s="8">
        <v>-107028541.05</v>
      </c>
      <c r="D157" s="8">
        <v>-100136739.28</v>
      </c>
      <c r="F157" s="10"/>
    </row>
    <row r="158" spans="1:6" x14ac:dyDescent="0.2">
      <c r="A158" s="4" t="s">
        <v>39</v>
      </c>
      <c r="B158" s="8">
        <v>-279082561.13</v>
      </c>
      <c r="C158" s="8">
        <v>-278809246.13</v>
      </c>
      <c r="D158" s="8">
        <v>-279833594</v>
      </c>
      <c r="F158" s="10"/>
    </row>
    <row r="159" spans="1:6" x14ac:dyDescent="0.2">
      <c r="A159" s="4" t="s">
        <v>38</v>
      </c>
      <c r="B159" s="8">
        <v>0</v>
      </c>
      <c r="C159" s="8">
        <v>0</v>
      </c>
      <c r="D159" s="8">
        <v>0</v>
      </c>
      <c r="F159" s="10"/>
    </row>
    <row r="160" spans="1:6" x14ac:dyDescent="0.2">
      <c r="A160" s="4" t="s">
        <v>37</v>
      </c>
      <c r="B160" s="8">
        <v>-81636540.609999999</v>
      </c>
      <c r="C160" s="8">
        <v>-81809031.749999896</v>
      </c>
      <c r="D160" s="8">
        <v>-101661628.06</v>
      </c>
      <c r="F160" s="10"/>
    </row>
    <row r="161" spans="1:6" x14ac:dyDescent="0.2">
      <c r="A161" s="4" t="s">
        <v>36</v>
      </c>
      <c r="B161" s="8">
        <v>-71487273.739999995</v>
      </c>
      <c r="C161" s="8">
        <v>-72720981.209999993</v>
      </c>
      <c r="D161" s="8">
        <v>-73741121.430000007</v>
      </c>
      <c r="F161" s="10"/>
    </row>
    <row r="162" spans="1:6" x14ac:dyDescent="0.2">
      <c r="A162" s="4" t="s">
        <v>35</v>
      </c>
      <c r="B162" s="8">
        <v>-356087239.12</v>
      </c>
      <c r="C162" s="8">
        <v>-360972571.66000003</v>
      </c>
      <c r="D162" s="8">
        <v>-360191553.359999</v>
      </c>
      <c r="F162" s="10"/>
    </row>
    <row r="163" spans="1:6" x14ac:dyDescent="0.2">
      <c r="A163" s="4" t="s">
        <v>34</v>
      </c>
      <c r="B163" s="8">
        <v>-137964189.88999999</v>
      </c>
      <c r="C163" s="8">
        <v>-137279580.16</v>
      </c>
      <c r="D163" s="8">
        <v>-144674818.68000001</v>
      </c>
      <c r="F163" s="10"/>
    </row>
    <row r="164" spans="1:6" x14ac:dyDescent="0.2">
      <c r="A164" s="4" t="s">
        <v>33</v>
      </c>
      <c r="B164" s="8">
        <v>-3418521.06</v>
      </c>
      <c r="C164" s="8">
        <v>-3363244.84</v>
      </c>
      <c r="D164" s="8">
        <v>-3305340.11</v>
      </c>
      <c r="F164" s="10"/>
    </row>
    <row r="165" spans="1:6" ht="13.5" thickBot="1" x14ac:dyDescent="0.25">
      <c r="A165" s="5" t="s">
        <v>32</v>
      </c>
      <c r="B165" s="9">
        <v>0</v>
      </c>
      <c r="C165" s="9">
        <v>0</v>
      </c>
      <c r="D165" s="9">
        <v>0</v>
      </c>
      <c r="F165" s="10"/>
    </row>
    <row r="166" spans="1:6" x14ac:dyDescent="0.2">
      <c r="A166" s="4" t="s">
        <v>31</v>
      </c>
      <c r="B166" s="10">
        <f>SUM(B155:B165)</f>
        <v>-1080929049.8499999</v>
      </c>
      <c r="C166" s="10">
        <f t="shared" ref="C166:D166" si="19">SUM(C155:C165)</f>
        <v>-1090448565.72</v>
      </c>
      <c r="D166" s="10">
        <f t="shared" si="19"/>
        <v>-1094147409.3999989</v>
      </c>
      <c r="F166" s="10"/>
    </row>
    <row r="167" spans="1:6" x14ac:dyDescent="0.2">
      <c r="F167" s="10"/>
    </row>
    <row r="168" spans="1:6" x14ac:dyDescent="0.2">
      <c r="A168" s="4" t="s">
        <v>30</v>
      </c>
      <c r="B168" s="8"/>
      <c r="C168" s="8"/>
      <c r="D168" s="8"/>
      <c r="F168" s="10"/>
    </row>
    <row r="169" spans="1:6" x14ac:dyDescent="0.2">
      <c r="A169" s="4" t="s">
        <v>29</v>
      </c>
      <c r="B169" s="8"/>
      <c r="C169" s="8"/>
      <c r="D169" s="8"/>
      <c r="F169" s="10"/>
    </row>
    <row r="170" spans="1:6" x14ac:dyDescent="0.2">
      <c r="A170" s="4" t="s">
        <v>28</v>
      </c>
      <c r="B170" s="8"/>
      <c r="C170" s="8"/>
      <c r="D170" s="8"/>
      <c r="F170" s="10"/>
    </row>
    <row r="171" spans="1:6" x14ac:dyDescent="0.2">
      <c r="A171" s="4" t="s">
        <v>27</v>
      </c>
      <c r="B171" s="8">
        <v>-859037.91</v>
      </c>
      <c r="C171" s="8">
        <v>-859037.91</v>
      </c>
      <c r="D171" s="8">
        <v>-859037.91</v>
      </c>
      <c r="F171" s="10"/>
    </row>
    <row r="172" spans="1:6" x14ac:dyDescent="0.2">
      <c r="A172" s="4" t="s">
        <v>26</v>
      </c>
      <c r="B172" s="8">
        <v>-478145249.86999899</v>
      </c>
      <c r="C172" s="8">
        <v>-478145249.86999899</v>
      </c>
      <c r="D172" s="8">
        <v>-478145249.86999899</v>
      </c>
      <c r="F172" s="10"/>
    </row>
    <row r="173" spans="1:6" x14ac:dyDescent="0.2">
      <c r="A173" s="4" t="s">
        <v>25</v>
      </c>
      <c r="B173" s="8">
        <v>-2804096691.4699998</v>
      </c>
      <c r="C173" s="8">
        <v>-2804096691.4699998</v>
      </c>
      <c r="D173" s="8">
        <v>-2804096691.4699998</v>
      </c>
      <c r="F173" s="10"/>
    </row>
    <row r="174" spans="1:6" x14ac:dyDescent="0.2">
      <c r="A174" s="4" t="s">
        <v>24</v>
      </c>
      <c r="B174" s="8">
        <v>7133879.4000000004</v>
      </c>
      <c r="C174" s="8">
        <v>7133879.4000000004</v>
      </c>
      <c r="D174" s="8">
        <v>7133879.4000000004</v>
      </c>
      <c r="F174" s="10"/>
    </row>
    <row r="175" spans="1:6" x14ac:dyDescent="0.2">
      <c r="A175" s="4" t="s">
        <v>23</v>
      </c>
      <c r="B175" s="8">
        <v>-14048059</v>
      </c>
      <c r="C175" s="8">
        <v>-14048059</v>
      </c>
      <c r="D175" s="8">
        <v>-14048059</v>
      </c>
      <c r="F175" s="10"/>
    </row>
    <row r="176" spans="1:6" x14ac:dyDescent="0.2">
      <c r="A176" s="4" t="s">
        <v>22</v>
      </c>
      <c r="B176" s="8">
        <v>-242973785.34999999</v>
      </c>
      <c r="C176" s="8">
        <v>-242973785.34999999</v>
      </c>
      <c r="D176" s="8">
        <v>-243130615.34999999</v>
      </c>
      <c r="F176" s="10"/>
    </row>
    <row r="177" spans="1:6" x14ac:dyDescent="0.2">
      <c r="A177" s="4" t="s">
        <v>21</v>
      </c>
      <c r="B177" s="8">
        <v>14599821</v>
      </c>
      <c r="C177" s="8">
        <v>14599821</v>
      </c>
      <c r="D177" s="8">
        <v>14756651</v>
      </c>
      <c r="F177" s="10"/>
    </row>
    <row r="178" spans="1:6" x14ac:dyDescent="0.2">
      <c r="A178" s="4" t="s">
        <v>20</v>
      </c>
      <c r="B178" s="8">
        <v>148742517.41</v>
      </c>
      <c r="C178" s="8">
        <v>147936055.43000001</v>
      </c>
      <c r="D178" s="8">
        <v>147129593.44</v>
      </c>
      <c r="F178" s="10"/>
    </row>
    <row r="179" spans="1:6" x14ac:dyDescent="0.2">
      <c r="A179" s="4" t="s">
        <v>19</v>
      </c>
      <c r="B179" s="8">
        <v>-66624567.289999902</v>
      </c>
      <c r="C179" s="8">
        <v>-101810450.39</v>
      </c>
      <c r="D179" s="8">
        <v>-156505243.09999901</v>
      </c>
      <c r="F179" s="10"/>
    </row>
    <row r="180" spans="1:6" x14ac:dyDescent="0.2">
      <c r="A180" s="4" t="s">
        <v>18</v>
      </c>
      <c r="B180" s="8">
        <v>13272800</v>
      </c>
      <c r="C180" s="8">
        <v>13765135</v>
      </c>
      <c r="D180" s="8">
        <v>67347052</v>
      </c>
      <c r="F180" s="10"/>
    </row>
    <row r="181" spans="1:6" ht="13.5" thickBot="1" x14ac:dyDescent="0.25">
      <c r="A181" s="5" t="s">
        <v>17</v>
      </c>
      <c r="B181" s="9">
        <v>5848610</v>
      </c>
      <c r="C181" s="9">
        <v>5848610</v>
      </c>
      <c r="D181" s="9">
        <v>5848610</v>
      </c>
      <c r="F181" s="10"/>
    </row>
    <row r="182" spans="1:6" x14ac:dyDescent="0.2">
      <c r="A182" s="4" t="s">
        <v>16</v>
      </c>
      <c r="B182" s="10">
        <f>SUM(B171:B181)</f>
        <v>-3417149763.079999</v>
      </c>
      <c r="C182" s="10">
        <f t="shared" ref="C182:D182" si="20">SUM(C171:C181)</f>
        <v>-3452649773.1599989</v>
      </c>
      <c r="D182" s="10">
        <f t="shared" si="20"/>
        <v>-3454569110.8599977</v>
      </c>
      <c r="F182" s="10"/>
    </row>
    <row r="183" spans="1:6" x14ac:dyDescent="0.2">
      <c r="F183" s="10"/>
    </row>
    <row r="184" spans="1:6" x14ac:dyDescent="0.2">
      <c r="A184" s="4" t="s">
        <v>15</v>
      </c>
      <c r="B184" s="8">
        <f>B182</f>
        <v>-3417149763.079999</v>
      </c>
      <c r="C184" s="8">
        <f t="shared" ref="C184:D184" si="21">C182</f>
        <v>-3452649773.1599989</v>
      </c>
      <c r="D184" s="8">
        <f t="shared" si="21"/>
        <v>-3454569110.8599977</v>
      </c>
      <c r="F184" s="10"/>
    </row>
    <row r="185" spans="1:6" x14ac:dyDescent="0.2">
      <c r="F185" s="10"/>
    </row>
    <row r="186" spans="1:6" x14ac:dyDescent="0.2">
      <c r="A186" s="4" t="s">
        <v>14</v>
      </c>
      <c r="B186" s="8"/>
      <c r="C186" s="8"/>
      <c r="D186" s="8"/>
      <c r="F186" s="10"/>
    </row>
    <row r="187" spans="1:6" x14ac:dyDescent="0.2">
      <c r="A187" s="4" t="s">
        <v>13</v>
      </c>
      <c r="B187" s="8"/>
      <c r="C187" s="8"/>
      <c r="D187" s="8"/>
      <c r="F187" s="10"/>
    </row>
    <row r="188" spans="1:6" x14ac:dyDescent="0.2">
      <c r="A188" s="4" t="s">
        <v>12</v>
      </c>
      <c r="B188" s="8"/>
      <c r="C188" s="8"/>
      <c r="D188" s="8"/>
      <c r="F188" s="10"/>
    </row>
    <row r="189" spans="1:6" x14ac:dyDescent="0.2">
      <c r="B189" s="8"/>
      <c r="C189" s="8"/>
      <c r="D189" s="8"/>
      <c r="F189" s="10"/>
    </row>
    <row r="190" spans="1:6" x14ac:dyDescent="0.2">
      <c r="A190" s="4" t="s">
        <v>11</v>
      </c>
      <c r="B190" s="8"/>
      <c r="C190" s="8"/>
      <c r="D190" s="8"/>
      <c r="F190" s="10"/>
    </row>
    <row r="191" spans="1:6" x14ac:dyDescent="0.2">
      <c r="A191" s="4" t="s">
        <v>10</v>
      </c>
      <c r="B191" s="8"/>
      <c r="C191" s="8"/>
      <c r="D191" s="8"/>
      <c r="F191" s="10"/>
    </row>
    <row r="192" spans="1:6" x14ac:dyDescent="0.2">
      <c r="A192" s="4" t="s">
        <v>9</v>
      </c>
      <c r="B192" s="8"/>
      <c r="C192" s="8"/>
      <c r="D192" s="8"/>
      <c r="F192" s="10"/>
    </row>
    <row r="193" spans="1:6" x14ac:dyDescent="0.2">
      <c r="B193" s="8"/>
      <c r="C193" s="8"/>
      <c r="D193" s="8"/>
      <c r="F193" s="10"/>
    </row>
    <row r="194" spans="1:6" x14ac:dyDescent="0.2">
      <c r="A194" s="4" t="s">
        <v>8</v>
      </c>
      <c r="B194" s="8"/>
      <c r="C194" s="8"/>
      <c r="D194" s="8"/>
      <c r="F194" s="10"/>
    </row>
    <row r="195" spans="1:6" x14ac:dyDescent="0.2">
      <c r="A195" s="4" t="s">
        <v>7</v>
      </c>
      <c r="B195" s="8">
        <v>-250000000</v>
      </c>
      <c r="C195" s="8">
        <v>-250000000</v>
      </c>
      <c r="D195" s="8">
        <v>-250000000</v>
      </c>
      <c r="F195" s="10"/>
    </row>
    <row r="196" spans="1:6" x14ac:dyDescent="0.2">
      <c r="A196" s="4" t="s">
        <v>6</v>
      </c>
      <c r="B196" s="8">
        <v>-3523860000</v>
      </c>
      <c r="C196" s="8">
        <v>-3523860000</v>
      </c>
      <c r="D196" s="8">
        <v>-3523860000</v>
      </c>
      <c r="F196" s="10"/>
    </row>
    <row r="197" spans="1:6" ht="13.5" thickBot="1" x14ac:dyDescent="0.25">
      <c r="A197" s="5" t="s">
        <v>5</v>
      </c>
      <c r="B197" s="9">
        <v>1881710.05</v>
      </c>
      <c r="C197" s="9">
        <v>1876355.7</v>
      </c>
      <c r="D197" s="9">
        <v>1871001.35</v>
      </c>
      <c r="F197" s="10"/>
    </row>
    <row r="198" spans="1:6" x14ac:dyDescent="0.2">
      <c r="A198" s="4" t="s">
        <v>4</v>
      </c>
      <c r="B198" s="10">
        <f t="shared" ref="B198:D198" si="22">SUM(B195:B197)</f>
        <v>-3771978289.9499998</v>
      </c>
      <c r="C198" s="10">
        <f t="shared" si="22"/>
        <v>-3771983644.3000002</v>
      </c>
      <c r="D198" s="10">
        <f t="shared" si="22"/>
        <v>-3771988998.6500001</v>
      </c>
      <c r="F198" s="10"/>
    </row>
    <row r="199" spans="1:6" x14ac:dyDescent="0.2">
      <c r="F199" s="10"/>
    </row>
    <row r="200" spans="1:6" x14ac:dyDescent="0.2">
      <c r="A200" s="4" t="s">
        <v>3</v>
      </c>
      <c r="B200" s="8">
        <f>B198</f>
        <v>-3771978289.9499998</v>
      </c>
      <c r="C200" s="8">
        <f t="shared" ref="C200:D200" si="23">C198</f>
        <v>-3771983644.3000002</v>
      </c>
      <c r="D200" s="8">
        <f t="shared" si="23"/>
        <v>-3771988998.6500001</v>
      </c>
      <c r="F200" s="10"/>
    </row>
    <row r="201" spans="1:6" x14ac:dyDescent="0.2">
      <c r="B201" s="8"/>
      <c r="C201" s="8"/>
      <c r="D201" s="8"/>
      <c r="F201" s="10"/>
    </row>
    <row r="202" spans="1:6" x14ac:dyDescent="0.2">
      <c r="A202" s="4" t="s">
        <v>2</v>
      </c>
      <c r="B202" s="8">
        <f>B200</f>
        <v>-3771978289.9499998</v>
      </c>
      <c r="C202" s="8">
        <f t="shared" ref="C202:D202" si="24">C200</f>
        <v>-3771983644.3000002</v>
      </c>
      <c r="D202" s="8">
        <f t="shared" si="24"/>
        <v>-3771988998.6500001</v>
      </c>
      <c r="F202" s="10"/>
    </row>
    <row r="203" spans="1:6" x14ac:dyDescent="0.2">
      <c r="B203" s="8"/>
      <c r="C203" s="8"/>
      <c r="D203" s="8"/>
      <c r="F203" s="10"/>
    </row>
    <row r="204" spans="1:6" x14ac:dyDescent="0.2">
      <c r="A204" s="4" t="s">
        <v>1</v>
      </c>
      <c r="B204" s="8">
        <f>B202+B184</f>
        <v>-7189128053.0299988</v>
      </c>
      <c r="C204" s="8">
        <f t="shared" ref="C204:D204" si="25">C202+C184</f>
        <v>-7224633417.4599991</v>
      </c>
      <c r="D204" s="8">
        <f t="shared" si="25"/>
        <v>-7226558109.5099983</v>
      </c>
      <c r="F204" s="10"/>
    </row>
    <row r="205" spans="1:6" x14ac:dyDescent="0.2">
      <c r="F205" s="10"/>
    </row>
    <row r="206" spans="1:6" ht="13.5" thickBot="1" x14ac:dyDescent="0.25">
      <c r="A206" s="11" t="s">
        <v>0</v>
      </c>
      <c r="B206" s="15">
        <f>B204+B166+B151+B138</f>
        <v>-11184525477.869999</v>
      </c>
      <c r="C206" s="15">
        <f t="shared" ref="C206:D206" si="26">C204+C166+C151+C138</f>
        <v>-11217464807.839998</v>
      </c>
      <c r="D206" s="15">
        <f t="shared" si="26"/>
        <v>-11175121559.569996</v>
      </c>
      <c r="F206" s="10"/>
    </row>
    <row r="207" spans="1:6" ht="13.5" thickTop="1" x14ac:dyDescent="0.2"/>
    <row r="208" spans="1:6" x14ac:dyDescent="0.2">
      <c r="B208" s="10"/>
      <c r="C208" s="10"/>
      <c r="D208" s="10"/>
    </row>
  </sheetData>
  <pageMargins left="0.7" right="0.7" top="0.75" bottom="0.75" header="0.3" footer="0.3"/>
  <pageSetup scale="87" fitToHeight="0" orientation="portrait" r:id="rId1"/>
  <headerFooter>
    <oddHeader>&amp;C&amp;"Arial,Bold"Puget Sound Energy 
Balance Sheet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ABC10CF-B9EB-476F-83C1-593F3558C69C}"/>
</file>

<file path=customXml/itemProps2.xml><?xml version="1.0" encoding="utf-8"?>
<ds:datastoreItem xmlns:ds="http://schemas.openxmlformats.org/officeDocument/2006/customXml" ds:itemID="{DDF712A2-5614-4E2B-A55D-3FDCB3D278FC}"/>
</file>

<file path=customXml/itemProps3.xml><?xml version="1.0" encoding="utf-8"?>
<ds:datastoreItem xmlns:ds="http://schemas.openxmlformats.org/officeDocument/2006/customXml" ds:itemID="{92810723-521A-432C-A40A-B9497125114C}"/>
</file>

<file path=customXml/itemProps4.xml><?xml version="1.0" encoding="utf-8"?>
<ds:datastoreItem xmlns:ds="http://schemas.openxmlformats.org/officeDocument/2006/customXml" ds:itemID="{963B4480-C402-44A0-AEAD-D44DA8B1C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Summary</vt:lpstr>
      <vt:lpstr>'BS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2016-05-11T23:30:13Z</cp:lastPrinted>
  <dcterms:created xsi:type="dcterms:W3CDTF">2016-04-26T16:55:18Z</dcterms:created>
  <dcterms:modified xsi:type="dcterms:W3CDTF">2016-05-11T23:36:43Z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