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320" yWindow="1212" windowWidth="17232" windowHeight="9912"/>
  </bookViews>
  <sheets>
    <sheet name="BS - Summary for Comm Reports" sheetId="1" r:id="rId1"/>
  </sheets>
  <definedNames>
    <definedName name="_xlnm.Print_Area" localSheetId="0">'BS - Summary for Comm Reports'!$A$1:$E$233</definedName>
    <definedName name="_xlnm.Print_Titles" localSheetId="0">'BS - Summary for Comm Reports'!$2:$2</definedName>
  </definedNames>
  <calcPr calcId="152511"/>
</workbook>
</file>

<file path=xl/calcChain.xml><?xml version="1.0" encoding="utf-8"?>
<calcChain xmlns="http://schemas.openxmlformats.org/spreadsheetml/2006/main">
  <c r="D195" i="1" l="1"/>
  <c r="C195" i="1"/>
  <c r="B195" i="1"/>
  <c r="D179" i="1"/>
  <c r="C179" i="1"/>
  <c r="B179" i="1"/>
  <c r="C163" i="1"/>
  <c r="D146" i="1"/>
  <c r="C146" i="1"/>
  <c r="B146" i="1"/>
  <c r="D140" i="1"/>
  <c r="C140" i="1"/>
  <c r="B140" i="1"/>
  <c r="D135" i="1"/>
  <c r="C135" i="1"/>
  <c r="B135" i="1"/>
  <c r="D115" i="1"/>
  <c r="B115" i="1"/>
  <c r="D87" i="1"/>
  <c r="B87" i="1"/>
  <c r="D82" i="1"/>
  <c r="C82" i="1"/>
  <c r="B82" i="1"/>
  <c r="C72" i="1"/>
  <c r="D68" i="1"/>
  <c r="C68" i="1"/>
  <c r="B68" i="1"/>
  <c r="D54" i="1"/>
  <c r="B54" i="1"/>
  <c r="D44" i="1"/>
  <c r="C44" i="1"/>
  <c r="B44" i="1"/>
  <c r="D34" i="1"/>
  <c r="B34" i="1"/>
  <c r="D28" i="1"/>
  <c r="C28" i="1"/>
  <c r="B28" i="1"/>
  <c r="C21" i="1"/>
  <c r="D13" i="1"/>
  <c r="C13" i="1"/>
  <c r="B13" i="1"/>
  <c r="C93" i="1" l="1"/>
  <c r="C87" i="1"/>
  <c r="C115" i="1"/>
  <c r="B46" i="1"/>
  <c r="D46" i="1"/>
  <c r="C46" i="1"/>
  <c r="B21" i="1"/>
  <c r="D21" i="1"/>
  <c r="C34" i="1"/>
  <c r="C54" i="1"/>
  <c r="B72" i="1"/>
  <c r="B98" i="1" s="1"/>
  <c r="D72" i="1"/>
  <c r="C98" i="1"/>
  <c r="B148" i="1"/>
  <c r="D148" i="1"/>
  <c r="B93" i="1"/>
  <c r="D93" i="1"/>
  <c r="D98" i="1" s="1"/>
  <c r="B181" i="1"/>
  <c r="D181" i="1"/>
  <c r="C197" i="1"/>
  <c r="C148" i="1"/>
  <c r="C181" i="1"/>
  <c r="B197" i="1"/>
  <c r="D197" i="1"/>
  <c r="B163" i="1"/>
  <c r="D163" i="1"/>
  <c r="B199" i="1" l="1"/>
  <c r="B36" i="1"/>
  <c r="D199" i="1"/>
  <c r="C199" i="1"/>
  <c r="D36" i="1"/>
  <c r="C36" i="1"/>
  <c r="C201" i="1" l="1"/>
  <c r="D201" i="1"/>
  <c r="D117" i="1"/>
  <c r="B201" i="1"/>
  <c r="C117" i="1"/>
  <c r="B117" i="1"/>
  <c r="B203" i="1" l="1"/>
  <c r="D203" i="1"/>
  <c r="C203" i="1"/>
</calcChain>
</file>

<file path=xl/sharedStrings.xml><?xml version="1.0" encoding="utf-8"?>
<sst xmlns="http://schemas.openxmlformats.org/spreadsheetml/2006/main" count="173" uniqueCount="173">
  <si>
    <t>FERC Account and Description</t>
  </si>
  <si>
    <t>April 2015</t>
  </si>
  <si>
    <t>May 2015</t>
  </si>
  <si>
    <t>June 2015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</si>
  <si>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</si>
  <si>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</si>
  <si>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</si>
  <si>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</si>
  <si>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</si>
  <si>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</si>
  <si>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</si>
  <si>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</si>
  <si>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</si>
  <si>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</si>
  <si>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</si>
  <si>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</si>
  <si>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</si>
  <si>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</si>
  <si>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</si>
  <si>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</si>
  <si>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</si>
  <si>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</si>
  <si>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</si>
  <si>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</si>
  <si>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</si>
  <si>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</si>
  <si>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</si>
  <si>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</si>
  <si>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</si>
  <si>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</si>
  <si>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</si>
  <si>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</si>
  <si>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</si>
  <si>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</si>
  <si>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</si>
  <si>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</si>
  <si>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</si>
  <si>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</si>
  <si>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</si>
  <si>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</si>
  <si>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</si>
  <si>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</si>
  <si>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</si>
  <si>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</si>
  <si>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</si>
  <si>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</si>
  <si>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</si>
  <si>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</si>
  <si>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</si>
  <si>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</si>
  <si>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</si>
  <si>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</si>
  <si>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</si>
  <si>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</si>
  <si>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</si>
  <si>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</si>
  <si>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</si>
  <si>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</si>
  <si>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</si>
  <si>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</si>
  <si>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</si>
  <si>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</si>
  <si>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</si>
  <si>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</si>
  <si>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</si>
  <si>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</si>
  <si>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</si>
  <si>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</si>
  <si>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</si>
  <si>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</si>
  <si>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</si>
  <si>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</si>
  <si>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</si>
  <si>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</si>
  <si>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</si>
  <si>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</si>
  <si>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</si>
  <si>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</si>
  <si>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</si>
  <si>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</si>
  <si>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</si>
  <si>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</si>
  <si>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</si>
  <si>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</si>
  <si>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</si>
  <si>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</si>
  <si>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</si>
  <si>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</si>
  <si>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</si>
  <si>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</si>
  <si>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</si>
  <si>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</si>
  <si>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</si>
  <si>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</si>
  <si>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</si>
  <si>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</si>
  <si>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186 Miscellaneous Deferred Debits LT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</si>
  <si>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</si>
  <si>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</si>
  <si>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</si>
  <si>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</si>
  <si>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</si>
  <si>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</si>
  <si>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</si>
  <si>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</si>
  <si>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</si>
  <si>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</si>
  <si>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</si>
  <si>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</si>
  <si>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</si>
  <si>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</si>
  <si>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</si>
  <si>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</si>
  <si>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</si>
  <si>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</si>
  <si>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</si>
  <si>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</si>
  <si>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</si>
  <si>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</si>
  <si>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</si>
  <si>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</si>
  <si>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</si>
  <si>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</si>
  <si>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</si>
  <si>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</si>
  <si>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283 Accum.Deferred Income Taxes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</si>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</sst>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  <numFmt numFmtId="166" formatCode="#,##0.00_);[Red]\(#,##0.00\);&quot; &quot;"/>
    <numFmt numFmtId="167" formatCode="#,##0.0000000_);[Red]\(#,##0.0000000\)"/>
    <numFmt numFmtId="168" formatCode="0.000000"/>
    <numFmt numFmtId="169" formatCode="0.00_)"/>
  </numFmts>
  <fonts count="30" x14ac:knownFonts="1">
    <font>
      <sz val="11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05">
    <xf numFmtId="0" fontId="0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1" fillId="34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2" fillId="0" borderId="0"/>
    <xf numFmtId="40" fontId="22" fillId="0" borderId="0"/>
    <xf numFmtId="10" fontId="21" fillId="36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14" applyNumberFormat="0" applyFont="0" applyAlignment="0">
      <alignment horizontal="center"/>
    </xf>
    <xf numFmtId="44" fontId="20" fillId="0" borderId="15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18" fillId="0" borderId="0" applyFont="0" applyFill="0" applyBorder="0" applyAlignment="0" applyProtection="0"/>
    <xf numFmtId="4" fontId="24" fillId="37" borderId="16" applyNumberFormat="0" applyProtection="0">
      <alignment vertical="center"/>
    </xf>
    <xf numFmtId="4" fontId="25" fillId="37" borderId="16" applyNumberFormat="0" applyProtection="0">
      <alignment vertical="center"/>
    </xf>
    <xf numFmtId="4" fontId="24" fillId="37" borderId="16" applyNumberFormat="0" applyProtection="0">
      <alignment horizontal="left" vertical="center" indent="1"/>
    </xf>
    <xf numFmtId="4" fontId="24" fillId="37" borderId="16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4" fontId="24" fillId="33" borderId="16" applyNumberFormat="0" applyProtection="0">
      <alignment horizontal="right" vertical="center"/>
    </xf>
    <xf numFmtId="4" fontId="24" fillId="39" borderId="16" applyNumberFormat="0" applyProtection="0">
      <alignment horizontal="right" vertical="center"/>
    </xf>
    <xf numFmtId="4" fontId="24" fillId="40" borderId="16" applyNumberFormat="0" applyProtection="0">
      <alignment horizontal="right" vertical="center"/>
    </xf>
    <xf numFmtId="4" fontId="24" fillId="41" borderId="16" applyNumberFormat="0" applyProtection="0">
      <alignment horizontal="right" vertical="center"/>
    </xf>
    <xf numFmtId="4" fontId="24" fillId="42" borderId="16" applyNumberFormat="0" applyProtection="0">
      <alignment horizontal="right" vertical="center"/>
    </xf>
    <xf numFmtId="4" fontId="24" fillId="35" borderId="16" applyNumberFormat="0" applyProtection="0">
      <alignment horizontal="right" vertical="center"/>
    </xf>
    <xf numFmtId="4" fontId="24" fillId="43" borderId="16" applyNumberFormat="0" applyProtection="0">
      <alignment horizontal="right" vertical="center"/>
    </xf>
    <xf numFmtId="4" fontId="24" fillId="44" borderId="16" applyNumberFormat="0" applyProtection="0">
      <alignment horizontal="right" vertical="center"/>
    </xf>
    <xf numFmtId="4" fontId="24" fillId="45" borderId="16" applyNumberFormat="0" applyProtection="0">
      <alignment horizontal="right" vertical="center"/>
    </xf>
    <xf numFmtId="4" fontId="26" fillId="46" borderId="16" applyNumberFormat="0" applyProtection="0">
      <alignment horizontal="left" vertical="center" indent="1"/>
    </xf>
    <xf numFmtId="4" fontId="24" fillId="47" borderId="17" applyNumberFormat="0" applyProtection="0">
      <alignment horizontal="left" vertical="center" indent="1"/>
    </xf>
    <xf numFmtId="4" fontId="27" fillId="48" borderId="0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4" fontId="24" fillId="47" borderId="16" applyNumberFormat="0" applyProtection="0">
      <alignment horizontal="left" vertical="center" indent="1"/>
    </xf>
    <xf numFmtId="4" fontId="24" fillId="49" borderId="16" applyNumberFormat="0" applyProtection="0">
      <alignment horizontal="left" vertical="center" indent="1"/>
    </xf>
    <xf numFmtId="0" fontId="18" fillId="49" borderId="16" applyNumberFormat="0" applyProtection="0">
      <alignment horizontal="left" vertical="center" indent="1"/>
    </xf>
    <xf numFmtId="0" fontId="18" fillId="49" borderId="16" applyNumberFormat="0" applyProtection="0">
      <alignment horizontal="left" vertical="center" indent="1"/>
    </xf>
    <xf numFmtId="0" fontId="18" fillId="50" borderId="16" applyNumberFormat="0" applyProtection="0">
      <alignment horizontal="left" vertical="center" indent="1"/>
    </xf>
    <xf numFmtId="0" fontId="18" fillId="50" borderId="16" applyNumberFormat="0" applyProtection="0">
      <alignment horizontal="left" vertical="center" indent="1"/>
    </xf>
    <xf numFmtId="0" fontId="18" fillId="34" borderId="16" applyNumberFormat="0" applyProtection="0">
      <alignment horizontal="left" vertical="center" indent="1"/>
    </xf>
    <xf numFmtId="0" fontId="18" fillId="34" borderId="16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0" fontId="18" fillId="0" borderId="0"/>
    <xf numFmtId="4" fontId="24" fillId="51" borderId="16" applyNumberFormat="0" applyProtection="0">
      <alignment vertical="center"/>
    </xf>
    <xf numFmtId="4" fontId="25" fillId="51" borderId="16" applyNumberFormat="0" applyProtection="0">
      <alignment vertical="center"/>
    </xf>
    <xf numFmtId="4" fontId="24" fillId="51" borderId="16" applyNumberFormat="0" applyProtection="0">
      <alignment horizontal="left" vertical="center" indent="1"/>
    </xf>
    <xf numFmtId="4" fontId="24" fillId="51" borderId="16" applyNumberFormat="0" applyProtection="0">
      <alignment horizontal="left" vertical="center" indent="1"/>
    </xf>
    <xf numFmtId="4" fontId="24" fillId="47" borderId="16" applyNumberFormat="0" applyProtection="0">
      <alignment horizontal="right" vertical="center"/>
    </xf>
    <xf numFmtId="4" fontId="25" fillId="47" borderId="16" applyNumberFormat="0" applyProtection="0">
      <alignment horizontal="right" vertical="center"/>
    </xf>
    <xf numFmtId="0" fontId="18" fillId="38" borderId="16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0" fontId="28" fillId="0" borderId="0"/>
    <xf numFmtId="4" fontId="29" fillId="47" borderId="16" applyNumberFormat="0" applyProtection="0">
      <alignment horizontal="right" vertical="center"/>
    </xf>
    <xf numFmtId="38" fontId="21" fillId="0" borderId="18"/>
    <xf numFmtId="38" fontId="22" fillId="0" borderId="19"/>
    <xf numFmtId="168" fontId="18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2">
    <xf numFmtId="0" fontId="0" fillId="0" borderId="0" xfId="0"/>
    <xf numFmtId="49" fontId="18" fillId="0" borderId="0" xfId="0" applyNumberFormat="1" applyFont="1" applyAlignment="1">
      <alignment horizontal="center" wrapText="1"/>
    </xf>
    <xf numFmtId="164" fontId="18" fillId="0" borderId="0" xfId="1" applyNumberFormat="1" applyFont="1" applyAlignment="1">
      <alignment horizontal="right" wrapText="1"/>
    </xf>
    <xf numFmtId="164" fontId="18" fillId="0" borderId="0" xfId="1" applyNumberFormat="1" applyFont="1" applyFill="1" applyAlignment="1">
      <alignment horizontal="right" wrapText="1"/>
    </xf>
    <xf numFmtId="0" fontId="20" fillId="0" borderId="11" xfId="0" applyFont="1" applyBorder="1"/>
    <xf numFmtId="17" fontId="20" fillId="0" borderId="11" xfId="0" quotePrefix="1" applyNumberFormat="1" applyFont="1" applyBorder="1" applyAlignment="1">
      <alignment horizontal="center"/>
    </xf>
    <xf numFmtId="17" fontId="20" fillId="0" borderId="11" xfId="0" quotePrefix="1" applyNumberFormat="1" applyFont="1" applyFill="1" applyBorder="1" applyAlignment="1">
      <alignment horizontal="center"/>
    </xf>
    <xf numFmtId="165" fontId="18" fillId="0" borderId="0" xfId="0" applyNumberFormat="1" applyFont="1" applyAlignment="1">
      <alignment horizontal="left"/>
    </xf>
    <xf numFmtId="164" fontId="18" fillId="0" borderId="0" xfId="1" applyNumberFormat="1" applyFont="1" applyAlignment="1">
      <alignment horizontal="right"/>
    </xf>
    <xf numFmtId="164" fontId="18" fillId="0" borderId="0" xfId="1" applyNumberFormat="1" applyFont="1" applyFill="1" applyAlignment="1">
      <alignment horizontal="right"/>
    </xf>
    <xf numFmtId="165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65" fontId="18" fillId="0" borderId="12" xfId="0" applyNumberFormat="1" applyFont="1" applyBorder="1" applyAlignment="1">
      <alignment horizontal="left"/>
    </xf>
    <xf numFmtId="164" fontId="18" fillId="0" borderId="12" xfId="1" applyNumberFormat="1" applyFont="1" applyBorder="1" applyAlignment="1">
      <alignment horizontal="right"/>
    </xf>
    <xf numFmtId="164" fontId="18" fillId="0" borderId="12" xfId="1" applyNumberFormat="1" applyFont="1" applyFill="1" applyBorder="1" applyAlignment="1">
      <alignment horizontal="right"/>
    </xf>
    <xf numFmtId="0" fontId="18" fillId="0" borderId="0" xfId="0" applyFont="1"/>
    <xf numFmtId="0" fontId="18" fillId="0" borderId="0" xfId="0" applyFont="1" applyFill="1"/>
    <xf numFmtId="164" fontId="18" fillId="0" borderId="0" xfId="1" applyNumberFormat="1" applyFont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5" fontId="20" fillId="0" borderId="13" xfId="0" applyNumberFormat="1" applyFont="1" applyBorder="1" applyAlignment="1">
      <alignment horizontal="left"/>
    </xf>
    <xf numFmtId="164" fontId="20" fillId="0" borderId="13" xfId="1" applyNumberFormat="1" applyFont="1" applyFill="1" applyBorder="1" applyAlignment="1">
      <alignment horizontal="right"/>
    </xf>
    <xf numFmtId="167" fontId="18" fillId="0" borderId="0" xfId="0" applyNumberFormat="1" applyFont="1" applyAlignment="1">
      <alignment horizontal="right"/>
    </xf>
  </cellXfs>
  <cellStyles count="1005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29" xfId="24"/>
    <cellStyle name="20% - Accent1 3" xfId="25"/>
    <cellStyle name="20% - Accent1 30" xfId="26"/>
    <cellStyle name="20% - Accent1 31" xfId="27"/>
    <cellStyle name="20% - Accent1 4" xfId="28"/>
    <cellStyle name="20% - Accent1 5" xfId="29"/>
    <cellStyle name="20% - Accent1 6" xfId="30"/>
    <cellStyle name="20% - Accent1 7" xfId="31"/>
    <cellStyle name="20% - Accent1 8" xfId="32"/>
    <cellStyle name="20% - Accent1 9" xfId="33"/>
    <cellStyle name="20% - Accent2 10" xfId="34"/>
    <cellStyle name="20% - Accent2 11" xfId="35"/>
    <cellStyle name="20% - Accent2 12" xfId="36"/>
    <cellStyle name="20% - Accent2 13" xfId="37"/>
    <cellStyle name="20% - Accent2 14" xfId="38"/>
    <cellStyle name="20% - Accent2 15" xfId="39"/>
    <cellStyle name="20% - Accent2 16" xfId="40"/>
    <cellStyle name="20% - Accent2 17" xfId="41"/>
    <cellStyle name="20% - Accent2 18" xfId="42"/>
    <cellStyle name="20% - Accent2 19" xfId="43"/>
    <cellStyle name="20% - Accent2 2" xfId="44"/>
    <cellStyle name="20% - Accent2 20" xfId="45"/>
    <cellStyle name="20% - Accent2 21" xfId="46"/>
    <cellStyle name="20% - Accent2 22" xfId="47"/>
    <cellStyle name="20% - Accent2 23" xfId="48"/>
    <cellStyle name="20% - Accent2 24" xfId="49"/>
    <cellStyle name="20% - Accent2 25" xfId="50"/>
    <cellStyle name="20% - Accent2 26" xfId="51"/>
    <cellStyle name="20% - Accent2 27" xfId="52"/>
    <cellStyle name="20% - Accent2 28" xfId="53"/>
    <cellStyle name="20% - Accent2 29" xfId="54"/>
    <cellStyle name="20% - Accent2 3" xfId="55"/>
    <cellStyle name="20% - Accent2 30" xfId="56"/>
    <cellStyle name="20% - Accent2 31" xfId="57"/>
    <cellStyle name="20% - Accent2 4" xfId="58"/>
    <cellStyle name="20% - Accent2 5" xfId="59"/>
    <cellStyle name="20% - Accent2 6" xfId="60"/>
    <cellStyle name="20% - Accent2 7" xfId="61"/>
    <cellStyle name="20% - Accent2 8" xfId="62"/>
    <cellStyle name="20% - Accent2 9" xfId="63"/>
    <cellStyle name="20% - Accent3 10" xfId="64"/>
    <cellStyle name="20% - Accent3 11" xfId="65"/>
    <cellStyle name="20% - Accent3 12" xfId="66"/>
    <cellStyle name="20% - Accent3 13" xfId="67"/>
    <cellStyle name="20% - Accent3 14" xfId="68"/>
    <cellStyle name="20% - Accent3 15" xfId="69"/>
    <cellStyle name="20% - Accent3 16" xfId="70"/>
    <cellStyle name="20% - Accent3 17" xfId="71"/>
    <cellStyle name="20% - Accent3 18" xfId="72"/>
    <cellStyle name="20% - Accent3 19" xfId="73"/>
    <cellStyle name="20% - Accent3 2" xfId="74"/>
    <cellStyle name="20% - Accent3 20" xfId="75"/>
    <cellStyle name="20% - Accent3 21" xfId="76"/>
    <cellStyle name="20% - Accent3 22" xfId="77"/>
    <cellStyle name="20% - Accent3 23" xfId="78"/>
    <cellStyle name="20% - Accent3 24" xfId="79"/>
    <cellStyle name="20% - Accent3 25" xfId="80"/>
    <cellStyle name="20% - Accent3 26" xfId="81"/>
    <cellStyle name="20% - Accent3 27" xfId="82"/>
    <cellStyle name="20% - Accent3 28" xfId="83"/>
    <cellStyle name="20% - Accent3 29" xfId="84"/>
    <cellStyle name="20% - Accent3 3" xfId="85"/>
    <cellStyle name="20% - Accent3 30" xfId="86"/>
    <cellStyle name="20% - Accent3 31" xfId="87"/>
    <cellStyle name="20% - Accent3 4" xfId="88"/>
    <cellStyle name="20% - Accent3 5" xfId="89"/>
    <cellStyle name="20% - Accent3 6" xfId="90"/>
    <cellStyle name="20% - Accent3 7" xfId="91"/>
    <cellStyle name="20% - Accent3 8" xfId="92"/>
    <cellStyle name="20% - Accent3 9" xfId="93"/>
    <cellStyle name="20% - Accent4 10" xfId="94"/>
    <cellStyle name="20% - Accent4 11" xfId="95"/>
    <cellStyle name="20% - Accent4 12" xfId="96"/>
    <cellStyle name="20% - Accent4 13" xfId="97"/>
    <cellStyle name="20% - Accent4 14" xfId="98"/>
    <cellStyle name="20% - Accent4 15" xfId="99"/>
    <cellStyle name="20% - Accent4 16" xfId="100"/>
    <cellStyle name="20% - Accent4 17" xfId="101"/>
    <cellStyle name="20% - Accent4 18" xfId="102"/>
    <cellStyle name="20% - Accent4 19" xfId="103"/>
    <cellStyle name="20% - Accent4 2" xfId="104"/>
    <cellStyle name="20% - Accent4 20" xfId="105"/>
    <cellStyle name="20% - Accent4 21" xfId="106"/>
    <cellStyle name="20% - Accent4 22" xfId="107"/>
    <cellStyle name="20% - Accent4 23" xfId="108"/>
    <cellStyle name="20% - Accent4 24" xfId="109"/>
    <cellStyle name="20% - Accent4 25" xfId="110"/>
    <cellStyle name="20% - Accent4 26" xfId="111"/>
    <cellStyle name="20% - Accent4 27" xfId="112"/>
    <cellStyle name="20% - Accent4 28" xfId="113"/>
    <cellStyle name="20% - Accent4 29" xfId="114"/>
    <cellStyle name="20% - Accent4 3" xfId="115"/>
    <cellStyle name="20% - Accent4 30" xfId="116"/>
    <cellStyle name="20% - Accent4 31" xfId="117"/>
    <cellStyle name="20% - Accent4 4" xfId="118"/>
    <cellStyle name="20% - Accent4 5" xfId="119"/>
    <cellStyle name="20% - Accent4 6" xfId="120"/>
    <cellStyle name="20% - Accent4 7" xfId="121"/>
    <cellStyle name="20% - Accent4 8" xfId="122"/>
    <cellStyle name="20% - Accent4 9" xfId="123"/>
    <cellStyle name="20% - Accent5 10" xfId="124"/>
    <cellStyle name="20% - Accent5 11" xfId="125"/>
    <cellStyle name="20% - Accent5 12" xfId="126"/>
    <cellStyle name="20% - Accent5 13" xfId="127"/>
    <cellStyle name="20% - Accent5 14" xfId="128"/>
    <cellStyle name="20% - Accent5 15" xfId="129"/>
    <cellStyle name="20% - Accent5 16" xfId="130"/>
    <cellStyle name="20% - Accent5 17" xfId="131"/>
    <cellStyle name="20% - Accent5 18" xfId="132"/>
    <cellStyle name="20% - Accent5 19" xfId="133"/>
    <cellStyle name="20% - Accent5 2" xfId="134"/>
    <cellStyle name="20% - Accent5 20" xfId="135"/>
    <cellStyle name="20% - Accent5 21" xfId="136"/>
    <cellStyle name="20% - Accent5 22" xfId="137"/>
    <cellStyle name="20% - Accent5 23" xfId="138"/>
    <cellStyle name="20% - Accent5 24" xfId="139"/>
    <cellStyle name="20% - Accent5 25" xfId="140"/>
    <cellStyle name="20% - Accent5 26" xfId="141"/>
    <cellStyle name="20% - Accent5 27" xfId="142"/>
    <cellStyle name="20% - Accent5 28" xfId="143"/>
    <cellStyle name="20% - Accent5 29" xfId="144"/>
    <cellStyle name="20% - Accent5 3" xfId="145"/>
    <cellStyle name="20% - Accent5 30" xfId="146"/>
    <cellStyle name="20% - Accent5 31" xfId="147"/>
    <cellStyle name="20% - Accent5 4" xfId="148"/>
    <cellStyle name="20% - Accent5 5" xfId="149"/>
    <cellStyle name="20% - Accent5 6" xfId="150"/>
    <cellStyle name="20% - Accent5 7" xfId="151"/>
    <cellStyle name="20% - Accent5 8" xfId="152"/>
    <cellStyle name="20% - Accent5 9" xfId="153"/>
    <cellStyle name="20% - Accent6 10" xfId="154"/>
    <cellStyle name="20% - Accent6 11" xfId="155"/>
    <cellStyle name="20% - Accent6 12" xfId="156"/>
    <cellStyle name="20% - Accent6 13" xfId="157"/>
    <cellStyle name="20% - Accent6 14" xfId="158"/>
    <cellStyle name="20% - Accent6 15" xfId="159"/>
    <cellStyle name="20% - Accent6 16" xfId="160"/>
    <cellStyle name="20% - Accent6 17" xfId="161"/>
    <cellStyle name="20% - Accent6 18" xfId="162"/>
    <cellStyle name="20% - Accent6 19" xfId="163"/>
    <cellStyle name="20% - Accent6 2" xfId="164"/>
    <cellStyle name="20% - Accent6 20" xfId="165"/>
    <cellStyle name="20% - Accent6 21" xfId="166"/>
    <cellStyle name="20% - Accent6 22" xfId="167"/>
    <cellStyle name="20% - Accent6 23" xfId="168"/>
    <cellStyle name="20% - Accent6 24" xfId="169"/>
    <cellStyle name="20% - Accent6 25" xfId="170"/>
    <cellStyle name="20% - Accent6 26" xfId="171"/>
    <cellStyle name="20% - Accent6 27" xfId="172"/>
    <cellStyle name="20% - Accent6 28" xfId="173"/>
    <cellStyle name="20% - Accent6 29" xfId="174"/>
    <cellStyle name="20% - Accent6 3" xfId="175"/>
    <cellStyle name="20% - Accent6 30" xfId="176"/>
    <cellStyle name="20% - Accent6 31" xfId="177"/>
    <cellStyle name="20% - Accent6 4" xfId="178"/>
    <cellStyle name="20% - Accent6 5" xfId="179"/>
    <cellStyle name="20% - Accent6 6" xfId="180"/>
    <cellStyle name="20% - Accent6 7" xfId="181"/>
    <cellStyle name="20% - Accent6 8" xfId="182"/>
    <cellStyle name="20% - Accent6 9" xfId="183"/>
    <cellStyle name="40% - Accent1 10" xfId="184"/>
    <cellStyle name="40% - Accent1 11" xfId="185"/>
    <cellStyle name="40% - Accent1 12" xfId="186"/>
    <cellStyle name="40% - Accent1 13" xfId="187"/>
    <cellStyle name="40% - Accent1 14" xfId="188"/>
    <cellStyle name="40% - Accent1 15" xfId="189"/>
    <cellStyle name="40% - Accent1 16" xfId="190"/>
    <cellStyle name="40% - Accent1 17" xfId="191"/>
    <cellStyle name="40% - Accent1 18" xfId="192"/>
    <cellStyle name="40% - Accent1 19" xfId="193"/>
    <cellStyle name="40% - Accent1 2" xfId="194"/>
    <cellStyle name="40% - Accent1 20" xfId="195"/>
    <cellStyle name="40% - Accent1 21" xfId="196"/>
    <cellStyle name="40% - Accent1 22" xfId="197"/>
    <cellStyle name="40% - Accent1 23" xfId="198"/>
    <cellStyle name="40% - Accent1 24" xfId="199"/>
    <cellStyle name="40% - Accent1 25" xfId="200"/>
    <cellStyle name="40% - Accent1 26" xfId="201"/>
    <cellStyle name="40% - Accent1 27" xfId="202"/>
    <cellStyle name="40% - Accent1 28" xfId="203"/>
    <cellStyle name="40% - Accent1 29" xfId="204"/>
    <cellStyle name="40% - Accent1 3" xfId="205"/>
    <cellStyle name="40% - Accent1 30" xfId="206"/>
    <cellStyle name="40% - Accent1 31" xfId="207"/>
    <cellStyle name="40% - Accent1 4" xfId="208"/>
    <cellStyle name="40% - Accent1 5" xfId="209"/>
    <cellStyle name="40% - Accent1 6" xfId="210"/>
    <cellStyle name="40% - Accent1 7" xfId="211"/>
    <cellStyle name="40% - Accent1 8" xfId="212"/>
    <cellStyle name="40% - Accent1 9" xfId="213"/>
    <cellStyle name="40% - Accent2 10" xfId="214"/>
    <cellStyle name="40% - Accent2 11" xfId="215"/>
    <cellStyle name="40% - Accent2 12" xfId="216"/>
    <cellStyle name="40% - Accent2 13" xfId="217"/>
    <cellStyle name="40% - Accent2 14" xfId="218"/>
    <cellStyle name="40% - Accent2 15" xfId="219"/>
    <cellStyle name="40% - Accent2 16" xfId="220"/>
    <cellStyle name="40% - Accent2 17" xfId="221"/>
    <cellStyle name="40% - Accent2 18" xfId="222"/>
    <cellStyle name="40% - Accent2 19" xfId="223"/>
    <cellStyle name="40% - Accent2 2" xfId="224"/>
    <cellStyle name="40% - Accent2 20" xfId="225"/>
    <cellStyle name="40% - Accent2 21" xfId="226"/>
    <cellStyle name="40% - Accent2 22" xfId="227"/>
    <cellStyle name="40% - Accent2 23" xfId="228"/>
    <cellStyle name="40% - Accent2 24" xfId="229"/>
    <cellStyle name="40% - Accent2 25" xfId="230"/>
    <cellStyle name="40% - Accent2 26" xfId="231"/>
    <cellStyle name="40% - Accent2 27" xfId="232"/>
    <cellStyle name="40% - Accent2 28" xfId="233"/>
    <cellStyle name="40% - Accent2 29" xfId="234"/>
    <cellStyle name="40% - Accent2 3" xfId="235"/>
    <cellStyle name="40% - Accent2 30" xfId="236"/>
    <cellStyle name="40% - Accent2 31" xfId="237"/>
    <cellStyle name="40% - Accent2 4" xfId="238"/>
    <cellStyle name="40% - Accent2 5" xfId="239"/>
    <cellStyle name="40% - Accent2 6" xfId="240"/>
    <cellStyle name="40% - Accent2 7" xfId="241"/>
    <cellStyle name="40% - Accent2 8" xfId="242"/>
    <cellStyle name="40% - Accent2 9" xfId="243"/>
    <cellStyle name="40% - Accent3 10" xfId="244"/>
    <cellStyle name="40% - Accent3 11" xfId="245"/>
    <cellStyle name="40% - Accent3 12" xfId="246"/>
    <cellStyle name="40% - Accent3 13" xfId="247"/>
    <cellStyle name="40% - Accent3 14" xfId="248"/>
    <cellStyle name="40% - Accent3 15" xfId="249"/>
    <cellStyle name="40% - Accent3 16" xfId="250"/>
    <cellStyle name="40% - Accent3 17" xfId="251"/>
    <cellStyle name="40% - Accent3 18" xfId="252"/>
    <cellStyle name="40% - Accent3 19" xfId="253"/>
    <cellStyle name="40% - Accent3 2" xfId="254"/>
    <cellStyle name="40% - Accent3 20" xfId="255"/>
    <cellStyle name="40% - Accent3 21" xfId="256"/>
    <cellStyle name="40% - Accent3 22" xfId="257"/>
    <cellStyle name="40% - Accent3 23" xfId="258"/>
    <cellStyle name="40% - Accent3 24" xfId="259"/>
    <cellStyle name="40% - Accent3 25" xfId="260"/>
    <cellStyle name="40% - Accent3 26" xfId="261"/>
    <cellStyle name="40% - Accent3 27" xfId="262"/>
    <cellStyle name="40% - Accent3 28" xfId="263"/>
    <cellStyle name="40% - Accent3 29" xfId="264"/>
    <cellStyle name="40% - Accent3 3" xfId="265"/>
    <cellStyle name="40% - Accent3 30" xfId="266"/>
    <cellStyle name="40% - Accent3 31" xfId="267"/>
    <cellStyle name="40% - Accent3 4" xfId="268"/>
    <cellStyle name="40% - Accent3 5" xfId="269"/>
    <cellStyle name="40% - Accent3 6" xfId="270"/>
    <cellStyle name="40% - Accent3 7" xfId="271"/>
    <cellStyle name="40% - Accent3 8" xfId="272"/>
    <cellStyle name="40% - Accent3 9" xfId="273"/>
    <cellStyle name="40% - Accent4 10" xfId="274"/>
    <cellStyle name="40% - Accent4 11" xfId="275"/>
    <cellStyle name="40% - Accent4 12" xfId="276"/>
    <cellStyle name="40% - Accent4 13" xfId="277"/>
    <cellStyle name="40% - Accent4 14" xfId="278"/>
    <cellStyle name="40% - Accent4 15" xfId="279"/>
    <cellStyle name="40% - Accent4 16" xfId="280"/>
    <cellStyle name="40% - Accent4 17" xfId="281"/>
    <cellStyle name="40% - Accent4 18" xfId="282"/>
    <cellStyle name="40% - Accent4 19" xfId="283"/>
    <cellStyle name="40% - Accent4 2" xfId="284"/>
    <cellStyle name="40% - Accent4 20" xfId="285"/>
    <cellStyle name="40% - Accent4 21" xfId="286"/>
    <cellStyle name="40% - Accent4 22" xfId="287"/>
    <cellStyle name="40% - Accent4 23" xfId="288"/>
    <cellStyle name="40% - Accent4 24" xfId="289"/>
    <cellStyle name="40% - Accent4 25" xfId="290"/>
    <cellStyle name="40% - Accent4 26" xfId="291"/>
    <cellStyle name="40% - Accent4 27" xfId="292"/>
    <cellStyle name="40% - Accent4 28" xfId="293"/>
    <cellStyle name="40% - Accent4 29" xfId="294"/>
    <cellStyle name="40% - Accent4 3" xfId="295"/>
    <cellStyle name="40% - Accent4 30" xfId="296"/>
    <cellStyle name="40% - Accent4 31" xfId="297"/>
    <cellStyle name="40% - Accent4 4" xfId="298"/>
    <cellStyle name="40% - Accent4 5" xfId="299"/>
    <cellStyle name="40% - Accent4 6" xfId="300"/>
    <cellStyle name="40% - Accent4 7" xfId="301"/>
    <cellStyle name="40% - Accent4 8" xfId="302"/>
    <cellStyle name="40% - Accent4 9" xfId="303"/>
    <cellStyle name="40% - Accent5 10" xfId="304"/>
    <cellStyle name="40% - Accent5 11" xfId="305"/>
    <cellStyle name="40% - Accent5 12" xfId="306"/>
    <cellStyle name="40% - Accent5 13" xfId="307"/>
    <cellStyle name="40% - Accent5 14" xfId="308"/>
    <cellStyle name="40% - Accent5 15" xfId="309"/>
    <cellStyle name="40% - Accent5 16" xfId="310"/>
    <cellStyle name="40% - Accent5 17" xfId="311"/>
    <cellStyle name="40% - Accent5 18" xfId="312"/>
    <cellStyle name="40% - Accent5 19" xfId="313"/>
    <cellStyle name="40% - Accent5 2" xfId="314"/>
    <cellStyle name="40% - Accent5 20" xfId="315"/>
    <cellStyle name="40% - Accent5 21" xfId="316"/>
    <cellStyle name="40% - Accent5 22" xfId="317"/>
    <cellStyle name="40% - Accent5 23" xfId="318"/>
    <cellStyle name="40% - Accent5 24" xfId="319"/>
    <cellStyle name="40% - Accent5 25" xfId="320"/>
    <cellStyle name="40% - Accent5 26" xfId="321"/>
    <cellStyle name="40% - Accent5 27" xfId="322"/>
    <cellStyle name="40% - Accent5 28" xfId="323"/>
    <cellStyle name="40% - Accent5 29" xfId="324"/>
    <cellStyle name="40% - Accent5 3" xfId="325"/>
    <cellStyle name="40% - Accent5 30" xfId="326"/>
    <cellStyle name="40% - Accent5 31" xfId="327"/>
    <cellStyle name="40% - Accent5 4" xfId="328"/>
    <cellStyle name="40% - Accent5 5" xfId="329"/>
    <cellStyle name="40% - Accent5 6" xfId="330"/>
    <cellStyle name="40% - Accent5 7" xfId="331"/>
    <cellStyle name="40% - Accent5 8" xfId="332"/>
    <cellStyle name="40% - Accent5 9" xfId="333"/>
    <cellStyle name="40% - Accent6 10" xfId="334"/>
    <cellStyle name="40% - Accent6 11" xfId="335"/>
    <cellStyle name="40% - Accent6 12" xfId="336"/>
    <cellStyle name="40% - Accent6 13" xfId="337"/>
    <cellStyle name="40% - Accent6 14" xfId="338"/>
    <cellStyle name="40% - Accent6 15" xfId="339"/>
    <cellStyle name="40% - Accent6 16" xfId="340"/>
    <cellStyle name="40% - Accent6 17" xfId="341"/>
    <cellStyle name="40% - Accent6 18" xfId="342"/>
    <cellStyle name="40% - Accent6 19" xfId="343"/>
    <cellStyle name="40% - Accent6 2" xfId="344"/>
    <cellStyle name="40% - Accent6 20" xfId="345"/>
    <cellStyle name="40% - Accent6 21" xfId="346"/>
    <cellStyle name="40% - Accent6 22" xfId="347"/>
    <cellStyle name="40% - Accent6 23" xfId="348"/>
    <cellStyle name="40% - Accent6 24" xfId="349"/>
    <cellStyle name="40% - Accent6 25" xfId="350"/>
    <cellStyle name="40% - Accent6 26" xfId="351"/>
    <cellStyle name="40% - Accent6 27" xfId="352"/>
    <cellStyle name="40% - Accent6 28" xfId="353"/>
    <cellStyle name="40% - Accent6 29" xfId="354"/>
    <cellStyle name="40% - Accent6 3" xfId="355"/>
    <cellStyle name="40% - Accent6 30" xfId="356"/>
    <cellStyle name="40% - Accent6 31" xfId="357"/>
    <cellStyle name="40% - Accent6 4" xfId="358"/>
    <cellStyle name="40% - Accent6 5" xfId="359"/>
    <cellStyle name="40% - Accent6 6" xfId="360"/>
    <cellStyle name="40% - Accent6 7" xfId="361"/>
    <cellStyle name="40% - Accent6 8" xfId="362"/>
    <cellStyle name="40% - Accent6 9" xfId="363"/>
    <cellStyle name="60% - Accent1 10" xfId="364"/>
    <cellStyle name="60% - Accent1 11" xfId="365"/>
    <cellStyle name="60% - Accent1 12" xfId="366"/>
    <cellStyle name="60% - Accent1 13" xfId="367"/>
    <cellStyle name="60% - Accent1 14" xfId="368"/>
    <cellStyle name="60% - Accent1 15" xfId="369"/>
    <cellStyle name="60% - Accent1 2" xfId="370"/>
    <cellStyle name="60% - Accent1 3" xfId="371"/>
    <cellStyle name="60% - Accent1 4" xfId="372"/>
    <cellStyle name="60% - Accent1 5" xfId="373"/>
    <cellStyle name="60% - Accent1 6" xfId="374"/>
    <cellStyle name="60% - Accent1 7" xfId="375"/>
    <cellStyle name="60% - Accent1 8" xfId="376"/>
    <cellStyle name="60% - Accent1 9" xfId="377"/>
    <cellStyle name="60% - Accent2 10" xfId="378"/>
    <cellStyle name="60% - Accent2 11" xfId="379"/>
    <cellStyle name="60% - Accent2 12" xfId="380"/>
    <cellStyle name="60% - Accent2 13" xfId="381"/>
    <cellStyle name="60% - Accent2 14" xfId="382"/>
    <cellStyle name="60% - Accent2 15" xfId="383"/>
    <cellStyle name="60% - Accent2 2" xfId="384"/>
    <cellStyle name="60% - Accent2 3" xfId="385"/>
    <cellStyle name="60% - Accent2 4" xfId="386"/>
    <cellStyle name="60% - Accent2 5" xfId="387"/>
    <cellStyle name="60% - Accent2 6" xfId="388"/>
    <cellStyle name="60% - Accent2 7" xfId="389"/>
    <cellStyle name="60% - Accent2 8" xfId="390"/>
    <cellStyle name="60% - Accent2 9" xfId="391"/>
    <cellStyle name="60% - Accent3 10" xfId="392"/>
    <cellStyle name="60% - Accent3 11" xfId="393"/>
    <cellStyle name="60% - Accent3 12" xfId="394"/>
    <cellStyle name="60% - Accent3 13" xfId="395"/>
    <cellStyle name="60% - Accent3 14" xfId="396"/>
    <cellStyle name="60% - Accent3 15" xfId="397"/>
    <cellStyle name="60% - Accent3 2" xfId="398"/>
    <cellStyle name="60% - Accent3 3" xfId="399"/>
    <cellStyle name="60% - Accent3 4" xfId="400"/>
    <cellStyle name="60% - Accent3 5" xfId="401"/>
    <cellStyle name="60% - Accent3 6" xfId="402"/>
    <cellStyle name="60% - Accent3 7" xfId="403"/>
    <cellStyle name="60% - Accent3 8" xfId="404"/>
    <cellStyle name="60% - Accent3 9" xfId="405"/>
    <cellStyle name="60% - Accent4 10" xfId="406"/>
    <cellStyle name="60% - Accent4 11" xfId="407"/>
    <cellStyle name="60% - Accent4 12" xfId="408"/>
    <cellStyle name="60% - Accent4 13" xfId="409"/>
    <cellStyle name="60% - Accent4 14" xfId="410"/>
    <cellStyle name="60% - Accent4 15" xfId="411"/>
    <cellStyle name="60% - Accent4 2" xfId="412"/>
    <cellStyle name="60% - Accent4 3" xfId="413"/>
    <cellStyle name="60% - Accent4 4" xfId="414"/>
    <cellStyle name="60% - Accent4 5" xfId="415"/>
    <cellStyle name="60% - Accent4 6" xfId="416"/>
    <cellStyle name="60% - Accent4 7" xfId="417"/>
    <cellStyle name="60% - Accent4 8" xfId="418"/>
    <cellStyle name="60% - Accent4 9" xfId="419"/>
    <cellStyle name="60% - Accent5 10" xfId="420"/>
    <cellStyle name="60% - Accent5 11" xfId="421"/>
    <cellStyle name="60% - Accent5 12" xfId="422"/>
    <cellStyle name="60% - Accent5 13" xfId="423"/>
    <cellStyle name="60% - Accent5 14" xfId="424"/>
    <cellStyle name="60% - Accent5 15" xfId="425"/>
    <cellStyle name="60% - Accent5 2" xfId="426"/>
    <cellStyle name="60% - Accent5 3" xfId="427"/>
    <cellStyle name="60% - Accent5 4" xfId="428"/>
    <cellStyle name="60% - Accent5 5" xfId="429"/>
    <cellStyle name="60% - Accent5 6" xfId="430"/>
    <cellStyle name="60% - Accent5 7" xfId="431"/>
    <cellStyle name="60% - Accent5 8" xfId="432"/>
    <cellStyle name="60% - Accent5 9" xfId="433"/>
    <cellStyle name="60% - Accent6 10" xfId="434"/>
    <cellStyle name="60% - Accent6 11" xfId="435"/>
    <cellStyle name="60% - Accent6 12" xfId="436"/>
    <cellStyle name="60% - Accent6 13" xfId="437"/>
    <cellStyle name="60% - Accent6 14" xfId="438"/>
    <cellStyle name="60% - Accent6 15" xfId="439"/>
    <cellStyle name="60% - Accent6 2" xfId="440"/>
    <cellStyle name="60% - Accent6 3" xfId="441"/>
    <cellStyle name="60% - Accent6 4" xfId="442"/>
    <cellStyle name="60% - Accent6 5" xfId="443"/>
    <cellStyle name="60% - Accent6 6" xfId="444"/>
    <cellStyle name="60% - Accent6 7" xfId="445"/>
    <cellStyle name="60% - Accent6 8" xfId="446"/>
    <cellStyle name="60% - Accent6 9" xfId="447"/>
    <cellStyle name="Accent1 10" xfId="448"/>
    <cellStyle name="Accent1 11" xfId="449"/>
    <cellStyle name="Accent1 12" xfId="450"/>
    <cellStyle name="Accent1 13" xfId="451"/>
    <cellStyle name="Accent1 14" xfId="452"/>
    <cellStyle name="Accent1 15" xfId="453"/>
    <cellStyle name="Accent1 2" xfId="454"/>
    <cellStyle name="Accent1 3" xfId="455"/>
    <cellStyle name="Accent1 4" xfId="456"/>
    <cellStyle name="Accent1 5" xfId="457"/>
    <cellStyle name="Accent1 6" xfId="458"/>
    <cellStyle name="Accent1 7" xfId="459"/>
    <cellStyle name="Accent1 8" xfId="460"/>
    <cellStyle name="Accent1 9" xfId="461"/>
    <cellStyle name="Accent2 10" xfId="462"/>
    <cellStyle name="Accent2 11" xfId="463"/>
    <cellStyle name="Accent2 12" xfId="464"/>
    <cellStyle name="Accent2 13" xfId="465"/>
    <cellStyle name="Accent2 14" xfId="466"/>
    <cellStyle name="Accent2 15" xfId="467"/>
    <cellStyle name="Accent2 2" xfId="468"/>
    <cellStyle name="Accent2 3" xfId="469"/>
    <cellStyle name="Accent2 4" xfId="470"/>
    <cellStyle name="Accent2 5" xfId="471"/>
    <cellStyle name="Accent2 6" xfId="472"/>
    <cellStyle name="Accent2 7" xfId="473"/>
    <cellStyle name="Accent2 8" xfId="474"/>
    <cellStyle name="Accent2 9" xfId="475"/>
    <cellStyle name="Accent3 10" xfId="476"/>
    <cellStyle name="Accent3 11" xfId="477"/>
    <cellStyle name="Accent3 12" xfId="478"/>
    <cellStyle name="Accent3 13" xfId="479"/>
    <cellStyle name="Accent3 14" xfId="480"/>
    <cellStyle name="Accent3 15" xfId="481"/>
    <cellStyle name="Accent3 2" xfId="482"/>
    <cellStyle name="Accent3 3" xfId="483"/>
    <cellStyle name="Accent3 4" xfId="484"/>
    <cellStyle name="Accent3 5" xfId="485"/>
    <cellStyle name="Accent3 6" xfId="486"/>
    <cellStyle name="Accent3 7" xfId="487"/>
    <cellStyle name="Accent3 8" xfId="488"/>
    <cellStyle name="Accent3 9" xfId="489"/>
    <cellStyle name="Accent4 10" xfId="490"/>
    <cellStyle name="Accent4 11" xfId="491"/>
    <cellStyle name="Accent4 12" xfId="492"/>
    <cellStyle name="Accent4 13" xfId="493"/>
    <cellStyle name="Accent4 14" xfId="494"/>
    <cellStyle name="Accent4 15" xfId="495"/>
    <cellStyle name="Accent4 2" xfId="496"/>
    <cellStyle name="Accent4 3" xfId="497"/>
    <cellStyle name="Accent4 4" xfId="498"/>
    <cellStyle name="Accent4 5" xfId="499"/>
    <cellStyle name="Accent4 6" xfId="500"/>
    <cellStyle name="Accent4 7" xfId="501"/>
    <cellStyle name="Accent4 8" xfId="502"/>
    <cellStyle name="Accent4 9" xfId="503"/>
    <cellStyle name="Accent5 10" xfId="504"/>
    <cellStyle name="Accent5 11" xfId="505"/>
    <cellStyle name="Accent5 12" xfId="506"/>
    <cellStyle name="Accent5 13" xfId="507"/>
    <cellStyle name="Accent5 14" xfId="508"/>
    <cellStyle name="Accent5 15" xfId="509"/>
    <cellStyle name="Accent5 2" xfId="510"/>
    <cellStyle name="Accent5 3" xfId="511"/>
    <cellStyle name="Accent5 4" xfId="512"/>
    <cellStyle name="Accent5 5" xfId="513"/>
    <cellStyle name="Accent5 6" xfId="514"/>
    <cellStyle name="Accent5 7" xfId="515"/>
    <cellStyle name="Accent5 8" xfId="516"/>
    <cellStyle name="Accent5 9" xfId="517"/>
    <cellStyle name="Accent6 10" xfId="518"/>
    <cellStyle name="Accent6 11" xfId="519"/>
    <cellStyle name="Accent6 12" xfId="520"/>
    <cellStyle name="Accent6 13" xfId="521"/>
    <cellStyle name="Accent6 14" xfId="522"/>
    <cellStyle name="Accent6 15" xfId="523"/>
    <cellStyle name="Accent6 2" xfId="524"/>
    <cellStyle name="Accent6 3" xfId="525"/>
    <cellStyle name="Accent6 4" xfId="526"/>
    <cellStyle name="Accent6 5" xfId="527"/>
    <cellStyle name="Accent6 6" xfId="528"/>
    <cellStyle name="Accent6 7" xfId="529"/>
    <cellStyle name="Accent6 8" xfId="530"/>
    <cellStyle name="Accent6 9" xfId="531"/>
    <cellStyle name="Bad 10" xfId="532"/>
    <cellStyle name="Bad 11" xfId="533"/>
    <cellStyle name="Bad 12" xfId="534"/>
    <cellStyle name="Bad 13" xfId="535"/>
    <cellStyle name="Bad 14" xfId="536"/>
    <cellStyle name="Bad 15" xfId="537"/>
    <cellStyle name="Bad 2" xfId="538"/>
    <cellStyle name="Bad 3" xfId="539"/>
    <cellStyle name="Bad 4" xfId="540"/>
    <cellStyle name="Bad 5" xfId="541"/>
    <cellStyle name="Bad 6" xfId="542"/>
    <cellStyle name="Bad 7" xfId="543"/>
    <cellStyle name="Bad 8" xfId="544"/>
    <cellStyle name="Bad 9" xfId="545"/>
    <cellStyle name="Calculation 10" xfId="546"/>
    <cellStyle name="Calculation 11" xfId="547"/>
    <cellStyle name="Calculation 12" xfId="548"/>
    <cellStyle name="Calculation 13" xfId="549"/>
    <cellStyle name="Calculation 14" xfId="550"/>
    <cellStyle name="Calculation 15" xfId="551"/>
    <cellStyle name="Calculation 2" xfId="552"/>
    <cellStyle name="Calculation 3" xfId="553"/>
    <cellStyle name="Calculation 4" xfId="554"/>
    <cellStyle name="Calculation 5" xfId="555"/>
    <cellStyle name="Calculation 6" xfId="556"/>
    <cellStyle name="Calculation 7" xfId="557"/>
    <cellStyle name="Calculation 8" xfId="558"/>
    <cellStyle name="Calculation 9" xfId="559"/>
    <cellStyle name="Check Cell 10" xfId="560"/>
    <cellStyle name="Check Cell 11" xfId="561"/>
    <cellStyle name="Check Cell 12" xfId="562"/>
    <cellStyle name="Check Cell 13" xfId="563"/>
    <cellStyle name="Check Cell 14" xfId="564"/>
    <cellStyle name="Check Cell 15" xfId="565"/>
    <cellStyle name="Check Cell 2" xfId="566"/>
    <cellStyle name="Check Cell 3" xfId="567"/>
    <cellStyle name="Check Cell 4" xfId="568"/>
    <cellStyle name="Check Cell 5" xfId="569"/>
    <cellStyle name="Check Cell 6" xfId="570"/>
    <cellStyle name="Check Cell 7" xfId="571"/>
    <cellStyle name="Check Cell 8" xfId="572"/>
    <cellStyle name="Check Cell 9" xfId="573"/>
    <cellStyle name="Comma" xfId="1" builtinId="3"/>
    <cellStyle name="Comma 10" xfId="574"/>
    <cellStyle name="Comma 11" xfId="575"/>
    <cellStyle name="Comma 12" xfId="576"/>
    <cellStyle name="Comma 2" xfId="577"/>
    <cellStyle name="Comma 3" xfId="578"/>
    <cellStyle name="Comma 4" xfId="579"/>
    <cellStyle name="Comma 5" xfId="580"/>
    <cellStyle name="Comma 6" xfId="581"/>
    <cellStyle name="Comma 7" xfId="582"/>
    <cellStyle name="Comma 8" xfId="583"/>
    <cellStyle name="Comma 9" xfId="584"/>
    <cellStyle name="Entered" xfId="585"/>
    <cellStyle name="Explanatory Text 10" xfId="586"/>
    <cellStyle name="Explanatory Text 11" xfId="587"/>
    <cellStyle name="Explanatory Text 12" xfId="588"/>
    <cellStyle name="Explanatory Text 13" xfId="589"/>
    <cellStyle name="Explanatory Text 14" xfId="590"/>
    <cellStyle name="Explanatory Text 15" xfId="591"/>
    <cellStyle name="Explanatory Text 2" xfId="592"/>
    <cellStyle name="Explanatory Text 3" xfId="593"/>
    <cellStyle name="Explanatory Text 4" xfId="594"/>
    <cellStyle name="Explanatory Text 5" xfId="595"/>
    <cellStyle name="Explanatory Text 6" xfId="596"/>
    <cellStyle name="Explanatory Text 7" xfId="597"/>
    <cellStyle name="Explanatory Text 8" xfId="598"/>
    <cellStyle name="Explanatory Text 9" xfId="599"/>
    <cellStyle name="Good 10" xfId="600"/>
    <cellStyle name="Good 11" xfId="601"/>
    <cellStyle name="Good 12" xfId="602"/>
    <cellStyle name="Good 13" xfId="603"/>
    <cellStyle name="Good 14" xfId="604"/>
    <cellStyle name="Good 15" xfId="605"/>
    <cellStyle name="Good 2" xfId="606"/>
    <cellStyle name="Good 3" xfId="607"/>
    <cellStyle name="Good 4" xfId="608"/>
    <cellStyle name="Good 5" xfId="609"/>
    <cellStyle name="Good 6" xfId="610"/>
    <cellStyle name="Good 7" xfId="611"/>
    <cellStyle name="Good 8" xfId="612"/>
    <cellStyle name="Good 9" xfId="613"/>
    <cellStyle name="Grey" xfId="614"/>
    <cellStyle name="Heading 1 10" xfId="615"/>
    <cellStyle name="Heading 1 11" xfId="616"/>
    <cellStyle name="Heading 1 12" xfId="617"/>
    <cellStyle name="Heading 1 13" xfId="618"/>
    <cellStyle name="Heading 1 14" xfId="619"/>
    <cellStyle name="Heading 1 15" xfId="620"/>
    <cellStyle name="Heading 1 2" xfId="621"/>
    <cellStyle name="Heading 1 3" xfId="622"/>
    <cellStyle name="Heading 1 4" xfId="623"/>
    <cellStyle name="Heading 1 5" xfId="624"/>
    <cellStyle name="Heading 1 6" xfId="625"/>
    <cellStyle name="Heading 1 7" xfId="626"/>
    <cellStyle name="Heading 1 8" xfId="627"/>
    <cellStyle name="Heading 1 9" xfId="628"/>
    <cellStyle name="Heading 2 10" xfId="629"/>
    <cellStyle name="Heading 2 11" xfId="630"/>
    <cellStyle name="Heading 2 12" xfId="631"/>
    <cellStyle name="Heading 2 13" xfId="632"/>
    <cellStyle name="Heading 2 14" xfId="633"/>
    <cellStyle name="Heading 2 15" xfId="634"/>
    <cellStyle name="Heading 2 2" xfId="635"/>
    <cellStyle name="Heading 2 3" xfId="636"/>
    <cellStyle name="Heading 2 4" xfId="637"/>
    <cellStyle name="Heading 2 5" xfId="638"/>
    <cellStyle name="Heading 2 6" xfId="639"/>
    <cellStyle name="Heading 2 7" xfId="640"/>
    <cellStyle name="Heading 2 8" xfId="641"/>
    <cellStyle name="Heading 2 9" xfId="642"/>
    <cellStyle name="Heading 3 10" xfId="643"/>
    <cellStyle name="Heading 3 11" xfId="644"/>
    <cellStyle name="Heading 3 12" xfId="645"/>
    <cellStyle name="Heading 3 13" xfId="646"/>
    <cellStyle name="Heading 3 14" xfId="647"/>
    <cellStyle name="Heading 3 15" xfId="648"/>
    <cellStyle name="Heading 3 2" xfId="649"/>
    <cellStyle name="Heading 3 3" xfId="650"/>
    <cellStyle name="Heading 3 4" xfId="651"/>
    <cellStyle name="Heading 3 5" xfId="652"/>
    <cellStyle name="Heading 3 6" xfId="653"/>
    <cellStyle name="Heading 3 7" xfId="654"/>
    <cellStyle name="Heading 3 8" xfId="655"/>
    <cellStyle name="Heading 3 9" xfId="656"/>
    <cellStyle name="Heading 4 10" xfId="657"/>
    <cellStyle name="Heading 4 11" xfId="658"/>
    <cellStyle name="Heading 4 12" xfId="659"/>
    <cellStyle name="Heading 4 13" xfId="660"/>
    <cellStyle name="Heading 4 14" xfId="661"/>
    <cellStyle name="Heading 4 15" xfId="662"/>
    <cellStyle name="Heading 4 2" xfId="663"/>
    <cellStyle name="Heading 4 3" xfId="664"/>
    <cellStyle name="Heading 4 4" xfId="665"/>
    <cellStyle name="Heading 4 5" xfId="666"/>
    <cellStyle name="Heading 4 6" xfId="667"/>
    <cellStyle name="Heading 4 7" xfId="668"/>
    <cellStyle name="Heading 4 8" xfId="669"/>
    <cellStyle name="Heading 4 9" xfId="670"/>
    <cellStyle name="Heading1" xfId="671"/>
    <cellStyle name="Heading2" xfId="672"/>
    <cellStyle name="Input [yellow]" xfId="673"/>
    <cellStyle name="Input 10" xfId="674"/>
    <cellStyle name="Input 11" xfId="675"/>
    <cellStyle name="Input 12" xfId="676"/>
    <cellStyle name="Input 13" xfId="677"/>
    <cellStyle name="Input 14" xfId="678"/>
    <cellStyle name="Input 15" xfId="679"/>
    <cellStyle name="Input 16" xfId="680"/>
    <cellStyle name="Input 17" xfId="681"/>
    <cellStyle name="Input 18" xfId="682"/>
    <cellStyle name="Input 19" xfId="683"/>
    <cellStyle name="Input 2" xfId="684"/>
    <cellStyle name="Input 20" xfId="685"/>
    <cellStyle name="Input 21" xfId="686"/>
    <cellStyle name="Input 22" xfId="687"/>
    <cellStyle name="Input 23" xfId="688"/>
    <cellStyle name="Input 24" xfId="689"/>
    <cellStyle name="Input 25" xfId="690"/>
    <cellStyle name="Input 26" xfId="691"/>
    <cellStyle name="Input 27" xfId="692"/>
    <cellStyle name="Input 28" xfId="693"/>
    <cellStyle name="Input 29" xfId="694"/>
    <cellStyle name="Input 3" xfId="695"/>
    <cellStyle name="Input 30" xfId="696"/>
    <cellStyle name="Input 31" xfId="697"/>
    <cellStyle name="Input 32" xfId="698"/>
    <cellStyle name="Input 33" xfId="699"/>
    <cellStyle name="Input 34" xfId="700"/>
    <cellStyle name="Input 35" xfId="701"/>
    <cellStyle name="Input 36" xfId="702"/>
    <cellStyle name="Input 37" xfId="703"/>
    <cellStyle name="Input 38" xfId="704"/>
    <cellStyle name="Input 39" xfId="705"/>
    <cellStyle name="Input 4" xfId="706"/>
    <cellStyle name="Input 40" xfId="707"/>
    <cellStyle name="Input 41" xfId="708"/>
    <cellStyle name="Input 42" xfId="709"/>
    <cellStyle name="Input 43" xfId="710"/>
    <cellStyle name="Input 44" xfId="711"/>
    <cellStyle name="Input 45" xfId="712"/>
    <cellStyle name="Input 46" xfId="713"/>
    <cellStyle name="Input 47" xfId="714"/>
    <cellStyle name="Input 48" xfId="715"/>
    <cellStyle name="Input 49" xfId="716"/>
    <cellStyle name="Input 5" xfId="717"/>
    <cellStyle name="Input 50" xfId="718"/>
    <cellStyle name="Input 51" xfId="719"/>
    <cellStyle name="Input 52" xfId="720"/>
    <cellStyle name="Input 53" xfId="721"/>
    <cellStyle name="Input 54" xfId="722"/>
    <cellStyle name="Input 55" xfId="723"/>
    <cellStyle name="Input 56" xfId="724"/>
    <cellStyle name="Input 57" xfId="725"/>
    <cellStyle name="Input 58" xfId="726"/>
    <cellStyle name="Input 59" xfId="727"/>
    <cellStyle name="Input 6" xfId="728"/>
    <cellStyle name="Input 60" xfId="729"/>
    <cellStyle name="Input 61" xfId="730"/>
    <cellStyle name="Input 62" xfId="731"/>
    <cellStyle name="Input 63" xfId="732"/>
    <cellStyle name="Input 64" xfId="733"/>
    <cellStyle name="Input 65" xfId="734"/>
    <cellStyle name="Input 66" xfId="735"/>
    <cellStyle name="Input 67" xfId="736"/>
    <cellStyle name="Input 68" xfId="737"/>
    <cellStyle name="Input 69" xfId="738"/>
    <cellStyle name="Input 7" xfId="739"/>
    <cellStyle name="Input 70" xfId="740"/>
    <cellStyle name="Input 71" xfId="741"/>
    <cellStyle name="Input 72" xfId="742"/>
    <cellStyle name="Input 73" xfId="743"/>
    <cellStyle name="Input 74" xfId="744"/>
    <cellStyle name="Input 75" xfId="745"/>
    <cellStyle name="Input 76" xfId="746"/>
    <cellStyle name="Input 77" xfId="747"/>
    <cellStyle name="Input 78" xfId="748"/>
    <cellStyle name="Input 79" xfId="749"/>
    <cellStyle name="Input 8" xfId="750"/>
    <cellStyle name="Input 80" xfId="751"/>
    <cellStyle name="Input 81" xfId="752"/>
    <cellStyle name="Input 82" xfId="753"/>
    <cellStyle name="Input 83" xfId="754"/>
    <cellStyle name="Input 84" xfId="755"/>
    <cellStyle name="Input 85" xfId="756"/>
    <cellStyle name="Input 86" xfId="757"/>
    <cellStyle name="Input 87" xfId="758"/>
    <cellStyle name="Input 88" xfId="759"/>
    <cellStyle name="Input 89" xfId="760"/>
    <cellStyle name="Input 9" xfId="761"/>
    <cellStyle name="Input 90" xfId="762"/>
    <cellStyle name="Input 91" xfId="763"/>
    <cellStyle name="Linked Cell 10" xfId="764"/>
    <cellStyle name="Linked Cell 11" xfId="765"/>
    <cellStyle name="Linked Cell 12" xfId="766"/>
    <cellStyle name="Linked Cell 13" xfId="767"/>
    <cellStyle name="Linked Cell 14" xfId="768"/>
    <cellStyle name="Linked Cell 15" xfId="769"/>
    <cellStyle name="Linked Cell 2" xfId="770"/>
    <cellStyle name="Linked Cell 3" xfId="771"/>
    <cellStyle name="Linked Cell 4" xfId="772"/>
    <cellStyle name="Linked Cell 5" xfId="773"/>
    <cellStyle name="Linked Cell 6" xfId="774"/>
    <cellStyle name="Linked Cell 7" xfId="775"/>
    <cellStyle name="Linked Cell 8" xfId="776"/>
    <cellStyle name="Linked Cell 9" xfId="777"/>
    <cellStyle name="modified border" xfId="778"/>
    <cellStyle name="modified border1" xfId="779"/>
    <cellStyle name="Neutral 10" xfId="780"/>
    <cellStyle name="Neutral 11" xfId="781"/>
    <cellStyle name="Neutral 12" xfId="782"/>
    <cellStyle name="Neutral 13" xfId="783"/>
    <cellStyle name="Neutral 14" xfId="784"/>
    <cellStyle name="Neutral 15" xfId="785"/>
    <cellStyle name="Neutral 2" xfId="786"/>
    <cellStyle name="Neutral 3" xfId="787"/>
    <cellStyle name="Neutral 4" xfId="788"/>
    <cellStyle name="Neutral 5" xfId="789"/>
    <cellStyle name="Neutral 6" xfId="790"/>
    <cellStyle name="Neutral 7" xfId="791"/>
    <cellStyle name="Neutral 8" xfId="792"/>
    <cellStyle name="Neutral 9" xfId="793"/>
    <cellStyle name="Normal" xfId="0" builtinId="0"/>
    <cellStyle name="Normal - Style1" xfId="794"/>
    <cellStyle name="Normal 10" xfId="795"/>
    <cellStyle name="Normal 11" xfId="796"/>
    <cellStyle name="Normal 12" xfId="797"/>
    <cellStyle name="Normal 13" xfId="798"/>
    <cellStyle name="Normal 14" xfId="799"/>
    <cellStyle name="Normal 15" xfId="800"/>
    <cellStyle name="Normal 16" xfId="801"/>
    <cellStyle name="Normal 17" xfId="802"/>
    <cellStyle name="Normal 18" xfId="803"/>
    <cellStyle name="Normal 19" xfId="804"/>
    <cellStyle name="Normal 2" xfId="805"/>
    <cellStyle name="Normal 20" xfId="806"/>
    <cellStyle name="Normal 21" xfId="807"/>
    <cellStyle name="Normal 22" xfId="808"/>
    <cellStyle name="Normal 23" xfId="809"/>
    <cellStyle name="Normal 24" xfId="810"/>
    <cellStyle name="Normal 25" xfId="811"/>
    <cellStyle name="Normal 26" xfId="812"/>
    <cellStyle name="Normal 27" xfId="813"/>
    <cellStyle name="Normal 28" xfId="814"/>
    <cellStyle name="Normal 29" xfId="815"/>
    <cellStyle name="Normal 3" xfId="816"/>
    <cellStyle name="Normal 30" xfId="817"/>
    <cellStyle name="Normal 31" xfId="818"/>
    <cellStyle name="Normal 32" xfId="819"/>
    <cellStyle name="Normal 33" xfId="820"/>
    <cellStyle name="Normal 34" xfId="821"/>
    <cellStyle name="Normal 35" xfId="822"/>
    <cellStyle name="Normal 36" xfId="823"/>
    <cellStyle name="Normal 37" xfId="824"/>
    <cellStyle name="Normal 38" xfId="825"/>
    <cellStyle name="Normal 39" xfId="826"/>
    <cellStyle name="Normal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838"/>
    <cellStyle name="Normal 50" xfId="839"/>
    <cellStyle name="Normal 51" xfId="840"/>
    <cellStyle name="Normal 52" xfId="841"/>
    <cellStyle name="Normal 53" xfId="842"/>
    <cellStyle name="Normal 54" xfId="843"/>
    <cellStyle name="Normal 55" xfId="844"/>
    <cellStyle name="Normal 56" xfId="845"/>
    <cellStyle name="Normal 57" xfId="846"/>
    <cellStyle name="Normal 58" xfId="847"/>
    <cellStyle name="Normal 59" xfId="848"/>
    <cellStyle name="Normal 6" xfId="849"/>
    <cellStyle name="Normal 60" xfId="850"/>
    <cellStyle name="Normal 61" xfId="851"/>
    <cellStyle name="Normal 62" xfId="852"/>
    <cellStyle name="Normal 63" xfId="853"/>
    <cellStyle name="Normal 64" xfId="854"/>
    <cellStyle name="Normal 65" xfId="855"/>
    <cellStyle name="Normal 66" xfId="856"/>
    <cellStyle name="Normal 67" xfId="857"/>
    <cellStyle name="Normal 68" xfId="858"/>
    <cellStyle name="Normal 69" xfId="859"/>
    <cellStyle name="Normal 7" xfId="860"/>
    <cellStyle name="Normal 70" xfId="861"/>
    <cellStyle name="Normal 71" xfId="862"/>
    <cellStyle name="Normal 72" xfId="863"/>
    <cellStyle name="Normal 73" xfId="864"/>
    <cellStyle name="Normal 74" xfId="865"/>
    <cellStyle name="Normal 75" xfId="866"/>
    <cellStyle name="Normal 76" xfId="867"/>
    <cellStyle name="Normal 77" xfId="868"/>
    <cellStyle name="Normal 78" xfId="3"/>
    <cellStyle name="Normal 79" xfId="869"/>
    <cellStyle name="Normal 8" xfId="870"/>
    <cellStyle name="Normal 80" xfId="2"/>
    <cellStyle name="Normal 81" xfId="871"/>
    <cellStyle name="Normal 82" xfId="872"/>
    <cellStyle name="Normal 83" xfId="873"/>
    <cellStyle name="Normal 84" xfId="874"/>
    <cellStyle name="Normal 9" xfId="875"/>
    <cellStyle name="Note 10" xfId="876"/>
    <cellStyle name="Note 11" xfId="877"/>
    <cellStyle name="Note 12" xfId="878"/>
    <cellStyle name="Note 13" xfId="879"/>
    <cellStyle name="Note 14" xfId="880"/>
    <cellStyle name="Note 15" xfId="881"/>
    <cellStyle name="Note 16" xfId="882"/>
    <cellStyle name="Note 17" xfId="883"/>
    <cellStyle name="Note 18" xfId="884"/>
    <cellStyle name="Note 19" xfId="885"/>
    <cellStyle name="Note 2" xfId="886"/>
    <cellStyle name="Note 20" xfId="887"/>
    <cellStyle name="Note 21" xfId="888"/>
    <cellStyle name="Note 22" xfId="889"/>
    <cellStyle name="Note 23" xfId="890"/>
    <cellStyle name="Note 24" xfId="891"/>
    <cellStyle name="Note 25" xfId="892"/>
    <cellStyle name="Note 26" xfId="893"/>
    <cellStyle name="Note 27" xfId="894"/>
    <cellStyle name="Note 28" xfId="895"/>
    <cellStyle name="Note 29" xfId="896"/>
    <cellStyle name="Note 3" xfId="897"/>
    <cellStyle name="Note 30" xfId="898"/>
    <cellStyle name="Note 31" xfId="899"/>
    <cellStyle name="Note 4" xfId="900"/>
    <cellStyle name="Note 5" xfId="901"/>
    <cellStyle name="Note 6" xfId="902"/>
    <cellStyle name="Note 7" xfId="903"/>
    <cellStyle name="Note 8" xfId="904"/>
    <cellStyle name="Note 9" xfId="905"/>
    <cellStyle name="Output 10" xfId="906"/>
    <cellStyle name="Output 11" xfId="907"/>
    <cellStyle name="Output 12" xfId="908"/>
    <cellStyle name="Output 13" xfId="909"/>
    <cellStyle name="Output 14" xfId="910"/>
    <cellStyle name="Output 15" xfId="911"/>
    <cellStyle name="Output 2" xfId="912"/>
    <cellStyle name="Output 3" xfId="913"/>
    <cellStyle name="Output 4" xfId="914"/>
    <cellStyle name="Output 5" xfId="915"/>
    <cellStyle name="Output 6" xfId="916"/>
    <cellStyle name="Output 7" xfId="917"/>
    <cellStyle name="Output 8" xfId="918"/>
    <cellStyle name="Output 9" xfId="919"/>
    <cellStyle name="Percent [2]" xfId="920"/>
    <cellStyle name="SAPBEXaggData" xfId="921"/>
    <cellStyle name="SAPBEXaggDataEmph" xfId="922"/>
    <cellStyle name="SAPBEXaggItem" xfId="923"/>
    <cellStyle name="SAPBEXaggItemX" xfId="924"/>
    <cellStyle name="SAPBEXchaText" xfId="925"/>
    <cellStyle name="SAPBEXexcBad7" xfId="926"/>
    <cellStyle name="SAPBEXexcBad8" xfId="927"/>
    <cellStyle name="SAPBEXexcBad9" xfId="928"/>
    <cellStyle name="SAPBEXexcCritical4" xfId="929"/>
    <cellStyle name="SAPBEXexcCritical5" xfId="930"/>
    <cellStyle name="SAPBEXexcCritical6" xfId="931"/>
    <cellStyle name="SAPBEXexcGood1" xfId="932"/>
    <cellStyle name="SAPBEXexcGood2" xfId="933"/>
    <cellStyle name="SAPBEXexcGood3" xfId="934"/>
    <cellStyle name="SAPBEXfilterDrill" xfId="935"/>
    <cellStyle name="SAPBEXfilterItem" xfId="936"/>
    <cellStyle name="SAPBEXfilterText" xfId="937"/>
    <cellStyle name="SAPBEXformats" xfId="938"/>
    <cellStyle name="SAPBEXheaderItem" xfId="939"/>
    <cellStyle name="SAPBEXheaderText" xfId="940"/>
    <cellStyle name="SAPBEXHLevel0" xfId="941"/>
    <cellStyle name="SAPBEXHLevel0X" xfId="942"/>
    <cellStyle name="SAPBEXHLevel1" xfId="943"/>
    <cellStyle name="SAPBEXHLevel1X" xfId="944"/>
    <cellStyle name="SAPBEXHLevel2" xfId="945"/>
    <cellStyle name="SAPBEXHLevel2X" xfId="946"/>
    <cellStyle name="SAPBEXHLevel3" xfId="947"/>
    <cellStyle name="SAPBEXHLevel3X" xfId="948"/>
    <cellStyle name="SAPBEXinputData" xfId="949"/>
    <cellStyle name="SAPBEXresData" xfId="950"/>
    <cellStyle name="SAPBEXresDataEmph" xfId="951"/>
    <cellStyle name="SAPBEXresItem" xfId="952"/>
    <cellStyle name="SAPBEXresItemX" xfId="953"/>
    <cellStyle name="SAPBEXstdData" xfId="954"/>
    <cellStyle name="SAPBEXstdDataEmph" xfId="955"/>
    <cellStyle name="SAPBEXstdItem" xfId="956"/>
    <cellStyle name="SAPBEXstdItemX" xfId="957"/>
    <cellStyle name="SAPBEXtitle" xfId="958"/>
    <cellStyle name="SAPBEXundefined" xfId="959"/>
    <cellStyle name="StmtTtl1" xfId="960"/>
    <cellStyle name="StmtTtl2" xfId="961"/>
    <cellStyle name="Style 1" xfId="962"/>
    <cellStyle name="Title 10" xfId="963"/>
    <cellStyle name="Title 11" xfId="964"/>
    <cellStyle name="Title 12" xfId="965"/>
    <cellStyle name="Title 13" xfId="966"/>
    <cellStyle name="Title 14" xfId="967"/>
    <cellStyle name="Title 15" xfId="968"/>
    <cellStyle name="Title 2" xfId="969"/>
    <cellStyle name="Title 3" xfId="970"/>
    <cellStyle name="Title 4" xfId="971"/>
    <cellStyle name="Title 5" xfId="972"/>
    <cellStyle name="Title 6" xfId="973"/>
    <cellStyle name="Title 7" xfId="974"/>
    <cellStyle name="Title 8" xfId="975"/>
    <cellStyle name="Title 9" xfId="976"/>
    <cellStyle name="Total 10" xfId="977"/>
    <cellStyle name="Total 11" xfId="978"/>
    <cellStyle name="Total 12" xfId="979"/>
    <cellStyle name="Total 13" xfId="980"/>
    <cellStyle name="Total 14" xfId="981"/>
    <cellStyle name="Total 15" xfId="982"/>
    <cellStyle name="Total 2" xfId="983"/>
    <cellStyle name="Total 3" xfId="984"/>
    <cellStyle name="Total 4" xfId="985"/>
    <cellStyle name="Total 5" xfId="986"/>
    <cellStyle name="Total 6" xfId="987"/>
    <cellStyle name="Total 7" xfId="988"/>
    <cellStyle name="Total 8" xfId="989"/>
    <cellStyle name="Total 9" xfId="990"/>
    <cellStyle name="Warning Text 10" xfId="991"/>
    <cellStyle name="Warning Text 11" xfId="992"/>
    <cellStyle name="Warning Text 12" xfId="993"/>
    <cellStyle name="Warning Text 13" xfId="994"/>
    <cellStyle name="Warning Text 14" xfId="995"/>
    <cellStyle name="Warning Text 15" xfId="996"/>
    <cellStyle name="Warning Text 2" xfId="997"/>
    <cellStyle name="Warning Text 3" xfId="998"/>
    <cellStyle name="Warning Text 4" xfId="999"/>
    <cellStyle name="Warning Text 5" xfId="1000"/>
    <cellStyle name="Warning Text 6" xfId="1001"/>
    <cellStyle name="Warning Text 7" xfId="1002"/>
    <cellStyle name="Warning Text 8" xfId="1003"/>
    <cellStyle name="Warning Text 9" xfId="10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13" sqref="A213"/>
    </sheetView>
  </sheetViews>
  <sheetFormatPr defaultColWidth="9" defaultRowHeight="13.2" x14ac:dyDescent="0.25"/>
  <cols>
    <col min="1" max="1" width="38.59765625" style="7" customWidth="1"/>
    <col min="2" max="3" width="15.3984375" style="8" bestFit="1" customWidth="1"/>
    <col min="4" max="4" width="15.3984375" style="9" bestFit="1" customWidth="1"/>
    <col min="5" max="5" width="9" style="10" customWidth="1"/>
    <col min="6" max="6" width="16.59765625" style="10" bestFit="1" customWidth="1"/>
    <col min="7" max="16384" width="9" style="10"/>
  </cols>
  <sheetData>
    <row r="1" spans="1:6" s="1" customFormat="1" x14ac:dyDescent="0.25">
      <c r="B1" s="2"/>
      <c r="C1" s="2"/>
      <c r="D1" s="3"/>
    </row>
    <row r="2" spans="1:6" s="1" customFormat="1" ht="24.75" customHeight="1" x14ac:dyDescent="0.25">
      <c r="A2" s="4" t="s">
        <v>0</v>
      </c>
      <c r="B2" s="5" t="s">
        <v>1</v>
      </c>
      <c r="C2" s="5" t="s">
        <v>2</v>
      </c>
      <c r="D2" s="6" t="s">
        <v>3</v>
      </c>
    </row>
    <row r="3" spans="1:6" s="1" customFormat="1" ht="15.75" customHeight="1" x14ac:dyDescent="0.25">
      <c r="B3" s="2"/>
      <c r="C3" s="2"/>
      <c r="D3" s="3"/>
    </row>
    <row r="4" spans="1:6" ht="15.75" customHeight="1" x14ac:dyDescent="0.25">
      <c r="A4" s="7" t="s">
        <v>4</v>
      </c>
    </row>
    <row r="5" spans="1:6" x14ac:dyDescent="0.25">
      <c r="A5" s="7" t="s">
        <v>5</v>
      </c>
      <c r="F5" s="11"/>
    </row>
    <row r="6" spans="1:6" x14ac:dyDescent="0.25">
      <c r="A6" s="7" t="s">
        <v>6</v>
      </c>
    </row>
    <row r="7" spans="1:6" x14ac:dyDescent="0.25">
      <c r="A7" s="7" t="s">
        <v>7</v>
      </c>
      <c r="B7" s="8">
        <v>8953913911.1100006</v>
      </c>
      <c r="C7" s="8">
        <v>8961398172</v>
      </c>
      <c r="D7" s="9">
        <v>9010722792.5200005</v>
      </c>
    </row>
    <row r="8" spans="1:6" x14ac:dyDescent="0.25">
      <c r="A8" s="7" t="s">
        <v>8</v>
      </c>
      <c r="B8" s="8">
        <v>0</v>
      </c>
      <c r="C8" s="8">
        <v>0</v>
      </c>
      <c r="D8" s="9">
        <v>0</v>
      </c>
    </row>
    <row r="9" spans="1:6" x14ac:dyDescent="0.25">
      <c r="A9" s="7" t="s">
        <v>9</v>
      </c>
      <c r="B9" s="8">
        <v>49538156.670000002</v>
      </c>
      <c r="C9" s="8">
        <v>49538156.670000002</v>
      </c>
      <c r="D9" s="9">
        <v>51865080.789999999</v>
      </c>
    </row>
    <row r="10" spans="1:6" x14ac:dyDescent="0.25">
      <c r="A10" s="7" t="s">
        <v>10</v>
      </c>
      <c r="B10" s="8">
        <v>28734643.219999999</v>
      </c>
      <c r="C10" s="8">
        <v>33955899.909999996</v>
      </c>
      <c r="D10" s="9">
        <v>34091015.460000001</v>
      </c>
    </row>
    <row r="11" spans="1:6" x14ac:dyDescent="0.25">
      <c r="A11" s="7" t="s">
        <v>11</v>
      </c>
      <c r="B11" s="8">
        <v>180954523.50999999</v>
      </c>
      <c r="C11" s="8">
        <v>192422045.31999999</v>
      </c>
      <c r="D11" s="9">
        <v>196463274.519999</v>
      </c>
    </row>
    <row r="12" spans="1:6" ht="13.8" thickBot="1" x14ac:dyDescent="0.3">
      <c r="A12" s="12" t="s">
        <v>12</v>
      </c>
      <c r="B12" s="13">
        <v>282791674.87</v>
      </c>
      <c r="C12" s="13">
        <v>282791674.82999998</v>
      </c>
      <c r="D12" s="14">
        <v>282791674.87</v>
      </c>
    </row>
    <row r="13" spans="1:6" x14ac:dyDescent="0.25">
      <c r="A13" s="7" t="s">
        <v>13</v>
      </c>
      <c r="B13" s="8">
        <f t="shared" ref="B13:D13" si="0">SUM(B7:B12)</f>
        <v>9495932909.3800011</v>
      </c>
      <c r="C13" s="8">
        <f t="shared" si="0"/>
        <v>9520105948.7299995</v>
      </c>
      <c r="D13" s="9">
        <f t="shared" si="0"/>
        <v>9575933838.1599998</v>
      </c>
    </row>
    <row r="14" spans="1:6" ht="8.25" customHeight="1" x14ac:dyDescent="0.25">
      <c r="B14" s="15"/>
      <c r="C14" s="15"/>
      <c r="D14" s="16"/>
    </row>
    <row r="15" spans="1:6" x14ac:dyDescent="0.25">
      <c r="A15" s="7" t="s">
        <v>14</v>
      </c>
    </row>
    <row r="16" spans="1:6" x14ac:dyDescent="0.25">
      <c r="A16" s="7" t="s">
        <v>15</v>
      </c>
      <c r="B16" s="8">
        <v>3210661249.8600001</v>
      </c>
      <c r="C16" s="8">
        <v>3221839681</v>
      </c>
      <c r="D16" s="9">
        <v>3230126554.0799999</v>
      </c>
    </row>
    <row r="17" spans="1:4" x14ac:dyDescent="0.25">
      <c r="A17" s="7" t="s">
        <v>16</v>
      </c>
      <c r="B17" s="8">
        <v>6137924.0599999996</v>
      </c>
      <c r="C17" s="8">
        <v>6138541.2699999996</v>
      </c>
      <c r="D17" s="9">
        <v>6138574.25</v>
      </c>
    </row>
    <row r="18" spans="1:4" x14ac:dyDescent="0.25">
      <c r="A18" s="7" t="s">
        <v>17</v>
      </c>
      <c r="B18" s="8">
        <v>43910625.969999999</v>
      </c>
      <c r="C18" s="8">
        <v>43963423.100000001</v>
      </c>
      <c r="D18" s="9">
        <v>48431137.969999999</v>
      </c>
    </row>
    <row r="19" spans="1:4" x14ac:dyDescent="0.25">
      <c r="A19" s="7" t="s">
        <v>18</v>
      </c>
      <c r="B19" s="8">
        <v>58799166.340000004</v>
      </c>
      <c r="C19" s="8">
        <v>59875158.979999997</v>
      </c>
      <c r="D19" s="9">
        <v>60395661.359999999</v>
      </c>
    </row>
    <row r="20" spans="1:4" ht="13.8" thickBot="1" x14ac:dyDescent="0.3">
      <c r="A20" s="12" t="s">
        <v>19</v>
      </c>
      <c r="B20" s="13">
        <v>8654564.4700000007</v>
      </c>
      <c r="C20" s="13">
        <v>8654564.4700000007</v>
      </c>
      <c r="D20" s="14">
        <v>8654564.4700000007</v>
      </c>
    </row>
    <row r="21" spans="1:4" x14ac:dyDescent="0.25">
      <c r="A21" s="7" t="s">
        <v>20</v>
      </c>
      <c r="B21" s="8">
        <f t="shared" ref="B21:D21" si="1">SUM(B16:B20)</f>
        <v>3328163530.6999998</v>
      </c>
      <c r="C21" s="8">
        <f t="shared" si="1"/>
        <v>3340471368.8199997</v>
      </c>
      <c r="D21" s="9">
        <f t="shared" si="1"/>
        <v>3353746492.1299996</v>
      </c>
    </row>
    <row r="22" spans="1:4" ht="7.5" customHeight="1" x14ac:dyDescent="0.25">
      <c r="B22" s="15"/>
      <c r="C22" s="15"/>
      <c r="D22" s="16"/>
    </row>
    <row r="23" spans="1:4" x14ac:dyDescent="0.25">
      <c r="A23" s="7" t="s">
        <v>21</v>
      </c>
    </row>
    <row r="24" spans="1:4" x14ac:dyDescent="0.25">
      <c r="A24" s="7" t="s">
        <v>22</v>
      </c>
      <c r="B24" s="8">
        <v>461905789.67000002</v>
      </c>
      <c r="C24" s="8">
        <v>460099147.69999999</v>
      </c>
      <c r="D24" s="9">
        <v>467731836.08999997</v>
      </c>
    </row>
    <row r="25" spans="1:4" x14ac:dyDescent="0.25">
      <c r="A25" s="7" t="s">
        <v>23</v>
      </c>
      <c r="B25" s="8">
        <v>6946579.8099999996</v>
      </c>
      <c r="C25" s="8">
        <v>6315072.5</v>
      </c>
      <c r="D25" s="9">
        <v>1134692.57</v>
      </c>
    </row>
    <row r="26" spans="1:4" x14ac:dyDescent="0.25">
      <c r="A26" s="7" t="s">
        <v>24</v>
      </c>
      <c r="B26" s="8">
        <v>150173.13</v>
      </c>
      <c r="C26" s="8">
        <v>189580.43</v>
      </c>
      <c r="D26" s="9">
        <v>449385.55</v>
      </c>
    </row>
    <row r="27" spans="1:4" ht="13.8" thickBot="1" x14ac:dyDescent="0.3">
      <c r="A27" s="12" t="s">
        <v>25</v>
      </c>
      <c r="B27" s="13">
        <v>30912797.239999998</v>
      </c>
      <c r="C27" s="13">
        <v>36025384.229999997</v>
      </c>
      <c r="D27" s="14">
        <v>42225863.669999897</v>
      </c>
    </row>
    <row r="28" spans="1:4" x14ac:dyDescent="0.25">
      <c r="A28" s="7" t="s">
        <v>26</v>
      </c>
      <c r="B28" s="8">
        <f>SUM(B24:B27)</f>
        <v>499915339.85000002</v>
      </c>
      <c r="C28" s="8">
        <f t="shared" ref="C28:D28" si="2">SUM(C24:C27)</f>
        <v>502629184.86000001</v>
      </c>
      <c r="D28" s="9">
        <f t="shared" si="2"/>
        <v>511541777.87999988</v>
      </c>
    </row>
    <row r="29" spans="1:4" ht="9" customHeight="1" x14ac:dyDescent="0.25">
      <c r="B29" s="15"/>
      <c r="C29" s="15"/>
      <c r="D29" s="16"/>
    </row>
    <row r="30" spans="1:4" x14ac:dyDescent="0.25">
      <c r="A30" s="7" t="s">
        <v>27</v>
      </c>
    </row>
    <row r="31" spans="1:4" x14ac:dyDescent="0.25">
      <c r="A31" s="7" t="s">
        <v>28</v>
      </c>
      <c r="B31" s="8">
        <v>-4611896782.1700001</v>
      </c>
      <c r="C31" s="8">
        <v>-4636580763.9899998</v>
      </c>
      <c r="D31" s="9">
        <v>-4655567200.2399998</v>
      </c>
    </row>
    <row r="32" spans="1:4" x14ac:dyDescent="0.25">
      <c r="A32" s="7" t="s">
        <v>29</v>
      </c>
      <c r="B32" s="8">
        <v>-120256252.25999901</v>
      </c>
      <c r="C32" s="8">
        <v>-118600436.39999899</v>
      </c>
      <c r="D32" s="9">
        <v>-122055652.16</v>
      </c>
    </row>
    <row r="33" spans="1:4" ht="13.8" thickBot="1" x14ac:dyDescent="0.3">
      <c r="A33" s="12" t="s">
        <v>30</v>
      </c>
      <c r="B33" s="13">
        <v>-104458638.56999999</v>
      </c>
      <c r="C33" s="13">
        <v>-105352396.73999999</v>
      </c>
      <c r="D33" s="14">
        <v>-106246154.91</v>
      </c>
    </row>
    <row r="34" spans="1:4" x14ac:dyDescent="0.25">
      <c r="A34" s="7" t="s">
        <v>31</v>
      </c>
      <c r="B34" s="8">
        <f>SUM(B31:B33)</f>
        <v>-4836611672.999999</v>
      </c>
      <c r="C34" s="8">
        <f t="shared" ref="C34:D34" si="3">SUM(C31:C33)</f>
        <v>-4860533597.1299982</v>
      </c>
      <c r="D34" s="9">
        <f t="shared" si="3"/>
        <v>-4883869007.3099995</v>
      </c>
    </row>
    <row r="35" spans="1:4" ht="8.25" customHeight="1" x14ac:dyDescent="0.25">
      <c r="B35" s="15"/>
      <c r="C35" s="15"/>
      <c r="D35" s="16"/>
    </row>
    <row r="36" spans="1:4" x14ac:dyDescent="0.25">
      <c r="A36" s="7" t="s">
        <v>32</v>
      </c>
      <c r="B36" s="8">
        <f>B13+B21+B28+B34</f>
        <v>8487400106.9300032</v>
      </c>
      <c r="C36" s="8">
        <f t="shared" ref="C36" si="4">+C13+C21+C28+C34</f>
        <v>8502672905.2800016</v>
      </c>
      <c r="D36" s="9">
        <f>+D13+D21+D28+D34</f>
        <v>8557353100.8599987</v>
      </c>
    </row>
    <row r="37" spans="1:4" ht="8.25" customHeight="1" x14ac:dyDescent="0.25">
      <c r="B37" s="15"/>
      <c r="C37" s="15"/>
      <c r="D37" s="16"/>
    </row>
    <row r="38" spans="1:4" x14ac:dyDescent="0.25">
      <c r="A38" s="7" t="s">
        <v>33</v>
      </c>
    </row>
    <row r="39" spans="1:4" x14ac:dyDescent="0.25">
      <c r="A39" s="7" t="s">
        <v>34</v>
      </c>
    </row>
    <row r="40" spans="1:4" x14ac:dyDescent="0.25">
      <c r="A40" s="7" t="s">
        <v>35</v>
      </c>
      <c r="B40" s="8">
        <v>4804811.55</v>
      </c>
      <c r="C40" s="8">
        <v>4961434.7300000004</v>
      </c>
      <c r="D40" s="9">
        <v>4966332.37</v>
      </c>
    </row>
    <row r="41" spans="1:4" x14ac:dyDescent="0.25">
      <c r="A41" s="7" t="s">
        <v>36</v>
      </c>
      <c r="B41" s="8">
        <v>-454602.38</v>
      </c>
      <c r="C41" s="8">
        <v>-397361.97</v>
      </c>
      <c r="D41" s="9">
        <v>-422401.72</v>
      </c>
    </row>
    <row r="42" spans="1:4" x14ac:dyDescent="0.25">
      <c r="A42" s="7" t="s">
        <v>37</v>
      </c>
      <c r="B42" s="8">
        <v>29855290</v>
      </c>
      <c r="C42" s="8">
        <v>29855290</v>
      </c>
      <c r="D42" s="9">
        <v>29622649</v>
      </c>
    </row>
    <row r="43" spans="1:4" ht="13.8" thickBot="1" x14ac:dyDescent="0.3">
      <c r="A43" s="12" t="s">
        <v>38</v>
      </c>
      <c r="B43" s="13">
        <v>49580068.229999997</v>
      </c>
      <c r="C43" s="13">
        <v>49573025.729999997</v>
      </c>
      <c r="D43" s="14">
        <v>50829505.700000003</v>
      </c>
    </row>
    <row r="44" spans="1:4" x14ac:dyDescent="0.25">
      <c r="A44" s="7" t="s">
        <v>39</v>
      </c>
      <c r="B44" s="8">
        <f>SUM(B40:B43)</f>
        <v>83785567.400000006</v>
      </c>
      <c r="C44" s="8">
        <f>SUM(C40:C43)</f>
        <v>83992388.489999995</v>
      </c>
      <c r="D44" s="9">
        <f>SUM(D40:D43)</f>
        <v>84996085.349999994</v>
      </c>
    </row>
    <row r="45" spans="1:4" ht="7.5" customHeight="1" x14ac:dyDescent="0.25">
      <c r="B45" s="15"/>
      <c r="C45" s="15"/>
      <c r="D45" s="16"/>
    </row>
    <row r="46" spans="1:4" x14ac:dyDescent="0.25">
      <c r="A46" s="7" t="s">
        <v>40</v>
      </c>
      <c r="B46" s="8">
        <f>+B44</f>
        <v>83785567.400000006</v>
      </c>
      <c r="C46" s="8">
        <f t="shared" ref="C46:D46" si="5">+C44</f>
        <v>83992388.489999995</v>
      </c>
      <c r="D46" s="9">
        <f t="shared" si="5"/>
        <v>84996085.349999994</v>
      </c>
    </row>
    <row r="47" spans="1:4" ht="6.75" customHeight="1" x14ac:dyDescent="0.25">
      <c r="B47" s="15"/>
      <c r="C47" s="15"/>
      <c r="D47" s="16"/>
    </row>
    <row r="48" spans="1:4" x14ac:dyDescent="0.25">
      <c r="A48" s="7" t="s">
        <v>41</v>
      </c>
    </row>
    <row r="49" spans="1:4" x14ac:dyDescent="0.25">
      <c r="A49" s="7" t="s">
        <v>42</v>
      </c>
    </row>
    <row r="50" spans="1:4" x14ac:dyDescent="0.25">
      <c r="A50" s="7" t="s">
        <v>43</v>
      </c>
      <c r="B50" s="8">
        <v>-25074829.249999899</v>
      </c>
      <c r="C50" s="8">
        <v>37976956.709999897</v>
      </c>
      <c r="D50" s="9">
        <v>6690762</v>
      </c>
    </row>
    <row r="51" spans="1:4" x14ac:dyDescent="0.25">
      <c r="A51" s="7" t="s">
        <v>44</v>
      </c>
      <c r="B51" s="8">
        <v>12625212.300000001</v>
      </c>
      <c r="C51" s="8">
        <v>10396954.060000001</v>
      </c>
      <c r="D51" s="9">
        <v>7875142.4099999899</v>
      </c>
    </row>
    <row r="52" spans="1:4" x14ac:dyDescent="0.25">
      <c r="A52" s="7" t="s">
        <v>45</v>
      </c>
      <c r="B52" s="8">
        <v>3774238.42</v>
      </c>
      <c r="C52" s="8">
        <v>4408281.1399999997</v>
      </c>
      <c r="D52" s="9">
        <v>3762335.31</v>
      </c>
    </row>
    <row r="53" spans="1:4" ht="13.8" thickBot="1" x14ac:dyDescent="0.3">
      <c r="A53" s="12" t="s">
        <v>46</v>
      </c>
      <c r="B53" s="13">
        <v>46000000</v>
      </c>
      <c r="C53" s="13">
        <v>423000000</v>
      </c>
      <c r="D53" s="14">
        <v>0</v>
      </c>
    </row>
    <row r="54" spans="1:4" x14ac:dyDescent="0.25">
      <c r="A54" s="7" t="s">
        <v>47</v>
      </c>
      <c r="B54" s="8">
        <f>SUM(B50:B53)</f>
        <v>37324621.470000103</v>
      </c>
      <c r="C54" s="8">
        <f t="shared" ref="C54:D54" si="6">SUM(C50:C53)</f>
        <v>475782191.90999991</v>
      </c>
      <c r="D54" s="9">
        <f t="shared" si="6"/>
        <v>18328239.719999988</v>
      </c>
    </row>
    <row r="55" spans="1:4" ht="9" customHeight="1" x14ac:dyDescent="0.25">
      <c r="B55" s="15"/>
      <c r="C55" s="15"/>
      <c r="D55" s="16"/>
    </row>
    <row r="56" spans="1:4" x14ac:dyDescent="0.25">
      <c r="A56" s="7" t="s">
        <v>48</v>
      </c>
    </row>
    <row r="57" spans="1:4" x14ac:dyDescent="0.25">
      <c r="A57" s="7" t="s">
        <v>49</v>
      </c>
    </row>
    <row r="58" spans="1:4" ht="13.5" customHeight="1" x14ac:dyDescent="0.25">
      <c r="B58" s="15"/>
      <c r="C58" s="15"/>
      <c r="D58" s="16"/>
    </row>
    <row r="59" spans="1:4" x14ac:dyDescent="0.25">
      <c r="A59" s="7" t="s">
        <v>50</v>
      </c>
      <c r="B59" s="17"/>
      <c r="C59" s="17"/>
      <c r="D59" s="18"/>
    </row>
    <row r="60" spans="1:4" x14ac:dyDescent="0.25">
      <c r="A60" s="7" t="s">
        <v>51</v>
      </c>
      <c r="B60" s="8">
        <v>3336180.49</v>
      </c>
      <c r="C60" s="8">
        <v>3336180.49</v>
      </c>
      <c r="D60" s="9">
        <v>3336180.49</v>
      </c>
    </row>
    <row r="61" spans="1:4" x14ac:dyDescent="0.25">
      <c r="A61" s="7" t="s">
        <v>52</v>
      </c>
      <c r="B61" s="8">
        <v>171936208.00999901</v>
      </c>
      <c r="C61" s="8">
        <v>159137122.519999</v>
      </c>
      <c r="D61" s="9">
        <v>146558085.39999899</v>
      </c>
    </row>
    <row r="62" spans="1:4" x14ac:dyDescent="0.25">
      <c r="A62" s="7" t="s">
        <v>53</v>
      </c>
      <c r="B62" s="8">
        <v>79168761.400000006</v>
      </c>
      <c r="C62" s="8">
        <v>82710323.439999998</v>
      </c>
      <c r="D62" s="9">
        <v>79325985.230000004</v>
      </c>
    </row>
    <row r="63" spans="1:4" x14ac:dyDescent="0.25">
      <c r="A63" s="7" t="s">
        <v>54</v>
      </c>
      <c r="B63" s="8">
        <v>556655.14</v>
      </c>
      <c r="C63" s="8">
        <v>1004229.86</v>
      </c>
      <c r="D63" s="9">
        <v>702460.17</v>
      </c>
    </row>
    <row r="64" spans="1:4" x14ac:dyDescent="0.25">
      <c r="A64" s="7" t="s">
        <v>55</v>
      </c>
      <c r="B64" s="8">
        <v>0</v>
      </c>
      <c r="C64" s="8">
        <v>0</v>
      </c>
      <c r="D64" s="9">
        <v>0</v>
      </c>
    </row>
    <row r="65" spans="1:4" x14ac:dyDescent="0.25">
      <c r="A65" s="7" t="s">
        <v>56</v>
      </c>
      <c r="B65" s="8">
        <v>142890461.36000001</v>
      </c>
      <c r="C65" s="8">
        <v>130335917.87</v>
      </c>
      <c r="D65" s="9">
        <v>135623850.94999999</v>
      </c>
    </row>
    <row r="66" spans="1:4" x14ac:dyDescent="0.25">
      <c r="A66" s="7" t="s">
        <v>57</v>
      </c>
      <c r="B66" s="8">
        <v>28236.48</v>
      </c>
      <c r="C66" s="8">
        <v>24796.04</v>
      </c>
      <c r="D66" s="9">
        <v>5789.27</v>
      </c>
    </row>
    <row r="67" spans="1:4" ht="13.8" thickBot="1" x14ac:dyDescent="0.3">
      <c r="A67" s="12" t="s">
        <v>58</v>
      </c>
      <c r="B67" s="13">
        <v>-16041772.509999899</v>
      </c>
      <c r="C67" s="13">
        <v>-17968188.329999998</v>
      </c>
      <c r="D67" s="14">
        <v>-14889667.839999899</v>
      </c>
    </row>
    <row r="68" spans="1:4" x14ac:dyDescent="0.25">
      <c r="A68" s="7" t="s">
        <v>59</v>
      </c>
      <c r="B68" s="8">
        <f>SUM(B60:B67)</f>
        <v>381874730.36999917</v>
      </c>
      <c r="C68" s="8">
        <f t="shared" ref="C68:D68" si="7">SUM(C60:C67)</f>
        <v>358580381.88999903</v>
      </c>
      <c r="D68" s="9">
        <f t="shared" si="7"/>
        <v>350662683.669999</v>
      </c>
    </row>
    <row r="69" spans="1:4" ht="7.5" customHeight="1" x14ac:dyDescent="0.25">
      <c r="B69" s="15"/>
      <c r="C69" s="15"/>
      <c r="D69" s="16"/>
    </row>
    <row r="70" spans="1:4" x14ac:dyDescent="0.25">
      <c r="A70" s="7" t="s">
        <v>60</v>
      </c>
    </row>
    <row r="71" spans="1:4" ht="13.8" thickBot="1" x14ac:dyDescent="0.3">
      <c r="A71" s="12" t="s">
        <v>61</v>
      </c>
      <c r="B71" s="13">
        <v>-9134262.3699999992</v>
      </c>
      <c r="C71" s="13">
        <v>-9283705.9299999997</v>
      </c>
      <c r="D71" s="14">
        <v>-9128600.25</v>
      </c>
    </row>
    <row r="72" spans="1:4" x14ac:dyDescent="0.25">
      <c r="A72" s="7" t="s">
        <v>62</v>
      </c>
      <c r="B72" s="8">
        <f>SUM(B71)</f>
        <v>-9134262.3699999992</v>
      </c>
      <c r="C72" s="8">
        <f t="shared" ref="C72:D72" si="8">SUM(C71)</f>
        <v>-9283705.9299999997</v>
      </c>
      <c r="D72" s="9">
        <f t="shared" si="8"/>
        <v>-9128600.25</v>
      </c>
    </row>
    <row r="73" spans="1:4" ht="8.25" customHeight="1" x14ac:dyDescent="0.25">
      <c r="B73" s="15"/>
      <c r="C73" s="15"/>
      <c r="D73" s="16"/>
    </row>
    <row r="74" spans="1:4" x14ac:dyDescent="0.25">
      <c r="A74" s="7" t="s">
        <v>63</v>
      </c>
    </row>
    <row r="75" spans="1:4" x14ac:dyDescent="0.25">
      <c r="A75" s="7" t="s">
        <v>64</v>
      </c>
      <c r="B75" s="8">
        <v>20165657.029999901</v>
      </c>
      <c r="C75" s="8">
        <v>20107018.809999999</v>
      </c>
      <c r="D75" s="9">
        <v>20576392.82</v>
      </c>
    </row>
    <row r="76" spans="1:4" x14ac:dyDescent="0.25">
      <c r="A76" s="7" t="s">
        <v>65</v>
      </c>
      <c r="B76" s="8">
        <v>80600259.379999995</v>
      </c>
      <c r="C76" s="8">
        <v>78370942.079999894</v>
      </c>
      <c r="D76" s="9">
        <v>78213451.140000001</v>
      </c>
    </row>
    <row r="77" spans="1:4" x14ac:dyDescent="0.25">
      <c r="A77" s="7" t="s">
        <v>66</v>
      </c>
      <c r="B77" s="8">
        <v>256274.52</v>
      </c>
      <c r="C77" s="8">
        <v>201367.58</v>
      </c>
      <c r="D77" s="9">
        <v>88028.53</v>
      </c>
    </row>
    <row r="78" spans="1:4" x14ac:dyDescent="0.25">
      <c r="A78" s="7" t="s">
        <v>67</v>
      </c>
      <c r="B78" s="8">
        <v>34267.199999999997</v>
      </c>
      <c r="C78" s="8">
        <v>34267.199999999997</v>
      </c>
      <c r="D78" s="9">
        <v>34267.199999999997</v>
      </c>
    </row>
    <row r="79" spans="1:4" x14ac:dyDescent="0.25">
      <c r="A79" s="7" t="s">
        <v>68</v>
      </c>
      <c r="B79" s="8">
        <v>5364027.6499999901</v>
      </c>
      <c r="C79" s="8">
        <v>5298059.8</v>
      </c>
      <c r="D79" s="9">
        <v>5245880.78</v>
      </c>
    </row>
    <row r="80" spans="1:4" x14ac:dyDescent="0.25">
      <c r="A80" s="7" t="s">
        <v>69</v>
      </c>
      <c r="B80" s="8">
        <v>27454399.289999999</v>
      </c>
      <c r="C80" s="8">
        <v>33785023.109999999</v>
      </c>
      <c r="D80" s="9">
        <v>34657341.25</v>
      </c>
    </row>
    <row r="81" spans="1:4" ht="13.8" thickBot="1" x14ac:dyDescent="0.3">
      <c r="A81" s="12" t="s">
        <v>70</v>
      </c>
      <c r="B81" s="13">
        <v>612409.15</v>
      </c>
      <c r="C81" s="13">
        <v>606048.26</v>
      </c>
      <c r="D81" s="14">
        <v>600257.14</v>
      </c>
    </row>
    <row r="82" spans="1:4" ht="18" customHeight="1" x14ac:dyDescent="0.25">
      <c r="A82" s="7" t="s">
        <v>71</v>
      </c>
      <c r="B82" s="8">
        <f>SUM(B75:B81)</f>
        <v>134487294.21999988</v>
      </c>
      <c r="C82" s="8">
        <f>SUM(C75:C81)</f>
        <v>138402726.83999988</v>
      </c>
      <c r="D82" s="9">
        <f>SUM(D75:D81)</f>
        <v>139415618.86000001</v>
      </c>
    </row>
    <row r="83" spans="1:4" ht="5.25" customHeight="1" x14ac:dyDescent="0.25">
      <c r="B83" s="15"/>
      <c r="C83" s="15"/>
      <c r="D83" s="16"/>
    </row>
    <row r="84" spans="1:4" x14ac:dyDescent="0.25">
      <c r="A84" s="7" t="s">
        <v>72</v>
      </c>
    </row>
    <row r="85" spans="1:4" x14ac:dyDescent="0.25">
      <c r="A85" s="7" t="s">
        <v>73</v>
      </c>
      <c r="B85" s="8">
        <v>8621157.1600000001</v>
      </c>
      <c r="C85" s="8">
        <v>11743252.939999999</v>
      </c>
      <c r="D85" s="9">
        <v>17950977.609999999</v>
      </c>
    </row>
    <row r="86" spans="1:4" ht="13.8" thickBot="1" x14ac:dyDescent="0.3">
      <c r="A86" s="12" t="s">
        <v>74</v>
      </c>
      <c r="B86" s="13">
        <v>0</v>
      </c>
      <c r="C86" s="13">
        <v>0</v>
      </c>
      <c r="D86" s="14">
        <v>0</v>
      </c>
    </row>
    <row r="87" spans="1:4" ht="16.5" customHeight="1" x14ac:dyDescent="0.25">
      <c r="A87" s="7" t="s">
        <v>75</v>
      </c>
      <c r="B87" s="8">
        <f>SUM(B85:B86)</f>
        <v>8621157.1600000001</v>
      </c>
      <c r="C87" s="8">
        <f t="shared" ref="C87:D87" si="9">SUM(C85:C86)</f>
        <v>11743252.939999999</v>
      </c>
      <c r="D87" s="9">
        <f t="shared" si="9"/>
        <v>17950977.609999999</v>
      </c>
    </row>
    <row r="88" spans="1:4" ht="9" customHeight="1" x14ac:dyDescent="0.25">
      <c r="B88" s="15"/>
      <c r="C88" s="15"/>
      <c r="D88" s="16"/>
    </row>
    <row r="89" spans="1:4" x14ac:dyDescent="0.25">
      <c r="A89" s="7" t="s">
        <v>76</v>
      </c>
    </row>
    <row r="90" spans="1:4" x14ac:dyDescent="0.25">
      <c r="A90" s="7" t="s">
        <v>77</v>
      </c>
      <c r="B90" s="8">
        <v>22734603.940000001</v>
      </c>
      <c r="C90" s="8">
        <v>22193995.710000001</v>
      </c>
      <c r="D90" s="9">
        <v>20399851.8699999</v>
      </c>
    </row>
    <row r="91" spans="1:4" x14ac:dyDescent="0.25">
      <c r="A91" s="7" t="s">
        <v>78</v>
      </c>
      <c r="B91" s="8">
        <v>0</v>
      </c>
      <c r="C91" s="8">
        <v>0</v>
      </c>
      <c r="D91" s="9">
        <v>3766264.06</v>
      </c>
    </row>
    <row r="92" spans="1:4" ht="13.8" thickBot="1" x14ac:dyDescent="0.3">
      <c r="A92" s="12" t="s">
        <v>79</v>
      </c>
      <c r="B92" s="13">
        <v>6999.89</v>
      </c>
      <c r="C92" s="13">
        <v>6445.83</v>
      </c>
      <c r="D92" s="14">
        <v>7510.27</v>
      </c>
    </row>
    <row r="93" spans="1:4" ht="18.75" customHeight="1" x14ac:dyDescent="0.25">
      <c r="A93" s="7" t="s">
        <v>80</v>
      </c>
      <c r="B93" s="8">
        <f>SUM(B90:B92)</f>
        <v>22741603.830000002</v>
      </c>
      <c r="C93" s="8">
        <f t="shared" ref="C93:D93" si="10">SUM(C90:C92)</f>
        <v>22200441.539999999</v>
      </c>
      <c r="D93" s="9">
        <f t="shared" si="10"/>
        <v>24173626.199999899</v>
      </c>
    </row>
    <row r="94" spans="1:4" ht="9.75" customHeight="1" x14ac:dyDescent="0.25">
      <c r="B94" s="15"/>
      <c r="C94" s="15"/>
      <c r="D94" s="16"/>
    </row>
    <row r="95" spans="1:4" x14ac:dyDescent="0.25">
      <c r="A95" s="7" t="s">
        <v>81</v>
      </c>
    </row>
    <row r="96" spans="1:4" ht="15.75" customHeight="1" x14ac:dyDescent="0.25">
      <c r="A96" s="7" t="s">
        <v>82</v>
      </c>
      <c r="B96" s="8">
        <v>597609178.05999994</v>
      </c>
      <c r="C96" s="8">
        <v>598667081.48000002</v>
      </c>
      <c r="D96" s="9">
        <v>599293974.89999902</v>
      </c>
    </row>
    <row r="97" spans="1:6" ht="9" customHeight="1" x14ac:dyDescent="0.25">
      <c r="B97" s="15"/>
      <c r="C97" s="15"/>
      <c r="D97" s="16"/>
    </row>
    <row r="98" spans="1:6" ht="14.25" customHeight="1" x14ac:dyDescent="0.25">
      <c r="A98" s="7" t="s">
        <v>83</v>
      </c>
      <c r="B98" s="8">
        <f>+B96+B93+B87+B82+B72+B68+B54</f>
        <v>1173524322.7399991</v>
      </c>
      <c r="C98" s="8">
        <f>+C96+C93+C87+C82+C72+C68+C54</f>
        <v>1596092370.6699989</v>
      </c>
      <c r="D98" s="9">
        <f>+D96+D93+D87+D82+D72+D68+D54</f>
        <v>1140696520.7099979</v>
      </c>
    </row>
    <row r="99" spans="1:6" ht="8.25" customHeight="1" x14ac:dyDescent="0.25">
      <c r="B99" s="15"/>
      <c r="C99" s="15"/>
      <c r="D99" s="16"/>
    </row>
    <row r="100" spans="1:6" x14ac:dyDescent="0.25">
      <c r="A100" s="7" t="s">
        <v>84</v>
      </c>
    </row>
    <row r="101" spans="1:6" x14ac:dyDescent="0.25">
      <c r="A101" s="7" t="s">
        <v>85</v>
      </c>
      <c r="B101" s="8">
        <v>20161634.289999999</v>
      </c>
      <c r="C101" s="8">
        <v>20161676.629999999</v>
      </c>
      <c r="D101" s="9">
        <v>20161717.609999999</v>
      </c>
    </row>
    <row r="102" spans="1:6" x14ac:dyDescent="0.25">
      <c r="A102" s="7" t="s">
        <v>86</v>
      </c>
      <c r="B102" s="9">
        <v>5786959.6500000004</v>
      </c>
      <c r="C102" s="9">
        <v>2674145.06</v>
      </c>
      <c r="D102" s="9">
        <v>3023585.05</v>
      </c>
    </row>
    <row r="103" spans="1:6" x14ac:dyDescent="0.25">
      <c r="A103" s="7" t="s">
        <v>87</v>
      </c>
      <c r="B103" s="8">
        <v>3462114.53</v>
      </c>
      <c r="C103" s="8">
        <v>3222212.75</v>
      </c>
      <c r="D103" s="9">
        <v>3136759.79</v>
      </c>
    </row>
    <row r="104" spans="1:6" x14ac:dyDescent="0.25">
      <c r="A104" s="7" t="s">
        <v>88</v>
      </c>
      <c r="B104" s="8">
        <v>0</v>
      </c>
      <c r="C104" s="8">
        <v>0</v>
      </c>
      <c r="D104" s="9">
        <v>0</v>
      </c>
    </row>
    <row r="105" spans="1:6" x14ac:dyDescent="0.25">
      <c r="A105" s="7" t="s">
        <v>89</v>
      </c>
      <c r="B105" s="8">
        <v>27640873.469999999</v>
      </c>
      <c r="C105" s="8">
        <v>31125685.379999999</v>
      </c>
      <c r="D105" s="9">
        <v>31365588.370000001</v>
      </c>
      <c r="F105" s="8"/>
    </row>
    <row r="106" spans="1:6" x14ac:dyDescent="0.25">
      <c r="A106" s="7" t="s">
        <v>90</v>
      </c>
      <c r="B106" s="8">
        <v>113880568.309999</v>
      </c>
      <c r="C106" s="8">
        <v>112586213.029999</v>
      </c>
      <c r="D106" s="9">
        <v>111296771.89999899</v>
      </c>
      <c r="F106" s="8"/>
    </row>
    <row r="107" spans="1:6" x14ac:dyDescent="0.25">
      <c r="A107" s="7" t="s">
        <v>91</v>
      </c>
      <c r="B107" s="8">
        <v>13784728.6</v>
      </c>
      <c r="C107" s="8">
        <v>13357439.42</v>
      </c>
      <c r="D107" s="9">
        <v>12925190.640000001</v>
      </c>
      <c r="F107" s="8"/>
    </row>
    <row r="108" spans="1:6" x14ac:dyDescent="0.25">
      <c r="A108" s="7" t="s">
        <v>92</v>
      </c>
      <c r="B108" s="8">
        <v>53142518.579999998</v>
      </c>
      <c r="C108" s="8">
        <v>52949818.450000003</v>
      </c>
      <c r="D108" s="9">
        <v>52755304.740000002</v>
      </c>
      <c r="F108" s="8"/>
    </row>
    <row r="109" spans="1:6" x14ac:dyDescent="0.25">
      <c r="A109" s="7" t="s">
        <v>93</v>
      </c>
      <c r="B109" s="8">
        <v>566992618.25</v>
      </c>
      <c r="C109" s="8">
        <v>567541523</v>
      </c>
      <c r="D109" s="9">
        <v>569909874.38</v>
      </c>
      <c r="F109" s="8"/>
    </row>
    <row r="110" spans="1:6" x14ac:dyDescent="0.25">
      <c r="A110" s="7" t="s">
        <v>94</v>
      </c>
      <c r="B110" s="8">
        <v>0</v>
      </c>
      <c r="C110" s="8">
        <v>0</v>
      </c>
      <c r="D110" s="9">
        <v>0</v>
      </c>
    </row>
    <row r="111" spans="1:6" x14ac:dyDescent="0.25">
      <c r="A111" s="7" t="s">
        <v>95</v>
      </c>
      <c r="B111" s="8">
        <v>-168942.93</v>
      </c>
      <c r="C111" s="8">
        <v>-533809.64</v>
      </c>
      <c r="D111" s="9">
        <v>20574.3</v>
      </c>
    </row>
    <row r="112" spans="1:6" x14ac:dyDescent="0.25">
      <c r="A112" s="7" t="s">
        <v>96</v>
      </c>
      <c r="B112" s="8">
        <v>240293852.88999999</v>
      </c>
      <c r="C112" s="8">
        <v>246978059.08000001</v>
      </c>
      <c r="D112" s="8">
        <v>239520016.38999999</v>
      </c>
    </row>
    <row r="113" spans="1:6" ht="14.25" customHeight="1" x14ac:dyDescent="0.25">
      <c r="A113" s="7" t="s">
        <v>97</v>
      </c>
      <c r="B113" s="8">
        <v>464721.68999999901</v>
      </c>
      <c r="C113" s="8">
        <v>577170.68999999994</v>
      </c>
      <c r="D113" s="9">
        <v>565439.63</v>
      </c>
    </row>
    <row r="114" spans="1:6" ht="17.25" customHeight="1" thickBot="1" x14ac:dyDescent="0.3">
      <c r="A114" s="12" t="s">
        <v>98</v>
      </c>
      <c r="B114" s="13">
        <v>34870347.490000002</v>
      </c>
      <c r="C114" s="13">
        <v>34671081.149999999</v>
      </c>
      <c r="D114" s="14">
        <v>46378321.920000002</v>
      </c>
    </row>
    <row r="115" spans="1:6" ht="14.25" customHeight="1" x14ac:dyDescent="0.25">
      <c r="A115" s="7" t="s">
        <v>99</v>
      </c>
      <c r="B115" s="8">
        <f>SUM(B101:B114)</f>
        <v>1080311994.819999</v>
      </c>
      <c r="C115" s="8">
        <f t="shared" ref="C115:D115" si="11">SUM(C101:C114)</f>
        <v>1085311214.9999993</v>
      </c>
      <c r="D115" s="9">
        <f t="shared" si="11"/>
        <v>1091059144.7199991</v>
      </c>
    </row>
    <row r="116" spans="1:6" ht="9" customHeight="1" x14ac:dyDescent="0.25">
      <c r="B116" s="15"/>
      <c r="C116" s="15"/>
      <c r="D116" s="16"/>
    </row>
    <row r="117" spans="1:6" ht="18.75" customHeight="1" thickBot="1" x14ac:dyDescent="0.3">
      <c r="A117" s="19" t="s">
        <v>100</v>
      </c>
      <c r="B117" s="20">
        <f>+B115+B98+B46+B36</f>
        <v>10825021991.890001</v>
      </c>
      <c r="C117" s="20">
        <f t="shared" ref="C117:D117" si="12">+C115+C98+C46+C36</f>
        <v>11268068879.439999</v>
      </c>
      <c r="D117" s="20">
        <f t="shared" si="12"/>
        <v>10874104851.639996</v>
      </c>
      <c r="F117" s="21"/>
    </row>
    <row r="118" spans="1:6" ht="13.8" thickTop="1" x14ac:dyDescent="0.25">
      <c r="B118" s="16"/>
      <c r="C118" s="16"/>
      <c r="D118" s="16"/>
    </row>
    <row r="119" spans="1:6" x14ac:dyDescent="0.25">
      <c r="A119" s="7" t="s">
        <v>101</v>
      </c>
      <c r="B119" s="9"/>
      <c r="C119" s="9"/>
    </row>
    <row r="120" spans="1:6" x14ac:dyDescent="0.25">
      <c r="A120" s="7" t="s">
        <v>102</v>
      </c>
      <c r="B120" s="9"/>
      <c r="C120" s="9"/>
    </row>
    <row r="121" spans="1:6" x14ac:dyDescent="0.25">
      <c r="A121" s="7" t="s">
        <v>103</v>
      </c>
      <c r="B121" s="8">
        <v>-2185751.96999999</v>
      </c>
      <c r="C121" s="8">
        <v>-2185751.96999999</v>
      </c>
      <c r="D121" s="9">
        <v>-2185751.96999999</v>
      </c>
    </row>
    <row r="122" spans="1:6" x14ac:dyDescent="0.25">
      <c r="A122" s="7" t="s">
        <v>104</v>
      </c>
      <c r="B122" s="8">
        <v>-116677700.27</v>
      </c>
      <c r="C122" s="8">
        <v>-122217093.02</v>
      </c>
      <c r="D122" s="9">
        <v>-124139067.83</v>
      </c>
    </row>
    <row r="123" spans="1:6" x14ac:dyDescent="0.25">
      <c r="A123" s="7" t="s">
        <v>105</v>
      </c>
      <c r="B123" s="8">
        <v>0</v>
      </c>
      <c r="C123" s="8">
        <v>0</v>
      </c>
      <c r="D123" s="9">
        <v>0</v>
      </c>
    </row>
    <row r="124" spans="1:6" x14ac:dyDescent="0.25">
      <c r="A124" s="7" t="s">
        <v>106</v>
      </c>
      <c r="B124" s="8">
        <v>0</v>
      </c>
      <c r="C124" s="8">
        <v>0</v>
      </c>
      <c r="D124" s="9">
        <v>0</v>
      </c>
    </row>
    <row r="125" spans="1:6" x14ac:dyDescent="0.25">
      <c r="A125" s="7" t="s">
        <v>107</v>
      </c>
      <c r="B125" s="8">
        <v>-216595415.989999</v>
      </c>
      <c r="C125" s="8">
        <v>-218915875.94</v>
      </c>
      <c r="D125" s="9">
        <v>-236698411.62999901</v>
      </c>
    </row>
    <row r="126" spans="1:6" x14ac:dyDescent="0.25">
      <c r="A126" s="7" t="s">
        <v>108</v>
      </c>
      <c r="B126" s="8">
        <v>-28932785.219999999</v>
      </c>
      <c r="C126" s="8">
        <v>-28932785.219999999</v>
      </c>
      <c r="D126" s="9">
        <v>0</v>
      </c>
    </row>
    <row r="127" spans="1:6" x14ac:dyDescent="0.25">
      <c r="A127" s="7" t="s">
        <v>109</v>
      </c>
      <c r="B127" s="8">
        <v>0</v>
      </c>
      <c r="C127" s="8">
        <v>0</v>
      </c>
      <c r="D127" s="9">
        <v>0</v>
      </c>
    </row>
    <row r="128" spans="1:6" x14ac:dyDescent="0.25">
      <c r="A128" s="7" t="s">
        <v>110</v>
      </c>
      <c r="B128" s="8">
        <v>-25721960.469999999</v>
      </c>
      <c r="C128" s="8">
        <v>-25612875.939999901</v>
      </c>
      <c r="D128" s="9">
        <v>-25854988.59</v>
      </c>
    </row>
    <row r="129" spans="1:4" x14ac:dyDescent="0.25">
      <c r="A129" s="7" t="s">
        <v>111</v>
      </c>
      <c r="B129" s="8">
        <v>-90789578.650000006</v>
      </c>
      <c r="C129" s="8">
        <v>-91189948.759999901</v>
      </c>
      <c r="D129" s="9">
        <v>-99229971.530000001</v>
      </c>
    </row>
    <row r="130" spans="1:4" x14ac:dyDescent="0.25">
      <c r="A130" s="7" t="s">
        <v>112</v>
      </c>
      <c r="B130" s="8">
        <v>-49668782.609999903</v>
      </c>
      <c r="C130" s="8">
        <v>-62211816.020000003</v>
      </c>
      <c r="D130" s="9">
        <v>-47423872.390000001</v>
      </c>
    </row>
    <row r="131" spans="1:4" x14ac:dyDescent="0.25">
      <c r="A131" s="7" t="s">
        <v>113</v>
      </c>
      <c r="B131" s="8">
        <v>0</v>
      </c>
      <c r="C131" s="8">
        <v>0</v>
      </c>
      <c r="D131" s="9">
        <v>0</v>
      </c>
    </row>
    <row r="132" spans="1:4" x14ac:dyDescent="0.25">
      <c r="A132" s="7" t="s">
        <v>114</v>
      </c>
      <c r="B132" s="8">
        <v>-2109464.8199999998</v>
      </c>
      <c r="C132" s="8">
        <v>-1045132.47</v>
      </c>
      <c r="D132" s="9">
        <v>-1611951.52</v>
      </c>
    </row>
    <row r="133" spans="1:4" x14ac:dyDescent="0.25">
      <c r="A133" s="7" t="s">
        <v>115</v>
      </c>
      <c r="B133" s="8">
        <v>-28396938.559999999</v>
      </c>
      <c r="C133" s="8">
        <v>-26559737.3899999</v>
      </c>
      <c r="D133" s="9">
        <v>-25787957.419999901</v>
      </c>
    </row>
    <row r="134" spans="1:4" ht="13.8" thickBot="1" x14ac:dyDescent="0.3">
      <c r="A134" s="12" t="s">
        <v>116</v>
      </c>
      <c r="B134" s="13">
        <v>-7578087.7199999997</v>
      </c>
      <c r="C134" s="13">
        <v>-7578087.7199999997</v>
      </c>
      <c r="D134" s="14">
        <v>-1134692.57</v>
      </c>
    </row>
    <row r="135" spans="1:4" x14ac:dyDescent="0.25">
      <c r="A135" s="7" t="s">
        <v>117</v>
      </c>
      <c r="B135" s="8">
        <f>SUM(B121:B134)</f>
        <v>-568656466.2799989</v>
      </c>
      <c r="C135" s="8">
        <f t="shared" ref="C135:D135" si="13">SUM(C121:C134)</f>
        <v>-586449104.44999969</v>
      </c>
      <c r="D135" s="9">
        <f t="shared" si="13"/>
        <v>-564066665.44999897</v>
      </c>
    </row>
    <row r="136" spans="1:4" x14ac:dyDescent="0.25">
      <c r="B136" s="16"/>
      <c r="C136" s="16"/>
      <c r="D136" s="16"/>
    </row>
    <row r="137" spans="1:4" x14ac:dyDescent="0.25">
      <c r="A137" s="7" t="s">
        <v>118</v>
      </c>
      <c r="B137" s="9"/>
      <c r="C137" s="9"/>
    </row>
    <row r="138" spans="1:4" x14ac:dyDescent="0.25">
      <c r="A138" s="7" t="s">
        <v>119</v>
      </c>
      <c r="B138" s="9"/>
      <c r="C138" s="9"/>
    </row>
    <row r="139" spans="1:4" ht="13.8" thickBot="1" x14ac:dyDescent="0.3">
      <c r="A139" s="12" t="s">
        <v>120</v>
      </c>
      <c r="B139" s="13">
        <v>-75766352.859999999</v>
      </c>
      <c r="C139" s="13">
        <v>-75086846.319999993</v>
      </c>
      <c r="D139" s="14">
        <v>-74425942.530000001</v>
      </c>
    </row>
    <row r="140" spans="1:4" x14ac:dyDescent="0.25">
      <c r="A140" s="7" t="s">
        <v>121</v>
      </c>
      <c r="B140" s="9">
        <f>SUM(B139)</f>
        <v>-75766352.859999999</v>
      </c>
      <c r="C140" s="9">
        <f t="shared" ref="C140:D140" si="14">SUM(C139)</f>
        <v>-75086846.319999993</v>
      </c>
      <c r="D140" s="9">
        <f t="shared" si="14"/>
        <v>-74425942.530000001</v>
      </c>
    </row>
    <row r="141" spans="1:4" x14ac:dyDescent="0.25">
      <c r="B141" s="16"/>
      <c r="C141" s="16"/>
      <c r="D141" s="16"/>
    </row>
    <row r="142" spans="1:4" x14ac:dyDescent="0.25">
      <c r="A142" s="7" t="s">
        <v>122</v>
      </c>
      <c r="B142" s="9"/>
      <c r="C142" s="9"/>
    </row>
    <row r="143" spans="1:4" x14ac:dyDescent="0.25">
      <c r="A143" s="7" t="s">
        <v>123</v>
      </c>
      <c r="B143" s="8">
        <v>0</v>
      </c>
      <c r="C143" s="8">
        <v>0</v>
      </c>
      <c r="D143" s="9">
        <v>0</v>
      </c>
    </row>
    <row r="144" spans="1:4" x14ac:dyDescent="0.25">
      <c r="A144" s="7" t="s">
        <v>124</v>
      </c>
      <c r="B144" s="8">
        <v>-1733732922.9000001</v>
      </c>
      <c r="C144" s="8">
        <v>-1734899975.9400001</v>
      </c>
      <c r="D144" s="9">
        <v>-1736067028.9400001</v>
      </c>
    </row>
    <row r="145" spans="1:4" ht="13.8" thickBot="1" x14ac:dyDescent="0.3">
      <c r="A145" s="12" t="s">
        <v>125</v>
      </c>
      <c r="B145" s="13">
        <v>-283377730.69</v>
      </c>
      <c r="C145" s="13">
        <v>-287286031.63</v>
      </c>
      <c r="D145" s="14">
        <v>-292180002.19</v>
      </c>
    </row>
    <row r="146" spans="1:4" x14ac:dyDescent="0.25">
      <c r="A146" s="7" t="s">
        <v>126</v>
      </c>
      <c r="B146" s="9">
        <f>SUM(B143:B145)</f>
        <v>-2017110653.5900002</v>
      </c>
      <c r="C146" s="9">
        <f t="shared" ref="C146:D146" si="15">SUM(C143:C145)</f>
        <v>-2022186007.5700002</v>
      </c>
      <c r="D146" s="9">
        <f t="shared" si="15"/>
        <v>-2028247031.1300001</v>
      </c>
    </row>
    <row r="147" spans="1:4" x14ac:dyDescent="0.25">
      <c r="B147" s="16"/>
      <c r="C147" s="16"/>
      <c r="D147" s="16"/>
    </row>
    <row r="148" spans="1:4" x14ac:dyDescent="0.25">
      <c r="A148" s="7" t="s">
        <v>127</v>
      </c>
      <c r="B148" s="8">
        <f>+B146+B140</f>
        <v>-2092877006.45</v>
      </c>
      <c r="C148" s="8">
        <f t="shared" ref="C148:D148" si="16">+C146+C140</f>
        <v>-2097272853.8900001</v>
      </c>
      <c r="D148" s="9">
        <f t="shared" si="16"/>
        <v>-2102672973.6600001</v>
      </c>
    </row>
    <row r="149" spans="1:4" x14ac:dyDescent="0.25">
      <c r="B149" s="16"/>
      <c r="C149" s="16"/>
      <c r="D149" s="16"/>
    </row>
    <row r="150" spans="1:4" x14ac:dyDescent="0.25">
      <c r="A150" s="7" t="s">
        <v>128</v>
      </c>
      <c r="B150" s="9"/>
      <c r="C150" s="9"/>
    </row>
    <row r="151" spans="1:4" x14ac:dyDescent="0.25">
      <c r="A151" s="7" t="s">
        <v>129</v>
      </c>
      <c r="B151" s="8">
        <v>631507.91</v>
      </c>
      <c r="C151" s="8">
        <v>1263015.22</v>
      </c>
      <c r="D151" s="9">
        <v>0</v>
      </c>
    </row>
    <row r="152" spans="1:4" x14ac:dyDescent="0.25">
      <c r="A152" s="7" t="s">
        <v>130</v>
      </c>
      <c r="B152" s="8">
        <v>-47501136.229999997</v>
      </c>
      <c r="C152" s="8">
        <v>-47399129.129999898</v>
      </c>
      <c r="D152" s="9">
        <v>-43609454.030000001</v>
      </c>
    </row>
    <row r="153" spans="1:4" x14ac:dyDescent="0.25">
      <c r="A153" s="7" t="s">
        <v>131</v>
      </c>
      <c r="B153" s="8">
        <v>-1080000</v>
      </c>
      <c r="C153" s="8">
        <v>-70000</v>
      </c>
      <c r="D153" s="9">
        <v>-252500</v>
      </c>
    </row>
    <row r="154" spans="1:4" x14ac:dyDescent="0.25">
      <c r="A154" s="7" t="s">
        <v>132</v>
      </c>
      <c r="B154" s="8">
        <v>-125874265.26000001</v>
      </c>
      <c r="C154" s="8">
        <v>-126493025.09999999</v>
      </c>
      <c r="D154" s="9">
        <v>-121107511.19</v>
      </c>
    </row>
    <row r="155" spans="1:4" x14ac:dyDescent="0.25">
      <c r="A155" s="7" t="s">
        <v>133</v>
      </c>
      <c r="B155" s="8">
        <v>-307016872.419999</v>
      </c>
      <c r="C155" s="8">
        <v>-306743557.419999</v>
      </c>
      <c r="D155" s="9">
        <v>-304774688.88</v>
      </c>
    </row>
    <row r="156" spans="1:4" x14ac:dyDescent="0.25">
      <c r="A156" s="7" t="s">
        <v>134</v>
      </c>
      <c r="B156" s="8">
        <v>0</v>
      </c>
      <c r="C156" s="8">
        <v>0</v>
      </c>
      <c r="D156" s="9">
        <v>0</v>
      </c>
    </row>
    <row r="157" spans="1:4" x14ac:dyDescent="0.25">
      <c r="A157" s="7" t="s">
        <v>135</v>
      </c>
      <c r="B157" s="8">
        <v>-47638222.450000003</v>
      </c>
      <c r="C157" s="8">
        <v>-47757545.949999899</v>
      </c>
      <c r="D157" s="9">
        <v>-82402039.810000002</v>
      </c>
    </row>
    <row r="158" spans="1:4" x14ac:dyDescent="0.25">
      <c r="A158" s="7" t="s">
        <v>136</v>
      </c>
      <c r="B158" s="8">
        <v>-68956600.879999995</v>
      </c>
      <c r="C158" s="8">
        <v>-70402722.769999996</v>
      </c>
      <c r="D158" s="9">
        <v>-71435257.900000006</v>
      </c>
    </row>
    <row r="159" spans="1:4" x14ac:dyDescent="0.25">
      <c r="A159" s="7" t="s">
        <v>137</v>
      </c>
      <c r="B159" s="8">
        <v>-328656290.87</v>
      </c>
      <c r="C159" s="8">
        <v>-329538169.86000001</v>
      </c>
      <c r="D159" s="9">
        <v>-332629682.75</v>
      </c>
    </row>
    <row r="160" spans="1:4" x14ac:dyDescent="0.25">
      <c r="A160" s="7" t="s">
        <v>138</v>
      </c>
      <c r="B160" s="8">
        <v>-128458297.38</v>
      </c>
      <c r="C160" s="8">
        <v>-118116540.31</v>
      </c>
      <c r="D160" s="9">
        <v>-123334076.36</v>
      </c>
    </row>
    <row r="161" spans="1:4" x14ac:dyDescent="0.25">
      <c r="A161" s="7" t="s">
        <v>139</v>
      </c>
      <c r="B161" s="8">
        <v>-631555.25</v>
      </c>
      <c r="C161" s="8">
        <v>-529100.1</v>
      </c>
      <c r="D161" s="9">
        <v>-519058.24</v>
      </c>
    </row>
    <row r="162" spans="1:4" ht="13.8" thickBot="1" x14ac:dyDescent="0.3">
      <c r="A162" s="12" t="s">
        <v>140</v>
      </c>
      <c r="B162" s="13">
        <v>0</v>
      </c>
      <c r="C162" s="13">
        <v>0</v>
      </c>
      <c r="D162" s="14">
        <v>0</v>
      </c>
    </row>
    <row r="163" spans="1:4" x14ac:dyDescent="0.25">
      <c r="A163" s="7" t="s">
        <v>141</v>
      </c>
      <c r="B163" s="8">
        <f>SUM(B151:B162)</f>
        <v>-1055181732.829999</v>
      </c>
      <c r="C163" s="8">
        <f t="shared" ref="C163:D163" si="17">SUM(C151:C162)</f>
        <v>-1045786775.4199988</v>
      </c>
      <c r="D163" s="9">
        <f t="shared" si="17"/>
        <v>-1080064269.1600001</v>
      </c>
    </row>
    <row r="164" spans="1:4" x14ac:dyDescent="0.25">
      <c r="B164" s="16"/>
      <c r="C164" s="16"/>
      <c r="D164" s="16"/>
    </row>
    <row r="165" spans="1:4" x14ac:dyDescent="0.25">
      <c r="A165" s="7" t="s">
        <v>142</v>
      </c>
      <c r="B165" s="9"/>
      <c r="C165" s="9"/>
    </row>
    <row r="166" spans="1:4" x14ac:dyDescent="0.25">
      <c r="A166" s="7" t="s">
        <v>143</v>
      </c>
      <c r="B166" s="9"/>
      <c r="C166" s="9"/>
    </row>
    <row r="167" spans="1:4" x14ac:dyDescent="0.25">
      <c r="A167" s="7" t="s">
        <v>144</v>
      </c>
      <c r="B167" s="9"/>
      <c r="C167" s="9"/>
    </row>
    <row r="168" spans="1:4" x14ac:dyDescent="0.25">
      <c r="A168" s="7" t="s">
        <v>145</v>
      </c>
      <c r="B168" s="8">
        <v>-859037.91</v>
      </c>
      <c r="C168" s="8">
        <v>-859037.91</v>
      </c>
      <c r="D168" s="9">
        <v>-859037.91</v>
      </c>
    </row>
    <row r="169" spans="1:4" x14ac:dyDescent="0.25">
      <c r="A169" s="7" t="s">
        <v>146</v>
      </c>
      <c r="B169" s="8">
        <v>-478145249.86999899</v>
      </c>
      <c r="C169" s="8">
        <v>-478145249.83999997</v>
      </c>
      <c r="D169" s="9">
        <v>-478145249.86999899</v>
      </c>
    </row>
    <row r="170" spans="1:4" x14ac:dyDescent="0.25">
      <c r="A170" s="7" t="s">
        <v>147</v>
      </c>
      <c r="B170" s="8">
        <v>-2775196691.4699998</v>
      </c>
      <c r="C170" s="8">
        <v>-2775196691</v>
      </c>
      <c r="D170" s="9">
        <v>-2804096691.4699998</v>
      </c>
    </row>
    <row r="171" spans="1:4" x14ac:dyDescent="0.25">
      <c r="A171" s="7" t="s">
        <v>148</v>
      </c>
      <c r="B171" s="8">
        <v>7133879.4000000004</v>
      </c>
      <c r="C171" s="8">
        <v>7133879.4000000004</v>
      </c>
      <c r="D171" s="9">
        <v>7133879.4000000004</v>
      </c>
    </row>
    <row r="172" spans="1:4" x14ac:dyDescent="0.25">
      <c r="A172" s="7" t="s">
        <v>149</v>
      </c>
      <c r="B172" s="8">
        <v>-11888577</v>
      </c>
      <c r="C172" s="8">
        <v>-11888577</v>
      </c>
      <c r="D172" s="9">
        <v>-11888577</v>
      </c>
    </row>
    <row r="173" spans="1:4" x14ac:dyDescent="0.25">
      <c r="A173" s="7" t="s">
        <v>150</v>
      </c>
      <c r="B173" s="8">
        <v>-211220043.38999999</v>
      </c>
      <c r="C173" s="8">
        <v>-211220043.36000001</v>
      </c>
      <c r="D173" s="9">
        <v>-211452684.38999999</v>
      </c>
    </row>
    <row r="174" spans="1:4" x14ac:dyDescent="0.25">
      <c r="A174" s="7" t="s">
        <v>151</v>
      </c>
      <c r="B174" s="8">
        <v>14642154</v>
      </c>
      <c r="C174" s="8">
        <v>14642154</v>
      </c>
      <c r="D174" s="9">
        <v>14874795</v>
      </c>
    </row>
    <row r="175" spans="1:4" x14ac:dyDescent="0.25">
      <c r="A175" s="7" t="s">
        <v>152</v>
      </c>
      <c r="B175" s="8">
        <v>165656234.84999999</v>
      </c>
      <c r="C175" s="8">
        <v>164502670.14999899</v>
      </c>
      <c r="D175" s="9">
        <v>162637601.38</v>
      </c>
    </row>
    <row r="176" spans="1:4" x14ac:dyDescent="0.25">
      <c r="A176" s="7" t="s">
        <v>153</v>
      </c>
      <c r="B176" s="8">
        <v>-160919863.84000099</v>
      </c>
      <c r="C176" s="8">
        <v>-167689231.81999901</v>
      </c>
      <c r="D176" s="9">
        <v>-171799360.78999901</v>
      </c>
    </row>
    <row r="177" spans="1:5" x14ac:dyDescent="0.25">
      <c r="A177" s="7" t="s">
        <v>154</v>
      </c>
      <c r="B177" s="8">
        <v>97488826.780000001</v>
      </c>
      <c r="C177" s="8">
        <v>98246826.780000001</v>
      </c>
      <c r="D177" s="9">
        <v>144386581.78</v>
      </c>
    </row>
    <row r="178" spans="1:5" ht="13.8" thickBot="1" x14ac:dyDescent="0.3">
      <c r="A178" s="12" t="s">
        <v>155</v>
      </c>
      <c r="B178" s="13">
        <v>5848610</v>
      </c>
      <c r="C178" s="13">
        <v>5848610</v>
      </c>
      <c r="D178" s="14">
        <v>5848610</v>
      </c>
    </row>
    <row r="179" spans="1:5" x14ac:dyDescent="0.25">
      <c r="A179" s="7" t="s">
        <v>156</v>
      </c>
      <c r="B179" s="9">
        <f>SUM(B168:B178)</f>
        <v>-3347459758.4499998</v>
      </c>
      <c r="C179" s="9">
        <f t="shared" ref="C179:D179" si="18">SUM(C168:C178)</f>
        <v>-3354624690.5999999</v>
      </c>
      <c r="D179" s="9">
        <f t="shared" si="18"/>
        <v>-3343360133.8699975</v>
      </c>
    </row>
    <row r="180" spans="1:5" x14ac:dyDescent="0.25">
      <c r="B180" s="16"/>
      <c r="C180" s="16"/>
      <c r="D180" s="16"/>
    </row>
    <row r="181" spans="1:5" x14ac:dyDescent="0.25">
      <c r="A181" s="7" t="s">
        <v>157</v>
      </c>
      <c r="B181" s="8">
        <f>+B179</f>
        <v>-3347459758.4499998</v>
      </c>
      <c r="C181" s="8">
        <f t="shared" ref="C181:D181" si="19">+C179</f>
        <v>-3354624690.5999999</v>
      </c>
      <c r="D181" s="9">
        <f t="shared" si="19"/>
        <v>-3343360133.8699975</v>
      </c>
    </row>
    <row r="182" spans="1:5" x14ac:dyDescent="0.25">
      <c r="B182" s="15"/>
      <c r="C182" s="15"/>
      <c r="D182" s="16"/>
    </row>
    <row r="183" spans="1:5" x14ac:dyDescent="0.25">
      <c r="A183" s="7" t="s">
        <v>158</v>
      </c>
    </row>
    <row r="184" spans="1:5" ht="13.8" thickBot="1" x14ac:dyDescent="0.3">
      <c r="A184" s="12" t="s">
        <v>159</v>
      </c>
      <c r="B184" s="13">
        <v>0</v>
      </c>
      <c r="C184" s="13">
        <v>0</v>
      </c>
      <c r="D184" s="14">
        <v>0</v>
      </c>
      <c r="E184" s="10">
        <v>0</v>
      </c>
    </row>
    <row r="185" spans="1:5" x14ac:dyDescent="0.25">
      <c r="A185" s="7" t="s">
        <v>160</v>
      </c>
      <c r="B185" s="8">
        <v>0</v>
      </c>
      <c r="C185" s="8">
        <v>0</v>
      </c>
      <c r="D185" s="9">
        <v>0</v>
      </c>
    </row>
    <row r="186" spans="1:5" x14ac:dyDescent="0.25">
      <c r="B186" s="15"/>
      <c r="C186" s="15"/>
      <c r="D186" s="16"/>
    </row>
    <row r="187" spans="1:5" x14ac:dyDescent="0.25">
      <c r="A187" s="7" t="s">
        <v>161</v>
      </c>
    </row>
    <row r="188" spans="1:5" ht="13.8" thickBot="1" x14ac:dyDescent="0.3">
      <c r="A188" s="12" t="s">
        <v>162</v>
      </c>
      <c r="B188" s="13">
        <v>0</v>
      </c>
      <c r="C188" s="13">
        <v>0</v>
      </c>
      <c r="D188" s="14">
        <v>0</v>
      </c>
    </row>
    <row r="189" spans="1:5" x14ac:dyDescent="0.25">
      <c r="A189" s="7" t="s">
        <v>163</v>
      </c>
      <c r="B189" s="8">
        <v>0</v>
      </c>
      <c r="C189" s="8">
        <v>0</v>
      </c>
      <c r="D189" s="9">
        <v>0</v>
      </c>
    </row>
    <row r="190" spans="1:5" x14ac:dyDescent="0.25">
      <c r="B190" s="15"/>
      <c r="C190" s="15"/>
      <c r="D190" s="16"/>
    </row>
    <row r="191" spans="1:5" x14ac:dyDescent="0.25">
      <c r="A191" s="7" t="s">
        <v>164</v>
      </c>
    </row>
    <row r="192" spans="1:5" x14ac:dyDescent="0.25">
      <c r="A192" s="7" t="s">
        <v>165</v>
      </c>
      <c r="B192" s="8">
        <v>-250000000</v>
      </c>
      <c r="C192" s="8">
        <v>-250000000</v>
      </c>
      <c r="D192" s="9">
        <v>-250000000</v>
      </c>
    </row>
    <row r="193" spans="1:19" x14ac:dyDescent="0.25">
      <c r="A193" s="7" t="s">
        <v>166</v>
      </c>
      <c r="B193" s="8">
        <v>-3510860000</v>
      </c>
      <c r="C193" s="8">
        <v>-3935860000</v>
      </c>
      <c r="D193" s="9">
        <v>-3535860000</v>
      </c>
    </row>
    <row r="194" spans="1:19" ht="13.8" thickBot="1" x14ac:dyDescent="0.3">
      <c r="A194" s="12" t="s">
        <v>167</v>
      </c>
      <c r="B194" s="13">
        <v>12972.12</v>
      </c>
      <c r="C194" s="13">
        <v>1924544.85</v>
      </c>
      <c r="D194" s="14">
        <v>1919190.5</v>
      </c>
    </row>
    <row r="195" spans="1:19" x14ac:dyDescent="0.25">
      <c r="A195" s="7" t="s">
        <v>168</v>
      </c>
      <c r="B195" s="8">
        <f>SUM(B192:B194)</f>
        <v>-3760847027.8800001</v>
      </c>
      <c r="C195" s="8">
        <f t="shared" ref="C195:D195" si="20">SUM(C192:C194)</f>
        <v>-4183935455.1500001</v>
      </c>
      <c r="D195" s="9">
        <f t="shared" si="20"/>
        <v>-3783940809.5</v>
      </c>
    </row>
    <row r="196" spans="1:19" x14ac:dyDescent="0.25">
      <c r="B196" s="15"/>
      <c r="C196" s="15"/>
      <c r="D196" s="16"/>
    </row>
    <row r="197" spans="1:19" x14ac:dyDescent="0.25">
      <c r="A197" s="7" t="s">
        <v>169</v>
      </c>
      <c r="B197" s="8">
        <f>+B195+B189+B185</f>
        <v>-3760847027.8800001</v>
      </c>
      <c r="C197" s="8">
        <f t="shared" ref="C197:D197" si="21">+C195+C189+C185</f>
        <v>-4183935455.1500001</v>
      </c>
      <c r="D197" s="9">
        <f t="shared" si="21"/>
        <v>-3783940809.5</v>
      </c>
    </row>
    <row r="199" spans="1:19" x14ac:dyDescent="0.25">
      <c r="A199" s="7" t="s">
        <v>170</v>
      </c>
      <c r="B199" s="8">
        <f>+B197</f>
        <v>-3760847027.8800001</v>
      </c>
      <c r="C199" s="8">
        <f t="shared" ref="C199:D199" si="22">+C197</f>
        <v>-4183935455.1500001</v>
      </c>
      <c r="D199" s="9">
        <f t="shared" si="22"/>
        <v>-3783940809.5</v>
      </c>
    </row>
    <row r="201" spans="1:19" x14ac:dyDescent="0.25">
      <c r="A201" s="7" t="s">
        <v>171</v>
      </c>
      <c r="B201" s="8">
        <f>+B199+B181</f>
        <v>-7108306786.3299999</v>
      </c>
      <c r="C201" s="8">
        <f t="shared" ref="C201:D201" si="23">+C199+C181</f>
        <v>-7538560145.75</v>
      </c>
      <c r="D201" s="9">
        <f t="shared" si="23"/>
        <v>-7127300943.369997</v>
      </c>
    </row>
    <row r="202" spans="1:19" x14ac:dyDescent="0.25">
      <c r="B202" s="15"/>
      <c r="C202" s="15"/>
      <c r="D202" s="16"/>
    </row>
    <row r="203" spans="1:19" ht="13.8" thickBot="1" x14ac:dyDescent="0.3">
      <c r="A203" s="19" t="s">
        <v>172</v>
      </c>
      <c r="B203" s="20">
        <f>+B201+B163+B148+B135</f>
        <v>-10825021991.889997</v>
      </c>
      <c r="C203" s="20">
        <f>+C201+C163+C148+C135</f>
        <v>-11268068879.509998</v>
      </c>
      <c r="D203" s="20">
        <f>+D201+D163+D148+D135</f>
        <v>-10874104851.639996</v>
      </c>
    </row>
    <row r="204" spans="1:19" ht="13.8" thickTop="1" x14ac:dyDescent="0.25"/>
    <row r="205" spans="1:19" s="7" customFormat="1" x14ac:dyDescent="0.25">
      <c r="B205" s="8"/>
      <c r="C205" s="8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</sheetData>
  <pageMargins left="0.75" right="0.75" top="0.85" bottom="0.7" header="0.5" footer="0.5"/>
  <pageSetup scale="82" fitToWidth="4" fitToHeight="4" orientation="portrait" r:id="rId1"/>
  <headerFooter alignWithMargins="0">
    <oddHeader>&amp;C&amp;"Arial,Bold"Puget Sound Energy 
Balance Sheet</oddHeader>
    <oddFooter>&amp;C&amp;9Page &amp;P of &amp;N</oddFooter>
  </headerFooter>
  <rowBreaks count="2" manualBreakCount="2">
    <brk id="65" max="4" man="1"/>
    <brk id="118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151700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9FBE6641567F4D8D3D62C18793099D" ma:contentTypeVersion="119" ma:contentTypeDescription="" ma:contentTypeScope="" ma:versionID="45d379256787aece981da64260750d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D70F63C-2995-42FB-B631-B433F889769D}"/>
</file>

<file path=customXml/itemProps2.xml><?xml version="1.0" encoding="utf-8"?>
<ds:datastoreItem xmlns:ds="http://schemas.openxmlformats.org/officeDocument/2006/customXml" ds:itemID="{E536432D-CA7A-465C-92AE-68E2BBDB32C1}"/>
</file>

<file path=customXml/itemProps3.xml><?xml version="1.0" encoding="utf-8"?>
<ds:datastoreItem xmlns:ds="http://schemas.openxmlformats.org/officeDocument/2006/customXml" ds:itemID="{C56F06E3-0931-4D6D-AE0E-BA9FCEDD88C4}"/>
</file>

<file path=customXml/itemProps4.xml><?xml version="1.0" encoding="utf-8"?>
<ds:datastoreItem xmlns:ds="http://schemas.openxmlformats.org/officeDocument/2006/customXml" ds:itemID="{BED3C15E-ECFC-4515-A651-3BA1EC9C8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</vt:lpstr>
      <vt:lpstr>'BS - Summary for Comm Reports'!Print_Area</vt:lpstr>
      <vt:lpstr>'BS - Summary for Comm Reports'!Print_Titles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dcterms:created xsi:type="dcterms:W3CDTF">2015-08-13T20:42:08Z</dcterms:created>
  <dcterms:modified xsi:type="dcterms:W3CDTF">2015-08-14T22:04:57Z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0x0101006E56B4D1795A2E4DB2F0B01679ED314A003A9FBE6641567F4D8D3D62C18793099D</vt:lpwstr>
  </property>
  <property fmtid="{D5CDD505-2E9C-101B-9397-08002B2CF9AE}" pid="3" name="_docset_NoMedatataSyncRequired">
    <vt:lpwstr>False</vt:lpwstr>
  </property>
</Properties>
</file>