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0" windowWidth="12120" windowHeight="8940" tabRatio="846" firstSheet="6" activeTab="12"/>
  </bookViews>
  <sheets>
    <sheet name="Check Sheet, pg 1" sheetId="1" r:id="rId1"/>
    <sheet name="Item 51,52, pg 15" sheetId="2" r:id="rId2"/>
    <sheet name="Item 70, pg 17" sheetId="3" r:id="rId3"/>
    <sheet name="Item 80, pg 19" sheetId="4" r:id="rId4"/>
    <sheet name="Item 100, pg 21" sheetId="5" r:id="rId5"/>
    <sheet name="Item 105, pg 25" sheetId="6" r:id="rId6"/>
    <sheet name="Item 105, pg 27" sheetId="7" r:id="rId7"/>
    <sheet name="Item 105, pg 28" sheetId="8" r:id="rId8"/>
    <sheet name="Item 105, pg 30" sheetId="9" r:id="rId9"/>
    <sheet name="Item 255, pg 46" sheetId="10" r:id="rId10"/>
    <sheet name="Item 255, pg 47" sheetId="11" r:id="rId11"/>
    <sheet name="Item 255, pg 48" sheetId="12" r:id="rId12"/>
    <sheet name="Item 255, pg 49" sheetId="13" r:id="rId13"/>
  </sheets>
  <externalReferences>
    <externalReference r:id="rId16"/>
    <externalReference r:id="rId17"/>
  </externalReferences>
  <definedNames>
    <definedName name="_xlnm.Print_Area" localSheetId="6">'Item 105, pg 27'!$A$1:$J$50</definedName>
    <definedName name="_xlnm.Print_Area" localSheetId="9">'Item 255, pg 46'!$A$1:$L$56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<sst xmlns="http://schemas.openxmlformats.org/spreadsheetml/2006/main" count="963" uniqueCount="288">
  <si>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</si>
  <si>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</si>
  <si>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</si>
  <si>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</si>
  <si>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</si>
  <si>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</si>
  <si>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</si>
  <si>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</si>
  <si>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</si>
  <si>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</si>
  <si>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</si>
  <si>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</si>
  <si>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</si>
  <si>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</si>
  <si>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</si>
  <si>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</si>
  <si>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</si>
  <si>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</si>
  <si>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</si>
  <si>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</si>
  <si>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</si>
  <si>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</si>
  <si>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</si>
  <si>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</si>
  <si>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</si>
  <si>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</si>
  <si>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</si>
  <si>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</si>
  <si>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</si>
  <si>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</si>
  <si>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</si>
  <si>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</si>
  <si>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</si>
  <si>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</si>
  <si>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</si>
  <si>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</si>
  <si>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</si>
  <si>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</si>
  <si>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</si>
  <si>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</si>
  <si>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</si>
  <si>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</si>
  <si>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</si>
  <si>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</si>
  <si>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</si>
  <si>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</si>
  <si>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</si>
  <si>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</si>
  <si>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</si>
  <si>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</si>
  <si>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</si>
  <si>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</si>
  <si>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</si>
  <si>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</si>
  <si>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</si>
  <si>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</si>
  <si>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</si>
  <si>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</si>
  <si>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</si>
  <si>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</si>
  <si>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</si>
  <si>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</si>
  <si>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</si>
  <si>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</si>
  <si>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</si>
  <si>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</si>
  <si>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</si>
  <si>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</si>
  <si>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</si>
  <si>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</si>
  <si>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</si>
  <si>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</si>
  <si>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</si>
  <si>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</si>
  <si>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</si>
  <si>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</si>
  <si>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</si>
  <si>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</si>
  <si>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</si>
  <si>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</si>
  <si>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</si>
  <si>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</si>
  <si>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</si>
  <si>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</si>
  <si>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</si>
  <si>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</si>
  <si>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</si>
  <si>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</si>
  <si>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</si>
  <si>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</si>
  <si>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</si>
  <si>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</si>
  <si>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</si>
  <si>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</si>
  <si>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</si>
  <si>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</si>
  <si>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</si>
  <si>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</si>
  <si>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</si>
  <si>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</si>
  <si>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</si>
  <si>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</si>
  <si>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</si>
  <si>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</si>
  <si>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</si>
  <si>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</si>
  <si>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</si>
  <si>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</si>
  <si>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</si>
  <si>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</si>
  <si>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</si>
  <si>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</si>
  <si>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</si>
  <si>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</si>
  <si>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</si>
  <si>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</si>
  <si>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Other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</si>
  <si>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</si>
  <si>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</si>
  <si>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</si>
  <si>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</si>
  <si>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</si>
  <si>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</si>
  <si>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</si>
  <si>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</si>
  <si>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</si>
  <si>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</si>
  <si>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</si>
  <si>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</si>
  <si>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</si>
  <si>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</si>
  <si>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</si>
  <si>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</si>
  <si>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</si>
  <si>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</si>
  <si>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</si>
  <si>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</si>
  <si>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</si>
  <si>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</si>
  <si>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</si>
  <si>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</si>
  <si>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</si>
  <si>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Revised Page No.</t>
  </si>
  <si>
    <t>Murrey's Disposal Co., Inc  G-9</t>
  </si>
  <si>
    <t xml:space="preserve">           Revised Page No.</t>
  </si>
  <si>
    <t xml:space="preserve">     Revised page No.</t>
  </si>
  <si>
    <t>Recycl only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</si>
  <si>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</si>
  <si>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</si>
  <si>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</si>
  <si>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</si>
  <si>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</si>
  <si>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</si>
  <si>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</si>
  <si>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</si>
  <si>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</si>
  <si>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</si>
  <si>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</si>
  <si>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</si>
  <si>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Recycling credit/debit (if applicable): Customers receiving service will receive a commodity</t>
  </si>
  <si>
    <t xml:space="preserve">          Effective Date: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</si>
  <si>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</si>
  <si>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</si>
  <si>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</si>
  <si>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</si>
  <si>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</si>
  <si>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</si>
  <si>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</si>
  <si>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</si>
  <si>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</si>
  <si>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Recycling service rates on this page expire on: February 28, 2015</t>
  </si>
  <si>
    <t>Description/rules related to recycling program are shown on page 23.</t>
  </si>
  <si>
    <t>Recycling rates on this page expire: February 28, 2015</t>
  </si>
  <si>
    <t>Recycling rates on this page expire on: February 28, 2015</t>
  </si>
  <si>
    <t>Recycling rates on this page expire on: Febraury 28, 2015</t>
  </si>
  <si>
    <t xml:space="preserve">     Applies only to services provided to Multi-Family residence </t>
  </si>
  <si>
    <t xml:space="preserve">Applies only to services provided to Multi-Family residence </t>
  </si>
  <si>
    <t xml:space="preserve">price adjustment of $2.05 credit per month.  The commodity price adjustment will be adjusted </t>
  </si>
  <si>
    <t>Customers receiving service will receive a commodity price adjustment of $2.05 credit per month.  The commodity</t>
  </si>
  <si>
    <t>price adjustment of $2.05 credit per month.  The commodity price adjustment will be adjusted</t>
  </si>
  <si>
    <t>Customers receiving service will receive a commodity price adjustment of $.82 credit per yard per pick-up,</t>
  </si>
  <si>
    <t>Customers receiving service will receive a commodity price adjustment of $.82 credit per yard per pick-up.</t>
  </si>
  <si>
    <t>Item 51 -- Restart Fees</t>
  </si>
  <si>
    <t>Companies assessing restart fees must  describe when the fees apply, and must state the amount</t>
  </si>
  <si>
    <t>of the fees in this item.</t>
  </si>
  <si>
    <t xml:space="preserve">If an account has been stopped due to non-payment, a $10.30 restart fee will  be assessed </t>
  </si>
  <si>
    <t>to re-establish service after the past due amount has been paid.</t>
  </si>
  <si>
    <t>Item 52 -- Redelivery Fees</t>
  </si>
  <si>
    <t xml:space="preserve">canceled for any reason, including but not limited to removal of the toter for non-payment, contaminated </t>
  </si>
  <si>
    <t xml:space="preserve">canceled for any reason, including but not limited to removal of the cart for non-payment, contaminated </t>
  </si>
  <si>
    <t>load removal and/or customer requests.</t>
  </si>
  <si>
    <t xml:space="preserve">             Effective Date: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</si>
  <si>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</si>
  <si>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</si>
  <si>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</si>
  <si>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</si>
  <si>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Rate for Return Trip</t>
  </si>
  <si>
    <t>Can, unit, mini-can, or micro-mini-can</t>
  </si>
  <si>
    <t>………….</t>
  </si>
  <si>
    <t>Drum</t>
  </si>
  <si>
    <t>Bale</t>
  </si>
  <si>
    <t>Litter Receptacle</t>
  </si>
  <si>
    <t>Drop Box</t>
  </si>
  <si>
    <t>Container</t>
  </si>
  <si>
    <t>Recycling Carts</t>
  </si>
  <si>
    <t>Yard Waste Toter</t>
  </si>
  <si>
    <t>Recycling Containers</t>
  </si>
  <si>
    <t>$ n/a</t>
  </si>
  <si>
    <t>NOTE: Return trips requiring the special dispatch of a truck are considered special pickups and are charged</t>
  </si>
  <si>
    <t>for under the provisions of Item 160 (Time Rates).</t>
  </si>
  <si>
    <t>Murrey's Disposal Co Inc   G-9</t>
  </si>
  <si>
    <t>Item 80 -- Carry-out Service, Drive-Ins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</si>
  <si>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</si>
  <si>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Residential</t>
  </si>
  <si>
    <t>Commercial</t>
  </si>
  <si>
    <t>Charge for Carry-outs</t>
  </si>
  <si>
    <t>Per Unit, Per Month</t>
  </si>
  <si>
    <t>Per Unit, Per Pickup</t>
  </si>
  <si>
    <t>Cans, units, mini-cans, or micro-mini cans</t>
  </si>
  <si>
    <t>that must be carried out over 5 feet, but</t>
  </si>
  <si>
    <t>not over 25 feet.</t>
  </si>
  <si>
    <t>For each additional 25 feet, or fraction of</t>
  </si>
  <si>
    <t>25 feet, add</t>
  </si>
  <si>
    <t>NOTE: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</si>
  <si>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</si>
  <si>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</si>
  <si>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</si>
  <si>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</si>
  <si>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</si>
  <si>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</si>
  <si>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 xml:space="preserve">        Per Month</t>
  </si>
  <si>
    <t>Drive-in on driveways of over 125 feet,</t>
  </si>
  <si>
    <t>but less than 250 feet, add</t>
  </si>
  <si>
    <t>Drive-in on private roads of over 125 feet,</t>
  </si>
  <si>
    <t>Drive-in on driveways/private roads of over 250 feet,</t>
  </si>
  <si>
    <t>but less than 1/10 mile, add</t>
  </si>
  <si>
    <t>For each 1/10 mile over 1/10 mile, add</t>
  </si>
  <si>
    <t>Drive-in on driveways</t>
  </si>
  <si>
    <t>Drive-in on private roads</t>
  </si>
  <si>
    <t xml:space="preserve">Note:  </t>
  </si>
  <si>
    <t>For the purpose of assessing drive-in fees, a driveway is defined as providing</t>
  </si>
  <si>
    <t>access to a single residence.  If a driveway provides access to multiple</t>
  </si>
  <si>
    <t xml:space="preserve">residences or accounts, no drive-in fees will be assessed, unless service is </t>
  </si>
  <si>
    <t>provided to multiple customers via primitive private road, in which case each</t>
  </si>
  <si>
    <t xml:space="preserve">residential customer shall be charged $3.75 per month. </t>
  </si>
  <si>
    <t xml:space="preserve">A "primitive" road is defined as a road in which a garbage truck is unable to </t>
  </si>
  <si>
    <t>drive safely at a speed greater than five miles per hour.</t>
  </si>
  <si>
    <t xml:space="preserve">         Effective Date: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</si>
  <si>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</si>
  <si>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</si>
  <si>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</si>
  <si>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</si>
  <si>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</si>
  <si>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</si>
  <si>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</si>
  <si>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</si>
  <si>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</si>
  <si>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</si>
  <si>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</si>
  <si>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</si>
  <si>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</si>
  <si>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</si>
  <si>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Permanent Service:  Service is defined as no less than scheduled or a minimum of  every other week pickup.</t>
  </si>
  <si>
    <t>Customers receiving service will receive a commodity price adjustment of $2.08 credit per yard per pickup.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</si>
  <si>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</si>
  <si>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</si>
  <si>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        Effective Date:</t>
  </si>
  <si>
    <t xml:space="preserve">The carrier will assess a charge of $19.34 per redelivery of the yard waste toter when services are </t>
  </si>
  <si>
    <t xml:space="preserve">load removal and/or customer requests. </t>
  </si>
  <si>
    <t>(R)</t>
  </si>
  <si>
    <t xml:space="preserve">Applies to Yard Waste: ( C ) </t>
  </si>
  <si>
    <t>Applies to Curbside Recycling: (C)</t>
  </si>
  <si>
    <t xml:space="preserve">The carrier will assess a charge of $20.72 (R)  per redelivery of the recycling cart when services are </t>
  </si>
  <si>
    <t>Above rates include $4.39 (R)  per yard, per pick-up for recycling service.</t>
  </si>
  <si>
    <t>47.36 (R)</t>
  </si>
  <si>
    <t>4.74 (R)</t>
  </si>
  <si>
    <t>12.43 (R)</t>
  </si>
  <si>
    <t>15.39 (R)</t>
  </si>
  <si>
    <t>18.35 (R)</t>
  </si>
  <si>
    <t>6.28 (R)</t>
  </si>
  <si>
    <t>13.02 (R)</t>
  </si>
  <si>
    <t>27.83  (R)</t>
  </si>
  <si>
    <t>40.59  (R)</t>
  </si>
  <si>
    <t>9.47 (R)</t>
  </si>
  <si>
    <t>15.99 (R)</t>
  </si>
  <si>
    <t>30.79 (R)</t>
  </si>
  <si>
    <t>42.75 (R)</t>
  </si>
  <si>
    <t>Above rates include $4.39 (R) per yard, per pick-up for recycling service.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</si>
</sst>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8" fontId="0" fillId="0" borderId="21" xfId="0" applyNumberFormat="1" applyFill="1" applyBorder="1" applyAlignment="1">
      <alignment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6" applyFont="1" applyBorder="1" applyAlignment="1">
      <alignment horizontal="right"/>
    </xf>
    <xf numFmtId="44" fontId="0" fillId="0" borderId="18" xfId="46" applyFont="1" applyBorder="1" applyAlignment="1">
      <alignment horizontal="right"/>
    </xf>
    <xf numFmtId="44" fontId="0" fillId="0" borderId="18" xfId="46" applyFont="1" applyBorder="1" applyAlignment="1">
      <alignment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0" fillId="0" borderId="16" xfId="59" applyBorder="1" applyAlignment="1">
      <alignment horizontal="center"/>
      <protection/>
    </xf>
    <xf numFmtId="0" fontId="0" fillId="0" borderId="0" xfId="59" applyBorder="1">
      <alignment/>
      <protection/>
    </xf>
    <xf numFmtId="0" fontId="0" fillId="0" borderId="17" xfId="59" applyBorder="1" applyAlignment="1">
      <alignment horizontal="center"/>
      <protection/>
    </xf>
    <xf numFmtId="0" fontId="0" fillId="0" borderId="14" xfId="59" applyBorder="1">
      <alignment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7" xfId="59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0" fillId="0" borderId="13" xfId="59" applyBorder="1" applyAlignment="1">
      <alignment horizontal="left"/>
      <protection/>
    </xf>
    <xf numFmtId="167" fontId="0" fillId="0" borderId="16" xfId="59" applyNumberFormat="1" applyBorder="1" applyAlignment="1">
      <alignment horizontal="left"/>
      <protection/>
    </xf>
    <xf numFmtId="167" fontId="0" fillId="0" borderId="17" xfId="59" applyNumberFormat="1" applyBorder="1" applyAlignment="1">
      <alignment horizontal="left"/>
      <protection/>
    </xf>
    <xf numFmtId="0" fontId="5" fillId="0" borderId="0" xfId="59" applyFont="1" applyBorder="1">
      <alignment/>
      <protection/>
    </xf>
    <xf numFmtId="0" fontId="0" fillId="0" borderId="18" xfId="59" applyBorder="1">
      <alignment/>
      <protection/>
    </xf>
    <xf numFmtId="0" fontId="0" fillId="0" borderId="19" xfId="59" applyBorder="1">
      <alignment/>
      <protection/>
    </xf>
    <xf numFmtId="0" fontId="0" fillId="0" borderId="21" xfId="59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60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6" applyFont="1" applyFill="1" applyBorder="1" applyAlignment="1">
      <alignment horizontal="right"/>
    </xf>
    <xf numFmtId="44" fontId="0" fillId="0" borderId="18" xfId="46" applyFont="1" applyFill="1" applyBorder="1" applyAlignment="1">
      <alignment horizontal="right"/>
    </xf>
    <xf numFmtId="44" fontId="0" fillId="0" borderId="21" xfId="46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4" fontId="0" fillId="0" borderId="0" xfId="0" applyNumberFormat="1" applyAlignment="1">
      <alignment/>
    </xf>
    <xf numFmtId="8" fontId="51" fillId="0" borderId="21" xfId="0" applyNumberFormat="1" applyFont="1" applyFill="1" applyBorder="1" applyAlignment="1">
      <alignment horizontal="center"/>
    </xf>
    <xf numFmtId="44" fontId="51" fillId="0" borderId="18" xfId="46" applyFont="1" applyFill="1" applyBorder="1" applyAlignment="1">
      <alignment horizontal="right"/>
    </xf>
    <xf numFmtId="44" fontId="51" fillId="0" borderId="18" xfId="46" applyFont="1" applyBorder="1" applyAlignment="1">
      <alignment horizontal="right"/>
    </xf>
    <xf numFmtId="44" fontId="51" fillId="0" borderId="21" xfId="46" applyFont="1" applyBorder="1" applyAlignment="1">
      <alignment horizontal="right"/>
    </xf>
    <xf numFmtId="44" fontId="51" fillId="0" borderId="21" xfId="46" applyFont="1" applyFill="1" applyBorder="1" applyAlignment="1">
      <alignment horizontal="right"/>
    </xf>
    <xf numFmtId="0" fontId="51" fillId="0" borderId="13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51" fillId="0" borderId="19" xfId="0" applyNumberFormat="1" applyFont="1" applyFill="1" applyBorder="1" applyAlignment="1">
      <alignment horizontal="left"/>
    </xf>
    <xf numFmtId="0" fontId="0" fillId="0" borderId="0" xfId="59" applyBorder="1" applyAlignment="1">
      <alignment horizontal="center"/>
      <protection/>
    </xf>
    <xf numFmtId="0" fontId="5" fillId="0" borderId="13" xfId="59" applyFont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0" fillId="0" borderId="10" xfId="59" applyFont="1" applyBorder="1">
      <alignment/>
      <protection/>
    </xf>
    <xf numFmtId="0" fontId="0" fillId="0" borderId="11" xfId="59" applyFont="1" applyBorder="1">
      <alignment/>
      <protection/>
    </xf>
    <xf numFmtId="0" fontId="0" fillId="0" borderId="12" xfId="59" applyFont="1" applyBorder="1">
      <alignment/>
      <protection/>
    </xf>
    <xf numFmtId="0" fontId="0" fillId="0" borderId="13" xfId="59" applyFont="1" applyBorder="1">
      <alignment/>
      <protection/>
    </xf>
    <xf numFmtId="0" fontId="0" fillId="0" borderId="16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4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16" xfId="59" applyFont="1" applyBorder="1">
      <alignment/>
      <protection/>
    </xf>
    <xf numFmtId="0" fontId="0" fillId="0" borderId="17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22" xfId="59" applyFont="1" applyFill="1" applyBorder="1" applyAlignment="1">
      <alignment horizontal="center"/>
      <protection/>
    </xf>
    <xf numFmtId="0" fontId="0" fillId="0" borderId="22" xfId="59" applyFont="1" applyBorder="1" applyAlignment="1">
      <alignment horizontal="center"/>
      <protection/>
    </xf>
    <xf numFmtId="0" fontId="0" fillId="0" borderId="24" xfId="59" applyFont="1" applyFill="1" applyBorder="1" applyAlignment="1">
      <alignment horizontal="center"/>
      <protection/>
    </xf>
    <xf numFmtId="0" fontId="0" fillId="0" borderId="24" xfId="59" applyFont="1" applyBorder="1" applyAlignment="1">
      <alignment horizontal="center"/>
      <protection/>
    </xf>
    <xf numFmtId="0" fontId="0" fillId="0" borderId="20" xfId="59" applyFont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167" fontId="0" fillId="0" borderId="16" xfId="59" applyNumberFormat="1" applyFont="1" applyFill="1" applyBorder="1" applyAlignment="1">
      <alignment horizontal="left"/>
      <protection/>
    </xf>
    <xf numFmtId="167" fontId="0" fillId="0" borderId="17" xfId="59" applyNumberFormat="1" applyFont="1" applyFill="1" applyBorder="1" applyAlignment="1">
      <alignment horizontal="left"/>
      <protection/>
    </xf>
    <xf numFmtId="0" fontId="1" fillId="0" borderId="10" xfId="59" applyFont="1" applyBorder="1">
      <alignment/>
      <protection/>
    </xf>
    <xf numFmtId="0" fontId="1" fillId="0" borderId="11" xfId="59" applyFont="1" applyBorder="1">
      <alignment/>
      <protection/>
    </xf>
    <xf numFmtId="0" fontId="1" fillId="0" borderId="12" xfId="59" applyFont="1" applyBorder="1">
      <alignment/>
      <protection/>
    </xf>
    <xf numFmtId="0" fontId="1" fillId="0" borderId="13" xfId="59" applyFont="1" applyBorder="1">
      <alignment/>
      <protection/>
    </xf>
    <xf numFmtId="0" fontId="1" fillId="0" borderId="0" xfId="59" applyFont="1" applyBorder="1">
      <alignment/>
      <protection/>
    </xf>
    <xf numFmtId="0" fontId="1" fillId="0" borderId="16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1" fillId="0" borderId="14" xfId="59" applyFont="1" applyBorder="1">
      <alignment/>
      <protection/>
    </xf>
    <xf numFmtId="0" fontId="1" fillId="0" borderId="15" xfId="59" applyFont="1" applyBorder="1">
      <alignment/>
      <protection/>
    </xf>
    <xf numFmtId="0" fontId="1" fillId="0" borderId="16" xfId="59" applyFont="1" applyBorder="1">
      <alignment/>
      <protection/>
    </xf>
    <xf numFmtId="0" fontId="1" fillId="0" borderId="16" xfId="59" applyFont="1" applyBorder="1" quotePrefix="1">
      <alignment/>
      <protection/>
    </xf>
    <xf numFmtId="0" fontId="1" fillId="0" borderId="17" xfId="59" applyFont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left"/>
      <protection/>
    </xf>
    <xf numFmtId="0" fontId="1" fillId="0" borderId="0" xfId="59" applyFont="1" applyFill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167" fontId="1" fillId="0" borderId="16" xfId="59" applyNumberFormat="1" applyFont="1" applyBorder="1" applyAlignment="1">
      <alignment horizontal="left"/>
      <protection/>
    </xf>
    <xf numFmtId="167" fontId="1" fillId="0" borderId="17" xfId="59" applyNumberFormat="1" applyFont="1" applyBorder="1" applyAlignment="1">
      <alignment horizontal="left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5" fillId="0" borderId="0" xfId="59" applyFont="1" applyBorder="1" applyAlignment="1">
      <alignment horizontal="right"/>
      <protection/>
    </xf>
    <xf numFmtId="0" fontId="5" fillId="0" borderId="0" xfId="59" applyFont="1" applyBorder="1" applyAlignment="1" quotePrefix="1">
      <alignment horizontal="left"/>
      <protection/>
    </xf>
    <xf numFmtId="0" fontId="0" fillId="0" borderId="0" xfId="59" applyBorder="1" applyAlignment="1">
      <alignment horizontal="right"/>
      <protection/>
    </xf>
    <xf numFmtId="8" fontId="0" fillId="0" borderId="0" xfId="59" applyNumberFormat="1" applyBorder="1" applyAlignment="1" quotePrefix="1">
      <alignment horizontal="center"/>
      <protection/>
    </xf>
    <xf numFmtId="0" fontId="0" fillId="0" borderId="0" xfId="59" applyFont="1" applyBorder="1" applyAlignment="1">
      <alignment horizontal="left"/>
      <protection/>
    </xf>
    <xf numFmtId="168" fontId="0" fillId="0" borderId="0" xfId="59" applyNumberFormat="1" applyBorder="1" applyAlignment="1">
      <alignment horizontal="center"/>
      <protection/>
    </xf>
    <xf numFmtId="8" fontId="0" fillId="0" borderId="0" xfId="59" applyNumberFormat="1" applyBorder="1" applyAlignment="1">
      <alignment horizontal="center"/>
      <protection/>
    </xf>
    <xf numFmtId="0" fontId="0" fillId="0" borderId="0" xfId="59" applyBorder="1" applyAlignment="1">
      <alignment/>
      <protection/>
    </xf>
    <xf numFmtId="8" fontId="0" fillId="0" borderId="0" xfId="59" applyNumberFormat="1" applyBorder="1">
      <alignment/>
      <protection/>
    </xf>
    <xf numFmtId="10" fontId="0" fillId="0" borderId="0" xfId="59" applyNumberFormat="1" applyBorder="1">
      <alignment/>
      <protection/>
    </xf>
    <xf numFmtId="43" fontId="0" fillId="0" borderId="0" xfId="45" applyFont="1" applyAlignment="1">
      <alignment/>
    </xf>
    <xf numFmtId="0" fontId="3" fillId="0" borderId="13" xfId="59" applyFont="1" applyBorder="1">
      <alignment/>
      <protection/>
    </xf>
    <xf numFmtId="0" fontId="0" fillId="0" borderId="10" xfId="59" applyFill="1" applyBorder="1">
      <alignment/>
      <protection/>
    </xf>
    <xf numFmtId="0" fontId="0" fillId="0" borderId="10" xfId="59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0" fillId="0" borderId="15" xfId="59" applyFill="1" applyBorder="1" applyAlignment="1">
      <alignment horizontal="left"/>
      <protection/>
    </xf>
    <xf numFmtId="0" fontId="0" fillId="0" borderId="17" xfId="59" applyFill="1" applyBorder="1" applyAlignment="1">
      <alignment horizontal="center"/>
      <protection/>
    </xf>
    <xf numFmtId="0" fontId="0" fillId="0" borderId="15" xfId="59" applyBorder="1" applyAlignment="1">
      <alignment horizontal="left"/>
      <protection/>
    </xf>
    <xf numFmtId="0" fontId="0" fillId="0" borderId="10" xfId="59" applyFill="1" applyBorder="1" applyAlignment="1">
      <alignment horizontal="left"/>
      <protection/>
    </xf>
    <xf numFmtId="0" fontId="0" fillId="0" borderId="11" xfId="59" applyBorder="1" applyAlignment="1">
      <alignment horizontal="center"/>
      <protection/>
    </xf>
    <xf numFmtId="0" fontId="0" fillId="0" borderId="12" xfId="59" applyFill="1" applyBorder="1" applyAlignment="1">
      <alignment horizontal="center"/>
      <protection/>
    </xf>
    <xf numFmtId="0" fontId="0" fillId="0" borderId="10" xfId="59" applyFill="1" applyBorder="1" applyAlignment="1">
      <alignment horizontal="center"/>
      <protection/>
    </xf>
    <xf numFmtId="168" fontId="0" fillId="0" borderId="13" xfId="59" applyNumberFormat="1" applyBorder="1">
      <alignment/>
      <protection/>
    </xf>
    <xf numFmtId="0" fontId="0" fillId="0" borderId="14" xfId="59" applyBorder="1" applyAlignment="1">
      <alignment horizontal="left"/>
      <protection/>
    </xf>
    <xf numFmtId="169" fontId="51" fillId="0" borderId="13" xfId="59" applyNumberFormat="1" applyFont="1" applyBorder="1">
      <alignment/>
      <protection/>
    </xf>
    <xf numFmtId="0" fontId="0" fillId="0" borderId="15" xfId="59" applyFill="1" applyBorder="1">
      <alignment/>
      <protection/>
    </xf>
    <xf numFmtId="168" fontId="51" fillId="0" borderId="15" xfId="59" applyNumberFormat="1" applyFont="1" applyBorder="1">
      <alignment/>
      <protection/>
    </xf>
    <xf numFmtId="168" fontId="51" fillId="0" borderId="10" xfId="59" applyNumberFormat="1" applyFont="1" applyBorder="1">
      <alignment/>
      <protection/>
    </xf>
    <xf numFmtId="0" fontId="0" fillId="0" borderId="15" xfId="59" applyFont="1" applyBorder="1" applyAlignment="1" quotePrefix="1">
      <alignment horizontal="left"/>
      <protection/>
    </xf>
    <xf numFmtId="0" fontId="5" fillId="0" borderId="16" xfId="59" applyFont="1" applyBorder="1" applyAlignment="1">
      <alignment horizontal="center"/>
      <protection/>
    </xf>
    <xf numFmtId="0" fontId="5" fillId="0" borderId="17" xfId="59" applyFont="1" applyBorder="1" applyAlignment="1">
      <alignment horizontal="center"/>
      <protection/>
    </xf>
    <xf numFmtId="168" fontId="0" fillId="0" borderId="15" xfId="59" applyNumberFormat="1" applyBorder="1">
      <alignment/>
      <protection/>
    </xf>
    <xf numFmtId="0" fontId="0" fillId="0" borderId="17" xfId="59" applyBorder="1" applyAlignment="1">
      <alignment horizontal="left"/>
      <protection/>
    </xf>
    <xf numFmtId="169" fontId="51" fillId="0" borderId="15" xfId="59" applyNumberFormat="1" applyFont="1" applyBorder="1">
      <alignment/>
      <protection/>
    </xf>
    <xf numFmtId="0" fontId="0" fillId="0" borderId="0" xfId="59" applyBorder="1" applyAlignment="1" quotePrefix="1">
      <alignment horizontal="left"/>
      <protection/>
    </xf>
    <xf numFmtId="0" fontId="0" fillId="0" borderId="0" xfId="59" applyBorder="1" applyAlignment="1">
      <alignment horizontal="left"/>
      <protection/>
    </xf>
    <xf numFmtId="0" fontId="0" fillId="0" borderId="15" xfId="59" applyFill="1" applyBorder="1" applyAlignment="1" quotePrefix="1">
      <alignment horizontal="left"/>
      <protection/>
    </xf>
    <xf numFmtId="169" fontId="0" fillId="0" borderId="15" xfId="59" applyNumberFormat="1" applyBorder="1">
      <alignment/>
      <protection/>
    </xf>
    <xf numFmtId="172" fontId="0" fillId="0" borderId="14" xfId="59" applyNumberFormat="1" applyBorder="1">
      <alignment/>
      <protection/>
    </xf>
    <xf numFmtId="168" fontId="0" fillId="0" borderId="10" xfId="59" applyNumberFormat="1" applyFill="1" applyBorder="1" applyAlignment="1">
      <alignment horizontal="center"/>
      <protection/>
    </xf>
    <xf numFmtId="168" fontId="0" fillId="0" borderId="10" xfId="59" applyNumberFormat="1" applyBorder="1">
      <alignment/>
      <protection/>
    </xf>
    <xf numFmtId="168" fontId="0" fillId="0" borderId="12" xfId="59" applyNumberFormat="1" applyBorder="1">
      <alignment/>
      <protection/>
    </xf>
    <xf numFmtId="0" fontId="0" fillId="0" borderId="15" xfId="59" applyFont="1" applyBorder="1" applyAlignment="1">
      <alignment horizontal="left"/>
      <protection/>
    </xf>
    <xf numFmtId="168" fontId="0" fillId="0" borderId="15" xfId="59" applyNumberFormat="1" applyBorder="1" applyAlignment="1">
      <alignment horizontal="right"/>
      <protection/>
    </xf>
    <xf numFmtId="169" fontId="51" fillId="0" borderId="15" xfId="59" applyNumberFormat="1" applyFont="1" applyBorder="1" applyAlignment="1">
      <alignment horizontal="right"/>
      <protection/>
    </xf>
    <xf numFmtId="0" fontId="0" fillId="0" borderId="19" xfId="59" applyBorder="1" applyAlignment="1">
      <alignment horizontal="left"/>
      <protection/>
    </xf>
    <xf numFmtId="168" fontId="0" fillId="0" borderId="21" xfId="59" applyNumberFormat="1" applyBorder="1" applyAlignment="1">
      <alignment horizontal="right"/>
      <protection/>
    </xf>
    <xf numFmtId="168" fontId="0" fillId="0" borderId="17" xfId="59" applyNumberFormat="1" applyBorder="1">
      <alignment/>
      <protection/>
    </xf>
    <xf numFmtId="168" fontId="0" fillId="0" borderId="15" xfId="59" applyNumberFormat="1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168" fontId="0" fillId="0" borderId="0" xfId="59" applyNumberFormat="1" applyBorder="1" applyAlignment="1">
      <alignment horizontal="right"/>
      <protection/>
    </xf>
    <xf numFmtId="0" fontId="0" fillId="0" borderId="16" xfId="59" applyFont="1" applyBorder="1" applyAlignment="1">
      <alignment horizontal="right"/>
      <protection/>
    </xf>
    <xf numFmtId="0" fontId="3" fillId="0" borderId="21" xfId="59" applyFont="1" applyBorder="1" applyAlignment="1">
      <alignment horizontal="left"/>
      <protection/>
    </xf>
    <xf numFmtId="0" fontId="3" fillId="0" borderId="18" xfId="59" applyFont="1" applyFill="1" applyBorder="1" applyAlignment="1">
      <alignment horizontal="center"/>
      <protection/>
    </xf>
    <xf numFmtId="0" fontId="3" fillId="0" borderId="19" xfId="59" applyFont="1" applyBorder="1" applyAlignment="1">
      <alignment horizontal="center"/>
      <protection/>
    </xf>
    <xf numFmtId="0" fontId="0" fillId="0" borderId="20" xfId="59" applyBorder="1">
      <alignment/>
      <protection/>
    </xf>
    <xf numFmtId="0" fontId="0" fillId="0" borderId="21" xfId="59" applyBorder="1" applyAlignment="1">
      <alignment horizontal="left" indent="1"/>
      <protection/>
    </xf>
    <xf numFmtId="1" fontId="0" fillId="0" borderId="20" xfId="59" applyNumberFormat="1" applyBorder="1" applyAlignment="1">
      <alignment horizontal="center"/>
      <protection/>
    </xf>
    <xf numFmtId="0" fontId="0" fillId="0" borderId="20" xfId="59" applyBorder="1" applyAlignment="1">
      <alignment horizontal="center"/>
      <protection/>
    </xf>
    <xf numFmtId="168" fontId="0" fillId="0" borderId="20" xfId="59" applyNumberFormat="1" applyFont="1" applyBorder="1" applyAlignment="1">
      <alignment horizontal="center"/>
      <protection/>
    </xf>
    <xf numFmtId="168" fontId="0" fillId="0" borderId="20" xfId="59" applyNumberFormat="1" applyBorder="1" applyAlignment="1">
      <alignment horizontal="center"/>
      <protection/>
    </xf>
    <xf numFmtId="0" fontId="0" fillId="0" borderId="21" xfId="59" applyFont="1" applyBorder="1" applyAlignment="1">
      <alignment horizontal="left" indent="1"/>
      <protection/>
    </xf>
    <xf numFmtId="0" fontId="0" fillId="0" borderId="18" xfId="59" applyFont="1" applyBorder="1" applyAlignment="1">
      <alignment horizontal="center"/>
      <protection/>
    </xf>
    <xf numFmtId="0" fontId="5" fillId="0" borderId="19" xfId="59" applyFont="1" applyBorder="1" applyAlignment="1">
      <alignment horizontal="center"/>
      <protection/>
    </xf>
    <xf numFmtId="0" fontId="0" fillId="0" borderId="10" xfId="59" applyBorder="1" applyAlignment="1">
      <alignment horizontal="left" indent="1"/>
      <protection/>
    </xf>
    <xf numFmtId="0" fontId="0" fillId="0" borderId="22" xfId="59" applyBorder="1">
      <alignment/>
      <protection/>
    </xf>
    <xf numFmtId="0" fontId="0" fillId="0" borderId="23" xfId="59" applyBorder="1">
      <alignment/>
      <protection/>
    </xf>
    <xf numFmtId="0" fontId="0" fillId="0" borderId="15" xfId="59" applyBorder="1" applyAlignment="1">
      <alignment horizontal="left" indent="1"/>
      <protection/>
    </xf>
    <xf numFmtId="0" fontId="0" fillId="0" borderId="24" xfId="59" applyBorder="1">
      <alignment/>
      <protection/>
    </xf>
    <xf numFmtId="0" fontId="4" fillId="0" borderId="0" xfId="59" applyFont="1" applyBorder="1">
      <alignment/>
      <protection/>
    </xf>
    <xf numFmtId="0" fontId="0" fillId="0" borderId="13" xfId="59" applyFont="1" applyBorder="1" applyAlignment="1" quotePrefix="1">
      <alignment horizontal="left"/>
      <protection/>
    </xf>
    <xf numFmtId="0" fontId="0" fillId="0" borderId="0" xfId="59" applyFont="1" applyBorder="1" applyAlignment="1" quotePrefix="1">
      <alignment horizontal="left"/>
      <protection/>
    </xf>
    <xf numFmtId="0" fontId="0" fillId="0" borderId="0" xfId="59" applyFont="1" applyFill="1" applyBorder="1" applyAlignment="1">
      <alignment horizontal="left"/>
      <protection/>
    </xf>
    <xf numFmtId="0" fontId="3" fillId="0" borderId="14" xfId="59" applyFont="1" applyBorder="1" applyAlignment="1">
      <alignment horizontal="right"/>
      <protection/>
    </xf>
    <xf numFmtId="168" fontId="0" fillId="0" borderId="0" xfId="59" applyNumberFormat="1" applyFont="1" applyBorder="1" applyAlignment="1">
      <alignment horizontal="right"/>
      <protection/>
    </xf>
    <xf numFmtId="168" fontId="0" fillId="0" borderId="0" xfId="59" applyNumberFormat="1" applyBorder="1">
      <alignment/>
      <protection/>
    </xf>
    <xf numFmtId="2" fontId="0" fillId="0" borderId="19" xfId="0" applyNumberFormat="1" applyFont="1" applyBorder="1" applyAlignment="1">
      <alignment horizontal="center"/>
    </xf>
    <xf numFmtId="0" fontId="0" fillId="0" borderId="0" xfId="59" applyFill="1">
      <alignment/>
      <protection/>
    </xf>
    <xf numFmtId="168" fontId="0" fillId="0" borderId="0" xfId="59" applyNumberFormat="1" applyFill="1" applyBorder="1" applyAlignment="1">
      <alignment horizontal="center"/>
      <protection/>
    </xf>
    <xf numFmtId="8" fontId="51" fillId="0" borderId="0" xfId="59" applyNumberFormat="1" applyFont="1" applyFill="1" applyBorder="1" applyAlignment="1">
      <alignment horizontal="center"/>
      <protection/>
    </xf>
    <xf numFmtId="168" fontId="0" fillId="0" borderId="21" xfId="59" applyNumberFormat="1" applyFill="1" applyBorder="1" applyAlignment="1">
      <alignment horizontal="right"/>
      <protection/>
    </xf>
    <xf numFmtId="168" fontId="0" fillId="0" borderId="18" xfId="0" applyNumberFormat="1" applyFill="1" applyBorder="1" applyAlignment="1">
      <alignment horizontal="center"/>
    </xf>
    <xf numFmtId="168" fontId="0" fillId="0" borderId="21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68" fontId="0" fillId="0" borderId="20" xfId="59" applyNumberFormat="1" applyFont="1" applyFill="1" applyBorder="1" applyAlignment="1">
      <alignment horizontal="center"/>
      <protection/>
    </xf>
    <xf numFmtId="168" fontId="0" fillId="0" borderId="15" xfId="59" applyNumberFormat="1" applyFont="1" applyFill="1" applyBorder="1" applyAlignment="1">
      <alignment horizontal="center"/>
      <protection/>
    </xf>
    <xf numFmtId="168" fontId="0" fillId="0" borderId="24" xfId="59" applyNumberFormat="1" applyFont="1" applyFill="1" applyBorder="1" applyAlignment="1">
      <alignment horizontal="center"/>
      <protection/>
    </xf>
    <xf numFmtId="168" fontId="0" fillId="0" borderId="21" xfId="0" applyNumberFormat="1" applyFont="1" applyFill="1" applyBorder="1" applyAlignment="1">
      <alignment horizontal="right"/>
    </xf>
    <xf numFmtId="8" fontId="0" fillId="0" borderId="21" xfId="0" applyNumberFormat="1" applyFill="1" applyBorder="1" applyAlignment="1">
      <alignment horizontal="right"/>
    </xf>
    <xf numFmtId="0" fontId="0" fillId="0" borderId="20" xfId="59" applyFont="1" applyFill="1" applyBorder="1" applyAlignment="1">
      <alignment horizontal="center"/>
      <protection/>
    </xf>
    <xf numFmtId="0" fontId="0" fillId="0" borderId="20" xfId="59" applyFont="1" applyFill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2" fillId="0" borderId="13" xfId="59" applyFont="1" applyBorder="1" applyAlignment="1" quotePrefix="1">
      <alignment horizontal="center"/>
      <protection/>
    </xf>
    <xf numFmtId="0" fontId="1" fillId="0" borderId="14" xfId="59" applyFont="1" applyBorder="1" applyAlignment="1">
      <alignment horizontal="center"/>
      <protection/>
    </xf>
    <xf numFmtId="0" fontId="13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12" xfId="59" applyFont="1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5" fillId="0" borderId="13" xfId="59" applyFont="1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0" fillId="0" borderId="21" xfId="59" applyBorder="1" applyAlignment="1">
      <alignment horizontal="center"/>
      <protection/>
    </xf>
    <xf numFmtId="0" fontId="0" fillId="0" borderId="18" xfId="59" applyBorder="1" applyAlignment="1">
      <alignment horizontal="center"/>
      <protection/>
    </xf>
    <xf numFmtId="0" fontId="0" fillId="0" borderId="19" xfId="59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5" fillId="0" borderId="13" xfId="59" applyFont="1" applyBorder="1" applyAlignment="1" quotePrefix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0" fillId="0" borderId="13" xfId="59" applyBorder="1" applyAlignment="1">
      <alignment wrapText="1"/>
      <protection/>
    </xf>
    <xf numFmtId="0" fontId="0" fillId="0" borderId="0" xfId="59" applyAlignment="1">
      <alignment wrapText="1"/>
      <protection/>
    </xf>
    <xf numFmtId="0" fontId="0" fillId="0" borderId="14" xfId="59" applyBorder="1" applyAlignment="1">
      <alignment wrapText="1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59" applyBorder="1" applyAlignment="1" quotePrefix="1">
      <alignment horizontal="center"/>
      <protection/>
    </xf>
    <xf numFmtId="0" fontId="0" fillId="0" borderId="14" xfId="59" applyBorder="1" applyAlignment="1">
      <alignment horizontal="center"/>
      <protection/>
    </xf>
    <xf numFmtId="0" fontId="0" fillId="0" borderId="13" xfId="59" applyBorder="1" applyAlignment="1">
      <alignment horizontal="center"/>
      <protection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Item 100, pg 21" xfId="60"/>
    <cellStyle name="Normal_Item 105, pg 2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eatherl\LOCALS~1\Temp\2\Temporary%20Directory%201%20for%20Murrey's%20Filing%20-%20Word_Excel.zip\Murrey's%20Tariff%20G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5, pg 25"/>
      <sheetName val="Item 105, Pg 26"/>
      <sheetName val="Item 105, pg 27"/>
      <sheetName val="Item 105, pg 28"/>
      <sheetName val="Item 105, pg 29"/>
      <sheetName val="Item 105, pg 30"/>
      <sheetName val="Item 105, pg 31"/>
      <sheetName val="Item 120,130,150, pg 32"/>
      <sheetName val="Item 160 pg 33"/>
      <sheetName val="Item 200, pg 34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0, pg 41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0, pg 52"/>
      <sheetName val="Item 275, pg 53"/>
      <sheetName val="Item 275, pg 54"/>
      <sheetName val="Item 300, pg 55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80, pg 19"/>
      <sheetName val="Item 90, pg 20"/>
      <sheetName val="Item 100, pg 21"/>
      <sheetName val="Item 100, pg 22"/>
      <sheetName val="Item 105, pg 25"/>
      <sheetName val="Item 105, Pg 26"/>
      <sheetName val="Item 105, pg 27"/>
      <sheetName val="Item 105, pg 28"/>
      <sheetName val="Item 105, pg 30"/>
      <sheetName val="Item 120,130,150, pg 32"/>
      <sheetName val="Item 160 pg 33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5, pg 52"/>
      <sheetName val="Item 275, pg 53"/>
      <sheetName val="Item 275, pg 54"/>
    </sheetNames>
    <sheetDataSet>
      <sheetData sheetId="0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149" customWidth="1"/>
    <col min="2" max="2" width="16.57421875" style="149" customWidth="1"/>
    <col min="3" max="3" width="10.140625" style="149" customWidth="1"/>
    <col min="4" max="4" width="4.28125" style="149" customWidth="1"/>
    <col min="5" max="6" width="9.140625" style="149" customWidth="1"/>
    <col min="7" max="7" width="6.140625" style="149" customWidth="1"/>
    <col min="8" max="9" width="9.140625" style="149" customWidth="1"/>
    <col min="10" max="10" width="15.57421875" style="149" customWidth="1"/>
    <col min="11" max="16384" width="9.140625" style="149" customWidth="1"/>
  </cols>
  <sheetData>
    <row r="1" spans="1:10" ht="12">
      <c r="A1" s="222"/>
      <c r="B1" s="223"/>
      <c r="C1" s="223"/>
      <c r="D1" s="223"/>
      <c r="E1" s="223"/>
      <c r="F1" s="223"/>
      <c r="G1" s="223"/>
      <c r="H1" s="223"/>
      <c r="I1" s="223"/>
      <c r="J1" s="224"/>
    </row>
    <row r="2" spans="1:10" ht="12">
      <c r="A2" s="225" t="s">
        <v>74</v>
      </c>
      <c r="B2" s="226">
        <v>26</v>
      </c>
      <c r="C2" s="227" t="s">
        <v>115</v>
      </c>
      <c r="D2" s="227"/>
      <c r="E2" s="227"/>
      <c r="F2" s="227"/>
      <c r="G2" s="226">
        <v>6</v>
      </c>
      <c r="H2" s="357" t="s">
        <v>142</v>
      </c>
      <c r="I2" s="357"/>
      <c r="J2" s="229">
        <v>1</v>
      </c>
    </row>
    <row r="3" spans="1:10" ht="12">
      <c r="A3" s="225"/>
      <c r="B3" s="227"/>
      <c r="C3" s="227"/>
      <c r="D3" s="227"/>
      <c r="E3" s="227"/>
      <c r="F3" s="227"/>
      <c r="G3" s="227"/>
      <c r="H3" s="227"/>
      <c r="I3" s="227"/>
      <c r="J3" s="230"/>
    </row>
    <row r="4" spans="1:10" ht="12">
      <c r="A4" s="225" t="s">
        <v>76</v>
      </c>
      <c r="B4" s="227"/>
      <c r="C4" s="162" t="s">
        <v>143</v>
      </c>
      <c r="D4" s="227"/>
      <c r="E4" s="227"/>
      <c r="F4" s="227"/>
      <c r="G4" s="227"/>
      <c r="H4" s="227"/>
      <c r="I4" s="227"/>
      <c r="J4" s="230"/>
    </row>
    <row r="5" spans="1:10" ht="12">
      <c r="A5" s="231" t="s">
        <v>77</v>
      </c>
      <c r="B5" s="232"/>
      <c r="C5" s="232"/>
      <c r="D5" s="232"/>
      <c r="E5" s="232"/>
      <c r="F5" s="232"/>
      <c r="G5" s="232"/>
      <c r="H5" s="232"/>
      <c r="I5" s="232"/>
      <c r="J5" s="233"/>
    </row>
    <row r="6" spans="1:10" ht="12">
      <c r="A6" s="225"/>
      <c r="B6" s="227"/>
      <c r="C6" s="227"/>
      <c r="D6" s="227"/>
      <c r="E6" s="227"/>
      <c r="F6" s="227"/>
      <c r="G6" s="227"/>
      <c r="H6" s="227"/>
      <c r="I6" s="227"/>
      <c r="J6" s="230"/>
    </row>
    <row r="7" spans="1:10" ht="12">
      <c r="A7" s="225"/>
      <c r="B7" s="227"/>
      <c r="C7" s="357" t="s">
        <v>81</v>
      </c>
      <c r="D7" s="357"/>
      <c r="E7" s="357"/>
      <c r="F7" s="357"/>
      <c r="G7" s="357"/>
      <c r="H7" s="357"/>
      <c r="I7" s="227"/>
      <c r="J7" s="230"/>
    </row>
    <row r="8" spans="1:10" ht="12">
      <c r="A8" s="225"/>
      <c r="B8" s="227" t="s">
        <v>85</v>
      </c>
      <c r="C8" s="227"/>
      <c r="D8" s="227"/>
      <c r="E8" s="227"/>
      <c r="F8" s="227"/>
      <c r="G8" s="227"/>
      <c r="H8" s="227"/>
      <c r="I8" s="227"/>
      <c r="J8" s="230"/>
    </row>
    <row r="9" spans="1:10" ht="12">
      <c r="A9" s="225"/>
      <c r="B9" s="227" t="s">
        <v>86</v>
      </c>
      <c r="C9" s="227"/>
      <c r="D9" s="227"/>
      <c r="E9" s="227"/>
      <c r="F9" s="227"/>
      <c r="G9" s="227"/>
      <c r="H9" s="227"/>
      <c r="I9" s="227"/>
      <c r="J9" s="230"/>
    </row>
    <row r="10" spans="1:10" ht="12">
      <c r="A10" s="225"/>
      <c r="B10" s="227" t="s">
        <v>87</v>
      </c>
      <c r="C10" s="227"/>
      <c r="D10" s="227"/>
      <c r="E10" s="227"/>
      <c r="F10" s="227"/>
      <c r="G10" s="227"/>
      <c r="H10" s="227"/>
      <c r="I10" s="227"/>
      <c r="J10" s="230"/>
    </row>
    <row r="11" spans="1:10" ht="12">
      <c r="A11" s="225"/>
      <c r="B11" s="234" t="s">
        <v>88</v>
      </c>
      <c r="C11" s="227"/>
      <c r="D11" s="227"/>
      <c r="E11" s="227"/>
      <c r="F11" s="227"/>
      <c r="G11" s="227"/>
      <c r="H11" s="227"/>
      <c r="I11" s="227"/>
      <c r="J11" s="230"/>
    </row>
    <row r="12" spans="1:10" ht="12">
      <c r="A12" s="225"/>
      <c r="B12" s="227"/>
      <c r="C12" s="227"/>
      <c r="D12" s="227"/>
      <c r="E12" s="227"/>
      <c r="F12" s="227"/>
      <c r="G12" s="227"/>
      <c r="H12" s="227"/>
      <c r="I12" s="227"/>
      <c r="J12" s="230"/>
    </row>
    <row r="13" spans="1:10" ht="12">
      <c r="A13" s="225"/>
      <c r="B13" s="235" t="s">
        <v>89</v>
      </c>
      <c r="C13" s="236" t="s">
        <v>83</v>
      </c>
      <c r="D13" s="227"/>
      <c r="E13" s="235" t="s">
        <v>89</v>
      </c>
      <c r="F13" s="236" t="s">
        <v>83</v>
      </c>
      <c r="G13" s="227"/>
      <c r="H13" s="235" t="s">
        <v>89</v>
      </c>
      <c r="I13" s="236" t="s">
        <v>83</v>
      </c>
      <c r="J13" s="230"/>
    </row>
    <row r="14" spans="1:10" ht="12">
      <c r="A14" s="225"/>
      <c r="B14" s="237" t="s">
        <v>82</v>
      </c>
      <c r="C14" s="238" t="s">
        <v>84</v>
      </c>
      <c r="D14" s="227"/>
      <c r="E14" s="237" t="s">
        <v>82</v>
      </c>
      <c r="F14" s="238" t="s">
        <v>84</v>
      </c>
      <c r="G14" s="227"/>
      <c r="H14" s="237" t="s">
        <v>82</v>
      </c>
      <c r="I14" s="238" t="s">
        <v>84</v>
      </c>
      <c r="J14" s="230"/>
    </row>
    <row r="15" spans="1:10" ht="12">
      <c r="A15" s="225"/>
      <c r="B15" s="239" t="s">
        <v>35</v>
      </c>
      <c r="C15" s="355">
        <v>0</v>
      </c>
      <c r="D15" s="234"/>
      <c r="E15" s="356">
        <v>24</v>
      </c>
      <c r="F15" s="355">
        <v>0</v>
      </c>
      <c r="G15" s="234"/>
      <c r="H15" s="356">
        <v>48</v>
      </c>
      <c r="I15" s="355">
        <v>3</v>
      </c>
      <c r="J15" s="230"/>
    </row>
    <row r="16" spans="1:10" ht="12">
      <c r="A16" s="225"/>
      <c r="B16" s="239" t="s">
        <v>42</v>
      </c>
      <c r="C16" s="355">
        <v>6</v>
      </c>
      <c r="D16" s="234"/>
      <c r="E16" s="356">
        <v>25</v>
      </c>
      <c r="F16" s="355">
        <v>3</v>
      </c>
      <c r="G16" s="234"/>
      <c r="H16" s="356">
        <v>49</v>
      </c>
      <c r="I16" s="355">
        <v>3</v>
      </c>
      <c r="J16" s="230"/>
    </row>
    <row r="17" spans="1:10" ht="12">
      <c r="A17" s="225"/>
      <c r="B17" s="239" t="s">
        <v>36</v>
      </c>
      <c r="C17" s="355">
        <v>0</v>
      </c>
      <c r="D17" s="234"/>
      <c r="E17" s="356">
        <v>26</v>
      </c>
      <c r="F17" s="355">
        <v>1</v>
      </c>
      <c r="G17" s="234"/>
      <c r="H17" s="356">
        <v>50</v>
      </c>
      <c r="I17" s="355">
        <v>0</v>
      </c>
      <c r="J17" s="230"/>
    </row>
    <row r="18" spans="1:10" ht="12">
      <c r="A18" s="225"/>
      <c r="B18" s="239" t="s">
        <v>43</v>
      </c>
      <c r="C18" s="355">
        <v>0</v>
      </c>
      <c r="D18" s="234"/>
      <c r="E18" s="356">
        <v>27</v>
      </c>
      <c r="F18" s="355">
        <v>3</v>
      </c>
      <c r="G18" s="234"/>
      <c r="H18" s="356">
        <v>51</v>
      </c>
      <c r="I18" s="355">
        <v>0</v>
      </c>
      <c r="J18" s="230"/>
    </row>
    <row r="19" spans="1:10" ht="12">
      <c r="A19" s="225"/>
      <c r="B19" s="239" t="s">
        <v>43</v>
      </c>
      <c r="C19" s="355">
        <v>0</v>
      </c>
      <c r="D19" s="234"/>
      <c r="E19" s="356">
        <v>28</v>
      </c>
      <c r="F19" s="355">
        <v>3</v>
      </c>
      <c r="G19" s="234"/>
      <c r="H19" s="356">
        <v>52</v>
      </c>
      <c r="I19" s="355">
        <v>0</v>
      </c>
      <c r="J19" s="230"/>
    </row>
    <row r="20" spans="1:10" ht="12">
      <c r="A20" s="225"/>
      <c r="B20" s="239" t="s">
        <v>37</v>
      </c>
      <c r="C20" s="355">
        <v>2</v>
      </c>
      <c r="D20" s="234"/>
      <c r="E20" s="356">
        <v>29</v>
      </c>
      <c r="F20" s="355">
        <v>0</v>
      </c>
      <c r="G20" s="234"/>
      <c r="H20" s="356">
        <v>53</v>
      </c>
      <c r="I20" s="355">
        <v>0</v>
      </c>
      <c r="J20" s="230"/>
    </row>
    <row r="21" spans="1:10" ht="12">
      <c r="A21" s="225"/>
      <c r="B21" s="239" t="s">
        <v>104</v>
      </c>
      <c r="C21" s="355">
        <v>0</v>
      </c>
      <c r="D21" s="234"/>
      <c r="E21" s="356">
        <v>30</v>
      </c>
      <c r="F21" s="355">
        <v>2</v>
      </c>
      <c r="G21" s="234"/>
      <c r="H21" s="356">
        <v>54</v>
      </c>
      <c r="I21" s="355">
        <v>0</v>
      </c>
      <c r="J21" s="230"/>
    </row>
    <row r="22" spans="1:10" ht="12">
      <c r="A22" s="225"/>
      <c r="B22" s="239">
        <v>6</v>
      </c>
      <c r="C22" s="355">
        <v>0</v>
      </c>
      <c r="D22" s="234"/>
      <c r="E22" s="356">
        <v>31</v>
      </c>
      <c r="F22" s="355">
        <v>0</v>
      </c>
      <c r="G22" s="234"/>
      <c r="H22" s="356">
        <v>55</v>
      </c>
      <c r="I22" s="355">
        <v>0</v>
      </c>
      <c r="J22" s="230"/>
    </row>
    <row r="23" spans="1:10" ht="12">
      <c r="A23" s="225"/>
      <c r="B23" s="239">
        <v>7</v>
      </c>
      <c r="C23" s="355">
        <v>0</v>
      </c>
      <c r="D23" s="234"/>
      <c r="E23" s="356">
        <v>32</v>
      </c>
      <c r="F23" s="355">
        <v>1</v>
      </c>
      <c r="G23" s="234"/>
      <c r="H23" s="356" t="s">
        <v>115</v>
      </c>
      <c r="I23" s="355" t="s">
        <v>115</v>
      </c>
      <c r="J23" s="230"/>
    </row>
    <row r="24" spans="1:10" ht="12">
      <c r="A24" s="225"/>
      <c r="B24" s="239">
        <v>8</v>
      </c>
      <c r="C24" s="355">
        <v>0</v>
      </c>
      <c r="D24" s="234"/>
      <c r="E24" s="356">
        <v>33</v>
      </c>
      <c r="F24" s="355">
        <v>0</v>
      </c>
      <c r="G24" s="234"/>
      <c r="H24" s="356" t="s">
        <v>115</v>
      </c>
      <c r="I24" s="355" t="s">
        <v>115</v>
      </c>
      <c r="J24" s="230"/>
    </row>
    <row r="25" spans="1:10" ht="12">
      <c r="A25" s="225"/>
      <c r="B25" s="239">
        <v>9</v>
      </c>
      <c r="C25" s="355">
        <v>0</v>
      </c>
      <c r="D25" s="234"/>
      <c r="E25" s="356">
        <v>34</v>
      </c>
      <c r="F25" s="355">
        <v>0</v>
      </c>
      <c r="G25" s="234"/>
      <c r="H25" s="356" t="s">
        <v>115</v>
      </c>
      <c r="I25" s="355" t="s">
        <v>115</v>
      </c>
      <c r="J25" s="230"/>
    </row>
    <row r="26" spans="1:10" ht="12">
      <c r="A26" s="225"/>
      <c r="B26" s="239">
        <v>10</v>
      </c>
      <c r="C26" s="355">
        <v>0</v>
      </c>
      <c r="D26" s="234"/>
      <c r="E26" s="356">
        <v>35</v>
      </c>
      <c r="F26" s="355">
        <v>0</v>
      </c>
      <c r="G26" s="234"/>
      <c r="H26" s="356" t="s">
        <v>115</v>
      </c>
      <c r="I26" s="355" t="s">
        <v>115</v>
      </c>
      <c r="J26" s="230"/>
    </row>
    <row r="27" spans="1:10" ht="12">
      <c r="A27" s="225"/>
      <c r="B27" s="239">
        <v>11</v>
      </c>
      <c r="C27" s="355">
        <v>0</v>
      </c>
      <c r="D27" s="234"/>
      <c r="E27" s="356">
        <v>36</v>
      </c>
      <c r="F27" s="355">
        <v>0</v>
      </c>
      <c r="G27" s="234"/>
      <c r="H27" s="356" t="s">
        <v>115</v>
      </c>
      <c r="I27" s="355" t="s">
        <v>115</v>
      </c>
      <c r="J27" s="230"/>
    </row>
    <row r="28" spans="1:10" ht="12">
      <c r="A28" s="225"/>
      <c r="B28" s="239">
        <v>12</v>
      </c>
      <c r="C28" s="355">
        <v>0</v>
      </c>
      <c r="D28" s="234"/>
      <c r="E28" s="356">
        <v>37</v>
      </c>
      <c r="F28" s="355">
        <v>0</v>
      </c>
      <c r="G28" s="234"/>
      <c r="H28" s="356" t="s">
        <v>115</v>
      </c>
      <c r="I28" s="355" t="s">
        <v>115</v>
      </c>
      <c r="J28" s="230"/>
    </row>
    <row r="29" spans="1:10" ht="12">
      <c r="A29" s="225"/>
      <c r="B29" s="239">
        <v>13</v>
      </c>
      <c r="C29" s="355">
        <v>1</v>
      </c>
      <c r="D29" s="234"/>
      <c r="E29" s="356">
        <v>38</v>
      </c>
      <c r="F29" s="355">
        <v>1</v>
      </c>
      <c r="G29" s="234"/>
      <c r="H29" s="356" t="s">
        <v>115</v>
      </c>
      <c r="I29" s="355" t="s">
        <v>115</v>
      </c>
      <c r="J29" s="230"/>
    </row>
    <row r="30" spans="1:10" ht="12">
      <c r="A30" s="225"/>
      <c r="B30" s="239">
        <v>14</v>
      </c>
      <c r="C30" s="355">
        <v>0</v>
      </c>
      <c r="D30" s="234"/>
      <c r="E30" s="356">
        <v>39</v>
      </c>
      <c r="F30" s="355">
        <v>1</v>
      </c>
      <c r="G30" s="234"/>
      <c r="H30" s="356" t="s">
        <v>115</v>
      </c>
      <c r="I30" s="355" t="s">
        <v>115</v>
      </c>
      <c r="J30" s="230"/>
    </row>
    <row r="31" spans="1:10" ht="12">
      <c r="A31" s="225"/>
      <c r="B31" s="239">
        <v>15</v>
      </c>
      <c r="C31" s="355">
        <v>1</v>
      </c>
      <c r="D31" s="234"/>
      <c r="E31" s="356">
        <v>40</v>
      </c>
      <c r="F31" s="355">
        <v>1</v>
      </c>
      <c r="G31" s="234"/>
      <c r="H31" s="356"/>
      <c r="I31" s="356"/>
      <c r="J31" s="230"/>
    </row>
    <row r="32" spans="1:10" ht="12">
      <c r="A32" s="225"/>
      <c r="B32" s="239">
        <v>16</v>
      </c>
      <c r="C32" s="355">
        <v>1</v>
      </c>
      <c r="D32" s="234"/>
      <c r="E32" s="356">
        <v>41</v>
      </c>
      <c r="F32" s="355">
        <v>0</v>
      </c>
      <c r="G32" s="234"/>
      <c r="H32" s="356"/>
      <c r="I32" s="356"/>
      <c r="J32" s="230"/>
    </row>
    <row r="33" spans="1:10" ht="12">
      <c r="A33" s="225"/>
      <c r="B33" s="239">
        <v>17</v>
      </c>
      <c r="C33" s="355">
        <v>1</v>
      </c>
      <c r="D33" s="234"/>
      <c r="E33" s="356">
        <v>42</v>
      </c>
      <c r="F33" s="355">
        <v>1</v>
      </c>
      <c r="G33" s="234"/>
      <c r="H33" s="356"/>
      <c r="I33" s="356"/>
      <c r="J33" s="230"/>
    </row>
    <row r="34" spans="1:10" ht="12">
      <c r="A34" s="225"/>
      <c r="B34" s="239">
        <v>18</v>
      </c>
      <c r="C34" s="355">
        <v>0</v>
      </c>
      <c r="D34" s="234"/>
      <c r="E34" s="356">
        <v>43</v>
      </c>
      <c r="F34" s="355">
        <v>1</v>
      </c>
      <c r="G34" s="234"/>
      <c r="H34" s="356"/>
      <c r="I34" s="356"/>
      <c r="J34" s="230"/>
    </row>
    <row r="35" spans="1:10" ht="12">
      <c r="A35" s="225"/>
      <c r="B35" s="239">
        <v>19</v>
      </c>
      <c r="C35" s="355">
        <v>1</v>
      </c>
      <c r="D35" s="234"/>
      <c r="E35" s="356">
        <v>44</v>
      </c>
      <c r="F35" s="355">
        <v>1</v>
      </c>
      <c r="G35" s="234"/>
      <c r="H35" s="356"/>
      <c r="I35" s="356"/>
      <c r="J35" s="230"/>
    </row>
    <row r="36" spans="1:10" ht="12">
      <c r="A36" s="225"/>
      <c r="B36" s="239">
        <v>20</v>
      </c>
      <c r="C36" s="355">
        <v>0</v>
      </c>
      <c r="D36" s="234"/>
      <c r="E36" s="356">
        <v>45</v>
      </c>
      <c r="F36" s="355">
        <v>1</v>
      </c>
      <c r="G36" s="234"/>
      <c r="H36" s="356"/>
      <c r="I36" s="356"/>
      <c r="J36" s="230"/>
    </row>
    <row r="37" spans="1:10" ht="12">
      <c r="A37" s="225"/>
      <c r="B37" s="239">
        <v>21</v>
      </c>
      <c r="C37" s="355">
        <v>3</v>
      </c>
      <c r="D37" s="234"/>
      <c r="E37" s="356">
        <v>46</v>
      </c>
      <c r="F37" s="355">
        <v>3</v>
      </c>
      <c r="G37" s="234"/>
      <c r="H37" s="356"/>
      <c r="I37" s="356"/>
      <c r="J37" s="230"/>
    </row>
    <row r="38" spans="1:10" ht="12">
      <c r="A38" s="225"/>
      <c r="B38" s="239">
        <v>22</v>
      </c>
      <c r="C38" s="355">
        <v>1</v>
      </c>
      <c r="D38" s="234"/>
      <c r="E38" s="356">
        <v>47</v>
      </c>
      <c r="F38" s="355">
        <v>3</v>
      </c>
      <c r="G38" s="234"/>
      <c r="H38" s="356"/>
      <c r="I38" s="356"/>
      <c r="J38" s="230"/>
    </row>
    <row r="39" spans="1:10" ht="12">
      <c r="A39" s="225"/>
      <c r="B39" s="239">
        <v>23</v>
      </c>
      <c r="C39" s="355">
        <v>0</v>
      </c>
      <c r="D39" s="234"/>
      <c r="E39" s="356"/>
      <c r="F39" s="356"/>
      <c r="G39" s="234"/>
      <c r="H39" s="356"/>
      <c r="I39" s="356"/>
      <c r="J39" s="230"/>
    </row>
    <row r="40" spans="1:10" ht="12">
      <c r="A40" s="225"/>
      <c r="B40" s="239"/>
      <c r="C40" s="356"/>
      <c r="D40" s="234"/>
      <c r="E40" s="356"/>
      <c r="F40" s="356"/>
      <c r="G40" s="234"/>
      <c r="H40" s="356"/>
      <c r="I40" s="356"/>
      <c r="J40" s="230"/>
    </row>
    <row r="41" spans="1:10" ht="12">
      <c r="A41" s="225"/>
      <c r="B41" s="239"/>
      <c r="C41" s="356"/>
      <c r="D41" s="234"/>
      <c r="E41" s="356"/>
      <c r="F41" s="356"/>
      <c r="G41" s="234"/>
      <c r="H41" s="234"/>
      <c r="I41" s="234"/>
      <c r="J41" s="230"/>
    </row>
    <row r="42" spans="1:10" ht="12">
      <c r="A42" s="225"/>
      <c r="B42" s="227"/>
      <c r="C42" s="227"/>
      <c r="D42" s="227"/>
      <c r="E42" s="227"/>
      <c r="F42" s="227"/>
      <c r="G42" s="227"/>
      <c r="H42" s="227"/>
      <c r="I42" s="227"/>
      <c r="J42" s="230"/>
    </row>
    <row r="43" spans="1:10" ht="12">
      <c r="A43" s="225"/>
      <c r="B43" s="227"/>
      <c r="C43" s="227"/>
      <c r="D43" s="227"/>
      <c r="E43" s="227"/>
      <c r="F43" s="227"/>
      <c r="G43" s="227"/>
      <c r="H43" s="227"/>
      <c r="I43" s="227"/>
      <c r="J43" s="230"/>
    </row>
    <row r="44" spans="1:10" ht="12">
      <c r="A44" s="225"/>
      <c r="B44" s="227"/>
      <c r="C44" s="227"/>
      <c r="D44" s="358" t="s">
        <v>90</v>
      </c>
      <c r="E44" s="358"/>
      <c r="F44" s="358"/>
      <c r="G44" s="358"/>
      <c r="H44" s="227"/>
      <c r="I44" s="227"/>
      <c r="J44" s="230"/>
    </row>
    <row r="45" spans="1:10" ht="12">
      <c r="A45" s="225"/>
      <c r="B45" s="227"/>
      <c r="C45" s="227"/>
      <c r="D45" s="227"/>
      <c r="E45" s="227"/>
      <c r="F45" s="227"/>
      <c r="G45" s="227"/>
      <c r="H45" s="227"/>
      <c r="I45" s="227"/>
      <c r="J45" s="230"/>
    </row>
    <row r="46" spans="1:10" ht="12">
      <c r="A46" s="225"/>
      <c r="B46" s="227" t="s">
        <v>115</v>
      </c>
      <c r="C46" s="227"/>
      <c r="D46" s="227"/>
      <c r="E46" s="227"/>
      <c r="F46" s="162" t="s">
        <v>97</v>
      </c>
      <c r="G46" s="227"/>
      <c r="H46" s="162" t="s">
        <v>98</v>
      </c>
      <c r="I46" s="227"/>
      <c r="J46" s="230"/>
    </row>
    <row r="47" spans="1:10" ht="12">
      <c r="A47" s="225"/>
      <c r="B47" s="227" t="s">
        <v>115</v>
      </c>
      <c r="C47" s="234"/>
      <c r="D47" s="234"/>
      <c r="E47" s="234"/>
      <c r="F47" s="240"/>
      <c r="G47" s="227" t="s">
        <v>115</v>
      </c>
      <c r="H47" s="228"/>
      <c r="I47" s="227"/>
      <c r="J47" s="230"/>
    </row>
    <row r="48" spans="1:10" ht="12">
      <c r="A48" s="225"/>
      <c r="B48" s="227" t="s">
        <v>115</v>
      </c>
      <c r="C48" s="234"/>
      <c r="D48" s="234"/>
      <c r="E48" s="234"/>
      <c r="F48" s="240"/>
      <c r="G48" s="227"/>
      <c r="H48" s="227"/>
      <c r="I48" s="227"/>
      <c r="J48" s="230"/>
    </row>
    <row r="49" spans="1:10" ht="12">
      <c r="A49" s="225"/>
      <c r="B49" s="227"/>
      <c r="C49" s="227"/>
      <c r="D49" s="227"/>
      <c r="E49" s="227"/>
      <c r="F49" s="228"/>
      <c r="G49" s="227"/>
      <c r="H49" s="227"/>
      <c r="I49" s="227"/>
      <c r="J49" s="230"/>
    </row>
    <row r="50" spans="1:10" ht="12">
      <c r="A50" s="225"/>
      <c r="B50" s="227"/>
      <c r="C50" s="227"/>
      <c r="D50" s="227"/>
      <c r="E50" s="227"/>
      <c r="F50" s="227"/>
      <c r="G50" s="227"/>
      <c r="H50" s="227"/>
      <c r="I50" s="227"/>
      <c r="J50" s="230"/>
    </row>
    <row r="51" spans="1:10" ht="12">
      <c r="A51" s="225"/>
      <c r="B51" s="227"/>
      <c r="C51" s="227"/>
      <c r="D51" s="227"/>
      <c r="E51" s="227"/>
      <c r="F51" s="227"/>
      <c r="G51" s="227"/>
      <c r="H51" s="227"/>
      <c r="I51" s="227"/>
      <c r="J51" s="230"/>
    </row>
    <row r="52" spans="1:10" ht="12">
      <c r="A52" s="231"/>
      <c r="B52" s="232"/>
      <c r="C52" s="232"/>
      <c r="D52" s="232"/>
      <c r="E52" s="232"/>
      <c r="F52" s="232"/>
      <c r="G52" s="232"/>
      <c r="H52" s="232"/>
      <c r="I52" s="232"/>
      <c r="J52" s="233"/>
    </row>
    <row r="53" spans="1:10" ht="12">
      <c r="A53" s="225" t="s">
        <v>80</v>
      </c>
      <c r="B53" s="227" t="s">
        <v>96</v>
      </c>
      <c r="C53" s="227"/>
      <c r="D53" s="227"/>
      <c r="E53" s="227"/>
      <c r="F53" s="227"/>
      <c r="G53" s="227"/>
      <c r="H53" s="227"/>
      <c r="I53" s="227"/>
      <c r="J53" s="230"/>
    </row>
    <row r="54" spans="1:10" ht="12">
      <c r="A54" s="225"/>
      <c r="B54" s="227"/>
      <c r="C54" s="227"/>
      <c r="D54" s="227"/>
      <c r="E54" s="227"/>
      <c r="F54" s="227"/>
      <c r="G54" s="227"/>
      <c r="H54" s="227"/>
      <c r="I54" s="227"/>
      <c r="J54" s="230"/>
    </row>
    <row r="55" spans="1:10" ht="12">
      <c r="A55" s="231" t="s">
        <v>79</v>
      </c>
      <c r="B55" s="241">
        <v>41677</v>
      </c>
      <c r="C55" s="232"/>
      <c r="D55" s="232"/>
      <c r="E55" s="232"/>
      <c r="F55" s="232"/>
      <c r="G55" s="232"/>
      <c r="H55" s="232" t="s">
        <v>99</v>
      </c>
      <c r="I55" s="232"/>
      <c r="J55" s="242">
        <v>41699</v>
      </c>
    </row>
    <row r="56" spans="1:10" ht="12.75">
      <c r="A56" s="359" t="s">
        <v>71</v>
      </c>
      <c r="B56" s="360"/>
      <c r="C56" s="360"/>
      <c r="D56" s="360"/>
      <c r="E56" s="360"/>
      <c r="F56" s="360"/>
      <c r="G56" s="360"/>
      <c r="H56" s="360"/>
      <c r="I56" s="360"/>
      <c r="J56" s="361"/>
    </row>
    <row r="57" spans="1:10" ht="12">
      <c r="A57" s="225"/>
      <c r="B57" s="227"/>
      <c r="C57" s="227"/>
      <c r="D57" s="227"/>
      <c r="E57" s="227"/>
      <c r="F57" s="227"/>
      <c r="G57" s="227"/>
      <c r="H57" s="227"/>
      <c r="I57" s="227"/>
      <c r="J57" s="230"/>
    </row>
    <row r="58" spans="1:10" ht="12">
      <c r="A58" s="225" t="s">
        <v>78</v>
      </c>
      <c r="B58" s="227"/>
      <c r="C58" s="227"/>
      <c r="D58" s="227"/>
      <c r="E58" s="227"/>
      <c r="F58" s="227"/>
      <c r="G58" s="227"/>
      <c r="H58" s="227"/>
      <c r="I58" s="227"/>
      <c r="J58" s="230"/>
    </row>
    <row r="59" spans="1:10" ht="12">
      <c r="A59" s="231"/>
      <c r="B59" s="232"/>
      <c r="C59" s="232"/>
      <c r="D59" s="232"/>
      <c r="E59" s="232"/>
      <c r="F59" s="232"/>
      <c r="G59" s="232"/>
      <c r="H59" s="232"/>
      <c r="I59" s="232"/>
      <c r="J59" s="233"/>
    </row>
  </sheetData>
  <sheetProtection/>
  <mergeCells count="4">
    <mergeCell ref="H2:I2"/>
    <mergeCell ref="C7:H7"/>
    <mergeCell ref="D44:G44"/>
    <mergeCell ref="A56:J56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6">
        <v>26</v>
      </c>
      <c r="C2" s="5"/>
      <c r="D2" s="5"/>
      <c r="E2" s="5"/>
      <c r="F2" s="5"/>
      <c r="G2" s="5"/>
      <c r="H2" s="5"/>
      <c r="I2" s="35">
        <v>3</v>
      </c>
      <c r="J2" s="5" t="s">
        <v>155</v>
      </c>
      <c r="K2" s="5"/>
      <c r="L2" s="105">
        <v>46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5"/>
      <c r="D4" s="109" t="s">
        <v>143</v>
      </c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408" t="s">
        <v>66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6"/>
    </row>
    <row r="8" spans="1:12" ht="12">
      <c r="A8" s="409" t="s">
        <v>95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6"/>
    </row>
    <row r="9" spans="1:12" ht="12">
      <c r="A9" s="410" t="s">
        <v>176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6"/>
    </row>
    <row r="10" spans="1:12" ht="12">
      <c r="A10" s="399" t="s">
        <v>45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6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105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">
      <c r="A14" s="4" t="s">
        <v>93</v>
      </c>
      <c r="B14" s="20"/>
      <c r="C14" s="12"/>
      <c r="D14" s="401" t="s">
        <v>46</v>
      </c>
      <c r="E14" s="403"/>
      <c r="F14" s="402"/>
      <c r="G14" s="403"/>
      <c r="H14" s="402"/>
      <c r="I14" s="403"/>
      <c r="J14" s="402"/>
      <c r="K14" s="402"/>
      <c r="L14" s="75"/>
    </row>
    <row r="15" spans="1:15" ht="12.75">
      <c r="A15" s="58" t="s">
        <v>56</v>
      </c>
      <c r="B15" s="51"/>
      <c r="C15" s="52"/>
      <c r="D15" s="61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189"/>
      <c r="O15" s="191"/>
    </row>
    <row r="16" spans="1:15" ht="12">
      <c r="A16" s="60" t="s">
        <v>64</v>
      </c>
      <c r="B16" s="14"/>
      <c r="C16" s="18"/>
      <c r="D16" s="19" t="s">
        <v>113</v>
      </c>
      <c r="E16" s="353">
        <v>92.2</v>
      </c>
      <c r="F16" s="342" t="s">
        <v>269</v>
      </c>
      <c r="G16" s="129">
        <v>170.56</v>
      </c>
      <c r="H16" s="342" t="s">
        <v>269</v>
      </c>
      <c r="I16" s="129">
        <v>243.88</v>
      </c>
      <c r="J16" s="342" t="s">
        <v>269</v>
      </c>
      <c r="K16" s="8" t="s">
        <v>113</v>
      </c>
      <c r="L16" s="74"/>
      <c r="O16" s="191"/>
    </row>
    <row r="17" spans="1:16" ht="12">
      <c r="A17" s="53" t="s">
        <v>50</v>
      </c>
      <c r="B17" s="54"/>
      <c r="C17" s="55"/>
      <c r="D17" s="19" t="s">
        <v>113</v>
      </c>
      <c r="E17" s="68">
        <f>E16+6</f>
        <v>98.2</v>
      </c>
      <c r="F17" s="342" t="s">
        <v>269</v>
      </c>
      <c r="G17" s="68">
        <f>G16+6</f>
        <v>176.56</v>
      </c>
      <c r="H17" s="342" t="s">
        <v>269</v>
      </c>
      <c r="I17" s="68">
        <f>I16+6</f>
        <v>249.88</v>
      </c>
      <c r="J17" s="342" t="s">
        <v>269</v>
      </c>
      <c r="K17" s="14" t="s">
        <v>113</v>
      </c>
      <c r="L17" s="19"/>
      <c r="O17" s="191"/>
      <c r="P17" s="133"/>
    </row>
    <row r="18" spans="1:16" ht="12.75">
      <c r="A18" s="50" t="s">
        <v>51</v>
      </c>
      <c r="B18" s="14"/>
      <c r="C18" s="18"/>
      <c r="D18" s="56"/>
      <c r="E18" s="130"/>
      <c r="F18" s="188"/>
      <c r="G18" s="130"/>
      <c r="H18" s="188"/>
      <c r="I18" s="179"/>
      <c r="J18" s="188"/>
      <c r="K18" s="134"/>
      <c r="L18" s="19"/>
      <c r="P18" s="133"/>
    </row>
    <row r="19" spans="1:12" ht="12">
      <c r="A19" s="49" t="s">
        <v>52</v>
      </c>
      <c r="B19" s="14"/>
      <c r="C19" s="18"/>
      <c r="D19" s="19" t="s">
        <v>113</v>
      </c>
      <c r="E19" s="68">
        <f>+E17</f>
        <v>98.2</v>
      </c>
      <c r="F19" s="342" t="s">
        <v>269</v>
      </c>
      <c r="G19" s="68">
        <f>+G17</f>
        <v>176.56</v>
      </c>
      <c r="H19" s="342" t="s">
        <v>269</v>
      </c>
      <c r="I19" s="68">
        <f>+I17</f>
        <v>249.88</v>
      </c>
      <c r="J19" s="342" t="s">
        <v>269</v>
      </c>
      <c r="K19" s="14" t="s">
        <v>113</v>
      </c>
      <c r="L19" s="19"/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5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O22" s="98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7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  <c r="O27" s="191"/>
      <c r="P27" s="191"/>
      <c r="Q27" s="191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115</v>
      </c>
      <c r="B29" s="46" t="s">
        <v>115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197" t="s">
        <v>167</v>
      </c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200" t="s">
        <v>168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02" t="s">
        <v>181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129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202" t="s">
        <v>287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173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">
      <c r="A48" s="45"/>
      <c r="B48" s="43"/>
      <c r="C48" s="43"/>
      <c r="D48" s="43"/>
      <c r="E48" s="43"/>
      <c r="F48" s="135"/>
      <c r="G48" s="135"/>
      <c r="H48" s="136"/>
      <c r="I48" s="135"/>
      <c r="J48" s="5"/>
      <c r="K48" s="5"/>
      <c r="L48" s="6"/>
    </row>
    <row r="49" spans="1:12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7" t="s">
        <v>79</v>
      </c>
      <c r="B52" s="97">
        <f>'Item 105, pg 30'!B50</f>
        <v>41677</v>
      </c>
      <c r="C52" s="8"/>
      <c r="D52" s="8"/>
      <c r="E52" s="8"/>
      <c r="F52" s="8"/>
      <c r="G52" s="8"/>
      <c r="H52" s="8"/>
      <c r="I52" s="8"/>
      <c r="J52" s="122" t="s">
        <v>73</v>
      </c>
      <c r="K52" s="137">
        <f>'Item 105, pg 30'!I50</f>
        <v>41699</v>
      </c>
      <c r="L52" s="123"/>
    </row>
    <row r="53" spans="1:12" ht="12.75">
      <c r="A53" s="386" t="s">
        <v>71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8"/>
      <c r="L53" s="6"/>
    </row>
    <row r="54" spans="1:12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>
      <c r="A2" s="4" t="s">
        <v>74</v>
      </c>
      <c r="B2" s="106">
        <v>26</v>
      </c>
      <c r="C2" s="5"/>
      <c r="D2" s="5"/>
      <c r="E2" s="5"/>
      <c r="F2" s="5"/>
      <c r="G2" s="5"/>
      <c r="H2" s="5"/>
      <c r="I2" s="8">
        <v>3</v>
      </c>
      <c r="J2" s="393" t="s">
        <v>75</v>
      </c>
      <c r="K2" s="393"/>
      <c r="L2" s="393"/>
      <c r="M2" s="25">
        <v>47</v>
      </c>
    </row>
    <row r="3" spans="1:13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>
      <c r="A4" s="4" t="s">
        <v>76</v>
      </c>
      <c r="B4" s="5"/>
      <c r="C4" s="109"/>
      <c r="D4" s="109" t="s">
        <v>143</v>
      </c>
      <c r="E4" s="5"/>
      <c r="F4" s="5"/>
      <c r="G4" s="5"/>
      <c r="H4" s="5"/>
      <c r="I4" s="5"/>
      <c r="J4" s="5"/>
      <c r="K4" s="5"/>
      <c r="L4" s="5"/>
      <c r="M4" s="6"/>
    </row>
    <row r="5" spans="1:13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">
      <c r="A7" s="408" t="s">
        <v>66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8"/>
    </row>
    <row r="8" spans="1:13" ht="12">
      <c r="A8" s="409" t="s">
        <v>95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400"/>
    </row>
    <row r="9" spans="1:13" ht="12">
      <c r="A9" s="190"/>
      <c r="B9" s="412" t="s">
        <v>175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15"/>
    </row>
    <row r="10" spans="1:13" ht="12">
      <c r="A10" s="399" t="s">
        <v>45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400"/>
    </row>
    <row r="11" spans="1:13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">
      <c r="A12" s="4" t="s">
        <v>105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">
      <c r="A14" s="4" t="s">
        <v>29</v>
      </c>
      <c r="B14" s="20"/>
      <c r="C14" s="12"/>
      <c r="D14" s="401" t="s">
        <v>46</v>
      </c>
      <c r="E14" s="403"/>
      <c r="F14" s="403"/>
      <c r="G14" s="403"/>
      <c r="H14" s="403"/>
      <c r="I14" s="402"/>
      <c r="J14" s="403"/>
      <c r="K14" s="402"/>
      <c r="L14" s="403"/>
      <c r="M14" s="411"/>
    </row>
    <row r="15" spans="1:14" ht="12.75">
      <c r="A15" s="58" t="s">
        <v>56</v>
      </c>
      <c r="B15" s="51"/>
      <c r="C15" s="52"/>
      <c r="D15" s="88" t="s">
        <v>24</v>
      </c>
      <c r="E15" s="18"/>
      <c r="F15" s="28" t="s">
        <v>154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189"/>
    </row>
    <row r="16" spans="1:13" ht="12">
      <c r="A16" s="60" t="s">
        <v>64</v>
      </c>
      <c r="B16" s="14"/>
      <c r="C16" s="18"/>
      <c r="D16" s="354">
        <v>118.24</v>
      </c>
      <c r="E16" s="342" t="s">
        <v>269</v>
      </c>
      <c r="F16" s="73">
        <v>164.25</v>
      </c>
      <c r="G16" s="342" t="s">
        <v>269</v>
      </c>
      <c r="H16" s="131">
        <v>206.82</v>
      </c>
      <c r="I16" s="342" t="s">
        <v>269</v>
      </c>
      <c r="J16" s="129">
        <v>309.98</v>
      </c>
      <c r="K16" s="342" t="s">
        <v>269</v>
      </c>
      <c r="L16" s="18" t="s">
        <v>113</v>
      </c>
      <c r="M16" s="19" t="s">
        <v>113</v>
      </c>
    </row>
    <row r="17" spans="1:13" ht="12">
      <c r="A17" s="53" t="s">
        <v>50</v>
      </c>
      <c r="B17" s="54"/>
      <c r="C17" s="55"/>
      <c r="D17" s="117">
        <f>D16+6</f>
        <v>124.24</v>
      </c>
      <c r="E17" s="342" t="s">
        <v>269</v>
      </c>
      <c r="F17" s="73">
        <f>F16+6</f>
        <v>170.25</v>
      </c>
      <c r="G17" s="342" t="s">
        <v>269</v>
      </c>
      <c r="H17" s="68">
        <f>H16+6</f>
        <v>212.82</v>
      </c>
      <c r="I17" s="342" t="s">
        <v>269</v>
      </c>
      <c r="J17" s="68">
        <f>J16+6</f>
        <v>315.98</v>
      </c>
      <c r="K17" s="342" t="s">
        <v>269</v>
      </c>
      <c r="L17" s="18" t="s">
        <v>113</v>
      </c>
      <c r="M17" s="19" t="s">
        <v>113</v>
      </c>
    </row>
    <row r="18" spans="1:20" ht="12.75">
      <c r="A18" s="50" t="s">
        <v>51</v>
      </c>
      <c r="B18" s="14"/>
      <c r="C18" s="18"/>
      <c r="D18" s="139"/>
      <c r="E18" s="187"/>
      <c r="F18" s="56"/>
      <c r="G18" s="187"/>
      <c r="H18" s="130"/>
      <c r="I18" s="188"/>
      <c r="J18" s="130"/>
      <c r="K18" s="188"/>
      <c r="L18" s="56"/>
      <c r="M18" s="57"/>
      <c r="P18" s="186"/>
      <c r="Q18" s="186"/>
      <c r="R18" s="186"/>
      <c r="S18" s="186"/>
      <c r="T18" s="186"/>
    </row>
    <row r="19" spans="1:13" ht="12">
      <c r="A19" s="49" t="s">
        <v>52</v>
      </c>
      <c r="B19" s="14"/>
      <c r="C19" s="18"/>
      <c r="D19" s="117">
        <f>D17</f>
        <v>124.24</v>
      </c>
      <c r="E19" s="342" t="s">
        <v>269</v>
      </c>
      <c r="F19" s="73">
        <f>F17</f>
        <v>170.25</v>
      </c>
      <c r="G19" s="342" t="s">
        <v>269</v>
      </c>
      <c r="H19" s="68">
        <f>+H17</f>
        <v>212.82</v>
      </c>
      <c r="I19" s="342" t="s">
        <v>269</v>
      </c>
      <c r="J19" s="68">
        <f>+J17</f>
        <v>315.98</v>
      </c>
      <c r="K19" s="342" t="s">
        <v>269</v>
      </c>
      <c r="L19" s="18" t="s">
        <v>113</v>
      </c>
      <c r="M19" s="19" t="s">
        <v>113</v>
      </c>
    </row>
    <row r="20" spans="1:13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">
      <c r="A31" s="34" t="str">
        <f>'Item 255, pg 46'!A33</f>
        <v>An initial delivery charge of $39.10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">
      <c r="A33" s="27" t="s">
        <v>91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">
      <c r="A34" s="4" t="s">
        <v>92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">
      <c r="A36" s="71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">
      <c r="A38" s="202" t="s">
        <v>181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">
      <c r="A39" s="4" t="s">
        <v>129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">
      <c r="A41" s="202" t="s">
        <v>287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31" t="s">
        <v>173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">
      <c r="A47" s="45"/>
      <c r="B47" s="43"/>
      <c r="C47" s="43"/>
      <c r="D47" s="43"/>
      <c r="E47" s="43"/>
      <c r="F47" s="135"/>
      <c r="G47" s="135"/>
      <c r="H47" s="136"/>
      <c r="I47" s="135"/>
      <c r="J47" s="5"/>
      <c r="K47" s="5"/>
      <c r="L47" s="5"/>
      <c r="M47" s="6"/>
    </row>
    <row r="48" spans="1:13" ht="1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">
      <c r="A49" s="4" t="s">
        <v>80</v>
      </c>
      <c r="B49" s="95" t="s">
        <v>96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">
      <c r="A51" s="7" t="s">
        <v>79</v>
      </c>
      <c r="B51" s="97">
        <f>'Item 255, pg 46'!B52</f>
        <v>41677</v>
      </c>
      <c r="C51" s="8"/>
      <c r="D51" s="8"/>
      <c r="E51" s="8"/>
      <c r="F51" s="8"/>
      <c r="G51" s="8"/>
      <c r="H51" s="8"/>
      <c r="I51" s="8"/>
      <c r="J51" s="8" t="s">
        <v>100</v>
      </c>
      <c r="K51" s="8"/>
      <c r="L51" s="8"/>
      <c r="M51" s="96">
        <f>'Item 255, pg 46'!K52</f>
        <v>41699</v>
      </c>
    </row>
    <row r="52" spans="1:13" ht="12.75">
      <c r="A52" s="386" t="s">
        <v>71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92"/>
    </row>
    <row r="53" spans="1:13" ht="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6">
        <v>26</v>
      </c>
      <c r="C2" s="5"/>
      <c r="D2" s="5"/>
      <c r="E2" s="5"/>
      <c r="F2" s="5"/>
      <c r="G2" s="5"/>
      <c r="H2" s="8">
        <v>3</v>
      </c>
      <c r="I2" s="393" t="s">
        <v>75</v>
      </c>
      <c r="J2" s="393"/>
      <c r="K2" s="393"/>
      <c r="L2" s="25">
        <v>48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109" t="s">
        <v>143</v>
      </c>
      <c r="D4" s="5"/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408" t="s">
        <v>66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8"/>
    </row>
    <row r="8" spans="1:12" ht="12">
      <c r="A8" s="409" t="s">
        <v>95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400"/>
    </row>
    <row r="9" spans="1:12" ht="12">
      <c r="A9" s="410" t="s">
        <v>176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4"/>
    </row>
    <row r="10" spans="1:12" ht="12">
      <c r="A10" s="399" t="s">
        <v>45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400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105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94</v>
      </c>
      <c r="B14" s="20"/>
      <c r="C14" s="12"/>
      <c r="D14" s="401" t="s">
        <v>46</v>
      </c>
      <c r="E14" s="403"/>
      <c r="F14" s="403"/>
      <c r="G14" s="403"/>
      <c r="H14" s="402"/>
      <c r="I14" s="403"/>
      <c r="J14" s="402"/>
      <c r="K14" s="403"/>
      <c r="L14" s="411"/>
      <c r="M14" s="189"/>
    </row>
    <row r="15" spans="1:12" ht="12.75">
      <c r="A15" s="58" t="s">
        <v>56</v>
      </c>
      <c r="B15" s="51"/>
      <c r="C15" s="52"/>
      <c r="D15" s="61" t="s">
        <v>65</v>
      </c>
      <c r="E15" s="28" t="s">
        <v>154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">
      <c r="A16" s="60" t="s">
        <v>64</v>
      </c>
      <c r="B16" s="14"/>
      <c r="C16" s="18"/>
      <c r="D16" s="19" t="s">
        <v>113</v>
      </c>
      <c r="E16" s="128">
        <v>210.32</v>
      </c>
      <c r="F16" s="342" t="s">
        <v>269</v>
      </c>
      <c r="G16" s="131">
        <v>277.84</v>
      </c>
      <c r="H16" s="342" t="s">
        <v>269</v>
      </c>
      <c r="I16" s="68">
        <v>402.06</v>
      </c>
      <c r="J16" s="342" t="s">
        <v>269</v>
      </c>
      <c r="K16" s="19" t="s">
        <v>113</v>
      </c>
      <c r="L16" s="19" t="s">
        <v>113</v>
      </c>
    </row>
    <row r="17" spans="1:12" ht="12">
      <c r="A17" s="53" t="s">
        <v>50</v>
      </c>
      <c r="B17" s="54"/>
      <c r="C17" s="55"/>
      <c r="D17" s="19" t="s">
        <v>113</v>
      </c>
      <c r="E17" s="73">
        <f>E16+6</f>
        <v>216.32</v>
      </c>
      <c r="F17" s="342" t="s">
        <v>269</v>
      </c>
      <c r="G17" s="68">
        <f>G16+6</f>
        <v>283.84</v>
      </c>
      <c r="H17" s="342" t="s">
        <v>269</v>
      </c>
      <c r="I17" s="68">
        <f>I16+6</f>
        <v>408.06</v>
      </c>
      <c r="J17" s="342" t="s">
        <v>269</v>
      </c>
      <c r="K17" s="19" t="s">
        <v>113</v>
      </c>
      <c r="L17" s="19" t="s">
        <v>113</v>
      </c>
    </row>
    <row r="18" spans="1:12" ht="12.75">
      <c r="A18" s="50" t="s">
        <v>51</v>
      </c>
      <c r="B18" s="14"/>
      <c r="C18" s="18"/>
      <c r="D18" s="56"/>
      <c r="E18" s="56"/>
      <c r="F18" s="56"/>
      <c r="G18" s="130"/>
      <c r="H18" s="90"/>
      <c r="I18" s="130"/>
      <c r="J18" s="134"/>
      <c r="K18" s="132"/>
      <c r="L18" s="57"/>
    </row>
    <row r="19" spans="1:12" ht="12">
      <c r="A19" s="49" t="s">
        <v>52</v>
      </c>
      <c r="B19" s="14"/>
      <c r="C19" s="18"/>
      <c r="D19" s="19" t="s">
        <v>113</v>
      </c>
      <c r="E19" s="73">
        <f>E17</f>
        <v>216.32</v>
      </c>
      <c r="F19" s="342" t="s">
        <v>269</v>
      </c>
      <c r="G19" s="68">
        <f>+G17</f>
        <v>283.84</v>
      </c>
      <c r="H19" s="342" t="s">
        <v>269</v>
      </c>
      <c r="I19" s="68">
        <f>+I17</f>
        <v>408.06</v>
      </c>
      <c r="J19" s="342" t="s">
        <v>269</v>
      </c>
      <c r="K19" s="19" t="s">
        <v>113</v>
      </c>
      <c r="L19" s="19" t="s">
        <v>113</v>
      </c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115</v>
      </c>
      <c r="B29" s="46" t="s">
        <v>115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34" t="str">
        <f>'Item 255, pg 47'!A31</f>
        <v>An initial delivery charge of $39.10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71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02" t="s">
        <v>181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129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202" t="s">
        <v>287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31" t="s">
        <v>174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">
      <c r="A49" s="45"/>
      <c r="B49" s="43"/>
      <c r="C49" s="43"/>
      <c r="D49" s="43"/>
      <c r="E49" s="43"/>
      <c r="F49" s="135"/>
      <c r="G49" s="135"/>
      <c r="H49" s="136"/>
      <c r="I49" s="135"/>
      <c r="J49" s="5"/>
      <c r="K49" s="5"/>
      <c r="L49" s="6"/>
    </row>
    <row r="50" spans="1:12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">
      <c r="A51" s="4" t="s">
        <v>80</v>
      </c>
      <c r="B51" s="5" t="s">
        <v>96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">
      <c r="A53" s="7" t="s">
        <v>79</v>
      </c>
      <c r="B53" s="97">
        <f>'Item 255, pg 47'!B51</f>
        <v>41677</v>
      </c>
      <c r="C53" s="8"/>
      <c r="D53" s="8"/>
      <c r="E53" s="8"/>
      <c r="F53" s="8"/>
      <c r="G53" s="8"/>
      <c r="H53" s="8"/>
      <c r="I53" s="8" t="s">
        <v>156</v>
      </c>
      <c r="J53" s="8"/>
      <c r="K53" s="8"/>
      <c r="L53" s="96">
        <f>'Item 255, pg 47'!M51</f>
        <v>41699</v>
      </c>
    </row>
    <row r="54" spans="1:12" ht="12.75">
      <c r="A54" s="386" t="s">
        <v>71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92"/>
    </row>
    <row r="55" spans="1:12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28">
      <selection activeCell="O40" sqref="O40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74</v>
      </c>
      <c r="B2" s="106">
        <v>26</v>
      </c>
      <c r="C2" s="5"/>
      <c r="D2" s="5"/>
      <c r="E2" s="5"/>
      <c r="F2" s="5"/>
      <c r="G2" s="35">
        <v>3</v>
      </c>
      <c r="H2" s="393" t="s">
        <v>75</v>
      </c>
      <c r="I2" s="393"/>
      <c r="J2" s="393"/>
      <c r="K2" s="25">
        <v>49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76</v>
      </c>
      <c r="B4" s="5"/>
      <c r="C4" s="109" t="s">
        <v>143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408" t="s">
        <v>66</v>
      </c>
      <c r="B7" s="390"/>
      <c r="C7" s="390"/>
      <c r="D7" s="390"/>
      <c r="E7" s="390"/>
      <c r="F7" s="390"/>
      <c r="G7" s="390"/>
      <c r="H7" s="390"/>
      <c r="I7" s="390"/>
      <c r="J7" s="390"/>
      <c r="K7" s="398"/>
    </row>
    <row r="8" spans="1:11" ht="12">
      <c r="A8" s="409" t="s">
        <v>95</v>
      </c>
      <c r="B8" s="393"/>
      <c r="C8" s="393"/>
      <c r="D8" s="393"/>
      <c r="E8" s="393"/>
      <c r="F8" s="393"/>
      <c r="G8" s="393"/>
      <c r="H8" s="393"/>
      <c r="I8" s="393"/>
      <c r="J8" s="393"/>
      <c r="K8" s="400"/>
    </row>
    <row r="9" spans="1:11" ht="12">
      <c r="A9" s="410" t="s">
        <v>176</v>
      </c>
      <c r="B9" s="393"/>
      <c r="C9" s="393"/>
      <c r="D9" s="393"/>
      <c r="E9" s="393"/>
      <c r="F9" s="393"/>
      <c r="G9" s="393"/>
      <c r="H9" s="393"/>
      <c r="I9" s="393"/>
      <c r="J9" s="393"/>
      <c r="K9" s="400"/>
    </row>
    <row r="10" spans="1:11" ht="12">
      <c r="A10" s="399" t="s">
        <v>45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400"/>
    </row>
    <row r="11" spans="1:11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 t="s">
        <v>105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">
      <c r="A14" s="4" t="s">
        <v>30</v>
      </c>
      <c r="B14" s="20"/>
      <c r="C14" s="12"/>
      <c r="D14" s="401" t="s">
        <v>46</v>
      </c>
      <c r="E14" s="403"/>
      <c r="F14" s="403"/>
      <c r="G14" s="402"/>
      <c r="H14" s="403"/>
      <c r="I14" s="402"/>
      <c r="J14" s="403"/>
      <c r="K14" s="411"/>
    </row>
    <row r="15" spans="1:12" ht="12.75">
      <c r="A15" s="58" t="s">
        <v>56</v>
      </c>
      <c r="B15" s="51"/>
      <c r="C15" s="52"/>
      <c r="D15" s="61" t="s">
        <v>65</v>
      </c>
      <c r="E15" s="19" t="s">
        <v>24</v>
      </c>
      <c r="F15" s="28" t="s">
        <v>25</v>
      </c>
      <c r="G15" s="18"/>
      <c r="H15" s="14" t="s">
        <v>26</v>
      </c>
      <c r="I15" s="177"/>
      <c r="J15" s="18" t="s">
        <v>55</v>
      </c>
      <c r="K15" s="19" t="s">
        <v>55</v>
      </c>
      <c r="L15" s="189"/>
    </row>
    <row r="16" spans="1:11" ht="12">
      <c r="A16" s="60" t="s">
        <v>64</v>
      </c>
      <c r="B16" s="14"/>
      <c r="C16" s="18"/>
      <c r="D16" s="19" t="s">
        <v>113</v>
      </c>
      <c r="E16" s="19" t="s">
        <v>113</v>
      </c>
      <c r="F16" s="131">
        <v>319.58</v>
      </c>
      <c r="G16" s="342" t="s">
        <v>269</v>
      </c>
      <c r="H16" s="129">
        <v>462.97</v>
      </c>
      <c r="I16" s="342" t="s">
        <v>269</v>
      </c>
      <c r="J16" s="18" t="s">
        <v>113</v>
      </c>
      <c r="K16" s="19" t="s">
        <v>113</v>
      </c>
    </row>
    <row r="17" spans="1:11" ht="12">
      <c r="A17" s="53" t="s">
        <v>50</v>
      </c>
      <c r="B17" s="54"/>
      <c r="C17" s="55"/>
      <c r="D17" s="19" t="s">
        <v>113</v>
      </c>
      <c r="E17" s="19" t="s">
        <v>113</v>
      </c>
      <c r="F17" s="68">
        <f>F16+6</f>
        <v>325.58</v>
      </c>
      <c r="G17" s="342" t="s">
        <v>269</v>
      </c>
      <c r="H17" s="129">
        <f>H16+6</f>
        <v>468.97</v>
      </c>
      <c r="I17" s="342" t="s">
        <v>269</v>
      </c>
      <c r="J17" s="18" t="s">
        <v>113</v>
      </c>
      <c r="K17" s="19" t="s">
        <v>113</v>
      </c>
    </row>
    <row r="18" spans="1:11" ht="12.75">
      <c r="A18" s="50" t="s">
        <v>51</v>
      </c>
      <c r="B18" s="14"/>
      <c r="C18" s="18"/>
      <c r="D18" s="56"/>
      <c r="E18" s="56"/>
      <c r="F18" s="130"/>
      <c r="G18" s="90"/>
      <c r="H18" s="179"/>
      <c r="I18" s="90"/>
      <c r="J18" s="56"/>
      <c r="K18" s="57"/>
    </row>
    <row r="19" spans="1:11" ht="12">
      <c r="A19" s="49" t="s">
        <v>52</v>
      </c>
      <c r="B19" s="14"/>
      <c r="C19" s="18"/>
      <c r="D19" s="19" t="s">
        <v>113</v>
      </c>
      <c r="E19" s="19" t="s">
        <v>113</v>
      </c>
      <c r="F19" s="68">
        <f>+F17</f>
        <v>325.58</v>
      </c>
      <c r="G19" s="342" t="s">
        <v>269</v>
      </c>
      <c r="H19" s="129">
        <f>+H17</f>
        <v>468.97</v>
      </c>
      <c r="I19" s="342" t="s">
        <v>269</v>
      </c>
      <c r="J19" s="18" t="s">
        <v>113</v>
      </c>
      <c r="K19" s="19" t="s">
        <v>113</v>
      </c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4" t="s">
        <v>167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27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92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71" t="s">
        <v>168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202" t="s">
        <v>181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 t="s">
        <v>129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202" t="s">
        <v>287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173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">
      <c r="A48" s="45"/>
      <c r="B48" s="43"/>
      <c r="C48" s="43"/>
      <c r="D48" s="43"/>
      <c r="E48" s="43"/>
      <c r="F48" s="135"/>
      <c r="G48" s="135"/>
      <c r="H48" s="136"/>
      <c r="I48" s="135"/>
      <c r="J48" s="5"/>
      <c r="K48" s="6"/>
    </row>
    <row r="49" spans="1:11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7" t="s">
        <v>79</v>
      </c>
      <c r="B52" s="97">
        <f>'Item 255, pg 48'!B53</f>
        <v>41677</v>
      </c>
      <c r="C52" s="8"/>
      <c r="D52" s="8"/>
      <c r="E52" s="8"/>
      <c r="F52" s="8"/>
      <c r="G52" s="8"/>
      <c r="I52" s="8" t="s">
        <v>73</v>
      </c>
      <c r="J52" s="8"/>
      <c r="K52" s="96">
        <f>'Item 255, pg 48'!L53</f>
        <v>41699</v>
      </c>
    </row>
    <row r="53" spans="1:11" ht="12.75">
      <c r="A53" s="386" t="s">
        <v>71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92"/>
    </row>
    <row r="54" spans="1:11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0.140625" style="149" customWidth="1"/>
    <col min="2" max="2" width="16.8515625" style="149" customWidth="1"/>
    <col min="3" max="9" width="9.140625" style="149" customWidth="1"/>
    <col min="10" max="10" width="14.421875" style="149" customWidth="1"/>
    <col min="11" max="16384" width="9.140625" style="149" customWidth="1"/>
  </cols>
  <sheetData>
    <row r="1" spans="1:10" ht="12">
      <c r="A1" s="243"/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2">
      <c r="A2" s="246" t="s">
        <v>74</v>
      </c>
      <c r="B2" s="226">
        <v>26</v>
      </c>
      <c r="C2" s="247"/>
      <c r="D2" s="247" t="str">
        <f>'[1]Check Sheet'!$C$2</f>
        <v> </v>
      </c>
      <c r="E2" s="247"/>
      <c r="F2" s="247"/>
      <c r="G2" s="248">
        <v>1</v>
      </c>
      <c r="H2" s="362" t="s">
        <v>75</v>
      </c>
      <c r="I2" s="362"/>
      <c r="J2" s="250">
        <v>15</v>
      </c>
    </row>
    <row r="3" spans="1:10" ht="12">
      <c r="A3" s="246"/>
      <c r="B3" s="247"/>
      <c r="C3" s="247"/>
      <c r="D3" s="247"/>
      <c r="E3" s="247"/>
      <c r="F3" s="247"/>
      <c r="G3" s="247"/>
      <c r="H3" s="247"/>
      <c r="I3" s="247"/>
      <c r="J3" s="251"/>
    </row>
    <row r="4" spans="1:10" ht="12">
      <c r="A4" s="246" t="s">
        <v>76</v>
      </c>
      <c r="B4" s="247"/>
      <c r="C4" s="162" t="s">
        <v>143</v>
      </c>
      <c r="D4" s="227"/>
      <c r="E4" s="227"/>
      <c r="F4" s="227"/>
      <c r="G4" s="247"/>
      <c r="H4" s="247"/>
      <c r="I4" s="247"/>
      <c r="J4" s="251"/>
    </row>
    <row r="5" spans="1:10" ht="12">
      <c r="A5" s="252" t="s">
        <v>77</v>
      </c>
      <c r="B5" s="253"/>
      <c r="C5" s="253"/>
      <c r="D5" s="254" t="str">
        <f>+'[1]Title Page'!E15</f>
        <v> </v>
      </c>
      <c r="E5" s="253"/>
      <c r="F5" s="253"/>
      <c r="G5" s="253"/>
      <c r="H5" s="253"/>
      <c r="I5" s="253"/>
      <c r="J5" s="255"/>
    </row>
    <row r="6" spans="1:10" ht="12">
      <c r="A6" s="246"/>
      <c r="B6" s="247"/>
      <c r="C6" s="247"/>
      <c r="D6" s="247"/>
      <c r="E6" s="247"/>
      <c r="F6" s="247"/>
      <c r="G6" s="247"/>
      <c r="H6" s="247"/>
      <c r="I6" s="247"/>
      <c r="J6" s="251"/>
    </row>
    <row r="7" spans="1:10" ht="12">
      <c r="A7" s="363" t="s">
        <v>182</v>
      </c>
      <c r="B7" s="362"/>
      <c r="C7" s="362"/>
      <c r="D7" s="362"/>
      <c r="E7" s="362"/>
      <c r="F7" s="362"/>
      <c r="G7" s="362"/>
      <c r="H7" s="362"/>
      <c r="I7" s="362"/>
      <c r="J7" s="364"/>
    </row>
    <row r="8" spans="1:10" ht="12">
      <c r="A8" s="246"/>
      <c r="B8" s="247"/>
      <c r="C8" s="247"/>
      <c r="D8" s="247"/>
      <c r="E8" s="247"/>
      <c r="F8" s="247"/>
      <c r="G8" s="247"/>
      <c r="H8" s="247"/>
      <c r="I8" s="247"/>
      <c r="J8" s="251"/>
    </row>
    <row r="9" spans="1:10" ht="12">
      <c r="A9" s="246"/>
      <c r="B9" s="247"/>
      <c r="C9" s="247"/>
      <c r="D9" s="247"/>
      <c r="E9" s="247"/>
      <c r="F9" s="247"/>
      <c r="G9" s="247"/>
      <c r="H9" s="247"/>
      <c r="I9" s="247"/>
      <c r="J9" s="251"/>
    </row>
    <row r="10" spans="1:17" ht="12">
      <c r="A10" s="246"/>
      <c r="B10" s="247" t="s">
        <v>183</v>
      </c>
      <c r="C10" s="247"/>
      <c r="D10" s="247"/>
      <c r="E10" s="249"/>
      <c r="F10" s="247"/>
      <c r="G10" s="247"/>
      <c r="H10" s="247"/>
      <c r="I10" s="247"/>
      <c r="J10" s="251"/>
      <c r="Q10" s="343"/>
    </row>
    <row r="11" spans="1:10" ht="12">
      <c r="A11" s="246"/>
      <c r="B11" s="256" t="s">
        <v>184</v>
      </c>
      <c r="C11" s="247"/>
      <c r="D11" s="247"/>
      <c r="E11" s="247"/>
      <c r="F11" s="247"/>
      <c r="G11" s="247"/>
      <c r="H11" s="247"/>
      <c r="I11" s="247"/>
      <c r="J11" s="251"/>
    </row>
    <row r="12" spans="1:10" ht="12">
      <c r="A12" s="246"/>
      <c r="B12" s="247"/>
      <c r="C12" s="247"/>
      <c r="D12" s="247"/>
      <c r="E12" s="247"/>
      <c r="F12" s="247"/>
      <c r="G12" s="247"/>
      <c r="H12" s="247"/>
      <c r="I12" s="247"/>
      <c r="J12" s="251"/>
    </row>
    <row r="13" spans="1:10" ht="12">
      <c r="A13" s="246"/>
      <c r="B13" s="256" t="s">
        <v>185</v>
      </c>
      <c r="C13" s="247"/>
      <c r="D13" s="247"/>
      <c r="E13" s="247"/>
      <c r="F13" s="247"/>
      <c r="G13" s="247"/>
      <c r="H13" s="247"/>
      <c r="I13" s="247"/>
      <c r="J13" s="251"/>
    </row>
    <row r="14" spans="1:10" ht="12">
      <c r="A14" s="246"/>
      <c r="B14" s="257" t="s">
        <v>186</v>
      </c>
      <c r="C14" s="249"/>
      <c r="D14" s="247"/>
      <c r="E14" s="258"/>
      <c r="F14" s="249"/>
      <c r="G14" s="247"/>
      <c r="H14" s="258"/>
      <c r="I14" s="249"/>
      <c r="J14" s="251"/>
    </row>
    <row r="15" spans="1:10" ht="12">
      <c r="A15" s="246"/>
      <c r="B15" s="256"/>
      <c r="C15" s="247"/>
      <c r="D15" s="247"/>
      <c r="E15" s="247"/>
      <c r="F15" s="247"/>
      <c r="G15" s="247"/>
      <c r="H15" s="247"/>
      <c r="I15" s="247"/>
      <c r="J15" s="251"/>
    </row>
    <row r="16" spans="1:10" ht="12">
      <c r="A16" s="246"/>
      <c r="B16" s="247"/>
      <c r="C16" s="247"/>
      <c r="D16" s="247"/>
      <c r="E16" s="247"/>
      <c r="F16" s="247"/>
      <c r="G16" s="247"/>
      <c r="H16" s="247"/>
      <c r="I16" s="247"/>
      <c r="J16" s="251"/>
    </row>
    <row r="17" spans="1:10" ht="12">
      <c r="A17" s="246"/>
      <c r="B17" s="247"/>
      <c r="C17" s="247"/>
      <c r="D17" s="247"/>
      <c r="E17" s="247"/>
      <c r="F17" s="247"/>
      <c r="G17" s="247"/>
      <c r="H17" s="247"/>
      <c r="I17" s="247"/>
      <c r="J17" s="251"/>
    </row>
    <row r="18" spans="1:10" ht="12">
      <c r="A18" s="259"/>
      <c r="B18" s="260"/>
      <c r="C18" s="260"/>
      <c r="D18" s="260"/>
      <c r="E18" s="260"/>
      <c r="F18" s="260"/>
      <c r="G18" s="260"/>
      <c r="H18" s="260"/>
      <c r="I18" s="260"/>
      <c r="J18" s="261"/>
    </row>
    <row r="19" spans="1:10" ht="12">
      <c r="A19" s="246"/>
      <c r="B19" s="247"/>
      <c r="C19" s="247"/>
      <c r="D19" s="247"/>
      <c r="E19" s="247"/>
      <c r="F19" s="247"/>
      <c r="G19" s="247"/>
      <c r="H19" s="247"/>
      <c r="I19" s="247"/>
      <c r="J19" s="251"/>
    </row>
    <row r="20" spans="1:10" ht="12">
      <c r="A20" s="246"/>
      <c r="B20" s="247"/>
      <c r="C20" s="247"/>
      <c r="D20" s="247"/>
      <c r="E20" s="247"/>
      <c r="F20" s="247"/>
      <c r="G20" s="247"/>
      <c r="H20" s="247"/>
      <c r="I20" s="247"/>
      <c r="J20" s="251"/>
    </row>
    <row r="21" spans="1:10" ht="12">
      <c r="A21" s="246"/>
      <c r="B21" s="247"/>
      <c r="C21" s="247"/>
      <c r="D21" s="247"/>
      <c r="E21" s="247"/>
      <c r="F21" s="247"/>
      <c r="G21" s="247"/>
      <c r="H21" s="247"/>
      <c r="I21" s="247"/>
      <c r="J21" s="251"/>
    </row>
    <row r="22" spans="1:10" ht="12">
      <c r="A22" s="246"/>
      <c r="B22" s="247"/>
      <c r="C22" s="247"/>
      <c r="D22" s="247"/>
      <c r="E22" s="247"/>
      <c r="F22" s="247"/>
      <c r="G22" s="247"/>
      <c r="H22" s="247"/>
      <c r="I22" s="247"/>
      <c r="J22" s="251"/>
    </row>
    <row r="23" spans="1:10" ht="12">
      <c r="A23" s="246"/>
      <c r="B23" s="247"/>
      <c r="C23" s="247"/>
      <c r="D23" s="247"/>
      <c r="E23" s="247"/>
      <c r="F23" s="247"/>
      <c r="G23" s="247"/>
      <c r="H23" s="247"/>
      <c r="I23" s="247"/>
      <c r="J23" s="251"/>
    </row>
    <row r="24" spans="1:10" ht="12">
      <c r="A24" s="246"/>
      <c r="B24" s="247"/>
      <c r="C24" s="247"/>
      <c r="D24" s="247"/>
      <c r="E24" s="247"/>
      <c r="F24" s="247"/>
      <c r="G24" s="247"/>
      <c r="H24" s="247"/>
      <c r="I24" s="247"/>
      <c r="J24" s="251"/>
    </row>
    <row r="25" spans="1:10" ht="12">
      <c r="A25" s="246"/>
      <c r="B25" s="247"/>
      <c r="C25" s="247"/>
      <c r="D25" s="247"/>
      <c r="E25" s="247"/>
      <c r="F25" s="247"/>
      <c r="G25" s="247"/>
      <c r="H25" s="247"/>
      <c r="I25" s="247"/>
      <c r="J25" s="251"/>
    </row>
    <row r="26" spans="1:10" ht="12">
      <c r="A26" s="246"/>
      <c r="B26" s="247"/>
      <c r="C26" s="247"/>
      <c r="D26" s="247"/>
      <c r="E26" s="247"/>
      <c r="F26" s="247"/>
      <c r="G26" s="247"/>
      <c r="H26" s="247"/>
      <c r="I26" s="247"/>
      <c r="J26" s="251"/>
    </row>
    <row r="27" spans="1:10" ht="12">
      <c r="A27" s="246"/>
      <c r="B27" s="247"/>
      <c r="C27" s="247"/>
      <c r="D27" s="247"/>
      <c r="E27" s="247"/>
      <c r="F27" s="247"/>
      <c r="G27" s="247"/>
      <c r="H27" s="247"/>
      <c r="I27" s="247"/>
      <c r="J27" s="251"/>
    </row>
    <row r="28" spans="1:10" ht="12">
      <c r="A28" s="246"/>
      <c r="B28" s="247"/>
      <c r="C28" s="247"/>
      <c r="D28" s="247"/>
      <c r="E28" s="247"/>
      <c r="F28" s="247"/>
      <c r="G28" s="247"/>
      <c r="H28" s="247"/>
      <c r="I28" s="247"/>
      <c r="J28" s="251"/>
    </row>
    <row r="29" spans="1:10" ht="12">
      <c r="A29" s="363" t="s">
        <v>187</v>
      </c>
      <c r="B29" s="362"/>
      <c r="C29" s="362"/>
      <c r="D29" s="362"/>
      <c r="E29" s="362"/>
      <c r="F29" s="362"/>
      <c r="G29" s="362"/>
      <c r="H29" s="362"/>
      <c r="I29" s="362"/>
      <c r="J29" s="364"/>
    </row>
    <row r="30" spans="1:10" ht="12">
      <c r="A30" s="246"/>
      <c r="B30" s="247"/>
      <c r="C30" s="247"/>
      <c r="D30" s="247"/>
      <c r="E30" s="247"/>
      <c r="F30" s="247"/>
      <c r="G30" s="247"/>
      <c r="H30" s="247"/>
      <c r="I30" s="247"/>
      <c r="J30" s="251"/>
    </row>
    <row r="31" spans="1:10" ht="12">
      <c r="A31" s="246"/>
      <c r="B31" s="247" t="s">
        <v>267</v>
      </c>
      <c r="C31" s="247"/>
      <c r="D31" s="247"/>
      <c r="E31" s="247"/>
      <c r="F31" s="247"/>
      <c r="G31" s="247"/>
      <c r="H31" s="247"/>
      <c r="I31" s="247"/>
      <c r="J31" s="251"/>
    </row>
    <row r="32" spans="1:10" ht="12">
      <c r="A32" s="246"/>
      <c r="B32" s="247" t="s">
        <v>188</v>
      </c>
      <c r="C32" s="247"/>
      <c r="D32" s="247"/>
      <c r="E32" s="247"/>
      <c r="F32" s="247"/>
      <c r="G32" s="247"/>
      <c r="H32" s="247"/>
      <c r="I32" s="247"/>
      <c r="J32" s="251"/>
    </row>
    <row r="33" spans="1:10" ht="12">
      <c r="A33" s="246"/>
      <c r="B33" s="247" t="s">
        <v>268</v>
      </c>
      <c r="C33" s="247"/>
      <c r="D33" s="247"/>
      <c r="E33" s="247"/>
      <c r="F33" s="247"/>
      <c r="G33" s="247"/>
      <c r="H33" s="247"/>
      <c r="I33" s="247"/>
      <c r="J33" s="251"/>
    </row>
    <row r="34" spans="1:10" ht="12">
      <c r="A34" s="246"/>
      <c r="B34" s="247"/>
      <c r="C34" s="247"/>
      <c r="D34" s="247"/>
      <c r="E34" s="247"/>
      <c r="F34" s="247"/>
      <c r="G34" s="247"/>
      <c r="H34" s="247"/>
      <c r="I34" s="247"/>
      <c r="J34" s="251"/>
    </row>
    <row r="35" spans="1:10" ht="12">
      <c r="A35" s="246"/>
      <c r="B35" s="256" t="s">
        <v>272</v>
      </c>
      <c r="C35" s="247"/>
      <c r="D35" s="247"/>
      <c r="E35" s="247"/>
      <c r="F35" s="247"/>
      <c r="G35" s="247"/>
      <c r="H35" s="247"/>
      <c r="I35" s="247"/>
      <c r="J35" s="251"/>
    </row>
    <row r="36" spans="1:10" ht="12">
      <c r="A36" s="246"/>
      <c r="B36" s="247" t="s">
        <v>189</v>
      </c>
      <c r="C36" s="247"/>
      <c r="D36" s="247"/>
      <c r="E36" s="247"/>
      <c r="F36" s="247"/>
      <c r="G36" s="247"/>
      <c r="H36" s="247"/>
      <c r="I36" s="247"/>
      <c r="J36" s="251"/>
    </row>
    <row r="37" spans="1:10" ht="12">
      <c r="A37" s="246"/>
      <c r="B37" s="247" t="s">
        <v>190</v>
      </c>
      <c r="C37" s="247"/>
      <c r="D37" s="247"/>
      <c r="E37" s="247"/>
      <c r="F37" s="247"/>
      <c r="G37" s="247"/>
      <c r="H37" s="247"/>
      <c r="I37" s="247"/>
      <c r="J37" s="251"/>
    </row>
    <row r="38" spans="1:10" ht="12">
      <c r="A38" s="246"/>
      <c r="B38" s="247"/>
      <c r="C38" s="247"/>
      <c r="D38" s="247"/>
      <c r="E38" s="247"/>
      <c r="F38" s="247"/>
      <c r="G38" s="247"/>
      <c r="H38" s="247"/>
      <c r="I38" s="247"/>
      <c r="J38" s="251"/>
    </row>
    <row r="39" spans="1:10" ht="12">
      <c r="A39" s="246"/>
      <c r="B39" s="247"/>
      <c r="C39" s="247"/>
      <c r="D39" s="260"/>
      <c r="E39" s="260"/>
      <c r="F39" s="260"/>
      <c r="G39" s="260"/>
      <c r="H39" s="247"/>
      <c r="I39" s="247"/>
      <c r="J39" s="251"/>
    </row>
    <row r="40" spans="1:10" ht="12">
      <c r="A40" s="246"/>
      <c r="B40" s="247"/>
      <c r="C40" s="247"/>
      <c r="D40" s="247"/>
      <c r="E40" s="247"/>
      <c r="F40" s="247"/>
      <c r="G40" s="247"/>
      <c r="H40" s="247"/>
      <c r="I40" s="247"/>
      <c r="J40" s="251"/>
    </row>
    <row r="41" spans="1:10" ht="12">
      <c r="A41" s="246"/>
      <c r="B41" s="247"/>
      <c r="C41" s="247"/>
      <c r="D41" s="247"/>
      <c r="E41" s="247"/>
      <c r="F41" s="247"/>
      <c r="G41" s="247"/>
      <c r="H41" s="247"/>
      <c r="I41" s="247"/>
      <c r="J41" s="251"/>
    </row>
    <row r="42" spans="1:10" ht="12">
      <c r="A42" s="246"/>
      <c r="B42" s="247"/>
      <c r="C42" s="247"/>
      <c r="D42" s="247"/>
      <c r="E42" s="247"/>
      <c r="F42" s="247"/>
      <c r="G42" s="247"/>
      <c r="H42" s="247"/>
      <c r="I42" s="247"/>
      <c r="J42" s="251"/>
    </row>
    <row r="43" spans="1:10" ht="12">
      <c r="A43" s="246"/>
      <c r="B43" s="247"/>
      <c r="C43" s="247"/>
      <c r="D43" s="247"/>
      <c r="E43" s="247"/>
      <c r="F43" s="247"/>
      <c r="G43" s="247"/>
      <c r="H43" s="247"/>
      <c r="I43" s="247"/>
      <c r="J43" s="251"/>
    </row>
    <row r="44" spans="1:10" ht="12">
      <c r="A44" s="246"/>
      <c r="B44" s="247"/>
      <c r="C44" s="247"/>
      <c r="D44" s="247"/>
      <c r="E44" s="247"/>
      <c r="F44" s="247"/>
      <c r="G44" s="247"/>
      <c r="H44" s="247"/>
      <c r="I44" s="247"/>
      <c r="J44" s="251"/>
    </row>
    <row r="45" spans="1:10" ht="12">
      <c r="A45" s="246"/>
      <c r="B45" s="247"/>
      <c r="C45" s="247"/>
      <c r="D45" s="247"/>
      <c r="E45" s="247"/>
      <c r="F45" s="247"/>
      <c r="G45" s="247"/>
      <c r="H45" s="247"/>
      <c r="I45" s="247"/>
      <c r="J45" s="251"/>
    </row>
    <row r="46" spans="1:10" ht="12">
      <c r="A46" s="246"/>
      <c r="B46" s="247"/>
      <c r="C46" s="247"/>
      <c r="D46" s="247"/>
      <c r="E46" s="247"/>
      <c r="F46" s="247"/>
      <c r="G46" s="247"/>
      <c r="H46" s="247"/>
      <c r="I46" s="247"/>
      <c r="J46" s="251"/>
    </row>
    <row r="47" spans="1:10" ht="12">
      <c r="A47" s="252"/>
      <c r="B47" s="253"/>
      <c r="C47" s="253"/>
      <c r="D47" s="253"/>
      <c r="E47" s="253"/>
      <c r="F47" s="253"/>
      <c r="G47" s="253"/>
      <c r="H47" s="253"/>
      <c r="I47" s="253"/>
      <c r="J47" s="255"/>
    </row>
    <row r="48" spans="1:10" ht="12">
      <c r="A48" s="246" t="s">
        <v>80</v>
      </c>
      <c r="B48" s="247" t="s">
        <v>96</v>
      </c>
      <c r="C48" s="247"/>
      <c r="D48" s="247"/>
      <c r="E48" s="247"/>
      <c r="F48" s="247"/>
      <c r="G48" s="247"/>
      <c r="H48" s="247"/>
      <c r="I48" s="247"/>
      <c r="J48" s="251"/>
    </row>
    <row r="49" spans="1:10" ht="12">
      <c r="A49" s="246"/>
      <c r="B49" s="247"/>
      <c r="C49" s="247"/>
      <c r="D49" s="247"/>
      <c r="E49" s="247"/>
      <c r="F49" s="247"/>
      <c r="G49" s="247"/>
      <c r="H49" s="247"/>
      <c r="I49" s="247"/>
      <c r="J49" s="251"/>
    </row>
    <row r="50" spans="1:10" ht="12">
      <c r="A50" s="252" t="s">
        <v>79</v>
      </c>
      <c r="B50" s="262">
        <f>'Check Sheet, pg 1'!B55</f>
        <v>41677</v>
      </c>
      <c r="C50" s="253"/>
      <c r="D50" s="253"/>
      <c r="E50" s="253"/>
      <c r="F50" s="253"/>
      <c r="G50" s="253"/>
      <c r="H50" s="253" t="s">
        <v>191</v>
      </c>
      <c r="I50" s="253"/>
      <c r="J50" s="263">
        <f>'Check Sheet, pg 1'!J55</f>
        <v>41699</v>
      </c>
    </row>
    <row r="51" spans="1:10" ht="12.75">
      <c r="A51" s="365" t="s">
        <v>71</v>
      </c>
      <c r="B51" s="366"/>
      <c r="C51" s="366"/>
      <c r="D51" s="366"/>
      <c r="E51" s="366"/>
      <c r="F51" s="366"/>
      <c r="G51" s="366"/>
      <c r="H51" s="366"/>
      <c r="I51" s="366"/>
      <c r="J51" s="367"/>
    </row>
    <row r="52" spans="1:10" ht="12">
      <c r="A52" s="246"/>
      <c r="B52" s="247"/>
      <c r="C52" s="247"/>
      <c r="D52" s="247"/>
      <c r="E52" s="247"/>
      <c r="F52" s="247"/>
      <c r="G52" s="247"/>
      <c r="H52" s="247"/>
      <c r="I52" s="247"/>
      <c r="J52" s="251"/>
    </row>
    <row r="53" spans="1:10" ht="12">
      <c r="A53" s="246" t="s">
        <v>78</v>
      </c>
      <c r="B53" s="247"/>
      <c r="C53" s="247"/>
      <c r="D53" s="247"/>
      <c r="E53" s="247"/>
      <c r="F53" s="247"/>
      <c r="G53" s="247"/>
      <c r="H53" s="247"/>
      <c r="I53" s="247"/>
      <c r="J53" s="251"/>
    </row>
    <row r="54" spans="1:10" ht="12">
      <c r="A54" s="252"/>
      <c r="B54" s="253"/>
      <c r="C54" s="253"/>
      <c r="D54" s="253"/>
      <c r="E54" s="253"/>
      <c r="F54" s="253"/>
      <c r="G54" s="253"/>
      <c r="H54" s="253"/>
      <c r="I54" s="253"/>
      <c r="J54" s="255"/>
    </row>
  </sheetData>
  <sheetProtection/>
  <mergeCells count="4">
    <mergeCell ref="H2:I2"/>
    <mergeCell ref="A7:J7"/>
    <mergeCell ref="A29:J29"/>
    <mergeCell ref="A51:J51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149" customWidth="1"/>
    <col min="2" max="2" width="18.28125" style="149" customWidth="1"/>
    <col min="3" max="6" width="9.140625" style="149" customWidth="1"/>
    <col min="7" max="7" width="7.00390625" style="149" customWidth="1"/>
    <col min="8" max="8" width="9.140625" style="149" customWidth="1"/>
    <col min="9" max="9" width="7.7109375" style="149" customWidth="1"/>
    <col min="10" max="10" width="13.8515625" style="149" customWidth="1"/>
    <col min="11" max="16384" width="9.140625" style="149" customWidth="1"/>
  </cols>
  <sheetData>
    <row r="1" spans="1:10" ht="12">
      <c r="A1" s="146"/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2">
      <c r="A2" s="150" t="s">
        <v>74</v>
      </c>
      <c r="B2" s="226">
        <v>26</v>
      </c>
      <c r="C2" s="152"/>
      <c r="D2" s="152" t="str">
        <f>'[2]Check Sheet'!$C$2</f>
        <v> </v>
      </c>
      <c r="E2" s="152"/>
      <c r="F2" s="152"/>
      <c r="G2" s="151">
        <v>1</v>
      </c>
      <c r="H2" s="368" t="s">
        <v>75</v>
      </c>
      <c r="I2" s="368"/>
      <c r="J2" s="153">
        <v>17</v>
      </c>
    </row>
    <row r="3" spans="1:10" ht="12">
      <c r="A3" s="150"/>
      <c r="B3" s="152"/>
      <c r="C3" s="152"/>
      <c r="D3" s="152"/>
      <c r="E3" s="152"/>
      <c r="F3" s="152"/>
      <c r="G3" s="152"/>
      <c r="H3" s="152"/>
      <c r="I3" s="152"/>
      <c r="J3" s="154"/>
    </row>
    <row r="4" spans="1:10" ht="12">
      <c r="A4" s="150" t="s">
        <v>76</v>
      </c>
      <c r="B4" s="152"/>
      <c r="C4" s="162" t="s">
        <v>143</v>
      </c>
      <c r="D4" s="152"/>
      <c r="E4" s="152"/>
      <c r="F4" s="152"/>
      <c r="G4" s="152"/>
      <c r="H4" s="152"/>
      <c r="I4" s="152"/>
      <c r="J4" s="154"/>
    </row>
    <row r="5" spans="1:10" ht="12">
      <c r="A5" s="155" t="s">
        <v>77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ht="12">
      <c r="A6" s="150"/>
      <c r="B6" s="152"/>
      <c r="C6" s="152"/>
      <c r="D6" s="152"/>
      <c r="E6" s="152"/>
      <c r="F6" s="152"/>
      <c r="G6" s="152"/>
      <c r="H6" s="152"/>
      <c r="I6" s="152"/>
      <c r="J6" s="154"/>
    </row>
    <row r="7" spans="1:10" ht="12">
      <c r="A7" s="369" t="s">
        <v>192</v>
      </c>
      <c r="B7" s="357"/>
      <c r="C7" s="357"/>
      <c r="D7" s="357"/>
      <c r="E7" s="357"/>
      <c r="F7" s="357"/>
      <c r="G7" s="357"/>
      <c r="H7" s="357"/>
      <c r="I7" s="357"/>
      <c r="J7" s="370"/>
    </row>
    <row r="8" spans="1:10" ht="12">
      <c r="A8" s="150"/>
      <c r="B8" s="152"/>
      <c r="C8" s="152"/>
      <c r="D8" s="152"/>
      <c r="E8" s="152"/>
      <c r="F8" s="152"/>
      <c r="G8" s="152"/>
      <c r="H8" s="152"/>
      <c r="I8" s="152"/>
      <c r="J8" s="154"/>
    </row>
    <row r="9" spans="1:10" ht="12">
      <c r="A9" s="150" t="s">
        <v>193</v>
      </c>
      <c r="B9" s="152"/>
      <c r="C9" s="152"/>
      <c r="D9" s="152"/>
      <c r="E9" s="152"/>
      <c r="F9" s="152"/>
      <c r="G9" s="152"/>
      <c r="H9" s="152"/>
      <c r="I9" s="152"/>
      <c r="J9" s="154"/>
    </row>
    <row r="10" spans="1:10" ht="12">
      <c r="A10" s="159" t="s">
        <v>194</v>
      </c>
      <c r="B10" s="152"/>
      <c r="C10" s="152"/>
      <c r="D10" s="152"/>
      <c r="E10" s="152"/>
      <c r="F10" s="152"/>
      <c r="G10" s="152"/>
      <c r="H10" s="152"/>
      <c r="I10" s="152"/>
      <c r="J10" s="154"/>
    </row>
    <row r="11" spans="1:10" ht="12">
      <c r="A11" s="150" t="s">
        <v>195</v>
      </c>
      <c r="B11" s="264"/>
      <c r="C11" s="152"/>
      <c r="D11" s="152"/>
      <c r="E11" s="152"/>
      <c r="F11" s="152"/>
      <c r="G11" s="152"/>
      <c r="H11" s="152"/>
      <c r="I11" s="152"/>
      <c r="J11" s="154"/>
    </row>
    <row r="12" spans="1:10" ht="12">
      <c r="A12" s="150"/>
      <c r="B12" s="152"/>
      <c r="C12" s="152"/>
      <c r="D12" s="152"/>
      <c r="E12" s="152"/>
      <c r="F12" s="152"/>
      <c r="G12" s="152"/>
      <c r="H12" s="152"/>
      <c r="I12" s="152"/>
      <c r="J12" s="154"/>
    </row>
    <row r="13" spans="1:10" ht="12">
      <c r="A13" s="150"/>
      <c r="B13" s="265"/>
      <c r="C13" s="219"/>
      <c r="D13" s="266" t="s">
        <v>114</v>
      </c>
      <c r="E13" s="265"/>
      <c r="F13" s="267" t="s">
        <v>196</v>
      </c>
      <c r="G13" s="152"/>
      <c r="H13" s="265"/>
      <c r="I13" s="219"/>
      <c r="J13" s="154"/>
    </row>
    <row r="14" spans="1:10" ht="18" customHeight="1">
      <c r="A14" s="150"/>
      <c r="B14" s="265"/>
      <c r="C14" s="219"/>
      <c r="D14" s="268" t="s">
        <v>197</v>
      </c>
      <c r="E14" s="265" t="s">
        <v>198</v>
      </c>
      <c r="F14" s="269">
        <v>8.25</v>
      </c>
      <c r="G14" s="270"/>
      <c r="H14" s="265"/>
      <c r="I14" s="219"/>
      <c r="J14" s="154"/>
    </row>
    <row r="15" spans="1:10" ht="18" customHeight="1">
      <c r="A15" s="150"/>
      <c r="B15" s="152"/>
      <c r="C15" s="152"/>
      <c r="D15" s="268" t="s">
        <v>199</v>
      </c>
      <c r="E15" s="265" t="s">
        <v>198</v>
      </c>
      <c r="F15" s="271">
        <v>15.5</v>
      </c>
      <c r="G15" s="270"/>
      <c r="H15" s="152"/>
      <c r="I15" s="152"/>
      <c r="J15" s="154"/>
    </row>
    <row r="16" spans="1:10" ht="18" customHeight="1">
      <c r="A16" s="150"/>
      <c r="B16" s="152"/>
      <c r="C16" s="152"/>
      <c r="D16" s="268" t="s">
        <v>200</v>
      </c>
      <c r="E16" s="265" t="s">
        <v>198</v>
      </c>
      <c r="F16" s="271">
        <f>F15</f>
        <v>15.5</v>
      </c>
      <c r="G16" s="270"/>
      <c r="H16" s="152"/>
      <c r="I16" s="152"/>
      <c r="J16" s="154"/>
    </row>
    <row r="17" spans="1:10" ht="18" customHeight="1">
      <c r="A17" s="150"/>
      <c r="B17" s="152"/>
      <c r="C17" s="152"/>
      <c r="D17" s="268" t="s">
        <v>201</v>
      </c>
      <c r="E17" s="265" t="s">
        <v>198</v>
      </c>
      <c r="F17" s="271">
        <f>F15</f>
        <v>15.5</v>
      </c>
      <c r="G17" s="270"/>
      <c r="H17" s="152"/>
      <c r="I17" s="152"/>
      <c r="J17" s="154"/>
    </row>
    <row r="18" spans="1:10" ht="18" customHeight="1">
      <c r="A18" s="220"/>
      <c r="B18" s="158"/>
      <c r="C18" s="158"/>
      <c r="D18" s="268" t="s">
        <v>202</v>
      </c>
      <c r="E18" s="265" t="s">
        <v>198</v>
      </c>
      <c r="F18" s="272">
        <v>89</v>
      </c>
      <c r="G18" s="270"/>
      <c r="H18" s="158"/>
      <c r="I18" s="158"/>
      <c r="J18" s="221"/>
    </row>
    <row r="19" spans="1:10" ht="18" customHeight="1">
      <c r="A19" s="150"/>
      <c r="B19" s="152"/>
      <c r="C19" s="152"/>
      <c r="D19" s="268" t="s">
        <v>203</v>
      </c>
      <c r="E19" s="265" t="s">
        <v>198</v>
      </c>
      <c r="F19" s="272">
        <v>15.4</v>
      </c>
      <c r="G19" s="270"/>
      <c r="H19" s="152"/>
      <c r="I19" s="152"/>
      <c r="J19" s="154"/>
    </row>
    <row r="20" spans="1:10" ht="18" customHeight="1">
      <c r="A20" s="150"/>
      <c r="B20" s="152"/>
      <c r="C20" s="273"/>
      <c r="D20" s="268" t="s">
        <v>204</v>
      </c>
      <c r="E20" s="265" t="s">
        <v>198</v>
      </c>
      <c r="F20" s="344">
        <v>12.43</v>
      </c>
      <c r="G20" s="270" t="s">
        <v>269</v>
      </c>
      <c r="H20" s="152"/>
      <c r="I20" s="152"/>
      <c r="J20" s="154"/>
    </row>
    <row r="21" spans="1:10" ht="18" customHeight="1">
      <c r="A21" s="150"/>
      <c r="B21" s="152"/>
      <c r="C21" s="273"/>
      <c r="D21" s="268" t="s">
        <v>205</v>
      </c>
      <c r="E21" s="265" t="s">
        <v>198</v>
      </c>
      <c r="F21" s="271">
        <v>11.6</v>
      </c>
      <c r="G21" s="270"/>
      <c r="H21" s="152"/>
      <c r="I21" s="152"/>
      <c r="J21" s="154"/>
    </row>
    <row r="22" spans="1:10" ht="18" customHeight="1">
      <c r="A22" s="150"/>
      <c r="B22" s="152"/>
      <c r="C22" s="152"/>
      <c r="D22" s="268" t="s">
        <v>206</v>
      </c>
      <c r="E22" s="265" t="s">
        <v>198</v>
      </c>
      <c r="F22" s="345">
        <v>18.23</v>
      </c>
      <c r="G22" s="270" t="s">
        <v>269</v>
      </c>
      <c r="H22" s="152"/>
      <c r="I22" s="274"/>
      <c r="J22" s="154"/>
    </row>
    <row r="23" spans="1:10" ht="18" customHeight="1">
      <c r="A23" s="150"/>
      <c r="B23" s="152"/>
      <c r="C23" s="152"/>
      <c r="D23" s="268" t="s">
        <v>116</v>
      </c>
      <c r="E23" s="265" t="s">
        <v>198</v>
      </c>
      <c r="F23" s="219" t="s">
        <v>207</v>
      </c>
      <c r="G23" s="152"/>
      <c r="H23" s="152"/>
      <c r="I23" s="275"/>
      <c r="J23" s="154"/>
    </row>
    <row r="24" spans="1:10" ht="18" customHeight="1">
      <c r="A24" s="150"/>
      <c r="B24" s="152"/>
      <c r="C24" s="152"/>
      <c r="D24" s="268" t="s">
        <v>116</v>
      </c>
      <c r="E24" s="265" t="s">
        <v>198</v>
      </c>
      <c r="F24" s="219" t="s">
        <v>207</v>
      </c>
      <c r="G24" s="152"/>
      <c r="H24" s="152"/>
      <c r="I24" s="152"/>
      <c r="J24" s="154"/>
    </row>
    <row r="25" spans="1:16" ht="12">
      <c r="A25" s="150"/>
      <c r="B25" s="152"/>
      <c r="C25" s="152"/>
      <c r="D25" s="268"/>
      <c r="E25" s="152"/>
      <c r="F25" s="152"/>
      <c r="G25" s="152"/>
      <c r="H25" s="152"/>
      <c r="I25" s="152"/>
      <c r="J25" s="154"/>
      <c r="P25" s="276"/>
    </row>
    <row r="26" spans="1:10" ht="12">
      <c r="A26" s="150" t="s">
        <v>208</v>
      </c>
      <c r="B26" s="152"/>
      <c r="C26" s="152"/>
      <c r="D26" s="268"/>
      <c r="E26" s="152"/>
      <c r="F26" s="152"/>
      <c r="G26" s="152"/>
      <c r="H26" s="152"/>
      <c r="I26" s="152"/>
      <c r="J26" s="154"/>
    </row>
    <row r="27" spans="1:10" ht="12">
      <c r="A27" s="150" t="s">
        <v>209</v>
      </c>
      <c r="B27" s="152"/>
      <c r="C27" s="152"/>
      <c r="D27" s="268"/>
      <c r="E27" s="152"/>
      <c r="F27" s="152"/>
      <c r="G27" s="152"/>
      <c r="H27" s="152"/>
      <c r="I27" s="152"/>
      <c r="J27" s="154"/>
    </row>
    <row r="28" spans="1:10" ht="12">
      <c r="A28" s="150"/>
      <c r="B28" s="152"/>
      <c r="C28" s="152"/>
      <c r="D28" s="268"/>
      <c r="E28" s="152"/>
      <c r="F28" s="152"/>
      <c r="G28" s="152"/>
      <c r="H28" s="152"/>
      <c r="I28" s="152"/>
      <c r="J28" s="154"/>
    </row>
    <row r="29" spans="1:10" ht="12">
      <c r="A29" s="150"/>
      <c r="B29" s="152"/>
      <c r="C29" s="152"/>
      <c r="D29" s="152"/>
      <c r="E29" s="152"/>
      <c r="F29" s="152"/>
      <c r="G29" s="152"/>
      <c r="H29" s="152"/>
      <c r="I29" s="152"/>
      <c r="J29" s="154"/>
    </row>
    <row r="30" spans="1:10" ht="12">
      <c r="A30" s="150"/>
      <c r="B30" s="152"/>
      <c r="C30" s="152"/>
      <c r="D30" s="152"/>
      <c r="E30" s="152"/>
      <c r="F30" s="152"/>
      <c r="G30" s="152"/>
      <c r="H30" s="152"/>
      <c r="I30" s="152"/>
      <c r="J30" s="154"/>
    </row>
    <row r="31" spans="1:10" ht="12">
      <c r="A31" s="220"/>
      <c r="B31" s="158"/>
      <c r="C31" s="158"/>
      <c r="D31" s="158"/>
      <c r="E31" s="158"/>
      <c r="F31" s="158"/>
      <c r="G31" s="158"/>
      <c r="H31" s="158"/>
      <c r="I31" s="158"/>
      <c r="J31" s="221"/>
    </row>
    <row r="32" spans="1:10" ht="12">
      <c r="A32" s="150"/>
      <c r="B32" s="152"/>
      <c r="C32" s="152"/>
      <c r="D32" s="152"/>
      <c r="E32" s="152"/>
      <c r="F32" s="152"/>
      <c r="G32" s="152"/>
      <c r="H32" s="152"/>
      <c r="I32" s="152"/>
      <c r="J32" s="154"/>
    </row>
    <row r="33" spans="1:10" ht="12.75">
      <c r="A33" s="277"/>
      <c r="B33" s="152"/>
      <c r="C33" s="152"/>
      <c r="D33" s="152"/>
      <c r="E33" s="152"/>
      <c r="F33" s="152"/>
      <c r="G33" s="152"/>
      <c r="H33" s="152"/>
      <c r="I33" s="152"/>
      <c r="J33" s="154"/>
    </row>
    <row r="34" spans="1:10" ht="12">
      <c r="A34" s="150"/>
      <c r="B34" s="152"/>
      <c r="C34" s="152"/>
      <c r="D34" s="152"/>
      <c r="E34" s="152"/>
      <c r="F34" s="152"/>
      <c r="G34" s="152"/>
      <c r="H34" s="152"/>
      <c r="I34" s="152"/>
      <c r="J34" s="154"/>
    </row>
    <row r="35" spans="1:10" ht="12">
      <c r="A35" s="150"/>
      <c r="B35" s="152"/>
      <c r="C35" s="152"/>
      <c r="D35" s="152"/>
      <c r="E35" s="152"/>
      <c r="F35" s="152"/>
      <c r="G35" s="152"/>
      <c r="H35" s="152"/>
      <c r="I35" s="152"/>
      <c r="J35" s="154"/>
    </row>
    <row r="36" spans="1:10" ht="12">
      <c r="A36" s="150"/>
      <c r="B36" s="152"/>
      <c r="C36" s="152"/>
      <c r="D36" s="152"/>
      <c r="E36" s="152"/>
      <c r="F36" s="152"/>
      <c r="G36" s="152"/>
      <c r="H36" s="152"/>
      <c r="I36" s="152"/>
      <c r="J36" s="154"/>
    </row>
    <row r="37" spans="1:10" ht="12">
      <c r="A37" s="150"/>
      <c r="B37" s="152"/>
      <c r="C37" s="152"/>
      <c r="D37" s="152"/>
      <c r="E37" s="152"/>
      <c r="F37" s="152"/>
      <c r="G37" s="152"/>
      <c r="H37" s="152"/>
      <c r="I37" s="152"/>
      <c r="J37" s="154"/>
    </row>
    <row r="38" spans="1:10" ht="12">
      <c r="A38" s="150"/>
      <c r="B38" s="152"/>
      <c r="C38" s="152"/>
      <c r="D38" s="152"/>
      <c r="E38" s="152"/>
      <c r="F38" s="152"/>
      <c r="G38" s="152"/>
      <c r="H38" s="152"/>
      <c r="I38" s="152"/>
      <c r="J38" s="154"/>
    </row>
    <row r="39" spans="1:10" ht="12">
      <c r="A39" s="150"/>
      <c r="B39" s="152"/>
      <c r="C39" s="152"/>
      <c r="D39" s="152"/>
      <c r="E39" s="152"/>
      <c r="F39" s="152"/>
      <c r="G39" s="152"/>
      <c r="H39" s="152"/>
      <c r="I39" s="152"/>
      <c r="J39" s="154"/>
    </row>
    <row r="40" spans="1:10" ht="12">
      <c r="A40" s="150"/>
      <c r="B40" s="152"/>
      <c r="C40" s="152"/>
      <c r="D40" s="152"/>
      <c r="E40" s="152"/>
      <c r="F40" s="152"/>
      <c r="G40" s="152"/>
      <c r="H40" s="152"/>
      <c r="I40" s="152"/>
      <c r="J40" s="154"/>
    </row>
    <row r="41" spans="1:10" ht="12">
      <c r="A41" s="150"/>
      <c r="B41" s="152"/>
      <c r="C41" s="152"/>
      <c r="D41" s="152"/>
      <c r="E41" s="152"/>
      <c r="F41" s="152"/>
      <c r="G41" s="152"/>
      <c r="H41" s="152"/>
      <c r="I41" s="152"/>
      <c r="J41" s="154"/>
    </row>
    <row r="42" spans="1:10" ht="12">
      <c r="A42" s="150"/>
      <c r="B42" s="152"/>
      <c r="C42" s="152"/>
      <c r="D42" s="152"/>
      <c r="E42" s="152"/>
      <c r="F42" s="152"/>
      <c r="G42" s="152"/>
      <c r="H42" s="152"/>
      <c r="I42" s="152"/>
      <c r="J42" s="154"/>
    </row>
    <row r="43" spans="1:10" ht="12">
      <c r="A43" s="150"/>
      <c r="B43" s="152"/>
      <c r="C43" s="152"/>
      <c r="D43" s="152"/>
      <c r="E43" s="152"/>
      <c r="F43" s="152"/>
      <c r="G43" s="152"/>
      <c r="H43" s="152"/>
      <c r="I43" s="152"/>
      <c r="J43" s="154"/>
    </row>
    <row r="44" spans="1:10" ht="12">
      <c r="A44" s="150"/>
      <c r="B44" s="152"/>
      <c r="C44" s="152"/>
      <c r="D44" s="152"/>
      <c r="E44" s="152"/>
      <c r="F44" s="152"/>
      <c r="G44" s="152"/>
      <c r="H44" s="152"/>
      <c r="I44" s="152"/>
      <c r="J44" s="154"/>
    </row>
    <row r="45" spans="1:10" ht="12">
      <c r="A45" s="155"/>
      <c r="B45" s="156"/>
      <c r="C45" s="156"/>
      <c r="D45" s="156"/>
      <c r="E45" s="156"/>
      <c r="F45" s="156"/>
      <c r="G45" s="156"/>
      <c r="H45" s="156"/>
      <c r="I45" s="156"/>
      <c r="J45" s="157"/>
    </row>
    <row r="46" spans="1:10" ht="12">
      <c r="A46" s="150" t="s">
        <v>80</v>
      </c>
      <c r="B46" s="152" t="s">
        <v>96</v>
      </c>
      <c r="C46" s="152"/>
      <c r="D46" s="152"/>
      <c r="E46" s="152"/>
      <c r="F46" s="152"/>
      <c r="G46" s="152"/>
      <c r="H46" s="152"/>
      <c r="I46" s="152"/>
      <c r="J46" s="154"/>
    </row>
    <row r="47" spans="1:10" ht="12">
      <c r="A47" s="150"/>
      <c r="B47" s="152"/>
      <c r="C47" s="152"/>
      <c r="D47" s="152"/>
      <c r="E47" s="152"/>
      <c r="F47" s="152"/>
      <c r="G47" s="152"/>
      <c r="H47" s="152"/>
      <c r="I47" s="152"/>
      <c r="J47" s="154"/>
    </row>
    <row r="48" spans="1:10" ht="12">
      <c r="A48" s="155" t="s">
        <v>79</v>
      </c>
      <c r="B48" s="160">
        <f>'Item 51,52, pg 15'!B50</f>
        <v>41677</v>
      </c>
      <c r="C48" s="156"/>
      <c r="D48" s="156"/>
      <c r="E48" s="156"/>
      <c r="F48" s="156"/>
      <c r="G48" s="156"/>
      <c r="H48" s="156" t="s">
        <v>101</v>
      </c>
      <c r="I48" s="156"/>
      <c r="J48" s="161">
        <f>'Item 51,52, pg 15'!J50</f>
        <v>41699</v>
      </c>
    </row>
    <row r="49" spans="1:10" ht="12.75">
      <c r="A49" s="371" t="s">
        <v>71</v>
      </c>
      <c r="B49" s="372"/>
      <c r="C49" s="372"/>
      <c r="D49" s="372"/>
      <c r="E49" s="372"/>
      <c r="F49" s="372"/>
      <c r="G49" s="372"/>
      <c r="H49" s="372"/>
      <c r="I49" s="372"/>
      <c r="J49" s="373"/>
    </row>
    <row r="50" spans="1:10" ht="12">
      <c r="A50" s="150"/>
      <c r="B50" s="152"/>
      <c r="C50" s="152"/>
      <c r="D50" s="152"/>
      <c r="E50" s="152"/>
      <c r="F50" s="152"/>
      <c r="G50" s="152"/>
      <c r="H50" s="152"/>
      <c r="I50" s="152"/>
      <c r="J50" s="154"/>
    </row>
    <row r="51" spans="1:10" ht="12">
      <c r="A51" s="150" t="s">
        <v>78</v>
      </c>
      <c r="B51" s="152"/>
      <c r="C51" s="152"/>
      <c r="D51" s="152"/>
      <c r="E51" s="152"/>
      <c r="F51" s="152"/>
      <c r="G51" s="152"/>
      <c r="H51" s="152"/>
      <c r="I51" s="152"/>
      <c r="J51" s="154"/>
    </row>
    <row r="52" spans="1:10" ht="12">
      <c r="A52" s="155"/>
      <c r="B52" s="156"/>
      <c r="C52" s="156"/>
      <c r="D52" s="156"/>
      <c r="E52" s="156"/>
      <c r="F52" s="156"/>
      <c r="G52" s="156"/>
      <c r="H52" s="156"/>
      <c r="I52" s="156"/>
      <c r="J52" s="157"/>
    </row>
    <row r="53" spans="1:10" ht="12">
      <c r="A53" s="155"/>
      <c r="B53" s="156"/>
      <c r="C53" s="156"/>
      <c r="D53" s="156"/>
      <c r="E53" s="156"/>
      <c r="F53" s="156"/>
      <c r="G53" s="156"/>
      <c r="H53" s="156"/>
      <c r="I53" s="156"/>
      <c r="J53" s="157"/>
    </row>
  </sheetData>
  <sheetProtection/>
  <mergeCells count="3">
    <mergeCell ref="H2:I2"/>
    <mergeCell ref="A7:J7"/>
    <mergeCell ref="A49:J4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149" customWidth="1"/>
    <col min="2" max="2" width="16.8515625" style="149" customWidth="1"/>
    <col min="3" max="9" width="9.140625" style="149" customWidth="1"/>
    <col min="10" max="10" width="16.00390625" style="149" customWidth="1"/>
    <col min="11" max="16384" width="9.140625" style="149" customWidth="1"/>
  </cols>
  <sheetData>
    <row r="1" spans="1:10" ht="12">
      <c r="A1" s="146"/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2">
      <c r="A2" s="150" t="s">
        <v>74</v>
      </c>
      <c r="B2" s="226">
        <v>26</v>
      </c>
      <c r="C2" s="152"/>
      <c r="D2" s="152" t="str">
        <f>'[1]Check Sheet'!$C$2</f>
        <v> </v>
      </c>
      <c r="E2" s="152"/>
      <c r="F2" s="152"/>
      <c r="G2" s="151">
        <v>1</v>
      </c>
      <c r="H2" s="368" t="s">
        <v>75</v>
      </c>
      <c r="I2" s="368"/>
      <c r="J2" s="153">
        <v>19</v>
      </c>
    </row>
    <row r="3" spans="1:10" ht="12">
      <c r="A3" s="150"/>
      <c r="B3" s="152"/>
      <c r="C3" s="152"/>
      <c r="D3" s="152"/>
      <c r="E3" s="152"/>
      <c r="F3" s="152"/>
      <c r="G3" s="152"/>
      <c r="H3" s="152"/>
      <c r="I3" s="152"/>
      <c r="J3" s="154"/>
    </row>
    <row r="4" spans="1:10" ht="12">
      <c r="A4" s="150" t="s">
        <v>76</v>
      </c>
      <c r="B4" s="152"/>
      <c r="C4" s="162" t="s">
        <v>210</v>
      </c>
      <c r="D4" s="162"/>
      <c r="E4" s="162"/>
      <c r="F4" s="162"/>
      <c r="G4" s="152"/>
      <c r="H4" s="152"/>
      <c r="I4" s="152"/>
      <c r="J4" s="154"/>
    </row>
    <row r="5" spans="1:10" ht="12">
      <c r="A5" s="155" t="s">
        <v>77</v>
      </c>
      <c r="B5" s="156"/>
      <c r="C5" s="156"/>
      <c r="D5" s="156" t="str">
        <f>+'[1]Title Page'!E15</f>
        <v> </v>
      </c>
      <c r="E5" s="156"/>
      <c r="F5" s="156"/>
      <c r="G5" s="156"/>
      <c r="H5" s="156"/>
      <c r="I5" s="156"/>
      <c r="J5" s="157"/>
    </row>
    <row r="6" spans="1:10" ht="12">
      <c r="A6" s="150"/>
      <c r="B6" s="152"/>
      <c r="C6" s="152"/>
      <c r="D6" s="152"/>
      <c r="E6" s="152"/>
      <c r="F6" s="152"/>
      <c r="G6" s="152"/>
      <c r="H6" s="152"/>
      <c r="I6" s="152"/>
      <c r="J6" s="154"/>
    </row>
    <row r="7" spans="1:10" ht="12">
      <c r="A7" s="379" t="s">
        <v>211</v>
      </c>
      <c r="B7" s="358"/>
      <c r="C7" s="358"/>
      <c r="D7" s="358"/>
      <c r="E7" s="358"/>
      <c r="F7" s="358"/>
      <c r="G7" s="358"/>
      <c r="H7" s="358"/>
      <c r="I7" s="358"/>
      <c r="J7" s="380"/>
    </row>
    <row r="8" spans="1:10" ht="12">
      <c r="A8" s="150"/>
      <c r="B8" s="152"/>
      <c r="C8" s="152"/>
      <c r="D8" s="152"/>
      <c r="E8" s="152"/>
      <c r="F8" s="152"/>
      <c r="G8" s="152"/>
      <c r="H8" s="152"/>
      <c r="I8" s="152"/>
      <c r="J8" s="154"/>
    </row>
    <row r="9" spans="1:10" ht="53.25" customHeight="1">
      <c r="A9" s="381" t="s">
        <v>212</v>
      </c>
      <c r="B9" s="382"/>
      <c r="C9" s="382"/>
      <c r="D9" s="382"/>
      <c r="E9" s="382"/>
      <c r="F9" s="382"/>
      <c r="G9" s="382"/>
      <c r="H9" s="382"/>
      <c r="I9" s="382"/>
      <c r="J9" s="383"/>
    </row>
    <row r="10" spans="1:10" ht="12">
      <c r="A10" s="150"/>
      <c r="B10" s="152"/>
      <c r="C10" s="152"/>
      <c r="D10" s="152"/>
      <c r="E10" s="152"/>
      <c r="F10" s="152"/>
      <c r="G10" s="152"/>
      <c r="H10" s="152"/>
      <c r="I10" s="152"/>
      <c r="J10" s="154"/>
    </row>
    <row r="11" spans="1:10" ht="12">
      <c r="A11" s="150"/>
      <c r="B11" s="278"/>
      <c r="C11" s="147"/>
      <c r="D11" s="147"/>
      <c r="E11" s="148"/>
      <c r="F11" s="374" t="s">
        <v>117</v>
      </c>
      <c r="G11" s="375"/>
      <c r="H11" s="375"/>
      <c r="I11" s="376"/>
      <c r="J11" s="154"/>
    </row>
    <row r="12" spans="1:10" ht="12">
      <c r="A12" s="150"/>
      <c r="B12" s="150"/>
      <c r="C12" s="152"/>
      <c r="D12" s="152"/>
      <c r="E12" s="154"/>
      <c r="F12" s="377" t="s">
        <v>213</v>
      </c>
      <c r="G12" s="378"/>
      <c r="H12" s="377" t="s">
        <v>214</v>
      </c>
      <c r="I12" s="378"/>
      <c r="J12" s="154"/>
    </row>
    <row r="13" spans="1:10" ht="12">
      <c r="A13" s="150"/>
      <c r="B13" s="281" t="s">
        <v>215</v>
      </c>
      <c r="C13" s="151"/>
      <c r="D13" s="156"/>
      <c r="E13" s="282"/>
      <c r="F13" s="283" t="s">
        <v>216</v>
      </c>
      <c r="G13" s="157"/>
      <c r="H13" s="281" t="s">
        <v>217</v>
      </c>
      <c r="I13" s="153"/>
      <c r="J13" s="154"/>
    </row>
    <row r="14" spans="1:10" ht="12">
      <c r="A14" s="150"/>
      <c r="B14" s="284" t="s">
        <v>218</v>
      </c>
      <c r="C14" s="285"/>
      <c r="D14" s="147"/>
      <c r="E14" s="286"/>
      <c r="F14" s="279"/>
      <c r="G14" s="148"/>
      <c r="H14" s="287"/>
      <c r="I14" s="280"/>
      <c r="J14" s="154"/>
    </row>
    <row r="15" spans="1:10" ht="12">
      <c r="A15" s="150"/>
      <c r="B15" s="150" t="s">
        <v>219</v>
      </c>
      <c r="C15" s="152"/>
      <c r="D15" s="152"/>
      <c r="E15" s="154"/>
      <c r="F15" s="288">
        <v>2.06</v>
      </c>
      <c r="G15" s="289"/>
      <c r="H15" s="290">
        <v>0.476</v>
      </c>
      <c r="I15" s="154"/>
      <c r="J15" s="154"/>
    </row>
    <row r="16" spans="1:10" ht="12">
      <c r="A16" s="150"/>
      <c r="B16" s="291" t="s">
        <v>220</v>
      </c>
      <c r="C16" s="156"/>
      <c r="D16" s="156"/>
      <c r="E16" s="157"/>
      <c r="F16" s="155"/>
      <c r="G16" s="157"/>
      <c r="H16" s="292"/>
      <c r="I16" s="157"/>
      <c r="J16" s="154"/>
    </row>
    <row r="17" spans="1:10" ht="12">
      <c r="A17" s="150"/>
      <c r="B17" s="278" t="s">
        <v>221</v>
      </c>
      <c r="C17" s="147"/>
      <c r="D17" s="147"/>
      <c r="E17" s="148"/>
      <c r="F17" s="146"/>
      <c r="G17" s="148"/>
      <c r="H17" s="293"/>
      <c r="I17" s="148"/>
      <c r="J17" s="154"/>
    </row>
    <row r="18" spans="1:10" ht="12">
      <c r="A18" s="220"/>
      <c r="B18" s="294" t="s">
        <v>222</v>
      </c>
      <c r="C18" s="295"/>
      <c r="D18" s="295"/>
      <c r="E18" s="296"/>
      <c r="F18" s="297">
        <v>0.81</v>
      </c>
      <c r="G18" s="298"/>
      <c r="H18" s="299">
        <v>0.187</v>
      </c>
      <c r="I18" s="157"/>
      <c r="J18" s="154"/>
    </row>
    <row r="19" spans="1:10" ht="12">
      <c r="A19" s="150"/>
      <c r="B19" s="152"/>
      <c r="C19" s="152"/>
      <c r="D19" s="152"/>
      <c r="E19" s="152"/>
      <c r="F19" s="152"/>
      <c r="G19" s="152"/>
      <c r="H19" s="152"/>
      <c r="I19" s="152"/>
      <c r="J19" s="154"/>
    </row>
    <row r="20" spans="1:10" ht="12">
      <c r="A20" s="150"/>
      <c r="B20" s="264" t="s">
        <v>223</v>
      </c>
      <c r="C20" s="152" t="s">
        <v>224</v>
      </c>
      <c r="D20" s="152"/>
      <c r="E20" s="152"/>
      <c r="F20" s="152"/>
      <c r="G20" s="152"/>
      <c r="H20" s="152"/>
      <c r="I20" s="152"/>
      <c r="J20" s="154"/>
    </row>
    <row r="21" spans="1:10" ht="12">
      <c r="A21" s="150"/>
      <c r="B21" s="152"/>
      <c r="C21" s="300" t="s">
        <v>225</v>
      </c>
      <c r="D21" s="152"/>
      <c r="E21" s="152"/>
      <c r="F21" s="152"/>
      <c r="G21" s="152"/>
      <c r="H21" s="152"/>
      <c r="I21" s="152"/>
      <c r="J21" s="154"/>
    </row>
    <row r="22" spans="1:10" ht="12">
      <c r="A22" s="150"/>
      <c r="B22" s="152"/>
      <c r="C22" s="301" t="s">
        <v>226</v>
      </c>
      <c r="D22" s="152"/>
      <c r="E22" s="152"/>
      <c r="F22" s="152"/>
      <c r="G22" s="152"/>
      <c r="H22" s="152"/>
      <c r="I22" s="152"/>
      <c r="J22" s="154"/>
    </row>
    <row r="23" spans="1:10" ht="12">
      <c r="A23" s="150"/>
      <c r="B23" s="152"/>
      <c r="C23" s="301" t="s">
        <v>227</v>
      </c>
      <c r="D23" s="152"/>
      <c r="E23" s="152"/>
      <c r="F23" s="152"/>
      <c r="G23" s="152"/>
      <c r="H23" s="152"/>
      <c r="I23" s="152"/>
      <c r="J23" s="154"/>
    </row>
    <row r="24" spans="1:10" ht="12">
      <c r="A24" s="150"/>
      <c r="B24" s="152"/>
      <c r="C24" s="301" t="s">
        <v>228</v>
      </c>
      <c r="D24" s="152"/>
      <c r="E24" s="152"/>
      <c r="F24" s="152"/>
      <c r="G24" s="152"/>
      <c r="H24" s="152"/>
      <c r="I24" s="152"/>
      <c r="J24" s="154"/>
    </row>
    <row r="25" spans="1:10" ht="12">
      <c r="A25" s="150"/>
      <c r="B25" s="152"/>
      <c r="C25" s="152"/>
      <c r="D25" s="152"/>
      <c r="E25" s="152"/>
      <c r="F25" s="152"/>
      <c r="G25" s="152"/>
      <c r="H25" s="152"/>
      <c r="I25" s="152"/>
      <c r="J25" s="154"/>
    </row>
    <row r="26" spans="1:10" ht="12">
      <c r="A26" s="150"/>
      <c r="B26" s="278"/>
      <c r="C26" s="147"/>
      <c r="D26" s="147"/>
      <c r="E26" s="148"/>
      <c r="F26" s="374" t="s">
        <v>117</v>
      </c>
      <c r="G26" s="375"/>
      <c r="H26" s="375"/>
      <c r="I26" s="376"/>
      <c r="J26" s="154"/>
    </row>
    <row r="27" spans="1:10" ht="12">
      <c r="A27" s="150"/>
      <c r="B27" s="150"/>
      <c r="C27" s="152"/>
      <c r="D27" s="152"/>
      <c r="E27" s="154"/>
      <c r="F27" s="377" t="s">
        <v>213</v>
      </c>
      <c r="G27" s="378"/>
      <c r="H27" s="377" t="s">
        <v>214</v>
      </c>
      <c r="I27" s="378"/>
      <c r="J27" s="154"/>
    </row>
    <row r="28" spans="1:10" ht="12">
      <c r="A28" s="150"/>
      <c r="B28" s="302" t="s">
        <v>229</v>
      </c>
      <c r="C28" s="151"/>
      <c r="D28" s="156"/>
      <c r="E28" s="282"/>
      <c r="F28" s="283" t="s">
        <v>230</v>
      </c>
      <c r="G28" s="157"/>
      <c r="H28" s="281" t="s">
        <v>217</v>
      </c>
      <c r="I28" s="153"/>
      <c r="J28" s="154"/>
    </row>
    <row r="29" spans="1:10" ht="12">
      <c r="A29" s="150"/>
      <c r="B29" s="284" t="s">
        <v>231</v>
      </c>
      <c r="C29" s="285"/>
      <c r="D29" s="147"/>
      <c r="E29" s="286"/>
      <c r="F29" s="279"/>
      <c r="G29" s="148"/>
      <c r="H29" s="287"/>
      <c r="I29" s="280"/>
      <c r="J29" s="154"/>
    </row>
    <row r="30" spans="1:10" ht="12">
      <c r="A30" s="150"/>
      <c r="B30" s="155" t="s">
        <v>232</v>
      </c>
      <c r="C30" s="156"/>
      <c r="D30" s="156"/>
      <c r="E30" s="157"/>
      <c r="F30" s="297">
        <v>4.62</v>
      </c>
      <c r="G30" s="289"/>
      <c r="H30" s="303">
        <v>1.067</v>
      </c>
      <c r="I30" s="289"/>
      <c r="J30" s="304"/>
    </row>
    <row r="31" spans="1:10" ht="12">
      <c r="A31" s="150"/>
      <c r="B31" s="284" t="s">
        <v>233</v>
      </c>
      <c r="C31" s="285"/>
      <c r="D31" s="147"/>
      <c r="E31" s="286"/>
      <c r="F31" s="279"/>
      <c r="G31" s="148"/>
      <c r="H31" s="305"/>
      <c r="I31" s="148"/>
      <c r="J31" s="154"/>
    </row>
    <row r="32" spans="1:10" ht="12">
      <c r="A32" s="150"/>
      <c r="B32" s="155" t="s">
        <v>232</v>
      </c>
      <c r="C32" s="156"/>
      <c r="D32" s="156"/>
      <c r="E32" s="157"/>
      <c r="F32" s="297">
        <f>F30</f>
        <v>4.62</v>
      </c>
      <c r="G32" s="289"/>
      <c r="H32" s="303">
        <f>H30</f>
        <v>1.067</v>
      </c>
      <c r="I32" s="289"/>
      <c r="J32" s="154"/>
    </row>
    <row r="33" spans="1:10" ht="12">
      <c r="A33" s="150"/>
      <c r="B33" s="278" t="s">
        <v>234</v>
      </c>
      <c r="C33" s="147"/>
      <c r="D33" s="147"/>
      <c r="E33" s="148"/>
      <c r="F33" s="306"/>
      <c r="G33" s="307"/>
      <c r="H33" s="306"/>
      <c r="I33" s="307"/>
      <c r="J33" s="154"/>
    </row>
    <row r="34" spans="1:10" ht="12">
      <c r="A34" s="220"/>
      <c r="B34" s="308" t="s">
        <v>235</v>
      </c>
      <c r="C34" s="295"/>
      <c r="D34" s="295"/>
      <c r="E34" s="296"/>
      <c r="F34" s="309">
        <v>1.25</v>
      </c>
      <c r="G34" s="298"/>
      <c r="H34" s="310">
        <v>0.289</v>
      </c>
      <c r="I34" s="298"/>
      <c r="J34" s="221"/>
    </row>
    <row r="35" spans="1:10" ht="12">
      <c r="A35" s="150"/>
      <c r="B35" s="165" t="s">
        <v>236</v>
      </c>
      <c r="C35" s="163"/>
      <c r="D35" s="163"/>
      <c r="E35" s="164"/>
      <c r="F35" s="309">
        <f>F34</f>
        <v>1.25</v>
      </c>
      <c r="G35" s="298"/>
      <c r="H35" s="310">
        <f>H34</f>
        <v>0.289</v>
      </c>
      <c r="I35" s="311"/>
      <c r="J35" s="154"/>
    </row>
    <row r="36" spans="1:10" ht="12">
      <c r="A36" s="150"/>
      <c r="B36" s="152"/>
      <c r="C36" s="152"/>
      <c r="D36" s="152"/>
      <c r="E36" s="152"/>
      <c r="F36" s="152"/>
      <c r="G36" s="152"/>
      <c r="H36" s="152"/>
      <c r="I36" s="152"/>
      <c r="J36" s="154"/>
    </row>
    <row r="37" spans="1:10" ht="12">
      <c r="A37" s="150"/>
      <c r="B37" s="152" t="s">
        <v>271</v>
      </c>
      <c r="C37" s="152"/>
      <c r="D37" s="152"/>
      <c r="E37" s="152"/>
      <c r="F37" s="152"/>
      <c r="G37" s="156"/>
      <c r="H37" s="152"/>
      <c r="I37" s="152"/>
      <c r="J37" s="154"/>
    </row>
    <row r="38" spans="1:10" ht="12">
      <c r="A38" s="150"/>
      <c r="B38" s="146" t="s">
        <v>237</v>
      </c>
      <c r="C38" s="147"/>
      <c r="D38" s="147"/>
      <c r="E38" s="147"/>
      <c r="F38" s="346">
        <v>4.44</v>
      </c>
      <c r="G38" s="313" t="s">
        <v>269</v>
      </c>
      <c r="H38" s="312" t="s">
        <v>118</v>
      </c>
      <c r="I38" s="164"/>
      <c r="J38" s="154"/>
    </row>
    <row r="39" spans="1:10" ht="12">
      <c r="A39" s="150"/>
      <c r="B39" s="155" t="s">
        <v>238</v>
      </c>
      <c r="C39" s="156"/>
      <c r="D39" s="295"/>
      <c r="E39" s="295"/>
      <c r="F39" s="314">
        <f>F38</f>
        <v>4.44</v>
      </c>
      <c r="G39" s="313" t="s">
        <v>269</v>
      </c>
      <c r="H39" s="309" t="s">
        <v>118</v>
      </c>
      <c r="I39" s="157"/>
      <c r="J39" s="154"/>
    </row>
    <row r="40" spans="1:10" ht="12">
      <c r="A40" s="150"/>
      <c r="B40" s="152"/>
      <c r="C40" s="152"/>
      <c r="D40" s="158"/>
      <c r="E40" s="158"/>
      <c r="F40" s="340"/>
      <c r="G40" s="341"/>
      <c r="H40" s="316"/>
      <c r="I40" s="152"/>
      <c r="J40" s="154"/>
    </row>
    <row r="41" spans="1:10" ht="12">
      <c r="A41" s="150"/>
      <c r="B41" s="152" t="s">
        <v>270</v>
      </c>
      <c r="C41" s="152"/>
      <c r="D41" s="152"/>
      <c r="E41" s="152"/>
      <c r="F41" s="152"/>
      <c r="G41" s="156"/>
      <c r="H41" s="152"/>
      <c r="I41" s="152"/>
      <c r="J41" s="154"/>
    </row>
    <row r="42" spans="1:10" ht="12">
      <c r="A42" s="150"/>
      <c r="B42" s="146" t="s">
        <v>237</v>
      </c>
      <c r="C42" s="147"/>
      <c r="D42" s="147"/>
      <c r="E42" s="147"/>
      <c r="F42" s="312">
        <v>4.54</v>
      </c>
      <c r="G42" s="313"/>
      <c r="H42" s="312" t="s">
        <v>118</v>
      </c>
      <c r="I42" s="164"/>
      <c r="J42" s="154"/>
    </row>
    <row r="43" spans="1:10" ht="12">
      <c r="A43" s="150"/>
      <c r="B43" s="155" t="s">
        <v>238</v>
      </c>
      <c r="C43" s="156"/>
      <c r="D43" s="295"/>
      <c r="E43" s="295"/>
      <c r="F43" s="314">
        <f>F42</f>
        <v>4.54</v>
      </c>
      <c r="G43" s="313"/>
      <c r="H43" s="309" t="s">
        <v>118</v>
      </c>
      <c r="I43" s="157"/>
      <c r="J43" s="154"/>
    </row>
    <row r="44" spans="1:10" ht="12">
      <c r="A44" s="150"/>
      <c r="B44" s="152"/>
      <c r="C44" s="152"/>
      <c r="D44" s="158"/>
      <c r="E44" s="158"/>
      <c r="F44" s="315"/>
      <c r="G44" s="158"/>
      <c r="H44" s="316"/>
      <c r="I44" s="152"/>
      <c r="J44" s="154"/>
    </row>
    <row r="45" spans="1:10" ht="12">
      <c r="A45" s="150"/>
      <c r="B45" s="264" t="s">
        <v>239</v>
      </c>
      <c r="C45" s="152" t="s">
        <v>240</v>
      </c>
      <c r="D45" s="152"/>
      <c r="E45" s="152"/>
      <c r="F45" s="152"/>
      <c r="G45" s="152"/>
      <c r="H45" s="152"/>
      <c r="I45" s="152"/>
      <c r="J45" s="154"/>
    </row>
    <row r="46" spans="1:10" ht="12">
      <c r="A46" s="150"/>
      <c r="B46" s="152"/>
      <c r="C46" s="152" t="s">
        <v>241</v>
      </c>
      <c r="D46" s="152"/>
      <c r="E46" s="152"/>
      <c r="F46" s="152"/>
      <c r="G46" s="152"/>
      <c r="H46" s="152"/>
      <c r="I46" s="152"/>
      <c r="J46" s="154"/>
    </row>
    <row r="47" spans="1:10" ht="12">
      <c r="A47" s="150"/>
      <c r="B47" s="152"/>
      <c r="C47" s="152" t="s">
        <v>242</v>
      </c>
      <c r="D47" s="152"/>
      <c r="E47" s="152"/>
      <c r="F47" s="152"/>
      <c r="G47" s="152"/>
      <c r="H47" s="152"/>
      <c r="I47" s="152"/>
      <c r="J47" s="154"/>
    </row>
    <row r="48" spans="1:10" ht="12">
      <c r="A48" s="150"/>
      <c r="B48" s="152"/>
      <c r="C48" s="264" t="s">
        <v>243</v>
      </c>
      <c r="D48" s="152"/>
      <c r="E48" s="152"/>
      <c r="F48" s="152"/>
      <c r="G48" s="152"/>
      <c r="H48" s="152"/>
      <c r="I48" s="152"/>
      <c r="J48" s="154"/>
    </row>
    <row r="49" spans="1:10" ht="12">
      <c r="A49" s="150"/>
      <c r="B49" s="152"/>
      <c r="C49" s="234" t="s">
        <v>244</v>
      </c>
      <c r="D49" s="152"/>
      <c r="E49" s="152"/>
      <c r="F49" s="152"/>
      <c r="G49" s="152"/>
      <c r="H49" s="152"/>
      <c r="I49" s="152"/>
      <c r="J49" s="154"/>
    </row>
    <row r="50" spans="1:10" ht="12">
      <c r="A50" s="150"/>
      <c r="B50" s="152"/>
      <c r="C50" s="152"/>
      <c r="D50" s="152"/>
      <c r="E50" s="152"/>
      <c r="F50" s="152"/>
      <c r="G50" s="152"/>
      <c r="H50" s="152"/>
      <c r="I50" s="152"/>
      <c r="J50" s="154"/>
    </row>
    <row r="51" spans="1:10" ht="12">
      <c r="A51" s="150"/>
      <c r="B51" s="152"/>
      <c r="C51" s="264" t="s">
        <v>245</v>
      </c>
      <c r="D51" s="152"/>
      <c r="E51" s="152"/>
      <c r="F51" s="152"/>
      <c r="G51" s="152"/>
      <c r="H51" s="152"/>
      <c r="I51" s="152"/>
      <c r="J51" s="154"/>
    </row>
    <row r="52" spans="1:10" ht="12">
      <c r="A52" s="150"/>
      <c r="B52" s="152"/>
      <c r="C52" s="264" t="s">
        <v>246</v>
      </c>
      <c r="D52" s="152"/>
      <c r="E52" s="152"/>
      <c r="F52" s="152"/>
      <c r="G52" s="152"/>
      <c r="H52" s="152"/>
      <c r="I52" s="152"/>
      <c r="J52" s="154"/>
    </row>
    <row r="53" spans="1:10" ht="12">
      <c r="A53" s="150"/>
      <c r="B53" s="152"/>
      <c r="C53" s="264"/>
      <c r="D53" s="152"/>
      <c r="E53" s="152"/>
      <c r="F53" s="152"/>
      <c r="G53" s="152"/>
      <c r="H53" s="152"/>
      <c r="I53" s="152"/>
      <c r="J53" s="154"/>
    </row>
    <row r="54" spans="1:10" ht="12">
      <c r="A54" s="146" t="s">
        <v>80</v>
      </c>
      <c r="B54" s="147" t="s">
        <v>96</v>
      </c>
      <c r="C54" s="147"/>
      <c r="D54" s="147"/>
      <c r="E54" s="147"/>
      <c r="F54" s="147"/>
      <c r="G54" s="147"/>
      <c r="H54" s="147"/>
      <c r="I54" s="147"/>
      <c r="J54" s="148"/>
    </row>
    <row r="55" spans="1:10" ht="12">
      <c r="A55" s="150"/>
      <c r="B55" s="152"/>
      <c r="C55" s="152"/>
      <c r="D55" s="152"/>
      <c r="E55" s="152"/>
      <c r="F55" s="152"/>
      <c r="G55" s="152"/>
      <c r="H55" s="152"/>
      <c r="I55" s="152"/>
      <c r="J55" s="154"/>
    </row>
    <row r="56" spans="1:10" ht="12">
      <c r="A56" s="155" t="s">
        <v>79</v>
      </c>
      <c r="B56" s="160">
        <f>'Item 70, pg 17'!B48</f>
        <v>41677</v>
      </c>
      <c r="C56" s="156"/>
      <c r="D56" s="156"/>
      <c r="E56" s="156"/>
      <c r="F56" s="156"/>
      <c r="G56" s="156"/>
      <c r="H56" s="156" t="s">
        <v>247</v>
      </c>
      <c r="I56" s="156"/>
      <c r="J56" s="161">
        <f>'Item 70, pg 17'!J48</f>
        <v>41699</v>
      </c>
    </row>
    <row r="57" spans="1:10" ht="12.75">
      <c r="A57" s="371" t="s">
        <v>71</v>
      </c>
      <c r="B57" s="372"/>
      <c r="C57" s="372"/>
      <c r="D57" s="372"/>
      <c r="E57" s="372"/>
      <c r="F57" s="372"/>
      <c r="G57" s="372"/>
      <c r="H57" s="372"/>
      <c r="I57" s="372"/>
      <c r="J57" s="373"/>
    </row>
    <row r="58" spans="1:10" ht="12">
      <c r="A58" s="150"/>
      <c r="B58" s="152"/>
      <c r="C58" s="152"/>
      <c r="D58" s="152"/>
      <c r="E58" s="152"/>
      <c r="F58" s="152"/>
      <c r="G58" s="152"/>
      <c r="H58" s="152"/>
      <c r="I58" s="152"/>
      <c r="J58" s="154"/>
    </row>
    <row r="59" spans="1:10" ht="12">
      <c r="A59" s="150" t="s">
        <v>78</v>
      </c>
      <c r="B59" s="152"/>
      <c r="C59" s="152"/>
      <c r="D59" s="152"/>
      <c r="E59" s="152"/>
      <c r="F59" s="152"/>
      <c r="G59" s="152"/>
      <c r="H59" s="152"/>
      <c r="I59" s="152"/>
      <c r="J59" s="154"/>
    </row>
    <row r="60" spans="1:10" ht="12">
      <c r="A60" s="155"/>
      <c r="B60" s="156"/>
      <c r="C60" s="156"/>
      <c r="D60" s="156"/>
      <c r="E60" s="156"/>
      <c r="F60" s="156"/>
      <c r="G60" s="156"/>
      <c r="H60" s="156"/>
      <c r="I60" s="156"/>
      <c r="J60" s="157"/>
    </row>
  </sheetData>
  <sheetProtection/>
  <mergeCells count="10">
    <mergeCell ref="F26:I26"/>
    <mergeCell ref="F27:G27"/>
    <mergeCell ref="H27:I27"/>
    <mergeCell ref="A57:J57"/>
    <mergeCell ref="H2:I2"/>
    <mergeCell ref="A7:J7"/>
    <mergeCell ref="A9:J9"/>
    <mergeCell ref="F11:I11"/>
    <mergeCell ref="F12:G12"/>
    <mergeCell ref="H12:I1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>
      <c r="A2" s="4" t="s">
        <v>74</v>
      </c>
      <c r="B2" s="106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115</v>
      </c>
      <c r="O2" s="35">
        <v>3</v>
      </c>
      <c r="P2" s="5" t="s">
        <v>144</v>
      </c>
      <c r="Q2" s="5"/>
      <c r="R2" s="5"/>
      <c r="S2" s="5"/>
      <c r="T2" s="35">
        <v>21</v>
      </c>
      <c r="U2" s="6"/>
    </row>
    <row r="3" spans="1:21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">
      <c r="A4" s="4" t="s">
        <v>76</v>
      </c>
      <c r="B4" s="5"/>
      <c r="C4" s="109" t="s">
        <v>143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">
      <c r="A6" s="384" t="s">
        <v>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6"/>
    </row>
    <row r="7" spans="1:21" ht="12">
      <c r="A7" s="34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">
      <c r="A10" s="36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">
      <c r="A11" s="36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">
      <c r="A13" s="37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">
      <c r="A14" s="37" t="s">
        <v>102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">
      <c r="A15" s="3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">
      <c r="A18" s="4" t="s">
        <v>8</v>
      </c>
      <c r="B18" s="5"/>
      <c r="C18" s="5"/>
      <c r="D18" s="5"/>
      <c r="E18" s="5" t="s">
        <v>103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">
      <c r="A19" s="22"/>
      <c r="B19" s="21"/>
      <c r="C19" s="21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2"/>
      <c r="P19" s="21"/>
      <c r="Q19" s="21"/>
      <c r="R19" s="21"/>
      <c r="S19" s="21"/>
      <c r="T19" s="21"/>
      <c r="U19" s="6"/>
    </row>
    <row r="20" spans="1:21" ht="12">
      <c r="A20" s="38" t="s">
        <v>9</v>
      </c>
      <c r="B20" s="38" t="s">
        <v>12</v>
      </c>
      <c r="C20" s="77" t="s">
        <v>13</v>
      </c>
      <c r="D20" s="84"/>
      <c r="E20" s="92" t="s">
        <v>14</v>
      </c>
      <c r="F20" s="83"/>
      <c r="G20" s="77" t="s">
        <v>39</v>
      </c>
      <c r="H20" s="83"/>
      <c r="I20" s="77" t="s">
        <v>15</v>
      </c>
      <c r="J20" s="83"/>
      <c r="K20" s="17"/>
      <c r="L20" s="38" t="s">
        <v>9</v>
      </c>
      <c r="M20" s="38" t="s">
        <v>12</v>
      </c>
      <c r="N20" s="77" t="s">
        <v>13</v>
      </c>
      <c r="O20" s="83"/>
      <c r="P20" s="92" t="s">
        <v>14</v>
      </c>
      <c r="Q20" s="83"/>
      <c r="R20" s="77" t="s">
        <v>39</v>
      </c>
      <c r="S20" s="83"/>
      <c r="T20" s="77" t="s">
        <v>15</v>
      </c>
      <c r="U20" s="83"/>
    </row>
    <row r="21" spans="1:21" ht="12">
      <c r="A21" s="39" t="s">
        <v>10</v>
      </c>
      <c r="B21" s="39" t="s">
        <v>72</v>
      </c>
      <c r="C21" s="78" t="s">
        <v>1</v>
      </c>
      <c r="D21" s="84"/>
      <c r="E21" s="17" t="s">
        <v>1</v>
      </c>
      <c r="F21" s="84"/>
      <c r="G21" s="78" t="s">
        <v>40</v>
      </c>
      <c r="H21" s="84"/>
      <c r="I21" s="78" t="s">
        <v>1</v>
      </c>
      <c r="J21" s="84"/>
      <c r="K21" s="17"/>
      <c r="L21" s="39" t="s">
        <v>10</v>
      </c>
      <c r="M21" s="39" t="s">
        <v>72</v>
      </c>
      <c r="N21" s="78" t="s">
        <v>1</v>
      </c>
      <c r="O21" s="84"/>
      <c r="P21" s="17" t="s">
        <v>1</v>
      </c>
      <c r="Q21" s="84"/>
      <c r="R21" s="78" t="s">
        <v>40</v>
      </c>
      <c r="S21" s="84"/>
      <c r="T21" s="78" t="s">
        <v>1</v>
      </c>
      <c r="U21" s="84"/>
    </row>
    <row r="22" spans="1:21" ht="12">
      <c r="A22" s="40" t="s">
        <v>11</v>
      </c>
      <c r="B22" s="40" t="s">
        <v>1</v>
      </c>
      <c r="C22" s="79" t="s">
        <v>117</v>
      </c>
      <c r="D22" s="85"/>
      <c r="E22" s="93" t="s">
        <v>117</v>
      </c>
      <c r="F22" s="85"/>
      <c r="G22" s="79" t="s">
        <v>41</v>
      </c>
      <c r="H22" s="85"/>
      <c r="I22" s="79" t="s">
        <v>117</v>
      </c>
      <c r="J22" s="85"/>
      <c r="K22" s="17"/>
      <c r="L22" s="40" t="s">
        <v>11</v>
      </c>
      <c r="M22" s="40" t="s">
        <v>1</v>
      </c>
      <c r="N22" s="79" t="s">
        <v>117</v>
      </c>
      <c r="O22" s="85"/>
      <c r="P22" s="93" t="s">
        <v>117</v>
      </c>
      <c r="Q22" s="84"/>
      <c r="R22" s="79" t="s">
        <v>41</v>
      </c>
      <c r="S22" s="85"/>
      <c r="T22" s="79" t="s">
        <v>117</v>
      </c>
      <c r="U22" s="85"/>
    </row>
    <row r="23" spans="1:21" ht="12">
      <c r="A23" s="65" t="s">
        <v>21</v>
      </c>
      <c r="B23" s="19" t="s">
        <v>134</v>
      </c>
      <c r="C23" s="99">
        <v>13.11</v>
      </c>
      <c r="D23" s="86"/>
      <c r="E23" s="347">
        <v>7.1</v>
      </c>
      <c r="F23" s="342" t="s">
        <v>269</v>
      </c>
      <c r="G23" s="67">
        <f>+C23+E23</f>
        <v>20.21</v>
      </c>
      <c r="H23" s="342" t="s">
        <v>269</v>
      </c>
      <c r="I23" s="68">
        <v>6.53</v>
      </c>
      <c r="J23" s="86"/>
      <c r="K23" s="5"/>
      <c r="L23" s="19" t="s">
        <v>138</v>
      </c>
      <c r="M23" s="19" t="s">
        <v>134</v>
      </c>
      <c r="N23" s="67">
        <v>43.64</v>
      </c>
      <c r="O23" s="86"/>
      <c r="P23" s="348">
        <f>E23</f>
        <v>7.1</v>
      </c>
      <c r="Q23" s="342" t="s">
        <v>269</v>
      </c>
      <c r="R23" s="166">
        <f>+N23+P23</f>
        <v>50.74</v>
      </c>
      <c r="S23" s="342" t="s">
        <v>269</v>
      </c>
      <c r="T23" s="91">
        <f>I23</f>
        <v>6.53</v>
      </c>
      <c r="U23" s="86"/>
    </row>
    <row r="24" spans="1:21" ht="12">
      <c r="A24" s="65" t="s">
        <v>21</v>
      </c>
      <c r="B24" s="19" t="s">
        <v>135</v>
      </c>
      <c r="C24" s="80">
        <f>C23+1</f>
        <v>14.11</v>
      </c>
      <c r="D24" s="86"/>
      <c r="E24" s="167">
        <f>E23</f>
        <v>7.1</v>
      </c>
      <c r="F24" s="342" t="s">
        <v>269</v>
      </c>
      <c r="G24" s="80">
        <f>C24+E24</f>
        <v>21.21</v>
      </c>
      <c r="H24" s="342" t="s">
        <v>269</v>
      </c>
      <c r="I24" s="68">
        <v>6.53</v>
      </c>
      <c r="J24" s="86"/>
      <c r="K24" s="5"/>
      <c r="L24" s="19" t="s">
        <v>138</v>
      </c>
      <c r="M24" s="19" t="s">
        <v>135</v>
      </c>
      <c r="N24" s="72">
        <f>N23+4</f>
        <v>47.64</v>
      </c>
      <c r="O24" s="86"/>
      <c r="P24" s="81">
        <f>E23</f>
        <v>7.1</v>
      </c>
      <c r="Q24" s="342" t="s">
        <v>269</v>
      </c>
      <c r="R24" s="167">
        <f>N24+P24</f>
        <v>54.74</v>
      </c>
      <c r="S24" s="342" t="s">
        <v>269</v>
      </c>
      <c r="T24" s="81">
        <f>I24</f>
        <v>6.53</v>
      </c>
      <c r="U24" s="86"/>
    </row>
    <row r="25" spans="1:21" ht="12">
      <c r="A25" s="65" t="s">
        <v>131</v>
      </c>
      <c r="B25" s="19" t="s">
        <v>134</v>
      </c>
      <c r="C25" s="80">
        <v>16.3</v>
      </c>
      <c r="D25" s="86"/>
      <c r="E25" s="167">
        <f>E24</f>
        <v>7.1</v>
      </c>
      <c r="F25" s="342" t="s">
        <v>269</v>
      </c>
      <c r="G25" s="80">
        <f aca="true" t="shared" si="0" ref="G25:G31">C25+E25</f>
        <v>23.4</v>
      </c>
      <c r="H25" s="342" t="s">
        <v>269</v>
      </c>
      <c r="I25" s="68">
        <v>6.53</v>
      </c>
      <c r="J25" s="86"/>
      <c r="K25" s="5"/>
      <c r="L25" s="19" t="s">
        <v>139</v>
      </c>
      <c r="M25" s="19" t="s">
        <v>134</v>
      </c>
      <c r="N25" s="72">
        <v>53</v>
      </c>
      <c r="O25" s="86"/>
      <c r="P25" s="81">
        <f>E23</f>
        <v>7.1</v>
      </c>
      <c r="Q25" s="342" t="s">
        <v>269</v>
      </c>
      <c r="R25" s="167">
        <f>N25+P25</f>
        <v>60.1</v>
      </c>
      <c r="S25" s="342" t="s">
        <v>269</v>
      </c>
      <c r="T25" s="81">
        <f>T24</f>
        <v>6.53</v>
      </c>
      <c r="U25" s="86"/>
    </row>
    <row r="26" spans="1:21" ht="12">
      <c r="A26" s="65" t="s">
        <v>131</v>
      </c>
      <c r="B26" s="19" t="s">
        <v>135</v>
      </c>
      <c r="C26" s="80">
        <f>C25+1</f>
        <v>17.3</v>
      </c>
      <c r="D26" s="86"/>
      <c r="E26" s="167">
        <f aca="true" t="shared" si="1" ref="E26:E31">E25</f>
        <v>7.1</v>
      </c>
      <c r="F26" s="342" t="s">
        <v>269</v>
      </c>
      <c r="G26" s="80">
        <f t="shared" si="0"/>
        <v>24.4</v>
      </c>
      <c r="H26" s="342" t="s">
        <v>269</v>
      </c>
      <c r="I26" s="68">
        <v>6.53</v>
      </c>
      <c r="J26" s="86"/>
      <c r="K26" s="5"/>
      <c r="L26" s="19" t="s">
        <v>139</v>
      </c>
      <c r="M26" s="19" t="s">
        <v>135</v>
      </c>
      <c r="N26" s="72">
        <f>N25+5</f>
        <v>58</v>
      </c>
      <c r="O26" s="86"/>
      <c r="P26" s="81">
        <f>E23</f>
        <v>7.1</v>
      </c>
      <c r="Q26" s="342" t="s">
        <v>269</v>
      </c>
      <c r="R26" s="167">
        <f>N26+P26</f>
        <v>65.1</v>
      </c>
      <c r="S26" s="342" t="s">
        <v>269</v>
      </c>
      <c r="T26" s="81">
        <f>T25</f>
        <v>6.53</v>
      </c>
      <c r="U26" s="86"/>
    </row>
    <row r="27" spans="1:21" ht="12">
      <c r="A27" s="19" t="s">
        <v>132</v>
      </c>
      <c r="B27" s="19" t="s">
        <v>134</v>
      </c>
      <c r="C27" s="72">
        <v>23.94</v>
      </c>
      <c r="D27" s="86"/>
      <c r="E27" s="167">
        <f t="shared" si="1"/>
        <v>7.1</v>
      </c>
      <c r="F27" s="342" t="s">
        <v>269</v>
      </c>
      <c r="G27" s="80">
        <f t="shared" si="0"/>
        <v>31.04</v>
      </c>
      <c r="H27" s="342" t="s">
        <v>269</v>
      </c>
      <c r="I27" s="68">
        <v>6.53</v>
      </c>
      <c r="J27" s="86"/>
      <c r="K27" s="5"/>
      <c r="L27" s="19" t="s">
        <v>140</v>
      </c>
      <c r="M27" s="19" t="s">
        <v>134</v>
      </c>
      <c r="N27" s="72">
        <v>58.16</v>
      </c>
      <c r="O27" s="86"/>
      <c r="P27" s="81">
        <f>E23</f>
        <v>7.1</v>
      </c>
      <c r="Q27" s="342" t="s">
        <v>269</v>
      </c>
      <c r="R27" s="167">
        <f>N27+P27</f>
        <v>65.25999999999999</v>
      </c>
      <c r="S27" s="342" t="s">
        <v>269</v>
      </c>
      <c r="T27" s="81">
        <f>T26</f>
        <v>6.53</v>
      </c>
      <c r="U27" s="86"/>
    </row>
    <row r="28" spans="1:21" ht="12">
      <c r="A28" s="19" t="s">
        <v>132</v>
      </c>
      <c r="B28" s="19" t="s">
        <v>135</v>
      </c>
      <c r="C28" s="80">
        <f>C27+2</f>
        <v>25.94</v>
      </c>
      <c r="D28" s="86"/>
      <c r="E28" s="167">
        <f t="shared" si="1"/>
        <v>7.1</v>
      </c>
      <c r="F28" s="342" t="s">
        <v>269</v>
      </c>
      <c r="G28" s="80">
        <f t="shared" si="0"/>
        <v>33.04</v>
      </c>
      <c r="H28" s="342" t="s">
        <v>269</v>
      </c>
      <c r="I28" s="68">
        <v>6.53</v>
      </c>
      <c r="J28" s="86"/>
      <c r="K28" s="5"/>
      <c r="L28" s="19" t="s">
        <v>140</v>
      </c>
      <c r="M28" s="19" t="s">
        <v>135</v>
      </c>
      <c r="N28" s="72">
        <f>N27+6</f>
        <v>64.16</v>
      </c>
      <c r="O28" s="86"/>
      <c r="P28" s="81">
        <f>E23</f>
        <v>7.1</v>
      </c>
      <c r="Q28" s="342" t="s">
        <v>269</v>
      </c>
      <c r="R28" s="167">
        <f>N28+P28</f>
        <v>71.25999999999999</v>
      </c>
      <c r="S28" s="342" t="s">
        <v>269</v>
      </c>
      <c r="T28" s="81">
        <f>T27</f>
        <v>6.53</v>
      </c>
      <c r="U28" s="86"/>
    </row>
    <row r="29" spans="1:21" ht="12">
      <c r="A29" s="19" t="s">
        <v>133</v>
      </c>
      <c r="B29" s="19" t="s">
        <v>134</v>
      </c>
      <c r="C29" s="72">
        <v>33.16</v>
      </c>
      <c r="D29" s="86"/>
      <c r="E29" s="167">
        <f t="shared" si="1"/>
        <v>7.1</v>
      </c>
      <c r="F29" s="342" t="s">
        <v>269</v>
      </c>
      <c r="G29" s="80">
        <f t="shared" si="0"/>
        <v>40.26</v>
      </c>
      <c r="H29" s="342" t="s">
        <v>269</v>
      </c>
      <c r="I29" s="68">
        <v>6.53</v>
      </c>
      <c r="J29" s="86"/>
      <c r="K29" s="5"/>
      <c r="L29" s="19"/>
      <c r="M29" s="19"/>
      <c r="N29" s="28" t="s">
        <v>115</v>
      </c>
      <c r="O29" s="64" t="s">
        <v>115</v>
      </c>
      <c r="P29" s="28" t="s">
        <v>115</v>
      </c>
      <c r="Q29" s="64" t="s">
        <v>115</v>
      </c>
      <c r="R29" s="28"/>
      <c r="S29" s="18"/>
      <c r="T29" s="28"/>
      <c r="U29" s="18"/>
    </row>
    <row r="30" spans="1:21" ht="12">
      <c r="A30" s="19" t="s">
        <v>133</v>
      </c>
      <c r="B30" s="19" t="s">
        <v>135</v>
      </c>
      <c r="C30" s="82">
        <f>C29+3</f>
        <v>36.16</v>
      </c>
      <c r="D30" s="86"/>
      <c r="E30" s="167">
        <f t="shared" si="1"/>
        <v>7.1</v>
      </c>
      <c r="F30" s="342" t="s">
        <v>269</v>
      </c>
      <c r="G30" s="80">
        <f t="shared" si="0"/>
        <v>43.26</v>
      </c>
      <c r="H30" s="342" t="s">
        <v>269</v>
      </c>
      <c r="I30" s="68">
        <v>6.53</v>
      </c>
      <c r="J30" s="86"/>
      <c r="K30" s="5"/>
      <c r="L30" s="19"/>
      <c r="M30" s="19"/>
      <c r="N30" s="28" t="s">
        <v>115</v>
      </c>
      <c r="O30" s="64" t="s">
        <v>115</v>
      </c>
      <c r="P30" s="28" t="s">
        <v>115</v>
      </c>
      <c r="Q30" s="64" t="s">
        <v>115</v>
      </c>
      <c r="R30" s="28"/>
      <c r="S30" s="18"/>
      <c r="T30" s="28"/>
      <c r="U30" s="18"/>
    </row>
    <row r="31" spans="1:21" ht="12">
      <c r="A31" s="65" t="s">
        <v>131</v>
      </c>
      <c r="B31" s="19" t="s">
        <v>38</v>
      </c>
      <c r="C31" s="72">
        <v>10.23</v>
      </c>
      <c r="D31" s="86"/>
      <c r="E31" s="167">
        <f t="shared" si="1"/>
        <v>7.1</v>
      </c>
      <c r="F31" s="342" t="s">
        <v>269</v>
      </c>
      <c r="G31" s="80">
        <f t="shared" si="0"/>
        <v>17.33</v>
      </c>
      <c r="H31" s="342" t="s">
        <v>269</v>
      </c>
      <c r="I31" s="68">
        <v>6.53</v>
      </c>
      <c r="J31" s="86"/>
      <c r="K31" s="5"/>
      <c r="L31" s="19"/>
      <c r="M31" s="19"/>
      <c r="N31" s="28"/>
      <c r="O31" s="64" t="s">
        <v>115</v>
      </c>
      <c r="P31" s="28"/>
      <c r="Q31" s="64" t="s">
        <v>115</v>
      </c>
      <c r="R31" s="28"/>
      <c r="S31" s="18"/>
      <c r="T31" s="28"/>
      <c r="U31" s="18"/>
    </row>
    <row r="32" spans="1:21" ht="12">
      <c r="A32" s="65" t="s">
        <v>130</v>
      </c>
      <c r="B32" s="19" t="s">
        <v>136</v>
      </c>
      <c r="C32" s="81" t="s">
        <v>137</v>
      </c>
      <c r="D32" s="86"/>
      <c r="E32" s="167">
        <v>10.66</v>
      </c>
      <c r="F32" s="342" t="s">
        <v>269</v>
      </c>
      <c r="G32" s="81" t="s">
        <v>137</v>
      </c>
      <c r="H32" s="342" t="s">
        <v>269</v>
      </c>
      <c r="I32" s="81" t="s">
        <v>137</v>
      </c>
      <c r="J32" s="86"/>
      <c r="K32" s="21"/>
      <c r="L32" s="41"/>
      <c r="M32" s="41"/>
      <c r="N32" s="87"/>
      <c r="O32" s="64" t="s">
        <v>115</v>
      </c>
      <c r="P32" s="87"/>
      <c r="Q32" s="64" t="s">
        <v>115</v>
      </c>
      <c r="R32" s="87"/>
      <c r="S32" s="55"/>
      <c r="T32" s="87"/>
      <c r="U32" s="55"/>
    </row>
    <row r="33" spans="1:21" ht="12">
      <c r="A33" s="65"/>
      <c r="B33" s="19"/>
      <c r="C33" s="81"/>
      <c r="D33" s="86"/>
      <c r="E33" s="167"/>
      <c r="F33" s="86"/>
      <c r="G33" s="81"/>
      <c r="H33" s="86"/>
      <c r="I33" s="169"/>
      <c r="J33" s="170"/>
      <c r="K33" s="5"/>
      <c r="L33" s="19"/>
      <c r="M33" s="19"/>
      <c r="N33" s="28"/>
      <c r="O33" s="18" t="s">
        <v>115</v>
      </c>
      <c r="P33" s="28"/>
      <c r="Q33" s="18" t="s">
        <v>115</v>
      </c>
      <c r="R33" s="28"/>
      <c r="S33" s="18"/>
      <c r="T33" s="28"/>
      <c r="U33" s="18"/>
    </row>
    <row r="34" spans="1:21" ht="12.75">
      <c r="A34" s="42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">
      <c r="A36" s="45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">
      <c r="A37" s="4"/>
      <c r="B37" s="5"/>
      <c r="C37" s="43" t="s">
        <v>17</v>
      </c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">
      <c r="A38" s="4"/>
      <c r="B38" s="5"/>
      <c r="C38" s="43" t="s">
        <v>141</v>
      </c>
      <c r="D38" s="4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">
      <c r="A39" s="4"/>
      <c r="B39" s="5"/>
      <c r="C39" s="43"/>
      <c r="D39" s="4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">
      <c r="A41" s="71" t="s">
        <v>161</v>
      </c>
      <c r="B41" s="95" t="s">
        <v>162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">
      <c r="A42" s="59" t="s">
        <v>67</v>
      </c>
      <c r="B42" s="48" t="s">
        <v>163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">
      <c r="A44" s="34" t="s">
        <v>68</v>
      </c>
      <c r="B44" s="46" t="s">
        <v>164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">
      <c r="A45" s="27"/>
      <c r="B45" s="46" t="s">
        <v>165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">
      <c r="A46" s="27"/>
      <c r="B46" s="46" t="s">
        <v>166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204" customFormat="1" ht="12">
      <c r="A49" s="202" t="s">
        <v>178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03"/>
    </row>
    <row r="50" spans="1:21" ht="12">
      <c r="A50" s="4" t="s">
        <v>157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174" customFormat="1" ht="11.25">
      <c r="A52" s="172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29"/>
      <c r="Q52" s="171"/>
      <c r="R52" s="171"/>
      <c r="S52" s="171"/>
      <c r="T52" s="171"/>
      <c r="U52" s="173"/>
    </row>
    <row r="53" spans="1:21" s="113" customFormat="1" ht="11.2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1"/>
      <c r="Q53" s="11"/>
      <c r="R53" s="11"/>
      <c r="S53" s="11"/>
      <c r="T53" s="11"/>
      <c r="U53" s="112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76" t="s">
        <v>170</v>
      </c>
      <c r="U54" s="6"/>
    </row>
    <row r="55" spans="1:21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13" customFormat="1" ht="11.25">
      <c r="A56" s="16"/>
      <c r="B56" s="11"/>
      <c r="C56" s="11"/>
      <c r="D56" s="11"/>
      <c r="E56" s="11"/>
      <c r="F56" s="114"/>
      <c r="G56" s="114"/>
      <c r="H56" s="114"/>
      <c r="I56" s="115"/>
      <c r="J56" s="115"/>
      <c r="K56" s="114"/>
      <c r="L56" s="114"/>
      <c r="M56" s="114"/>
      <c r="N56" s="111"/>
      <c r="O56" s="11"/>
      <c r="P56" s="11"/>
      <c r="Q56" s="11"/>
      <c r="R56" s="11"/>
      <c r="S56" s="11"/>
      <c r="T56" s="11"/>
      <c r="U56" s="112"/>
    </row>
    <row r="57" spans="1:21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">
      <c r="A58" s="4" t="s">
        <v>80</v>
      </c>
      <c r="B58" s="5" t="s">
        <v>96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">
      <c r="A60" s="7" t="s">
        <v>79</v>
      </c>
      <c r="B60" s="97">
        <f>'Item 80, pg 19'!B56</f>
        <v>41677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160</v>
      </c>
      <c r="O60" s="8"/>
      <c r="P60" s="8"/>
      <c r="Q60" s="8"/>
      <c r="R60" s="97">
        <f>'Item 80, pg 19'!J56</f>
        <v>41699</v>
      </c>
      <c r="S60" s="97"/>
      <c r="T60" s="8"/>
      <c r="U60" s="9"/>
    </row>
    <row r="61" spans="1:21" ht="12.75">
      <c r="A61" s="386" t="s">
        <v>71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8"/>
      <c r="R61" s="388"/>
      <c r="S61" s="388"/>
      <c r="T61" s="387"/>
      <c r="U61" s="6"/>
    </row>
    <row r="62" spans="1:21" ht="1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">
      <c r="A63" s="4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14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">
      <c r="A1" s="1"/>
      <c r="B1" s="2"/>
      <c r="C1" s="2"/>
      <c r="D1" s="2"/>
      <c r="E1" s="2"/>
      <c r="F1" s="2"/>
      <c r="G1" s="2"/>
      <c r="H1" s="20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">
      <c r="A2" s="4" t="s">
        <v>74</v>
      </c>
      <c r="B2" s="106">
        <v>26</v>
      </c>
      <c r="C2" s="5"/>
      <c r="D2" s="5"/>
      <c r="E2" s="5"/>
      <c r="F2" s="5"/>
      <c r="G2" s="5"/>
      <c r="H2" s="23"/>
      <c r="I2" s="5"/>
      <c r="J2" s="5"/>
      <c r="K2" s="5"/>
      <c r="L2" s="5"/>
      <c r="M2" s="5"/>
      <c r="N2" s="5"/>
      <c r="O2" s="8">
        <v>3</v>
      </c>
      <c r="P2" s="5" t="s">
        <v>145</v>
      </c>
      <c r="Q2" s="5"/>
      <c r="R2" s="5"/>
      <c r="S2" s="5"/>
      <c r="T2" s="141">
        <v>25</v>
      </c>
      <c r="U2" s="5"/>
      <c r="V2" s="6"/>
    </row>
    <row r="3" spans="1:22" ht="12">
      <c r="A3" s="4"/>
      <c r="B3" s="5"/>
      <c r="C3" s="5"/>
      <c r="D3" s="5"/>
      <c r="E3" s="5"/>
      <c r="F3" s="5"/>
      <c r="G3" s="5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">
      <c r="A4" s="4" t="s">
        <v>76</v>
      </c>
      <c r="B4" s="5"/>
      <c r="C4" s="109" t="s">
        <v>143</v>
      </c>
      <c r="D4" s="5"/>
      <c r="E4" s="5"/>
      <c r="F4" s="5"/>
      <c r="G4" s="5"/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">
      <c r="A5" s="7" t="s">
        <v>77</v>
      </c>
      <c r="B5" s="8"/>
      <c r="C5" s="8"/>
      <c r="D5" s="8"/>
      <c r="E5" s="8"/>
      <c r="F5" s="8"/>
      <c r="G5" s="8"/>
      <c r="H5" s="10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">
      <c r="A6" s="4"/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">
      <c r="A7" s="389" t="s">
        <v>0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21"/>
      <c r="T7" s="21"/>
      <c r="U7" s="5"/>
      <c r="V7" s="6"/>
    </row>
    <row r="8" spans="1:22" ht="12">
      <c r="A8" s="4"/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">
      <c r="A9" s="4" t="s">
        <v>31</v>
      </c>
      <c r="B9" s="5" t="s">
        <v>103</v>
      </c>
      <c r="C9" s="5"/>
      <c r="D9" s="5"/>
      <c r="E9" s="5"/>
      <c r="F9" s="5"/>
      <c r="G9" s="5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">
      <c r="A10" s="4"/>
      <c r="B10" s="5"/>
      <c r="C10" s="5"/>
      <c r="D10" s="8"/>
      <c r="E10" s="5"/>
      <c r="F10" s="5"/>
      <c r="G10" s="5" t="s">
        <v>115</v>
      </c>
      <c r="H10" s="23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">
      <c r="A11" s="38" t="s">
        <v>9</v>
      </c>
      <c r="B11" s="38" t="s">
        <v>12</v>
      </c>
      <c r="C11" s="77" t="s">
        <v>13</v>
      </c>
      <c r="D11" s="83"/>
      <c r="E11" s="77" t="s">
        <v>14</v>
      </c>
      <c r="F11" s="83"/>
      <c r="G11" s="77" t="s">
        <v>39</v>
      </c>
      <c r="H11" s="208"/>
      <c r="I11" s="77" t="s">
        <v>15</v>
      </c>
      <c r="J11" s="83"/>
      <c r="K11" s="17"/>
      <c r="L11" s="38" t="s">
        <v>9</v>
      </c>
      <c r="M11" s="38" t="s">
        <v>12</v>
      </c>
      <c r="N11" s="77" t="s">
        <v>13</v>
      </c>
      <c r="O11" s="92"/>
      <c r="P11" s="77" t="s">
        <v>14</v>
      </c>
      <c r="Q11" s="83"/>
      <c r="R11" s="77" t="s">
        <v>39</v>
      </c>
      <c r="S11" s="83"/>
      <c r="T11" s="77" t="s">
        <v>15</v>
      </c>
      <c r="U11" s="83"/>
      <c r="V11" s="6"/>
    </row>
    <row r="12" spans="1:22" ht="12">
      <c r="A12" s="39" t="s">
        <v>10</v>
      </c>
      <c r="B12" s="39" t="s">
        <v>72</v>
      </c>
      <c r="C12" s="78" t="s">
        <v>1</v>
      </c>
      <c r="D12" s="84"/>
      <c r="E12" s="78" t="s">
        <v>1</v>
      </c>
      <c r="F12" s="84"/>
      <c r="G12" s="78" t="s">
        <v>40</v>
      </c>
      <c r="H12" s="209"/>
      <c r="I12" s="78" t="s">
        <v>1</v>
      </c>
      <c r="J12" s="84"/>
      <c r="K12" s="17"/>
      <c r="L12" s="39" t="s">
        <v>10</v>
      </c>
      <c r="M12" s="39" t="s">
        <v>72</v>
      </c>
      <c r="N12" s="78" t="s">
        <v>1</v>
      </c>
      <c r="O12" s="84"/>
      <c r="P12" s="17" t="s">
        <v>1</v>
      </c>
      <c r="Q12" s="84"/>
      <c r="R12" s="78" t="s">
        <v>40</v>
      </c>
      <c r="S12" s="84"/>
      <c r="T12" s="78" t="s">
        <v>1</v>
      </c>
      <c r="U12" s="84"/>
      <c r="V12" s="6"/>
    </row>
    <row r="13" spans="1:22" ht="12">
      <c r="A13" s="40" t="s">
        <v>11</v>
      </c>
      <c r="B13" s="40" t="s">
        <v>1</v>
      </c>
      <c r="C13" s="79" t="s">
        <v>117</v>
      </c>
      <c r="D13" s="85"/>
      <c r="E13" s="79" t="s">
        <v>117</v>
      </c>
      <c r="F13" s="85"/>
      <c r="G13" s="79" t="s">
        <v>41</v>
      </c>
      <c r="H13" s="210"/>
      <c r="I13" s="79" t="s">
        <v>117</v>
      </c>
      <c r="J13" s="85"/>
      <c r="K13" s="17"/>
      <c r="L13" s="40" t="s">
        <v>11</v>
      </c>
      <c r="M13" s="40" t="s">
        <v>1</v>
      </c>
      <c r="N13" s="79" t="s">
        <v>117</v>
      </c>
      <c r="O13" s="93"/>
      <c r="P13" s="79" t="s">
        <v>117</v>
      </c>
      <c r="Q13" s="85"/>
      <c r="R13" s="79" t="s">
        <v>41</v>
      </c>
      <c r="S13" s="85"/>
      <c r="T13" s="79" t="s">
        <v>117</v>
      </c>
      <c r="U13" s="85"/>
      <c r="V13" s="6"/>
    </row>
    <row r="14" spans="1:22" ht="12">
      <c r="A14" s="65" t="s">
        <v>131</v>
      </c>
      <c r="B14" s="19" t="s">
        <v>134</v>
      </c>
      <c r="C14" s="101">
        <v>17.79</v>
      </c>
      <c r="D14" s="94"/>
      <c r="E14" s="348">
        <v>7.1</v>
      </c>
      <c r="F14" s="342" t="s">
        <v>269</v>
      </c>
      <c r="G14" s="91">
        <f aca="true" t="shared" si="0" ref="G14:G21">C14+E14</f>
        <v>24.89</v>
      </c>
      <c r="H14" s="342" t="s">
        <v>269</v>
      </c>
      <c r="I14" s="69">
        <v>6.53</v>
      </c>
      <c r="J14" s="64"/>
      <c r="K14" s="5"/>
      <c r="L14" s="19" t="s">
        <v>139</v>
      </c>
      <c r="M14" s="19" t="s">
        <v>134</v>
      </c>
      <c r="N14" s="91">
        <v>68.57</v>
      </c>
      <c r="O14" s="94"/>
      <c r="P14" s="348">
        <f>E14</f>
        <v>7.1</v>
      </c>
      <c r="Q14" s="342" t="s">
        <v>269</v>
      </c>
      <c r="R14" s="91">
        <f>N14+P14</f>
        <v>75.66999999999999</v>
      </c>
      <c r="S14" s="342" t="s">
        <v>269</v>
      </c>
      <c r="T14" s="91">
        <f>I14</f>
        <v>6.53</v>
      </c>
      <c r="U14" s="64"/>
      <c r="V14" s="6"/>
    </row>
    <row r="15" spans="1:22" ht="12">
      <c r="A15" s="65" t="s">
        <v>131</v>
      </c>
      <c r="B15" s="19" t="s">
        <v>135</v>
      </c>
      <c r="C15" s="118">
        <f>C14+0.75</f>
        <v>18.54</v>
      </c>
      <c r="D15" s="94"/>
      <c r="E15" s="118">
        <f aca="true" t="shared" si="1" ref="E15:E21">E14</f>
        <v>7.1</v>
      </c>
      <c r="F15" s="342" t="s">
        <v>269</v>
      </c>
      <c r="G15" s="118">
        <f t="shared" si="0"/>
        <v>25.64</v>
      </c>
      <c r="H15" s="342" t="s">
        <v>269</v>
      </c>
      <c r="I15" s="181">
        <f aca="true" t="shared" si="2" ref="I15:I21">I14</f>
        <v>6.53</v>
      </c>
      <c r="J15" s="64"/>
      <c r="K15" s="5"/>
      <c r="L15" s="19" t="s">
        <v>139</v>
      </c>
      <c r="M15" s="19" t="s">
        <v>135</v>
      </c>
      <c r="N15" s="118">
        <f>N14+0.75</f>
        <v>69.32</v>
      </c>
      <c r="O15" s="94"/>
      <c r="P15" s="118">
        <f>P14</f>
        <v>7.1</v>
      </c>
      <c r="Q15" s="342" t="s">
        <v>269</v>
      </c>
      <c r="R15" s="118">
        <f>N15+P15</f>
        <v>76.41999999999999</v>
      </c>
      <c r="S15" s="342" t="s">
        <v>269</v>
      </c>
      <c r="T15" s="91">
        <f>T14</f>
        <v>6.53</v>
      </c>
      <c r="U15" s="64"/>
      <c r="V15" s="6"/>
    </row>
    <row r="16" spans="1:22" ht="12">
      <c r="A16" s="19" t="s">
        <v>132</v>
      </c>
      <c r="B16" s="19" t="s">
        <v>134</v>
      </c>
      <c r="C16" s="118">
        <v>27.97</v>
      </c>
      <c r="D16" s="94"/>
      <c r="E16" s="118">
        <f t="shared" si="1"/>
        <v>7.1</v>
      </c>
      <c r="F16" s="342" t="s">
        <v>269</v>
      </c>
      <c r="G16" s="118">
        <f t="shared" si="0"/>
        <v>35.07</v>
      </c>
      <c r="H16" s="342" t="s">
        <v>269</v>
      </c>
      <c r="I16" s="181">
        <f t="shared" si="2"/>
        <v>6.53</v>
      </c>
      <c r="J16" s="64"/>
      <c r="K16" s="5"/>
      <c r="L16" s="19" t="s">
        <v>140</v>
      </c>
      <c r="M16" s="19" t="s">
        <v>134</v>
      </c>
      <c r="N16" s="118">
        <v>81.69</v>
      </c>
      <c r="O16" s="94"/>
      <c r="P16" s="118">
        <f>P15</f>
        <v>7.1</v>
      </c>
      <c r="Q16" s="342" t="s">
        <v>269</v>
      </c>
      <c r="R16" s="118">
        <f>N16+P16</f>
        <v>88.78999999999999</v>
      </c>
      <c r="S16" s="342" t="s">
        <v>269</v>
      </c>
      <c r="T16" s="91">
        <f>T14</f>
        <v>6.53</v>
      </c>
      <c r="U16" s="64"/>
      <c r="V16" s="6"/>
    </row>
    <row r="17" spans="1:22" ht="12">
      <c r="A17" s="19" t="s">
        <v>132</v>
      </c>
      <c r="B17" s="19" t="s">
        <v>135</v>
      </c>
      <c r="C17" s="118">
        <f>C16+0.75</f>
        <v>28.72</v>
      </c>
      <c r="D17" s="94"/>
      <c r="E17" s="118">
        <f t="shared" si="1"/>
        <v>7.1</v>
      </c>
      <c r="F17" s="342" t="s">
        <v>269</v>
      </c>
      <c r="G17" s="118">
        <f t="shared" si="0"/>
        <v>35.82</v>
      </c>
      <c r="H17" s="342" t="s">
        <v>269</v>
      </c>
      <c r="I17" s="181">
        <f t="shared" si="2"/>
        <v>6.53</v>
      </c>
      <c r="J17" s="64"/>
      <c r="K17" s="5"/>
      <c r="L17" s="19" t="s">
        <v>140</v>
      </c>
      <c r="M17" s="19" t="s">
        <v>135</v>
      </c>
      <c r="N17" s="118">
        <f>N16+0.75</f>
        <v>82.44</v>
      </c>
      <c r="O17" s="94"/>
      <c r="P17" s="118">
        <f>P16</f>
        <v>7.1</v>
      </c>
      <c r="Q17" s="342" t="s">
        <v>269</v>
      </c>
      <c r="R17" s="118">
        <f>N17+P17</f>
        <v>89.53999999999999</v>
      </c>
      <c r="S17" s="342" t="s">
        <v>269</v>
      </c>
      <c r="T17" s="91">
        <f>T14</f>
        <v>6.53</v>
      </c>
      <c r="U17" s="64"/>
      <c r="V17" s="6"/>
    </row>
    <row r="18" spans="1:22" ht="12">
      <c r="A18" s="19" t="s">
        <v>133</v>
      </c>
      <c r="B18" s="19" t="s">
        <v>134</v>
      </c>
      <c r="C18" s="118">
        <v>41.14</v>
      </c>
      <c r="D18" s="94"/>
      <c r="E18" s="118">
        <f t="shared" si="1"/>
        <v>7.1</v>
      </c>
      <c r="F18" s="342" t="s">
        <v>269</v>
      </c>
      <c r="G18" s="118">
        <f t="shared" si="0"/>
        <v>48.24</v>
      </c>
      <c r="H18" s="342" t="s">
        <v>269</v>
      </c>
      <c r="I18" s="181">
        <f t="shared" si="2"/>
        <v>6.53</v>
      </c>
      <c r="J18" s="64"/>
      <c r="K18" s="5"/>
      <c r="L18" s="119" t="s">
        <v>146</v>
      </c>
      <c r="M18" s="19"/>
      <c r="N18" s="120"/>
      <c r="O18" s="18"/>
      <c r="P18" s="118">
        <v>10.66</v>
      </c>
      <c r="Q18" s="342" t="s">
        <v>269</v>
      </c>
      <c r="R18" s="28" t="s">
        <v>115</v>
      </c>
      <c r="S18" s="18"/>
      <c r="T18" s="28"/>
      <c r="U18" s="18"/>
      <c r="V18" s="6"/>
    </row>
    <row r="19" spans="1:22" ht="12">
      <c r="A19" s="19" t="s">
        <v>133</v>
      </c>
      <c r="B19" s="19" t="s">
        <v>135</v>
      </c>
      <c r="C19" s="176">
        <f>C18+0.75</f>
        <v>41.89</v>
      </c>
      <c r="D19" s="94"/>
      <c r="E19" s="118">
        <f t="shared" si="1"/>
        <v>7.1</v>
      </c>
      <c r="F19" s="342" t="s">
        <v>269</v>
      </c>
      <c r="G19" s="118">
        <f t="shared" si="0"/>
        <v>48.99</v>
      </c>
      <c r="H19" s="342" t="s">
        <v>269</v>
      </c>
      <c r="I19" s="181">
        <f t="shared" si="2"/>
        <v>6.53</v>
      </c>
      <c r="J19" s="64"/>
      <c r="K19" s="5"/>
      <c r="L19" s="19"/>
      <c r="M19" s="19"/>
      <c r="N19" s="28"/>
      <c r="O19" s="18"/>
      <c r="P19" s="28"/>
      <c r="Q19" s="18"/>
      <c r="R19" s="88" t="s">
        <v>115</v>
      </c>
      <c r="S19" s="89"/>
      <c r="T19" s="28"/>
      <c r="U19" s="18"/>
      <c r="V19" s="6"/>
    </row>
    <row r="20" spans="1:22" ht="12">
      <c r="A20" s="19" t="s">
        <v>138</v>
      </c>
      <c r="B20" s="19" t="s">
        <v>134</v>
      </c>
      <c r="C20" s="118">
        <v>54.45</v>
      </c>
      <c r="D20" s="94"/>
      <c r="E20" s="118">
        <f t="shared" si="1"/>
        <v>7.1</v>
      </c>
      <c r="F20" s="342" t="s">
        <v>269</v>
      </c>
      <c r="G20" s="118">
        <f t="shared" si="0"/>
        <v>61.550000000000004</v>
      </c>
      <c r="H20" s="342" t="s">
        <v>269</v>
      </c>
      <c r="I20" s="181">
        <f t="shared" si="2"/>
        <v>6.53</v>
      </c>
      <c r="J20" s="64"/>
      <c r="K20" s="5"/>
      <c r="L20" s="19"/>
      <c r="M20" s="19"/>
      <c r="N20" s="28" t="s">
        <v>115</v>
      </c>
      <c r="O20" s="18"/>
      <c r="P20" s="28" t="s">
        <v>115</v>
      </c>
      <c r="Q20" s="18"/>
      <c r="R20" s="28"/>
      <c r="S20" s="18"/>
      <c r="T20" s="28"/>
      <c r="U20" s="18"/>
      <c r="V20" s="6"/>
    </row>
    <row r="21" spans="1:22" ht="12">
      <c r="A21" s="19" t="s">
        <v>138</v>
      </c>
      <c r="B21" s="19" t="s">
        <v>135</v>
      </c>
      <c r="C21" s="118">
        <f>C20+0.75</f>
        <v>55.2</v>
      </c>
      <c r="D21" s="94"/>
      <c r="E21" s="118">
        <f t="shared" si="1"/>
        <v>7.1</v>
      </c>
      <c r="F21" s="342" t="s">
        <v>269</v>
      </c>
      <c r="G21" s="118">
        <f t="shared" si="0"/>
        <v>62.300000000000004</v>
      </c>
      <c r="H21" s="342" t="s">
        <v>269</v>
      </c>
      <c r="I21" s="181">
        <f t="shared" si="2"/>
        <v>6.53</v>
      </c>
      <c r="J21" s="64"/>
      <c r="K21" s="5"/>
      <c r="L21" s="19"/>
      <c r="M21" s="19"/>
      <c r="N21" s="28"/>
      <c r="O21" s="18"/>
      <c r="P21" s="28"/>
      <c r="Q21" s="18"/>
      <c r="R21" s="28"/>
      <c r="S21" s="18"/>
      <c r="T21" s="28"/>
      <c r="U21" s="18"/>
      <c r="V21" s="6"/>
    </row>
    <row r="22" spans="1:22" ht="12">
      <c r="A22" s="19" t="s">
        <v>115</v>
      </c>
      <c r="B22" s="19" t="s">
        <v>115</v>
      </c>
      <c r="C22" s="28" t="s">
        <v>115</v>
      </c>
      <c r="D22" s="18"/>
      <c r="E22" s="28" t="s">
        <v>115</v>
      </c>
      <c r="F22" s="18"/>
      <c r="G22" s="28" t="s">
        <v>115</v>
      </c>
      <c r="H22" s="201"/>
      <c r="I22" s="182" t="s">
        <v>115</v>
      </c>
      <c r="J22" s="168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">
      <c r="A23" s="19" t="s">
        <v>115</v>
      </c>
      <c r="B23" s="19" t="s">
        <v>115</v>
      </c>
      <c r="C23" s="88" t="s">
        <v>115</v>
      </c>
      <c r="D23" s="89"/>
      <c r="E23" s="88" t="s">
        <v>115</v>
      </c>
      <c r="F23" s="89"/>
      <c r="G23" s="88" t="s">
        <v>115</v>
      </c>
      <c r="H23" s="211"/>
      <c r="I23" s="182" t="s">
        <v>115</v>
      </c>
      <c r="J23" s="168"/>
      <c r="K23" s="21"/>
      <c r="L23" s="41"/>
      <c r="M23" s="41"/>
      <c r="N23" s="87"/>
      <c r="O23" s="55"/>
      <c r="P23" s="87"/>
      <c r="Q23" s="55"/>
      <c r="R23" s="28"/>
      <c r="S23" s="18"/>
      <c r="T23" s="87"/>
      <c r="U23" s="55"/>
      <c r="V23" s="6"/>
    </row>
    <row r="24" spans="1:22" ht="12">
      <c r="A24" s="19"/>
      <c r="B24" s="19"/>
      <c r="C24" s="28"/>
      <c r="D24" s="18"/>
      <c r="E24" s="28"/>
      <c r="F24" s="18"/>
      <c r="G24" s="28"/>
      <c r="H24" s="201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">
      <c r="A25" s="45" t="s">
        <v>69</v>
      </c>
      <c r="B25" s="5"/>
      <c r="C25" s="5"/>
      <c r="D25" s="5"/>
      <c r="E25" s="5"/>
      <c r="F25" s="5"/>
      <c r="G25" s="5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">
      <c r="A26" s="4"/>
      <c r="B26" s="5"/>
      <c r="C26" s="43" t="s">
        <v>17</v>
      </c>
      <c r="D26" s="43"/>
      <c r="E26" s="5"/>
      <c r="F26" s="5"/>
      <c r="G26" s="5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">
      <c r="A27" s="4"/>
      <c r="B27" s="5"/>
      <c r="C27" s="43" t="s">
        <v>141</v>
      </c>
      <c r="D27" s="43"/>
      <c r="E27" s="5"/>
      <c r="F27" s="5"/>
      <c r="G27" s="5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">
      <c r="A28" s="4"/>
      <c r="B28" s="5"/>
      <c r="C28" s="43"/>
      <c r="D28" s="43"/>
      <c r="E28" s="5"/>
      <c r="F28" s="5"/>
      <c r="G28" s="5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">
      <c r="A29" s="4"/>
      <c r="B29" s="5"/>
      <c r="C29" s="43"/>
      <c r="D29" s="43"/>
      <c r="E29" s="5"/>
      <c r="F29" s="5"/>
      <c r="G29" s="5"/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">
      <c r="A30" s="4"/>
      <c r="B30" s="5"/>
      <c r="C30" s="5"/>
      <c r="D30" s="5"/>
      <c r="E30" s="5"/>
      <c r="F30" s="5"/>
      <c r="G30" s="5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">
      <c r="A31" s="4" t="s">
        <v>108</v>
      </c>
      <c r="B31" s="95" t="s">
        <v>171</v>
      </c>
      <c r="C31" s="107"/>
      <c r="D31" s="107"/>
      <c r="E31" s="107"/>
      <c r="F31" s="107"/>
      <c r="G31" s="107"/>
      <c r="H31" s="116"/>
      <c r="I31" s="107"/>
      <c r="J31" s="107"/>
      <c r="K31" s="107"/>
      <c r="L31" s="110"/>
      <c r="M31" s="110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">
      <c r="A32" s="27"/>
      <c r="B32" s="95"/>
      <c r="C32" s="107"/>
      <c r="D32" s="107"/>
      <c r="E32" s="107"/>
      <c r="F32" s="107"/>
      <c r="G32" s="107"/>
      <c r="H32" s="116"/>
      <c r="I32" s="107"/>
      <c r="J32" s="107"/>
      <c r="K32" s="107"/>
      <c r="L32" s="107"/>
      <c r="M32" s="107"/>
      <c r="N32" s="5"/>
      <c r="O32" s="5"/>
      <c r="P32" s="5"/>
      <c r="Q32" s="5"/>
      <c r="R32" s="5"/>
      <c r="S32" s="5"/>
      <c r="T32" s="5"/>
      <c r="U32" s="5"/>
      <c r="V32" s="6"/>
    </row>
    <row r="33" spans="1:22" ht="12">
      <c r="A33" s="34" t="s">
        <v>33</v>
      </c>
      <c r="B33" s="116" t="s">
        <v>109</v>
      </c>
      <c r="C33" s="107"/>
      <c r="D33" s="107"/>
      <c r="E33" s="107"/>
      <c r="F33" s="107"/>
      <c r="G33" s="107"/>
      <c r="H33" s="116"/>
      <c r="I33" s="107"/>
      <c r="J33" s="107"/>
      <c r="K33" s="107"/>
      <c r="L33" s="107"/>
      <c r="M33" s="107"/>
      <c r="N33" s="5"/>
      <c r="O33" s="5"/>
      <c r="P33" s="5"/>
      <c r="Q33" s="5"/>
      <c r="R33" s="5"/>
      <c r="S33" s="5"/>
      <c r="T33" s="5"/>
      <c r="U33" s="5"/>
      <c r="V33" s="6"/>
    </row>
    <row r="34" spans="1:22" ht="12">
      <c r="A34" s="27"/>
      <c r="B34" s="116" t="s">
        <v>106</v>
      </c>
      <c r="C34" s="107"/>
      <c r="D34" s="107"/>
      <c r="E34" s="107"/>
      <c r="F34" s="107"/>
      <c r="G34" s="107"/>
      <c r="H34" s="116"/>
      <c r="I34" s="107"/>
      <c r="J34" s="107"/>
      <c r="K34" s="107"/>
      <c r="L34" s="107"/>
      <c r="M34" s="107"/>
      <c r="N34" s="5"/>
      <c r="O34" s="5"/>
      <c r="P34" s="5"/>
      <c r="Q34" s="5"/>
      <c r="R34" s="5"/>
      <c r="S34" s="5"/>
      <c r="T34" s="5"/>
      <c r="U34" s="5"/>
      <c r="V34" s="6"/>
    </row>
    <row r="35" spans="1:22" ht="12">
      <c r="A35" s="27"/>
      <c r="B35" s="116"/>
      <c r="C35" s="107"/>
      <c r="D35" s="107"/>
      <c r="E35" s="107"/>
      <c r="F35" s="107"/>
      <c r="G35" s="107"/>
      <c r="H35" s="116"/>
      <c r="I35" s="107"/>
      <c r="J35" s="107"/>
      <c r="K35" s="107"/>
      <c r="L35" s="107"/>
      <c r="M35" s="107"/>
      <c r="N35" s="5"/>
      <c r="O35" s="5"/>
      <c r="P35" s="5"/>
      <c r="Q35" s="5"/>
      <c r="R35" s="5"/>
      <c r="S35" s="5"/>
      <c r="T35" s="5"/>
      <c r="U35" s="5"/>
      <c r="V35" s="6"/>
    </row>
    <row r="36" spans="1:22" ht="12">
      <c r="A36" s="34" t="s">
        <v>34</v>
      </c>
      <c r="B36" s="121" t="s">
        <v>110</v>
      </c>
      <c r="C36" s="110"/>
      <c r="D36" s="110"/>
      <c r="E36" s="110"/>
      <c r="F36" s="110"/>
      <c r="G36" s="110"/>
      <c r="H36" s="212"/>
      <c r="I36" s="110"/>
      <c r="J36" s="110"/>
      <c r="K36" s="110"/>
      <c r="L36" s="107"/>
      <c r="M36" s="107"/>
      <c r="N36" s="5"/>
      <c r="O36" s="5"/>
      <c r="P36" s="5"/>
      <c r="Q36" s="5"/>
      <c r="R36" s="5"/>
      <c r="S36" s="5"/>
      <c r="T36" s="5"/>
      <c r="U36" s="5"/>
      <c r="V36" s="6"/>
    </row>
    <row r="37" spans="1:22" ht="12">
      <c r="A37" s="27"/>
      <c r="B37" s="205" t="s">
        <v>177</v>
      </c>
      <c r="C37" s="107"/>
      <c r="D37" s="107"/>
      <c r="E37" s="107"/>
      <c r="F37" s="107"/>
      <c r="G37" s="107"/>
      <c r="H37" s="116"/>
      <c r="I37" s="107"/>
      <c r="J37" s="107"/>
      <c r="K37" s="116"/>
      <c r="L37" s="107"/>
      <c r="M37" s="107"/>
      <c r="N37" s="5"/>
      <c r="O37" s="5"/>
      <c r="P37" s="5"/>
      <c r="Q37" s="5"/>
      <c r="R37" s="5"/>
      <c r="S37" s="5"/>
      <c r="T37" s="5"/>
      <c r="U37" s="5"/>
      <c r="V37" s="6"/>
    </row>
    <row r="38" spans="1:22" ht="12">
      <c r="A38" s="27"/>
      <c r="B38" s="107" t="s">
        <v>111</v>
      </c>
      <c r="C38" s="107"/>
      <c r="D38" s="107"/>
      <c r="E38" s="107"/>
      <c r="F38" s="107"/>
      <c r="G38" s="107"/>
      <c r="H38" s="116"/>
      <c r="I38" s="107"/>
      <c r="J38" s="107"/>
      <c r="K38" s="107"/>
      <c r="L38" s="107"/>
      <c r="M38" s="107"/>
      <c r="N38" s="12"/>
      <c r="O38" s="12"/>
      <c r="P38" s="12"/>
      <c r="Q38" s="12"/>
      <c r="R38" s="5"/>
      <c r="S38" s="5"/>
      <c r="T38" s="5"/>
      <c r="U38" s="5"/>
      <c r="V38" s="6"/>
    </row>
    <row r="39" spans="1:24" ht="12">
      <c r="A39" s="27"/>
      <c r="B39" s="24"/>
      <c r="C39" s="5"/>
      <c r="D39" s="5"/>
      <c r="E39" s="5"/>
      <c r="F39" s="5"/>
      <c r="G39" s="5"/>
      <c r="H39" s="23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08"/>
    </row>
    <row r="40" spans="1:22" ht="12">
      <c r="A40" s="4"/>
      <c r="B40" s="23"/>
      <c r="C40" s="5"/>
      <c r="D40" s="5"/>
      <c r="E40" s="5"/>
      <c r="F40" s="5"/>
      <c r="G40" s="5"/>
      <c r="H40" s="2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">
      <c r="A41" s="4"/>
      <c r="B41" s="23"/>
      <c r="C41" s="5"/>
      <c r="D41" s="5"/>
      <c r="E41" s="5"/>
      <c r="F41" s="5"/>
      <c r="G41" s="5"/>
      <c r="H41" s="2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">
      <c r="A42" s="4"/>
      <c r="B42" s="23"/>
      <c r="C42" s="5"/>
      <c r="D42" s="5"/>
      <c r="E42" s="5"/>
      <c r="F42" s="5"/>
      <c r="G42" s="5"/>
      <c r="H42" s="2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174" customFormat="1" ht="11.25">
      <c r="A43" s="175"/>
      <c r="B43" s="171"/>
      <c r="C43" s="171"/>
      <c r="D43" s="171"/>
      <c r="E43" s="171"/>
      <c r="F43" s="171"/>
      <c r="G43" s="171"/>
      <c r="H43" s="29"/>
      <c r="I43" s="171"/>
      <c r="J43" s="171"/>
      <c r="K43" s="171"/>
      <c r="L43" s="171"/>
      <c r="M43" s="171"/>
      <c r="N43" s="171"/>
      <c r="O43" s="171"/>
      <c r="P43" s="29"/>
      <c r="Q43" s="171"/>
      <c r="R43" s="171"/>
      <c r="S43" s="171"/>
      <c r="T43" s="171"/>
      <c r="U43" s="171"/>
      <c r="V43" s="173"/>
    </row>
    <row r="44" spans="1:22" ht="12">
      <c r="A44" s="4"/>
      <c r="B44" s="23"/>
      <c r="C44" s="5"/>
      <c r="D44" s="5"/>
      <c r="E44" s="5"/>
      <c r="F44" s="5"/>
      <c r="G44" s="5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23"/>
      <c r="I45" s="5"/>
      <c r="J45" s="5"/>
      <c r="K45" s="5"/>
      <c r="L45" s="5"/>
      <c r="M45" s="5"/>
      <c r="N45" s="5"/>
      <c r="O45" s="5"/>
      <c r="P45" s="5"/>
      <c r="Q45" s="5"/>
      <c r="R45" s="76" t="s">
        <v>172</v>
      </c>
      <c r="S45" s="76"/>
      <c r="T45" s="5"/>
      <c r="U45" s="5"/>
      <c r="V45" s="6"/>
    </row>
    <row r="46" spans="1:22" ht="12.75">
      <c r="A46" s="4"/>
      <c r="B46" s="23"/>
      <c r="C46" s="5"/>
      <c r="D46" s="5"/>
      <c r="E46" s="5"/>
      <c r="F46" s="5"/>
      <c r="G46" s="5"/>
      <c r="H46" s="23"/>
      <c r="I46" s="5"/>
      <c r="J46" s="5"/>
      <c r="K46" s="5"/>
      <c r="L46" s="5"/>
      <c r="M46" s="5"/>
      <c r="N46" s="5"/>
      <c r="O46" s="5"/>
      <c r="P46" s="5"/>
      <c r="Q46" s="5"/>
      <c r="R46" s="76"/>
      <c r="S46" s="76"/>
      <c r="T46" s="5"/>
      <c r="U46" s="5"/>
      <c r="V46" s="6"/>
    </row>
    <row r="47" spans="1:22" s="113" customFormat="1" ht="11.25">
      <c r="A47" s="16"/>
      <c r="B47" s="11"/>
      <c r="C47" s="11"/>
      <c r="D47" s="11"/>
      <c r="E47" s="11"/>
      <c r="F47" s="114"/>
      <c r="G47" s="114"/>
      <c r="H47" s="213"/>
      <c r="I47" s="115"/>
      <c r="J47" s="115"/>
      <c r="K47" s="114"/>
      <c r="L47" s="114"/>
      <c r="M47" s="114"/>
      <c r="N47" s="111"/>
      <c r="O47" s="11"/>
      <c r="P47" s="11"/>
      <c r="Q47" s="11"/>
      <c r="R47" s="11"/>
      <c r="S47" s="11"/>
      <c r="T47" s="11"/>
      <c r="U47" s="11"/>
      <c r="V47" s="112"/>
    </row>
    <row r="48" spans="1:22" ht="12">
      <c r="A48" s="7"/>
      <c r="B48" s="8"/>
      <c r="C48" s="8"/>
      <c r="D48" s="8"/>
      <c r="E48" s="8"/>
      <c r="F48" s="8"/>
      <c r="G48" s="8"/>
      <c r="H48" s="10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">
      <c r="A49" s="1" t="s">
        <v>80</v>
      </c>
      <c r="B49" s="2" t="s">
        <v>96</v>
      </c>
      <c r="C49" s="2"/>
      <c r="D49" s="2"/>
      <c r="E49" s="2"/>
      <c r="F49" s="2"/>
      <c r="G49" s="2"/>
      <c r="H49" s="20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">
      <c r="A50" s="4"/>
      <c r="B50" s="5"/>
      <c r="C50" s="5"/>
      <c r="D50" s="5"/>
      <c r="E50" s="5"/>
      <c r="F50" s="5"/>
      <c r="G50" s="5"/>
      <c r="H50" s="2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">
      <c r="A51" s="7" t="s">
        <v>79</v>
      </c>
      <c r="B51" s="97">
        <f>'Item 100, pg 21'!B60</f>
        <v>41677</v>
      </c>
      <c r="C51" s="8"/>
      <c r="D51" s="8"/>
      <c r="E51" s="8"/>
      <c r="F51" s="8"/>
      <c r="G51" s="8"/>
      <c r="H51" s="104"/>
      <c r="I51" s="8"/>
      <c r="J51" s="8"/>
      <c r="K51" s="8"/>
      <c r="L51" s="8"/>
      <c r="M51" s="8"/>
      <c r="N51" s="5"/>
      <c r="O51" s="141" t="s">
        <v>158</v>
      </c>
      <c r="P51" s="8"/>
      <c r="Q51" s="8"/>
      <c r="R51" s="391">
        <f>'Item 100, pg 21'!R60</f>
        <v>41699</v>
      </c>
      <c r="S51" s="391"/>
      <c r="T51" s="391"/>
      <c r="U51" s="8"/>
      <c r="V51" s="9"/>
    </row>
    <row r="52" spans="1:22" ht="12.75">
      <c r="A52" s="386" t="s">
        <v>71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8"/>
      <c r="P52" s="388"/>
      <c r="Q52" s="388"/>
      <c r="R52" s="387"/>
      <c r="S52" s="387"/>
      <c r="T52" s="387"/>
      <c r="U52" s="5"/>
      <c r="V52" s="6"/>
    </row>
    <row r="53" spans="1:22" ht="12">
      <c r="A53" s="4"/>
      <c r="B53" s="5"/>
      <c r="C53" s="5"/>
      <c r="D53" s="5"/>
      <c r="E53" s="5"/>
      <c r="F53" s="5"/>
      <c r="G53" s="5"/>
      <c r="H53" s="2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78</v>
      </c>
      <c r="B54" s="5"/>
      <c r="C54" s="5"/>
      <c r="D54" s="5"/>
      <c r="E54" s="5"/>
      <c r="F54" s="5"/>
      <c r="G54" s="5"/>
      <c r="H54" s="2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0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74</v>
      </c>
      <c r="B2" s="106">
        <v>26</v>
      </c>
      <c r="C2" s="5"/>
      <c r="D2" s="5"/>
      <c r="E2" s="5"/>
      <c r="F2" s="5"/>
      <c r="G2" s="35">
        <v>3</v>
      </c>
      <c r="H2" s="393" t="s">
        <v>75</v>
      </c>
      <c r="I2" s="393"/>
      <c r="J2" s="25">
        <v>27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76</v>
      </c>
      <c r="B4" s="5"/>
      <c r="C4" s="109" t="s">
        <v>143</v>
      </c>
      <c r="D4" s="5"/>
      <c r="E4" s="5"/>
      <c r="F4" s="5"/>
      <c r="G4" s="5"/>
      <c r="H4" s="5"/>
      <c r="I4" s="5"/>
      <c r="J4" s="6"/>
    </row>
    <row r="5" spans="1:10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389" t="s">
        <v>119</v>
      </c>
      <c r="B7" s="390"/>
      <c r="C7" s="390"/>
      <c r="D7" s="390"/>
      <c r="E7" s="390"/>
      <c r="F7" s="390"/>
      <c r="G7" s="390"/>
      <c r="H7" s="390"/>
      <c r="I7" s="5"/>
      <c r="J7" s="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23" t="s">
        <v>115</v>
      </c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120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">
      <c r="A11" s="34" t="s">
        <v>121</v>
      </c>
      <c r="C11" s="21"/>
      <c r="D11" s="21"/>
      <c r="E11" s="21"/>
      <c r="F11" s="21"/>
      <c r="G11" s="21"/>
      <c r="H11" s="21"/>
      <c r="I11" s="21"/>
      <c r="J11" s="26"/>
    </row>
    <row r="12" spans="1:10" ht="12">
      <c r="A12" s="4"/>
      <c r="B12" s="23" t="s">
        <v>115</v>
      </c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">
      <c r="A14" s="4"/>
      <c r="B14" s="23"/>
      <c r="C14" s="1"/>
      <c r="D14" s="3"/>
      <c r="E14" s="394" t="s">
        <v>115</v>
      </c>
      <c r="F14" s="395"/>
      <c r="G14" s="394" t="s">
        <v>124</v>
      </c>
      <c r="H14" s="395"/>
      <c r="I14" s="5"/>
      <c r="J14" s="6"/>
    </row>
    <row r="15" spans="1:10" ht="12">
      <c r="A15" s="4"/>
      <c r="B15" s="23"/>
      <c r="C15" s="4"/>
      <c r="D15" s="6"/>
      <c r="E15" s="394" t="s">
        <v>19</v>
      </c>
      <c r="F15" s="395"/>
      <c r="G15" s="27" t="s">
        <v>125</v>
      </c>
      <c r="H15" s="15"/>
      <c r="I15" s="5"/>
      <c r="J15" s="6"/>
    </row>
    <row r="16" spans="1:10" ht="12">
      <c r="A16" s="4"/>
      <c r="B16" s="23"/>
      <c r="C16" s="396" t="s">
        <v>114</v>
      </c>
      <c r="D16" s="397"/>
      <c r="E16" s="396" t="s">
        <v>122</v>
      </c>
      <c r="F16" s="397"/>
      <c r="G16" s="396" t="s">
        <v>126</v>
      </c>
      <c r="H16" s="397"/>
      <c r="I16" s="5"/>
      <c r="J16" s="6"/>
    </row>
    <row r="17" spans="1:10" ht="12">
      <c r="A17" s="4"/>
      <c r="B17" s="23"/>
      <c r="C17" s="28" t="s">
        <v>20</v>
      </c>
      <c r="D17" s="18"/>
      <c r="E17" s="192">
        <v>10.91</v>
      </c>
      <c r="F17" s="138" t="s">
        <v>269</v>
      </c>
      <c r="G17" s="100">
        <v>3.75</v>
      </c>
      <c r="H17" s="138"/>
      <c r="I17" s="5"/>
      <c r="J17" s="6"/>
    </row>
    <row r="18" spans="1:10" ht="12">
      <c r="A18" s="4"/>
      <c r="B18" s="5"/>
      <c r="C18" s="28" t="s">
        <v>115</v>
      </c>
      <c r="D18" s="18" t="s">
        <v>115</v>
      </c>
      <c r="E18" s="66"/>
      <c r="F18" s="18"/>
      <c r="G18" s="66" t="s">
        <v>115</v>
      </c>
      <c r="H18" s="18"/>
      <c r="I18" s="5"/>
      <c r="J18" s="6"/>
    </row>
    <row r="19" spans="1:10" ht="12">
      <c r="A19" s="4"/>
      <c r="B19" s="5"/>
      <c r="C19" s="28" t="s">
        <v>115</v>
      </c>
      <c r="D19" s="18"/>
      <c r="E19" s="66" t="s">
        <v>115</v>
      </c>
      <c r="F19" s="18"/>
      <c r="G19" s="66" t="s">
        <v>115</v>
      </c>
      <c r="H19" s="18"/>
      <c r="I19" s="178"/>
      <c r="J19" s="6"/>
    </row>
    <row r="20" spans="1:10" ht="12">
      <c r="A20" s="4"/>
      <c r="B20" s="5"/>
      <c r="C20" s="47" t="s">
        <v>115</v>
      </c>
      <c r="D20" s="18"/>
      <c r="E20" s="28" t="s">
        <v>115</v>
      </c>
      <c r="F20" s="18"/>
      <c r="G20" s="28" t="s">
        <v>115</v>
      </c>
      <c r="H20" s="18"/>
      <c r="I20" s="178"/>
      <c r="J20" s="6"/>
    </row>
    <row r="21" spans="1:10" ht="12">
      <c r="A21" s="4"/>
      <c r="B21" s="5"/>
      <c r="C21" s="47" t="s">
        <v>115</v>
      </c>
      <c r="D21" s="18"/>
      <c r="E21" s="28" t="s">
        <v>115</v>
      </c>
      <c r="F21" s="18"/>
      <c r="G21" s="28" t="s">
        <v>115</v>
      </c>
      <c r="H21" s="18"/>
      <c r="I21" s="5"/>
      <c r="J21" s="6"/>
    </row>
    <row r="22" spans="1:10" ht="12">
      <c r="A22" s="4"/>
      <c r="B22" s="5"/>
      <c r="C22" s="47" t="s">
        <v>115</v>
      </c>
      <c r="D22" s="18"/>
      <c r="E22" s="66" t="s">
        <v>115</v>
      </c>
      <c r="F22" s="18"/>
      <c r="G22" s="66" t="s">
        <v>123</v>
      </c>
      <c r="H22" s="18"/>
      <c r="I22" s="5"/>
      <c r="J22" s="6"/>
    </row>
    <row r="23" spans="1:10" ht="12">
      <c r="A23" s="4"/>
      <c r="B23" s="5"/>
      <c r="C23" s="47" t="s">
        <v>115</v>
      </c>
      <c r="D23" s="18"/>
      <c r="E23" s="70" t="s">
        <v>115</v>
      </c>
      <c r="F23" s="18"/>
      <c r="G23" s="70" t="s">
        <v>115</v>
      </c>
      <c r="H23" s="18"/>
      <c r="I23" s="5"/>
      <c r="J23" s="6"/>
    </row>
    <row r="24" spans="1:10" ht="12">
      <c r="A24" s="4"/>
      <c r="B24" s="5"/>
      <c r="C24" s="47" t="s">
        <v>115</v>
      </c>
      <c r="D24" s="18"/>
      <c r="E24" s="28" t="s">
        <v>115</v>
      </c>
      <c r="F24" s="18"/>
      <c r="G24" s="28" t="s">
        <v>115</v>
      </c>
      <c r="H24" s="18"/>
      <c r="I24" s="5"/>
      <c r="J24" s="6"/>
    </row>
    <row r="25" spans="1:10" ht="12">
      <c r="A25" s="22"/>
      <c r="B25" s="21"/>
      <c r="C25" s="21"/>
      <c r="D25" s="21"/>
      <c r="E25" s="21"/>
      <c r="F25" s="21"/>
      <c r="G25" s="21"/>
      <c r="H25" s="21"/>
      <c r="I25" s="180"/>
      <c r="J25" s="26"/>
    </row>
    <row r="26" spans="1:10" ht="12">
      <c r="A26" s="4" t="s">
        <v>115</v>
      </c>
      <c r="B26" s="23" t="s">
        <v>115</v>
      </c>
      <c r="C26" s="5"/>
      <c r="D26" s="5"/>
      <c r="E26" s="5"/>
      <c r="F26" s="5"/>
      <c r="G26" s="5"/>
      <c r="H26" s="5"/>
      <c r="I26" s="5"/>
      <c r="J26" s="6"/>
    </row>
    <row r="27" spans="1:10" ht="12">
      <c r="A27" s="71" t="s">
        <v>127</v>
      </c>
      <c r="H27" s="5"/>
      <c r="I27" s="5"/>
      <c r="J27" s="6"/>
    </row>
    <row r="28" spans="1:10" ht="12">
      <c r="A28" s="4"/>
      <c r="B28" s="23" t="s">
        <v>115</v>
      </c>
      <c r="C28" s="5"/>
      <c r="D28" s="5"/>
      <c r="E28" s="5"/>
      <c r="F28" s="5"/>
      <c r="G28" s="5"/>
      <c r="H28" s="5"/>
      <c r="I28" s="5"/>
      <c r="J28" s="6"/>
    </row>
    <row r="29" spans="1:10" ht="12">
      <c r="A29" s="4"/>
      <c r="B29" s="23" t="s">
        <v>115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46" t="s">
        <v>159</v>
      </c>
      <c r="C30" s="5"/>
      <c r="D30" s="5"/>
      <c r="E30" s="5"/>
      <c r="F30" s="5"/>
      <c r="G30" s="5"/>
      <c r="H30" s="5"/>
      <c r="I30" s="5"/>
      <c r="J30" s="6"/>
    </row>
    <row r="31" spans="1:10" ht="12">
      <c r="A31" s="4"/>
      <c r="B31" s="206" t="s">
        <v>179</v>
      </c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 t="s">
        <v>111</v>
      </c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31" t="s">
        <v>172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13" customFormat="1" ht="11.25">
      <c r="A42" s="16"/>
      <c r="B42" s="11"/>
      <c r="C42" s="11"/>
      <c r="D42" s="11"/>
      <c r="E42" s="11"/>
      <c r="F42" s="114"/>
      <c r="G42" s="114"/>
      <c r="H42" s="115"/>
      <c r="I42" s="114"/>
      <c r="J42" s="124"/>
      <c r="K42" s="114"/>
      <c r="L42" s="111"/>
      <c r="M42" s="11"/>
      <c r="N42" s="11"/>
      <c r="O42" s="11"/>
      <c r="P42" s="11"/>
      <c r="Q42" s="11"/>
      <c r="R42" s="11"/>
    </row>
    <row r="43" spans="1:10" ht="12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">
      <c r="A44" s="4" t="s">
        <v>80</v>
      </c>
      <c r="B44" s="5" t="s">
        <v>96</v>
      </c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7" t="s">
        <v>79</v>
      </c>
      <c r="B46" s="97">
        <f>'Item 105, pg 25'!B51</f>
        <v>41677</v>
      </c>
      <c r="C46" s="8"/>
      <c r="D46" s="8"/>
      <c r="E46" s="8"/>
      <c r="F46" s="8"/>
      <c r="G46" s="8"/>
      <c r="H46" s="140" t="s">
        <v>160</v>
      </c>
      <c r="I46" s="8"/>
      <c r="J46" s="96">
        <f>'Item 100, pg 21'!R60</f>
        <v>41699</v>
      </c>
    </row>
    <row r="47" spans="1:10" ht="12.75">
      <c r="A47" s="386" t="s">
        <v>71</v>
      </c>
      <c r="B47" s="387"/>
      <c r="C47" s="387"/>
      <c r="D47" s="387"/>
      <c r="E47" s="387"/>
      <c r="F47" s="387"/>
      <c r="G47" s="387"/>
      <c r="H47" s="387"/>
      <c r="I47" s="387"/>
      <c r="J47" s="392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 t="s">
        <v>78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>
      <c r="A2" s="4" t="s">
        <v>74</v>
      </c>
      <c r="B2" s="106">
        <v>26</v>
      </c>
      <c r="C2" s="5"/>
      <c r="D2" s="5"/>
      <c r="E2" s="5"/>
      <c r="F2" s="5"/>
      <c r="G2" s="5"/>
      <c r="H2" s="5"/>
      <c r="I2" s="5"/>
      <c r="J2" s="122">
        <v>3</v>
      </c>
      <c r="K2" s="5" t="s">
        <v>147</v>
      </c>
      <c r="L2" s="5"/>
      <c r="M2" s="12"/>
      <c r="N2" s="104">
        <v>28</v>
      </c>
      <c r="O2" s="25" t="s">
        <v>115</v>
      </c>
    </row>
    <row r="3" spans="1:15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">
      <c r="A4" s="4" t="s">
        <v>76</v>
      </c>
      <c r="B4" s="5"/>
      <c r="C4" s="109"/>
      <c r="D4" s="109" t="s">
        <v>143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">
      <c r="A7" s="389" t="s">
        <v>128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8"/>
    </row>
    <row r="8" spans="1:15" ht="12">
      <c r="A8" s="399" t="s">
        <v>44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00"/>
    </row>
    <row r="9" spans="1:15" ht="12">
      <c r="A9" s="399" t="s">
        <v>45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400"/>
    </row>
    <row r="10" spans="1:15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">
      <c r="A11" s="4" t="s">
        <v>105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">
      <c r="A13" s="4"/>
      <c r="B13" s="20"/>
      <c r="C13" s="12"/>
      <c r="D13" s="401" t="s">
        <v>46</v>
      </c>
      <c r="E13" s="402"/>
      <c r="F13" s="403"/>
      <c r="G13" s="403"/>
      <c r="H13" s="403"/>
      <c r="I13" s="402"/>
      <c r="J13" s="403"/>
      <c r="K13" s="402"/>
      <c r="L13" s="403"/>
      <c r="M13" s="402"/>
      <c r="N13" s="402"/>
      <c r="O13" s="395"/>
    </row>
    <row r="14" spans="1:15" ht="12.75">
      <c r="A14" s="58" t="s">
        <v>56</v>
      </c>
      <c r="B14" s="51"/>
      <c r="C14" s="52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">
      <c r="A15" s="49" t="s">
        <v>47</v>
      </c>
      <c r="B15" s="14"/>
      <c r="C15" s="18"/>
      <c r="D15" s="142" t="s">
        <v>118</v>
      </c>
      <c r="E15" s="9" t="s">
        <v>115</v>
      </c>
      <c r="F15" s="142" t="s">
        <v>118</v>
      </c>
      <c r="G15" s="25" t="s">
        <v>115</v>
      </c>
      <c r="H15" s="142" t="s">
        <v>118</v>
      </c>
      <c r="I15" s="103" t="s">
        <v>115</v>
      </c>
      <c r="J15" s="142" t="s">
        <v>118</v>
      </c>
      <c r="K15" s="103"/>
      <c r="L15" s="142" t="s">
        <v>118</v>
      </c>
      <c r="M15" s="103"/>
      <c r="N15" s="102"/>
      <c r="O15" s="18"/>
    </row>
    <row r="16" spans="1:15" ht="12">
      <c r="A16" s="49" t="s">
        <v>48</v>
      </c>
      <c r="B16" s="14"/>
      <c r="C16" s="18"/>
      <c r="D16" s="183">
        <v>24.26</v>
      </c>
      <c r="E16" s="342" t="s">
        <v>269</v>
      </c>
      <c r="F16" s="184">
        <v>34.02</v>
      </c>
      <c r="G16" s="342" t="s">
        <v>269</v>
      </c>
      <c r="H16" s="184">
        <v>42.87</v>
      </c>
      <c r="I16" s="342" t="s">
        <v>269</v>
      </c>
      <c r="J16" s="193">
        <v>81.54</v>
      </c>
      <c r="K16" s="342" t="s">
        <v>269</v>
      </c>
      <c r="L16" s="193">
        <v>114.84</v>
      </c>
      <c r="M16" s="342" t="s">
        <v>269</v>
      </c>
      <c r="N16" s="125"/>
      <c r="O16" s="18"/>
    </row>
    <row r="17" spans="1:19" ht="12">
      <c r="A17" s="49" t="s">
        <v>49</v>
      </c>
      <c r="B17" s="14"/>
      <c r="C17" s="18"/>
      <c r="D17" s="185">
        <f>+D16</f>
        <v>24.26</v>
      </c>
      <c r="E17" s="342" t="s">
        <v>269</v>
      </c>
      <c r="F17" s="184">
        <f>+F16</f>
        <v>34.02</v>
      </c>
      <c r="G17" s="342" t="s">
        <v>269</v>
      </c>
      <c r="H17" s="184">
        <f>+H16</f>
        <v>42.87</v>
      </c>
      <c r="I17" s="342" t="s">
        <v>269</v>
      </c>
      <c r="J17" s="193">
        <f>J16</f>
        <v>81.54</v>
      </c>
      <c r="K17" s="342" t="s">
        <v>269</v>
      </c>
      <c r="L17" s="193">
        <f>L16</f>
        <v>114.84</v>
      </c>
      <c r="M17" s="342" t="s">
        <v>269</v>
      </c>
      <c r="N17" s="125"/>
      <c r="O17" s="18"/>
      <c r="S17" s="98"/>
    </row>
    <row r="18" spans="1:18" ht="12">
      <c r="A18" s="53" t="s">
        <v>50</v>
      </c>
      <c r="B18" s="54"/>
      <c r="C18" s="55"/>
      <c r="D18" s="143">
        <f>D17+2</f>
        <v>26.26</v>
      </c>
      <c r="E18" s="342" t="s">
        <v>269</v>
      </c>
      <c r="F18" s="144">
        <f>F17+2</f>
        <v>36.02</v>
      </c>
      <c r="G18" s="342" t="s">
        <v>269</v>
      </c>
      <c r="H18" s="144">
        <f>H17+2</f>
        <v>44.87</v>
      </c>
      <c r="I18" s="342" t="s">
        <v>269</v>
      </c>
      <c r="J18" s="194">
        <f>J17+2</f>
        <v>83.54</v>
      </c>
      <c r="K18" s="342" t="s">
        <v>269</v>
      </c>
      <c r="L18" s="194">
        <f>L17+2</f>
        <v>116.84</v>
      </c>
      <c r="M18" s="342" t="s">
        <v>269</v>
      </c>
      <c r="N18" s="125"/>
      <c r="O18" s="18"/>
      <c r="Q18" s="133"/>
      <c r="R18" s="133"/>
    </row>
    <row r="19" spans="1:15" ht="12">
      <c r="A19" s="53" t="s">
        <v>112</v>
      </c>
      <c r="B19" s="54"/>
      <c r="C19" s="55"/>
      <c r="D19" s="142" t="s">
        <v>118</v>
      </c>
      <c r="E19" s="216"/>
      <c r="F19" s="142" t="s">
        <v>118</v>
      </c>
      <c r="G19" s="216"/>
      <c r="H19" s="142" t="s">
        <v>118</v>
      </c>
      <c r="I19" s="216"/>
      <c r="J19" s="142" t="s">
        <v>118</v>
      </c>
      <c r="K19" s="216"/>
      <c r="L19" s="142" t="s">
        <v>118</v>
      </c>
      <c r="M19" s="216"/>
      <c r="N19" s="125"/>
      <c r="O19" s="18"/>
    </row>
    <row r="20" spans="1:15" ht="12">
      <c r="A20" s="53" t="s">
        <v>27</v>
      </c>
      <c r="B20" s="54"/>
      <c r="C20" s="55"/>
      <c r="D20" s="142" t="s">
        <v>118</v>
      </c>
      <c r="E20" s="216"/>
      <c r="F20" s="142" t="s">
        <v>118</v>
      </c>
      <c r="G20" s="216"/>
      <c r="H20" s="142" t="s">
        <v>118</v>
      </c>
      <c r="I20" s="216"/>
      <c r="J20" s="142" t="s">
        <v>118</v>
      </c>
      <c r="K20" s="216"/>
      <c r="L20" s="142" t="s">
        <v>118</v>
      </c>
      <c r="M20" s="216"/>
      <c r="N20" s="125"/>
      <c r="O20" s="18"/>
    </row>
    <row r="21" spans="1:15" ht="12.75">
      <c r="A21" s="50" t="s">
        <v>51</v>
      </c>
      <c r="B21" s="14"/>
      <c r="C21" s="18"/>
      <c r="D21" s="126"/>
      <c r="E21" s="217"/>
      <c r="F21" s="126"/>
      <c r="G21" s="217"/>
      <c r="H21" s="126"/>
      <c r="I21" s="217"/>
      <c r="J21" s="126"/>
      <c r="K21" s="217"/>
      <c r="L21" s="126"/>
      <c r="M21" s="217"/>
      <c r="N21" s="126"/>
      <c r="O21" s="90"/>
    </row>
    <row r="22" spans="1:17" ht="12">
      <c r="A22" s="49" t="s">
        <v>32</v>
      </c>
      <c r="B22" s="14"/>
      <c r="C22" s="18"/>
      <c r="D22" s="195">
        <v>39.1</v>
      </c>
      <c r="E22" s="215"/>
      <c r="F22" s="195">
        <f>D22</f>
        <v>39.1</v>
      </c>
      <c r="G22" s="218"/>
      <c r="H22" s="195">
        <f>F22</f>
        <v>39.1</v>
      </c>
      <c r="I22" s="218"/>
      <c r="J22" s="195">
        <f>H22</f>
        <v>39.1</v>
      </c>
      <c r="K22" s="218"/>
      <c r="L22" s="195">
        <f>J22</f>
        <v>39.1</v>
      </c>
      <c r="M22" s="218"/>
      <c r="N22" s="125"/>
      <c r="O22" s="18"/>
      <c r="Q22" s="133"/>
    </row>
    <row r="23" spans="1:15" ht="12">
      <c r="A23" s="49" t="s">
        <v>52</v>
      </c>
      <c r="B23" s="14"/>
      <c r="C23" s="18"/>
      <c r="D23" s="185">
        <f>+D18</f>
        <v>26.26</v>
      </c>
      <c r="E23" s="342" t="s">
        <v>269</v>
      </c>
      <c r="F23" s="185">
        <f>F18</f>
        <v>36.02</v>
      </c>
      <c r="G23" s="342" t="s">
        <v>269</v>
      </c>
      <c r="H23" s="185">
        <f>H18</f>
        <v>44.87</v>
      </c>
      <c r="I23" s="342" t="s">
        <v>269</v>
      </c>
      <c r="J23" s="196">
        <f>J18</f>
        <v>83.54</v>
      </c>
      <c r="K23" s="342" t="s">
        <v>269</v>
      </c>
      <c r="L23" s="196">
        <f>L18</f>
        <v>116.84</v>
      </c>
      <c r="M23" s="342" t="s">
        <v>269</v>
      </c>
      <c r="N23" s="120"/>
      <c r="O23" s="18"/>
    </row>
    <row r="24" spans="1:15" ht="12">
      <c r="A24" s="49" t="s">
        <v>53</v>
      </c>
      <c r="B24" s="14"/>
      <c r="C24" s="18"/>
      <c r="D24" s="142" t="s">
        <v>118</v>
      </c>
      <c r="E24" s="18"/>
      <c r="F24" s="142" t="s">
        <v>118</v>
      </c>
      <c r="G24" s="18"/>
      <c r="H24" s="142" t="s">
        <v>118</v>
      </c>
      <c r="I24" s="18"/>
      <c r="J24" s="142" t="s">
        <v>118</v>
      </c>
      <c r="K24" s="18"/>
      <c r="L24" s="142" t="s">
        <v>118</v>
      </c>
      <c r="M24" s="18"/>
      <c r="N24" s="14"/>
      <c r="O24" s="18"/>
    </row>
    <row r="25" spans="1:15" ht="12">
      <c r="A25" s="49" t="s">
        <v>54</v>
      </c>
      <c r="B25" s="14"/>
      <c r="C25" s="18"/>
      <c r="D25" s="142" t="s">
        <v>118</v>
      </c>
      <c r="E25" s="18"/>
      <c r="F25" s="142" t="s">
        <v>118</v>
      </c>
      <c r="G25" s="18"/>
      <c r="H25" s="142" t="s">
        <v>118</v>
      </c>
      <c r="I25" s="18"/>
      <c r="J25" s="142" t="s">
        <v>118</v>
      </c>
      <c r="K25" s="18"/>
      <c r="L25" s="142" t="s">
        <v>118</v>
      </c>
      <c r="M25" s="18"/>
      <c r="N25" s="14"/>
      <c r="O25" s="18"/>
    </row>
    <row r="26" spans="1:15" ht="12.75">
      <c r="A26" s="50" t="s">
        <v>148</v>
      </c>
      <c r="B26" s="14"/>
      <c r="C26" s="18"/>
      <c r="D26" s="126"/>
      <c r="E26" s="127"/>
      <c r="F26" s="126"/>
      <c r="G26" s="127"/>
      <c r="H26" s="126"/>
      <c r="I26" s="127"/>
      <c r="J26" s="126"/>
      <c r="K26" s="127"/>
      <c r="L26" s="126"/>
      <c r="M26" s="127"/>
      <c r="N26" s="126"/>
      <c r="O26" s="90"/>
    </row>
    <row r="27" spans="1:15" ht="12">
      <c r="A27" s="49"/>
      <c r="B27" s="14"/>
      <c r="C27" s="18"/>
      <c r="D27" s="143">
        <v>600</v>
      </c>
      <c r="E27" s="18"/>
      <c r="F27" s="145">
        <v>650</v>
      </c>
      <c r="G27" s="18"/>
      <c r="H27" s="145">
        <v>700</v>
      </c>
      <c r="I27" s="18"/>
      <c r="J27" s="145">
        <v>850</v>
      </c>
      <c r="K27" s="18"/>
      <c r="L27" s="145">
        <v>1050</v>
      </c>
      <c r="M27" s="18"/>
      <c r="N27" s="14"/>
      <c r="O27" s="18"/>
    </row>
    <row r="28" spans="1:15" ht="1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">
      <c r="A29" s="27" t="s">
        <v>108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">
      <c r="A34" s="59" t="s">
        <v>33</v>
      </c>
      <c r="B34" s="48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">
      <c r="A37" s="27" t="s">
        <v>34</v>
      </c>
      <c r="B37" s="23" t="s">
        <v>149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">
      <c r="A38" s="27"/>
      <c r="B38" s="23" t="s">
        <v>150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3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">
      <c r="A40" s="34" t="s">
        <v>180</v>
      </c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">
      <c r="A41" s="27" t="s">
        <v>129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">
      <c r="A43" s="349" t="s">
        <v>273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">
      <c r="A45" s="27" t="s">
        <v>107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">
      <c r="A48" s="27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">
      <c r="A50" s="4"/>
      <c r="B50" s="199" t="s">
        <v>169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">
      <c r="A52" s="4" t="s">
        <v>151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">
      <c r="A53" s="4" t="s">
        <v>152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4" t="s">
        <v>170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4"/>
      <c r="Q57" s="5"/>
      <c r="R57" s="5"/>
    </row>
    <row r="58" spans="1:18" s="113" customFormat="1" ht="11.25">
      <c r="A58" s="16"/>
      <c r="B58" s="11"/>
      <c r="C58" s="11"/>
      <c r="D58" s="11"/>
      <c r="E58" s="11"/>
      <c r="F58" s="114"/>
      <c r="G58" s="114"/>
      <c r="H58" s="115"/>
      <c r="I58" s="114"/>
      <c r="J58" s="114"/>
      <c r="K58" s="114"/>
      <c r="L58" s="111"/>
      <c r="M58" s="11"/>
      <c r="N58" s="11"/>
      <c r="O58" s="112"/>
      <c r="P58" s="11"/>
      <c r="Q58" s="11"/>
      <c r="R58" s="11"/>
    </row>
    <row r="59" spans="1:15" ht="1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">
      <c r="A60" s="4" t="s">
        <v>80</v>
      </c>
      <c r="B60" s="5" t="s">
        <v>96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">
      <c r="A62" s="7" t="s">
        <v>79</v>
      </c>
      <c r="B62" s="97">
        <f>'Item 105, pg 27'!B46</f>
        <v>41677</v>
      </c>
      <c r="C62" s="8"/>
      <c r="D62" s="8"/>
      <c r="E62" s="8"/>
      <c r="F62" s="8"/>
      <c r="G62" s="8"/>
      <c r="H62" s="8" t="s">
        <v>115</v>
      </c>
      <c r="I62" s="8"/>
      <c r="J62" s="8"/>
      <c r="K62" s="8"/>
      <c r="L62" s="8" t="s">
        <v>73</v>
      </c>
      <c r="M62" s="63"/>
      <c r="N62" s="97">
        <f>'Item 105, pg 27'!J46</f>
        <v>41699</v>
      </c>
      <c r="O62" s="62" t="s">
        <v>115</v>
      </c>
    </row>
    <row r="63" spans="1:15" ht="12.75">
      <c r="A63" s="386" t="s">
        <v>71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8"/>
      <c r="N63" s="388"/>
      <c r="O63" s="404"/>
    </row>
    <row r="64" spans="1:15" ht="1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">
      <c r="A65" s="4" t="s">
        <v>153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49" customWidth="1"/>
    <col min="2" max="2" width="17.140625" style="149" customWidth="1"/>
    <col min="3" max="3" width="9.140625" style="149" customWidth="1"/>
    <col min="4" max="4" width="10.421875" style="149" customWidth="1"/>
    <col min="5" max="5" width="9.57421875" style="149" customWidth="1"/>
    <col min="6" max="6" width="10.7109375" style="149" customWidth="1"/>
    <col min="7" max="7" width="11.28125" style="149" customWidth="1"/>
    <col min="8" max="8" width="15.421875" style="149" customWidth="1"/>
    <col min="9" max="9" width="17.57421875" style="149" customWidth="1"/>
    <col min="10" max="10" width="3.8515625" style="149" customWidth="1"/>
    <col min="11" max="16384" width="9.140625" style="149" customWidth="1"/>
  </cols>
  <sheetData>
    <row r="1" spans="1:9" ht="12">
      <c r="A1" s="146"/>
      <c r="B1" s="147"/>
      <c r="C1" s="147"/>
      <c r="D1" s="147"/>
      <c r="E1" s="147"/>
      <c r="F1" s="147"/>
      <c r="G1" s="147"/>
      <c r="H1" s="147"/>
      <c r="I1" s="148"/>
    </row>
    <row r="2" spans="1:9" ht="12">
      <c r="A2" s="150" t="s">
        <v>74</v>
      </c>
      <c r="B2" s="226">
        <v>26</v>
      </c>
      <c r="C2" s="152"/>
      <c r="D2" s="152"/>
      <c r="E2" s="152"/>
      <c r="F2" s="152"/>
      <c r="G2" s="317">
        <v>2</v>
      </c>
      <c r="H2" s="228" t="s">
        <v>142</v>
      </c>
      <c r="I2" s="298">
        <v>30</v>
      </c>
    </row>
    <row r="3" spans="1:9" ht="12">
      <c r="A3" s="150"/>
      <c r="B3" s="152"/>
      <c r="C3" s="152"/>
      <c r="D3" s="152"/>
      <c r="E3" s="152"/>
      <c r="F3" s="152"/>
      <c r="G3" s="152"/>
      <c r="H3" s="152"/>
      <c r="I3" s="154"/>
    </row>
    <row r="4" spans="1:9" ht="12">
      <c r="A4" s="150" t="s">
        <v>76</v>
      </c>
      <c r="B4" s="152"/>
      <c r="C4" s="162" t="s">
        <v>143</v>
      </c>
      <c r="D4" s="162"/>
      <c r="E4" s="162"/>
      <c r="F4" s="152"/>
      <c r="G4" s="152"/>
      <c r="H4" s="152"/>
      <c r="I4" s="154"/>
    </row>
    <row r="5" spans="1:9" ht="12">
      <c r="A5" s="155" t="s">
        <v>77</v>
      </c>
      <c r="B5" s="156"/>
      <c r="C5" s="156"/>
      <c r="D5" s="156"/>
      <c r="E5" s="156"/>
      <c r="F5" s="156"/>
      <c r="G5" s="156"/>
      <c r="H5" s="156"/>
      <c r="I5" s="157"/>
    </row>
    <row r="6" spans="1:9" ht="12">
      <c r="A6" s="150"/>
      <c r="B6" s="152"/>
      <c r="C6" s="152"/>
      <c r="D6" s="152"/>
      <c r="E6" s="152"/>
      <c r="F6" s="152"/>
      <c r="G6" s="152"/>
      <c r="H6" s="152"/>
      <c r="I6" s="154"/>
    </row>
    <row r="7" spans="1:9" ht="12">
      <c r="A7" s="379" t="s">
        <v>248</v>
      </c>
      <c r="B7" s="358"/>
      <c r="C7" s="358"/>
      <c r="D7" s="358"/>
      <c r="E7" s="358"/>
      <c r="F7" s="358"/>
      <c r="G7" s="358"/>
      <c r="H7" s="358"/>
      <c r="I7" s="380"/>
    </row>
    <row r="8" spans="1:9" ht="12">
      <c r="A8" s="405" t="s">
        <v>249</v>
      </c>
      <c r="B8" s="368"/>
      <c r="C8" s="368"/>
      <c r="D8" s="368"/>
      <c r="E8" s="368"/>
      <c r="F8" s="368"/>
      <c r="G8" s="368"/>
      <c r="H8" s="368"/>
      <c r="I8" s="406"/>
    </row>
    <row r="9" spans="1:9" ht="12">
      <c r="A9" s="407" t="s">
        <v>250</v>
      </c>
      <c r="B9" s="368"/>
      <c r="C9" s="368"/>
      <c r="D9" s="368"/>
      <c r="E9" s="368"/>
      <c r="F9" s="368"/>
      <c r="G9" s="368"/>
      <c r="H9" s="368"/>
      <c r="I9" s="406"/>
    </row>
    <row r="10" spans="1:9" ht="12">
      <c r="A10" s="150"/>
      <c r="B10" s="152"/>
      <c r="C10" s="152"/>
      <c r="D10" s="152"/>
      <c r="E10" s="152"/>
      <c r="F10" s="152"/>
      <c r="G10" s="152"/>
      <c r="H10" s="152"/>
      <c r="I10" s="154"/>
    </row>
    <row r="11" spans="1:9" ht="12">
      <c r="A11" s="150" t="s">
        <v>251</v>
      </c>
      <c r="B11" s="264"/>
      <c r="C11" s="152"/>
      <c r="D11" s="152"/>
      <c r="E11" s="152"/>
      <c r="F11" s="152"/>
      <c r="G11" s="152"/>
      <c r="H11" s="152"/>
      <c r="I11" s="154"/>
    </row>
    <row r="12" spans="1:9" ht="12">
      <c r="A12" s="150"/>
      <c r="B12" s="152"/>
      <c r="C12" s="152"/>
      <c r="D12" s="152"/>
      <c r="E12" s="152"/>
      <c r="F12" s="152"/>
      <c r="G12" s="152"/>
      <c r="H12" s="152"/>
      <c r="I12" s="154"/>
    </row>
    <row r="13" spans="1:9" ht="12">
      <c r="A13" s="150"/>
      <c r="B13" s="265"/>
      <c r="C13" s="219"/>
      <c r="D13" s="374" t="s">
        <v>46</v>
      </c>
      <c r="E13" s="375"/>
      <c r="F13" s="375"/>
      <c r="G13" s="375"/>
      <c r="H13" s="375"/>
      <c r="I13" s="376"/>
    </row>
    <row r="14" spans="1:9" ht="12.75">
      <c r="A14" s="318" t="s">
        <v>115</v>
      </c>
      <c r="B14" s="319"/>
      <c r="C14" s="320"/>
      <c r="D14" s="321" t="s">
        <v>252</v>
      </c>
      <c r="E14" s="321" t="s">
        <v>24</v>
      </c>
      <c r="F14" s="321" t="s">
        <v>25</v>
      </c>
      <c r="G14" s="321" t="s">
        <v>26</v>
      </c>
      <c r="H14" s="321" t="s">
        <v>55</v>
      </c>
      <c r="I14" s="321" t="s">
        <v>55</v>
      </c>
    </row>
    <row r="15" spans="1:9" ht="12">
      <c r="A15" s="322" t="s">
        <v>253</v>
      </c>
      <c r="B15" s="163"/>
      <c r="C15" s="164"/>
      <c r="D15" s="323">
        <v>1</v>
      </c>
      <c r="E15" s="323">
        <v>1</v>
      </c>
      <c r="F15" s="323">
        <v>1</v>
      </c>
      <c r="G15" s="323">
        <v>1</v>
      </c>
      <c r="H15" s="321" t="s">
        <v>113</v>
      </c>
      <c r="I15" s="321" t="s">
        <v>113</v>
      </c>
    </row>
    <row r="16" spans="1:9" ht="12">
      <c r="A16" s="322" t="s">
        <v>254</v>
      </c>
      <c r="B16" s="163"/>
      <c r="C16" s="164"/>
      <c r="D16" s="324" t="s">
        <v>255</v>
      </c>
      <c r="E16" s="324" t="s">
        <v>255</v>
      </c>
      <c r="F16" s="324" t="s">
        <v>255</v>
      </c>
      <c r="G16" s="324" t="s">
        <v>255</v>
      </c>
      <c r="H16" s="321" t="s">
        <v>113</v>
      </c>
      <c r="I16" s="321" t="s">
        <v>113</v>
      </c>
    </row>
    <row r="17" spans="1:9" ht="12">
      <c r="A17" s="322" t="s">
        <v>32</v>
      </c>
      <c r="B17" s="163"/>
      <c r="C17" s="164"/>
      <c r="D17" s="350" t="s">
        <v>274</v>
      </c>
      <c r="E17" s="326" t="str">
        <f>D17</f>
        <v>47.36 (R)</v>
      </c>
      <c r="F17" s="326" t="str">
        <f>D17</f>
        <v>47.36 (R)</v>
      </c>
      <c r="G17" s="326" t="str">
        <f>D17</f>
        <v>47.36 (R)</v>
      </c>
      <c r="H17" s="321" t="s">
        <v>113</v>
      </c>
      <c r="I17" s="321" t="s">
        <v>113</v>
      </c>
    </row>
    <row r="18" spans="1:9" ht="12">
      <c r="A18" s="327" t="s">
        <v>256</v>
      </c>
      <c r="B18" s="328"/>
      <c r="C18" s="329"/>
      <c r="D18" s="324" t="s">
        <v>118</v>
      </c>
      <c r="E18" s="324" t="s">
        <v>118</v>
      </c>
      <c r="F18" s="324" t="s">
        <v>118</v>
      </c>
      <c r="G18" s="324" t="s">
        <v>118</v>
      </c>
      <c r="H18" s="321" t="s">
        <v>113</v>
      </c>
      <c r="I18" s="321" t="s">
        <v>113</v>
      </c>
    </row>
    <row r="19" spans="1:9" ht="12">
      <c r="A19" s="322" t="s">
        <v>257</v>
      </c>
      <c r="B19" s="163"/>
      <c r="C19" s="164"/>
      <c r="D19" s="350" t="s">
        <v>275</v>
      </c>
      <c r="E19" s="325" t="s">
        <v>276</v>
      </c>
      <c r="F19" s="325" t="s">
        <v>277</v>
      </c>
      <c r="G19" s="325" t="s">
        <v>278</v>
      </c>
      <c r="H19" s="321" t="s">
        <v>113</v>
      </c>
      <c r="I19" s="321" t="s">
        <v>113</v>
      </c>
    </row>
    <row r="20" spans="1:10" ht="12">
      <c r="A20" s="330" t="s">
        <v>258</v>
      </c>
      <c r="B20" s="147"/>
      <c r="C20" s="148"/>
      <c r="D20" s="331" t="s">
        <v>115</v>
      </c>
      <c r="E20" s="331" t="s">
        <v>115</v>
      </c>
      <c r="F20" s="331" t="s">
        <v>115</v>
      </c>
      <c r="G20" s="146" t="s">
        <v>115</v>
      </c>
      <c r="H20" s="150" t="s">
        <v>115</v>
      </c>
      <c r="I20" s="332" t="s">
        <v>115</v>
      </c>
      <c r="J20" s="149" t="s">
        <v>115</v>
      </c>
    </row>
    <row r="21" spans="1:10" ht="12">
      <c r="A21" s="333" t="s">
        <v>259</v>
      </c>
      <c r="B21" s="156"/>
      <c r="C21" s="156"/>
      <c r="D21" s="351" t="s">
        <v>279</v>
      </c>
      <c r="E21" s="351" t="s">
        <v>280</v>
      </c>
      <c r="F21" s="351" t="s">
        <v>281</v>
      </c>
      <c r="G21" s="351" t="s">
        <v>282</v>
      </c>
      <c r="H21" s="334" t="s">
        <v>113</v>
      </c>
      <c r="I21" s="334" t="s">
        <v>113</v>
      </c>
      <c r="J21" s="150"/>
    </row>
    <row r="22" spans="1:9" ht="12">
      <c r="A22" s="333" t="s">
        <v>260</v>
      </c>
      <c r="B22" s="156"/>
      <c r="C22" s="157"/>
      <c r="D22" s="352" t="s">
        <v>283</v>
      </c>
      <c r="E22" s="352" t="s">
        <v>284</v>
      </c>
      <c r="F22" s="352" t="s">
        <v>285</v>
      </c>
      <c r="G22" s="352" t="s">
        <v>286</v>
      </c>
      <c r="H22" s="334" t="s">
        <v>113</v>
      </c>
      <c r="I22" s="334" t="s">
        <v>113</v>
      </c>
    </row>
    <row r="23" spans="1:10" ht="12">
      <c r="A23" s="150"/>
      <c r="B23" s="335" t="s">
        <v>261</v>
      </c>
      <c r="C23" s="152"/>
      <c r="D23" s="152"/>
      <c r="E23" s="152"/>
      <c r="F23" s="152"/>
      <c r="G23" s="152"/>
      <c r="H23" s="152"/>
      <c r="I23" s="148"/>
      <c r="J23" s="152"/>
    </row>
    <row r="24" spans="1:9" ht="12">
      <c r="A24" s="150"/>
      <c r="B24" s="152"/>
      <c r="C24" s="152"/>
      <c r="D24" s="152"/>
      <c r="E24" s="152"/>
      <c r="F24" s="152"/>
      <c r="G24" s="152"/>
      <c r="H24" s="152"/>
      <c r="I24" s="154"/>
    </row>
    <row r="25" spans="1:9" ht="12">
      <c r="A25" s="159" t="s">
        <v>57</v>
      </c>
      <c r="B25" s="270" t="s">
        <v>262</v>
      </c>
      <c r="C25" s="152"/>
      <c r="D25" s="152"/>
      <c r="E25" s="152"/>
      <c r="F25" s="152"/>
      <c r="G25" s="152"/>
      <c r="H25" s="152"/>
      <c r="I25" s="154"/>
    </row>
    <row r="26" spans="1:9" ht="12">
      <c r="A26" s="159"/>
      <c r="B26" s="301" t="s">
        <v>60</v>
      </c>
      <c r="C26" s="152"/>
      <c r="D26" s="152"/>
      <c r="E26" s="152"/>
      <c r="F26" s="152"/>
      <c r="G26" s="152"/>
      <c r="H26" s="152"/>
      <c r="I26" s="154"/>
    </row>
    <row r="27" spans="1:9" ht="12">
      <c r="A27" s="159"/>
      <c r="B27" s="301" t="s">
        <v>61</v>
      </c>
      <c r="C27" s="152"/>
      <c r="D27" s="152"/>
      <c r="E27" s="152"/>
      <c r="F27" s="152"/>
      <c r="G27" s="152"/>
      <c r="H27" s="152"/>
      <c r="I27" s="154"/>
    </row>
    <row r="28" spans="1:9" ht="12">
      <c r="A28" s="159"/>
      <c r="B28" s="301"/>
      <c r="C28" s="152"/>
      <c r="D28" s="152"/>
      <c r="E28" s="152"/>
      <c r="F28" s="152"/>
      <c r="G28" s="152"/>
      <c r="H28" s="152"/>
      <c r="I28" s="154"/>
    </row>
    <row r="29" spans="1:9" ht="12">
      <c r="A29" s="336" t="s">
        <v>33</v>
      </c>
      <c r="B29" s="337" t="s">
        <v>28</v>
      </c>
      <c r="C29" s="158"/>
      <c r="D29" s="158"/>
      <c r="E29" s="158"/>
      <c r="F29" s="158"/>
      <c r="G29" s="158"/>
      <c r="H29" s="158"/>
      <c r="I29" s="154"/>
    </row>
    <row r="30" spans="1:9" ht="12">
      <c r="A30" s="159"/>
      <c r="B30" s="301" t="s">
        <v>62</v>
      </c>
      <c r="C30" s="152"/>
      <c r="D30" s="152"/>
      <c r="E30" s="152"/>
      <c r="F30" s="152"/>
      <c r="G30" s="152"/>
      <c r="H30" s="152"/>
      <c r="I30" s="154"/>
    </row>
    <row r="31" spans="1:9" ht="12">
      <c r="A31" s="159"/>
      <c r="B31" s="301"/>
      <c r="C31" s="152"/>
      <c r="D31" s="152"/>
      <c r="E31" s="152"/>
      <c r="F31" s="152"/>
      <c r="G31" s="152"/>
      <c r="H31" s="152"/>
      <c r="I31" s="154"/>
    </row>
    <row r="32" spans="1:9" ht="12">
      <c r="A32" s="159" t="s">
        <v>34</v>
      </c>
      <c r="B32" s="234" t="s">
        <v>263</v>
      </c>
      <c r="C32" s="152"/>
      <c r="D32" s="152"/>
      <c r="E32" s="152"/>
      <c r="F32" s="152"/>
      <c r="G32" s="152"/>
      <c r="H32" s="152"/>
      <c r="I32" s="154"/>
    </row>
    <row r="33" spans="1:9" ht="12">
      <c r="A33" s="159"/>
      <c r="B33" s="338" t="s">
        <v>129</v>
      </c>
      <c r="C33" s="152"/>
      <c r="D33" s="152"/>
      <c r="E33" s="152"/>
      <c r="F33" s="152"/>
      <c r="G33" s="152"/>
      <c r="H33" s="152"/>
      <c r="I33" s="154"/>
    </row>
    <row r="34" spans="1:9" ht="12">
      <c r="A34" s="159"/>
      <c r="B34" s="152"/>
      <c r="C34" s="152"/>
      <c r="D34" s="152"/>
      <c r="E34" s="152"/>
      <c r="F34" s="152"/>
      <c r="G34" s="152"/>
      <c r="H34" s="152"/>
      <c r="I34" s="154"/>
    </row>
    <row r="35" spans="1:9" ht="12">
      <c r="A35" s="225" t="s">
        <v>18</v>
      </c>
      <c r="B35" s="301" t="s">
        <v>264</v>
      </c>
      <c r="C35" s="152"/>
      <c r="D35" s="152"/>
      <c r="E35" s="152"/>
      <c r="F35" s="152"/>
      <c r="G35" s="152"/>
      <c r="H35" s="152"/>
      <c r="I35" s="154"/>
    </row>
    <row r="36" spans="1:9" ht="12">
      <c r="A36" s="159" t="s">
        <v>115</v>
      </c>
      <c r="B36" s="301" t="s">
        <v>265</v>
      </c>
      <c r="C36" s="152"/>
      <c r="D36" s="152"/>
      <c r="E36" s="152"/>
      <c r="F36" s="152"/>
      <c r="G36" s="152"/>
      <c r="H36" s="152"/>
      <c r="I36" s="154"/>
    </row>
    <row r="37" spans="1:9" ht="12">
      <c r="A37" s="159"/>
      <c r="B37" s="301"/>
      <c r="C37" s="152"/>
      <c r="D37" s="152"/>
      <c r="E37" s="152"/>
      <c r="F37" s="152"/>
      <c r="G37" s="152"/>
      <c r="H37" s="152"/>
      <c r="I37" s="154"/>
    </row>
    <row r="38" spans="1:9" ht="12">
      <c r="A38" s="150"/>
      <c r="B38" s="152"/>
      <c r="C38" s="152"/>
      <c r="D38" s="152"/>
      <c r="E38" s="152"/>
      <c r="F38" s="152"/>
      <c r="G38" s="152"/>
      <c r="H38" s="152"/>
      <c r="I38" s="154"/>
    </row>
    <row r="39" spans="1:9" ht="12">
      <c r="A39" s="150"/>
      <c r="B39" s="152"/>
      <c r="C39" s="152"/>
      <c r="D39" s="158"/>
      <c r="E39" s="158"/>
      <c r="F39" s="158"/>
      <c r="G39" s="158"/>
      <c r="H39" s="152"/>
      <c r="I39" s="154"/>
    </row>
    <row r="40" spans="1:9" ht="12">
      <c r="A40" s="150"/>
      <c r="B40" s="152"/>
      <c r="C40" s="152"/>
      <c r="D40" s="152"/>
      <c r="E40" s="152"/>
      <c r="F40" s="152"/>
      <c r="G40" s="152"/>
      <c r="H40" s="152"/>
      <c r="I40" s="154"/>
    </row>
    <row r="41" spans="1:9" ht="12">
      <c r="A41" s="150"/>
      <c r="B41" s="152"/>
      <c r="C41" s="152"/>
      <c r="D41" s="152"/>
      <c r="E41" s="152"/>
      <c r="F41" s="152"/>
      <c r="G41" s="152"/>
      <c r="H41" s="152"/>
      <c r="I41" s="154"/>
    </row>
    <row r="42" spans="1:9" ht="12">
      <c r="A42" s="150"/>
      <c r="B42" s="152"/>
      <c r="C42" s="152"/>
      <c r="D42" s="152"/>
      <c r="E42" s="152"/>
      <c r="F42" s="152"/>
      <c r="G42" s="152"/>
      <c r="H42" s="152"/>
      <c r="I42" s="154"/>
    </row>
    <row r="43" spans="1:9" ht="12">
      <c r="A43" s="150"/>
      <c r="B43" s="152"/>
      <c r="C43" s="152"/>
      <c r="D43" s="152"/>
      <c r="E43" s="152"/>
      <c r="F43" s="152"/>
      <c r="G43" s="152"/>
      <c r="H43" s="152"/>
      <c r="I43" s="154"/>
    </row>
    <row r="44" spans="1:9" ht="12.75">
      <c r="A44" s="150"/>
      <c r="B44" s="152"/>
      <c r="C44" s="152"/>
      <c r="D44" s="152"/>
      <c r="E44" s="152"/>
      <c r="F44" s="152"/>
      <c r="G44" s="152"/>
      <c r="H44" s="152"/>
      <c r="I44" s="339" t="s">
        <v>170</v>
      </c>
    </row>
    <row r="45" spans="1:9" ht="12">
      <c r="A45" s="150"/>
      <c r="B45" s="152"/>
      <c r="C45" s="152"/>
      <c r="D45" s="152"/>
      <c r="E45" s="152"/>
      <c r="F45" s="152"/>
      <c r="G45" s="152"/>
      <c r="H45" s="152"/>
      <c r="I45" s="154"/>
    </row>
    <row r="46" spans="1:9" ht="12">
      <c r="A46" s="150"/>
      <c r="B46" s="152"/>
      <c r="C46" s="152"/>
      <c r="D46" s="152"/>
      <c r="E46" s="152"/>
      <c r="F46" s="152"/>
      <c r="G46" s="152"/>
      <c r="H46" s="152"/>
      <c r="I46" s="154"/>
    </row>
    <row r="47" spans="1:9" ht="12">
      <c r="A47" s="155"/>
      <c r="B47" s="156"/>
      <c r="C47" s="156"/>
      <c r="D47" s="156"/>
      <c r="E47" s="156"/>
      <c r="F47" s="156"/>
      <c r="G47" s="156"/>
      <c r="H47" s="156"/>
      <c r="I47" s="157"/>
    </row>
    <row r="48" spans="1:9" ht="12">
      <c r="A48" s="150" t="s">
        <v>80</v>
      </c>
      <c r="B48" s="152" t="s">
        <v>96</v>
      </c>
      <c r="C48" s="152"/>
      <c r="D48" s="152"/>
      <c r="E48" s="152"/>
      <c r="F48" s="152"/>
      <c r="G48" s="152"/>
      <c r="H48" s="152"/>
      <c r="I48" s="154"/>
    </row>
    <row r="49" spans="1:9" ht="12">
      <c r="A49" s="150"/>
      <c r="B49" s="152"/>
      <c r="C49" s="152"/>
      <c r="D49" s="152"/>
      <c r="E49" s="152"/>
      <c r="F49" s="152"/>
      <c r="G49" s="152"/>
      <c r="H49" s="152"/>
      <c r="I49" s="154"/>
    </row>
    <row r="50" spans="1:9" ht="12">
      <c r="A50" s="155" t="s">
        <v>79</v>
      </c>
      <c r="B50" s="160">
        <f>'Item 105, pg 28'!B62</f>
        <v>41677</v>
      </c>
      <c r="C50" s="156"/>
      <c r="D50" s="156"/>
      <c r="E50" s="156"/>
      <c r="F50" s="156"/>
      <c r="G50" s="232" t="s">
        <v>266</v>
      </c>
      <c r="I50" s="161">
        <f>'Item 105, pg 28'!N62</f>
        <v>41699</v>
      </c>
    </row>
    <row r="51" spans="1:9" ht="12.75">
      <c r="A51" s="371" t="s">
        <v>71</v>
      </c>
      <c r="B51" s="372"/>
      <c r="C51" s="372"/>
      <c r="D51" s="372"/>
      <c r="E51" s="372"/>
      <c r="F51" s="372"/>
      <c r="G51" s="372"/>
      <c r="H51" s="372"/>
      <c r="I51" s="373"/>
    </row>
    <row r="52" spans="1:9" ht="12">
      <c r="A52" s="150"/>
      <c r="B52" s="152"/>
      <c r="C52" s="152"/>
      <c r="D52" s="152"/>
      <c r="E52" s="152"/>
      <c r="F52" s="152"/>
      <c r="G52" s="152"/>
      <c r="H52" s="152"/>
      <c r="I52" s="154"/>
    </row>
    <row r="53" spans="1:9" ht="12">
      <c r="A53" s="150" t="s">
        <v>78</v>
      </c>
      <c r="B53" s="152"/>
      <c r="C53" s="152"/>
      <c r="D53" s="152"/>
      <c r="E53" s="152"/>
      <c r="F53" s="152"/>
      <c r="G53" s="152"/>
      <c r="H53" s="152"/>
      <c r="I53" s="154"/>
    </row>
    <row r="54" spans="1:9" ht="12">
      <c r="A54" s="155"/>
      <c r="B54" s="156"/>
      <c r="C54" s="156"/>
      <c r="D54" s="156"/>
      <c r="E54" s="156"/>
      <c r="F54" s="156"/>
      <c r="G54" s="156"/>
      <c r="H54" s="156"/>
      <c r="I54" s="157"/>
    </row>
  </sheetData>
  <sheetProtection/>
  <mergeCells count="5">
    <mergeCell ref="A7:I7"/>
    <mergeCell ref="A8:I8"/>
    <mergeCell ref="A9:I9"/>
    <mergeCell ref="D13:I13"/>
    <mergeCell ref="A51:I51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Jennifer Snyder</cp:lastModifiedBy>
  <cp:lastPrinted>2014-02-06T14:57:10Z</cp:lastPrinted>
  <dcterms:created xsi:type="dcterms:W3CDTF">2002-02-08T00:35:58Z</dcterms:created>
  <dcterms:modified xsi:type="dcterms:W3CDTF">2014-02-07T16:35:30Z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140199</vt:lpwstr>
  </property>
  <property fmtid="{D5CDD505-2E9C-101B-9397-08002B2CF9AE}" pid="6" name="IsConfidenti">
    <vt:lpwstr>0</vt:lpwstr>
  </property>
  <property fmtid="{D5CDD505-2E9C-101B-9397-08002B2CF9AE}" pid="7" name="Dat">
    <vt:lpwstr>2014-02-07T00:00:00Z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2014-02-07T00:00:00Z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